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4.xml" ContentType="application/vnd.openxmlformats-officedocument.drawingml.chartshapes+xml"/>
  <Override PartName="/xl/drawings/drawing17.xml" ContentType="application/vnd.openxmlformats-officedocument.drawingml.chartshapes+xml"/>
  <Override PartName="/xl/drawings/drawing13.xml" ContentType="application/vnd.openxmlformats-officedocument.drawingml.chartshapes+xml"/>
  <Override PartName="/xl/drawings/drawing6.xml" ContentType="application/vnd.openxmlformats-officedocument.drawingml.chartshapes+xml"/>
  <Override PartName="/xl/drawings/drawing11.xml" ContentType="application/vnd.openxmlformats-officedocument.drawingml.chartshapes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RaymondHenderson\Documents\CMA COIN\Markov Models\"/>
    </mc:Choice>
  </mc:AlternateContent>
  <xr:revisionPtr revIDLastSave="0" documentId="13_ncr:1_{07812303-1DFE-44C4-ABE3-FA31973DED29}" xr6:coauthVersionLast="44" xr6:coauthVersionMax="45" xr10:uidLastSave="{00000000-0000-0000-0000-000000000000}"/>
  <bookViews>
    <workbookView xWindow="-108" yWindow="-108" windowWidth="23256" windowHeight="12576" firstSheet="5" activeTab="12" xr2:uid="{63E18362-6C98-4DE5-B8A5-27DA25273E54}"/>
  </bookViews>
  <sheets>
    <sheet name="Trans. Prob." sheetId="1" r:id="rId1"/>
    <sheet name="Parameters" sheetId="4" r:id="rId2"/>
    <sheet name="Model" sheetId="3" r:id="rId3"/>
    <sheet name="CE Plane" sheetId="6" r:id="rId4"/>
    <sheet name="CE Plane incr" sheetId="7" r:id="rId5"/>
    <sheet name="PSM output" sheetId="20" r:id="rId6"/>
    <sheet name="PSM CE plane" sheetId="12" r:id="rId7"/>
    <sheet name="Overlay 1" sheetId="9" r:id="rId8"/>
    <sheet name="PSM Plane incr" sheetId="10" r:id="rId9"/>
    <sheet name="Overlay 2" sheetId="11" r:id="rId10"/>
    <sheet name="PSM NMB" sheetId="13" r:id="rId11"/>
    <sheet name="PSM CEAC" sheetId="14" r:id="rId12"/>
    <sheet name="PSM VOI" sheetId="19" r:id="rId13"/>
    <sheet name="OWSA 1" sheetId="15" r:id="rId14"/>
    <sheet name="OWSA" sheetId="16" r:id="rId15"/>
    <sheet name="OWSA 2" sheetId="17" r:id="rId16"/>
  </sheets>
  <definedNames>
    <definedName name="c_dead_CC">Model!$C$29</definedName>
    <definedName name="c_dead_IC">Model!$B$29</definedName>
    <definedName name="c_ffs_CC">Model!$C$27</definedName>
    <definedName name="c_ffs_IC">Model!$B$27</definedName>
    <definedName name="c_pd_CC">Model!$C$28</definedName>
    <definedName name="c_pd_IC">Model!$B$28</definedName>
    <definedName name="CC_cost">Model!$AC$344</definedName>
    <definedName name="CC_QALYs">Model!$AF$344</definedName>
    <definedName name="ceac_source" localSheetId="9">Model!#REF!</definedName>
    <definedName name="ceac_source" localSheetId="6">Model!#REF!</definedName>
    <definedName name="ceac_source">Model!#REF!</definedName>
    <definedName name="ceac_target" localSheetId="9">Model!#REF!</definedName>
    <definedName name="ceac_target" localSheetId="6">Model!#REF!</definedName>
    <definedName name="ceac_target">Model!#REF!</definedName>
    <definedName name="discount_rate">Model!$B$37</definedName>
    <definedName name="IC_cost">Model!$O$344</definedName>
    <definedName name="IC_QALYs">Model!$R$344</definedName>
    <definedName name="lambda">Model!$B$38</definedName>
    <definedName name="opt_lambda">Model!$B$39</definedName>
    <definedName name="opt_modeltype">Parameters!$C$2</definedName>
    <definedName name="opt_numruns" localSheetId="9">Model!#REF!</definedName>
    <definedName name="opt_numruns" localSheetId="6">Model!#REF!</definedName>
    <definedName name="opt_numruns">Model!#REF!</definedName>
    <definedName name="p_ffs_dead_CC">Model!$C$23</definedName>
    <definedName name="p_ffs_dead_IC">Model!$B$23</definedName>
    <definedName name="p_ffs_pd_CC">Model!$C$22</definedName>
    <definedName name="p_ffs_pd_IC">Model!$B$22</definedName>
    <definedName name="p_pd_dead_CC">Model!$C$24</definedName>
    <definedName name="p_pd_dead_IC">Model!$B$24</definedName>
    <definedName name="psa_res_target" localSheetId="9">Model!#REF!</definedName>
    <definedName name="psa_res_target" localSheetId="6">Model!#REF!</definedName>
    <definedName name="psa_res_target">Model!#REF!</definedName>
    <definedName name="psa_results" localSheetId="9">Model!#REF!</definedName>
    <definedName name="psa_results" localSheetId="6">Model!#REF!</definedName>
    <definedName name="psa_results">Model!#REF!</definedName>
    <definedName name="psa_source" localSheetId="9">Model!#REF!</definedName>
    <definedName name="psa_source" localSheetId="6">Model!#REF!</definedName>
    <definedName name="psa_source">Model!#REF!</definedName>
    <definedName name="psa_target" localSheetId="9">Model!#REF!</definedName>
    <definedName name="psa_target" localSheetId="6">Model!#REF!</definedName>
    <definedName name="psa_target">Model!#REF!</definedName>
    <definedName name="TOTAL_COST_hc_cc">Model!$AC$344</definedName>
    <definedName name="TOTAL_COST_hc_ic">Model!$O$344</definedName>
    <definedName name="TOTAL_COST_nc_cc">Model!$AC$338</definedName>
    <definedName name="TOTAL_COST_nc_ic">Model!$O$338</definedName>
    <definedName name="TOTAL_OUTCOME_hc_cc">Model!$AF$344</definedName>
    <definedName name="TOTAL_OUTCOME_hc_ic">Model!$R$344</definedName>
    <definedName name="TOTAL_OUTCOME_nc_cc">Model!$AF$338</definedName>
    <definedName name="TOTAL_OUTCOME_nc_ic">Model!$R$338</definedName>
    <definedName name="u_dead">Model!$B$34</definedName>
    <definedName name="u_ffs">Model!$B$32</definedName>
    <definedName name="u_pd">Model!$B$33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3" i="19" l="1"/>
  <c r="F4" i="19"/>
  <c r="F5" i="19"/>
  <c r="F6" i="19"/>
  <c r="F7" i="19"/>
  <c r="F8" i="19"/>
  <c r="F9" i="19"/>
  <c r="F10" i="19"/>
  <c r="F11" i="19"/>
  <c r="F12" i="19"/>
  <c r="F13" i="19"/>
  <c r="F14" i="19"/>
  <c r="F15" i="19"/>
  <c r="F16" i="19"/>
  <c r="F17" i="19"/>
  <c r="F18" i="19"/>
  <c r="F19" i="19"/>
  <c r="F20" i="19"/>
  <c r="F21" i="19"/>
  <c r="F22" i="19"/>
  <c r="F23" i="19"/>
  <c r="F24" i="19"/>
  <c r="F25" i="19"/>
  <c r="F26" i="19"/>
  <c r="F27" i="19"/>
  <c r="F28" i="19"/>
  <c r="F29" i="19"/>
  <c r="F30" i="19"/>
  <c r="F31" i="19"/>
  <c r="F32" i="19"/>
  <c r="F33" i="19"/>
  <c r="F34" i="19"/>
  <c r="F35" i="19"/>
  <c r="F36" i="19"/>
  <c r="F37" i="19"/>
  <c r="F38" i="19"/>
  <c r="F2" i="19"/>
  <c r="D3" i="19"/>
  <c r="E3" i="19"/>
  <c r="D4" i="19"/>
  <c r="E4" i="19"/>
  <c r="D5" i="19"/>
  <c r="E5" i="19"/>
  <c r="D6" i="19"/>
  <c r="E6" i="19"/>
  <c r="D7" i="19"/>
  <c r="E7" i="19"/>
  <c r="D8" i="19"/>
  <c r="E8" i="19"/>
  <c r="D9" i="19"/>
  <c r="E9" i="19"/>
  <c r="D10" i="19"/>
  <c r="E10" i="19"/>
  <c r="D11" i="19"/>
  <c r="E11" i="19"/>
  <c r="D12" i="19"/>
  <c r="E12" i="19"/>
  <c r="D13" i="19"/>
  <c r="E13" i="19"/>
  <c r="D14" i="19"/>
  <c r="E14" i="19"/>
  <c r="D15" i="19"/>
  <c r="E15" i="19"/>
  <c r="D16" i="19"/>
  <c r="E16" i="19"/>
  <c r="D17" i="19"/>
  <c r="E17" i="19"/>
  <c r="D18" i="19"/>
  <c r="E18" i="19"/>
  <c r="D19" i="19"/>
  <c r="E19" i="19"/>
  <c r="D20" i="19"/>
  <c r="E20" i="19"/>
  <c r="D21" i="19"/>
  <c r="E21" i="19"/>
  <c r="D22" i="19"/>
  <c r="E22" i="19"/>
  <c r="D23" i="19"/>
  <c r="E23" i="19"/>
  <c r="D24" i="19"/>
  <c r="E24" i="19"/>
  <c r="D25" i="19"/>
  <c r="E25" i="19"/>
  <c r="D26" i="19"/>
  <c r="E26" i="19"/>
  <c r="D27" i="19"/>
  <c r="E27" i="19"/>
  <c r="D28" i="19"/>
  <c r="E28" i="19"/>
  <c r="D29" i="19"/>
  <c r="E29" i="19"/>
  <c r="D30" i="19"/>
  <c r="E30" i="19"/>
  <c r="D31" i="19"/>
  <c r="E31" i="19"/>
  <c r="D32" i="19"/>
  <c r="E32" i="19"/>
  <c r="D33" i="19"/>
  <c r="E33" i="19"/>
  <c r="D34" i="19"/>
  <c r="E34" i="19"/>
  <c r="D35" i="19"/>
  <c r="E35" i="19"/>
  <c r="D36" i="19"/>
  <c r="E36" i="19"/>
  <c r="D37" i="19"/>
  <c r="E37" i="19"/>
  <c r="D38" i="19"/>
  <c r="E38" i="19"/>
  <c r="E2" i="19"/>
  <c r="D2" i="19"/>
  <c r="A3" i="19"/>
  <c r="B3" i="19"/>
  <c r="A4" i="19"/>
  <c r="B4" i="19"/>
  <c r="A5" i="19"/>
  <c r="B5" i="19"/>
  <c r="A6" i="19"/>
  <c r="B6" i="19"/>
  <c r="A7" i="19"/>
  <c r="B7" i="19"/>
  <c r="A8" i="19"/>
  <c r="B8" i="19"/>
  <c r="A9" i="19"/>
  <c r="B9" i="19"/>
  <c r="A10" i="19"/>
  <c r="B10" i="19"/>
  <c r="A11" i="19"/>
  <c r="B11" i="19"/>
  <c r="A12" i="19"/>
  <c r="B12" i="19"/>
  <c r="A13" i="19"/>
  <c r="B13" i="19"/>
  <c r="A14" i="19"/>
  <c r="B14" i="19"/>
  <c r="A15" i="19"/>
  <c r="B15" i="19"/>
  <c r="A16" i="19"/>
  <c r="B16" i="19"/>
  <c r="A17" i="19"/>
  <c r="B17" i="19"/>
  <c r="A18" i="19"/>
  <c r="B18" i="19"/>
  <c r="A19" i="19"/>
  <c r="B19" i="19"/>
  <c r="A20" i="19"/>
  <c r="B20" i="19"/>
  <c r="A21" i="19"/>
  <c r="B21" i="19"/>
  <c r="A22" i="19"/>
  <c r="B22" i="19"/>
  <c r="A23" i="19"/>
  <c r="B23" i="19"/>
  <c r="A24" i="19"/>
  <c r="B24" i="19"/>
  <c r="A25" i="19"/>
  <c r="B25" i="19"/>
  <c r="A26" i="19"/>
  <c r="B26" i="19"/>
  <c r="A27" i="19"/>
  <c r="B27" i="19"/>
  <c r="A28" i="19"/>
  <c r="B28" i="19"/>
  <c r="A29" i="19"/>
  <c r="B29" i="19"/>
  <c r="A30" i="19"/>
  <c r="B30" i="19"/>
  <c r="A31" i="19"/>
  <c r="B31" i="19"/>
  <c r="A32" i="19"/>
  <c r="B32" i="19"/>
  <c r="A33" i="19"/>
  <c r="B33" i="19"/>
  <c r="A34" i="19"/>
  <c r="B34" i="19"/>
  <c r="A35" i="19"/>
  <c r="B35" i="19"/>
  <c r="A36" i="19"/>
  <c r="B36" i="19"/>
  <c r="A37" i="19"/>
  <c r="B37" i="19"/>
  <c r="A38" i="19"/>
  <c r="B38" i="19"/>
  <c r="A39" i="19"/>
  <c r="B39" i="19"/>
  <c r="A40" i="19"/>
  <c r="B40" i="19"/>
  <c r="A41" i="19"/>
  <c r="B41" i="19"/>
  <c r="A42" i="19"/>
  <c r="B42" i="19"/>
  <c r="A43" i="19"/>
  <c r="B43" i="19"/>
  <c r="A44" i="19"/>
  <c r="B44" i="19"/>
  <c r="A45" i="19"/>
  <c r="B45" i="19"/>
  <c r="A46" i="19"/>
  <c r="B46" i="19"/>
  <c r="A47" i="19"/>
  <c r="B47" i="19"/>
  <c r="A48" i="19"/>
  <c r="B48" i="19"/>
  <c r="A49" i="19"/>
  <c r="B49" i="19"/>
  <c r="A50" i="19"/>
  <c r="B50" i="19"/>
  <c r="A51" i="19"/>
  <c r="B51" i="19"/>
  <c r="A52" i="19"/>
  <c r="B52" i="19"/>
  <c r="A53" i="19"/>
  <c r="B53" i="19"/>
  <c r="A54" i="19"/>
  <c r="B54" i="19"/>
  <c r="A55" i="19"/>
  <c r="B55" i="19"/>
  <c r="A56" i="19"/>
  <c r="B56" i="19"/>
  <c r="A57" i="19"/>
  <c r="B57" i="19"/>
  <c r="A58" i="19"/>
  <c r="B58" i="19"/>
  <c r="A59" i="19"/>
  <c r="B59" i="19"/>
  <c r="A60" i="19"/>
  <c r="B60" i="19"/>
  <c r="A61" i="19"/>
  <c r="B61" i="19"/>
  <c r="A62" i="19"/>
  <c r="B62" i="19"/>
  <c r="A63" i="19"/>
  <c r="B63" i="19"/>
  <c r="A64" i="19"/>
  <c r="B64" i="19"/>
  <c r="A65" i="19"/>
  <c r="B65" i="19"/>
  <c r="A66" i="19"/>
  <c r="B66" i="19"/>
  <c r="A67" i="19"/>
  <c r="B67" i="19"/>
  <c r="A68" i="19"/>
  <c r="B68" i="19"/>
  <c r="A69" i="19"/>
  <c r="B69" i="19"/>
  <c r="A70" i="19"/>
  <c r="B70" i="19"/>
  <c r="A71" i="19"/>
  <c r="B71" i="19"/>
  <c r="A72" i="19"/>
  <c r="B72" i="19"/>
  <c r="A73" i="19"/>
  <c r="B73" i="19"/>
  <c r="A74" i="19"/>
  <c r="B74" i="19"/>
  <c r="A75" i="19"/>
  <c r="B75" i="19"/>
  <c r="A76" i="19"/>
  <c r="B76" i="19"/>
  <c r="A77" i="19"/>
  <c r="B77" i="19"/>
  <c r="A78" i="19"/>
  <c r="B78" i="19"/>
  <c r="A79" i="19"/>
  <c r="B79" i="19"/>
  <c r="A80" i="19"/>
  <c r="B80" i="19"/>
  <c r="A81" i="19"/>
  <c r="B81" i="19"/>
  <c r="A82" i="19"/>
  <c r="B82" i="19"/>
  <c r="A83" i="19"/>
  <c r="B83" i="19"/>
  <c r="A84" i="19"/>
  <c r="B84" i="19"/>
  <c r="A85" i="19"/>
  <c r="B85" i="19"/>
  <c r="A86" i="19"/>
  <c r="B86" i="19"/>
  <c r="A87" i="19"/>
  <c r="B87" i="19"/>
  <c r="A88" i="19"/>
  <c r="B88" i="19"/>
  <c r="A89" i="19"/>
  <c r="B89" i="19"/>
  <c r="A90" i="19"/>
  <c r="B90" i="19"/>
  <c r="A91" i="19"/>
  <c r="B91" i="19"/>
  <c r="A92" i="19"/>
  <c r="B92" i="19"/>
  <c r="A93" i="19"/>
  <c r="B93" i="19"/>
  <c r="A94" i="19"/>
  <c r="B94" i="19"/>
  <c r="A95" i="19"/>
  <c r="B95" i="19"/>
  <c r="A96" i="19"/>
  <c r="B96" i="19"/>
  <c r="A97" i="19"/>
  <c r="B97" i="19"/>
  <c r="A98" i="19"/>
  <c r="B98" i="19"/>
  <c r="A99" i="19"/>
  <c r="B99" i="19"/>
  <c r="A100" i="19"/>
  <c r="B100" i="19"/>
  <c r="A101" i="19"/>
  <c r="B101" i="19"/>
  <c r="A102" i="19"/>
  <c r="B102" i="19"/>
  <c r="A103" i="19"/>
  <c r="B103" i="19"/>
  <c r="A104" i="19"/>
  <c r="B104" i="19"/>
  <c r="A105" i="19"/>
  <c r="B105" i="19"/>
  <c r="A106" i="19"/>
  <c r="B106" i="19"/>
  <c r="A107" i="19"/>
  <c r="B107" i="19"/>
  <c r="A108" i="19"/>
  <c r="B108" i="19"/>
  <c r="A109" i="19"/>
  <c r="B109" i="19"/>
  <c r="A110" i="19"/>
  <c r="B110" i="19"/>
  <c r="A111" i="19"/>
  <c r="B111" i="19"/>
  <c r="A112" i="19"/>
  <c r="B112" i="19"/>
  <c r="A113" i="19"/>
  <c r="B113" i="19"/>
  <c r="A114" i="19"/>
  <c r="B114" i="19"/>
  <c r="A115" i="19"/>
  <c r="B115" i="19"/>
  <c r="A116" i="19"/>
  <c r="B116" i="19"/>
  <c r="A117" i="19"/>
  <c r="B117" i="19"/>
  <c r="A118" i="19"/>
  <c r="B118" i="19"/>
  <c r="A119" i="19"/>
  <c r="B119" i="19"/>
  <c r="B2" i="19"/>
  <c r="A2" i="19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E3" i="14"/>
  <c r="F3" i="14" s="1"/>
  <c r="G3" i="14"/>
  <c r="E4" i="14"/>
  <c r="F4" i="14"/>
  <c r="G4" i="14"/>
  <c r="E5" i="14"/>
  <c r="F5" i="14"/>
  <c r="G5" i="14"/>
  <c r="E6" i="14"/>
  <c r="F6" i="14"/>
  <c r="G6" i="14"/>
  <c r="E7" i="14"/>
  <c r="F7" i="14"/>
  <c r="G7" i="14"/>
  <c r="E8" i="14"/>
  <c r="F8" i="14"/>
  <c r="G8" i="14"/>
  <c r="E9" i="14"/>
  <c r="F9" i="14"/>
  <c r="G9" i="14"/>
  <c r="E10" i="14"/>
  <c r="F10" i="14"/>
  <c r="G10" i="14"/>
  <c r="E11" i="14"/>
  <c r="F11" i="14"/>
  <c r="G11" i="14"/>
  <c r="E12" i="14"/>
  <c r="F12" i="14"/>
  <c r="G12" i="14"/>
  <c r="E13" i="14"/>
  <c r="F13" i="14"/>
  <c r="G13" i="14"/>
  <c r="E14" i="14"/>
  <c r="F14" i="14"/>
  <c r="G14" i="14"/>
  <c r="E15" i="14"/>
  <c r="F15" i="14"/>
  <c r="G15" i="14"/>
  <c r="E16" i="14"/>
  <c r="F16" i="14"/>
  <c r="G16" i="14"/>
  <c r="E17" i="14"/>
  <c r="F17" i="14"/>
  <c r="G17" i="14"/>
  <c r="E18" i="14"/>
  <c r="F18" i="14"/>
  <c r="G18" i="14"/>
  <c r="E19" i="14"/>
  <c r="F19" i="14"/>
  <c r="G19" i="14"/>
  <c r="E20" i="14"/>
  <c r="F20" i="14"/>
  <c r="G20" i="14"/>
  <c r="E21" i="14"/>
  <c r="F21" i="14"/>
  <c r="G21" i="14"/>
  <c r="E22" i="14"/>
  <c r="F22" i="14"/>
  <c r="G22" i="14"/>
  <c r="E23" i="14"/>
  <c r="F23" i="14"/>
  <c r="G23" i="14"/>
  <c r="E24" i="14"/>
  <c r="F24" i="14"/>
  <c r="G24" i="14"/>
  <c r="E25" i="14"/>
  <c r="F25" i="14"/>
  <c r="G25" i="14"/>
  <c r="E26" i="14"/>
  <c r="F26" i="14"/>
  <c r="G26" i="14"/>
  <c r="E27" i="14"/>
  <c r="F27" i="14"/>
  <c r="G27" i="14"/>
  <c r="E28" i="14"/>
  <c r="F28" i="14"/>
  <c r="G28" i="14"/>
  <c r="E29" i="14"/>
  <c r="F29" i="14"/>
  <c r="G29" i="14"/>
  <c r="E30" i="14"/>
  <c r="F30" i="14"/>
  <c r="G30" i="14"/>
  <c r="E31" i="14"/>
  <c r="F31" i="14"/>
  <c r="G31" i="14"/>
  <c r="E32" i="14"/>
  <c r="F32" i="14"/>
  <c r="G32" i="14"/>
  <c r="E33" i="14"/>
  <c r="F33" i="14"/>
  <c r="G33" i="14"/>
  <c r="E34" i="14"/>
  <c r="F34" i="14"/>
  <c r="G34" i="14"/>
  <c r="E35" i="14"/>
  <c r="F35" i="14"/>
  <c r="G35" i="14"/>
  <c r="H2" i="14"/>
  <c r="G2" i="14"/>
  <c r="E2" i="14"/>
  <c r="D3" i="14"/>
  <c r="D4" i="14"/>
  <c r="D5" i="14"/>
  <c r="D6" i="14"/>
  <c r="D7" i="14"/>
  <c r="D8" i="14"/>
  <c r="D9" i="14"/>
  <c r="D10" i="14"/>
  <c r="D11" i="14"/>
  <c r="D12" i="14"/>
  <c r="D13" i="14"/>
  <c r="D14" i="14"/>
  <c r="D15" i="14"/>
  <c r="D16" i="14"/>
  <c r="D17" i="14"/>
  <c r="D18" i="14"/>
  <c r="D19" i="14"/>
  <c r="D20" i="14"/>
  <c r="D21" i="14"/>
  <c r="D22" i="14"/>
  <c r="D23" i="14"/>
  <c r="D24" i="14"/>
  <c r="D25" i="14"/>
  <c r="D26" i="14"/>
  <c r="D27" i="14"/>
  <c r="D28" i="14"/>
  <c r="D29" i="14"/>
  <c r="D30" i="14"/>
  <c r="D31" i="14"/>
  <c r="D32" i="14"/>
  <c r="D33" i="14"/>
  <c r="D34" i="14"/>
  <c r="D35" i="14"/>
  <c r="D36" i="14"/>
  <c r="D37" i="14"/>
  <c r="D38" i="14"/>
  <c r="D39" i="14"/>
  <c r="D40" i="14"/>
  <c r="D41" i="14"/>
  <c r="D42" i="14"/>
  <c r="D43" i="14"/>
  <c r="D44" i="14"/>
  <c r="D45" i="14"/>
  <c r="D46" i="14"/>
  <c r="D47" i="14"/>
  <c r="D48" i="14"/>
  <c r="D49" i="14"/>
  <c r="D50" i="14"/>
  <c r="D51" i="14"/>
  <c r="D52" i="14"/>
  <c r="D53" i="14"/>
  <c r="D54" i="14"/>
  <c r="D55" i="14"/>
  <c r="D56" i="14"/>
  <c r="D57" i="14"/>
  <c r="D58" i="14"/>
  <c r="D59" i="14"/>
  <c r="D60" i="14"/>
  <c r="D61" i="14"/>
  <c r="D62" i="14"/>
  <c r="D63" i="14"/>
  <c r="D64" i="14"/>
  <c r="D65" i="14"/>
  <c r="D66" i="14"/>
  <c r="D67" i="14"/>
  <c r="D68" i="14"/>
  <c r="D69" i="14"/>
  <c r="D70" i="14"/>
  <c r="D71" i="14"/>
  <c r="D72" i="14"/>
  <c r="D73" i="14"/>
  <c r="D74" i="14"/>
  <c r="D75" i="14"/>
  <c r="D76" i="14"/>
  <c r="D77" i="14"/>
  <c r="D78" i="14"/>
  <c r="D79" i="14"/>
  <c r="D80" i="14"/>
  <c r="D81" i="14"/>
  <c r="D82" i="14"/>
  <c r="D83" i="14"/>
  <c r="D84" i="14"/>
  <c r="D85" i="14"/>
  <c r="D86" i="14"/>
  <c r="D87" i="14"/>
  <c r="D88" i="14"/>
  <c r="D89" i="14"/>
  <c r="D90" i="14"/>
  <c r="D91" i="14"/>
  <c r="D92" i="14"/>
  <c r="D93" i="14"/>
  <c r="D94" i="14"/>
  <c r="D95" i="14"/>
  <c r="D96" i="14"/>
  <c r="D97" i="14"/>
  <c r="D98" i="14"/>
  <c r="D99" i="14"/>
  <c r="D100" i="14"/>
  <c r="D101" i="14"/>
  <c r="D102" i="14"/>
  <c r="D103" i="14"/>
  <c r="D104" i="14"/>
  <c r="D105" i="14"/>
  <c r="D106" i="14"/>
  <c r="D107" i="14"/>
  <c r="D108" i="14"/>
  <c r="D109" i="14"/>
  <c r="D110" i="14"/>
  <c r="D111" i="14"/>
  <c r="D112" i="14"/>
  <c r="D113" i="14"/>
  <c r="D114" i="14"/>
  <c r="D115" i="14"/>
  <c r="D116" i="14"/>
  <c r="D117" i="14"/>
  <c r="D118" i="14"/>
  <c r="D119" i="14"/>
  <c r="D2" i="14"/>
  <c r="A3" i="14"/>
  <c r="B3" i="14"/>
  <c r="A4" i="14"/>
  <c r="B4" i="14"/>
  <c r="A5" i="14"/>
  <c r="B5" i="14"/>
  <c r="A6" i="14"/>
  <c r="B6" i="14"/>
  <c r="A7" i="14"/>
  <c r="B7" i="14"/>
  <c r="A8" i="14"/>
  <c r="B8" i="14"/>
  <c r="A9" i="14"/>
  <c r="B9" i="14"/>
  <c r="A10" i="14"/>
  <c r="B10" i="14"/>
  <c r="A11" i="14"/>
  <c r="B11" i="14"/>
  <c r="A12" i="14"/>
  <c r="B12" i="14"/>
  <c r="A13" i="14"/>
  <c r="B13" i="14"/>
  <c r="A14" i="14"/>
  <c r="B14" i="14"/>
  <c r="A15" i="14"/>
  <c r="B15" i="14"/>
  <c r="A16" i="14"/>
  <c r="B16" i="14"/>
  <c r="A17" i="14"/>
  <c r="B17" i="14"/>
  <c r="A18" i="14"/>
  <c r="B18" i="14"/>
  <c r="A19" i="14"/>
  <c r="B19" i="14"/>
  <c r="A20" i="14"/>
  <c r="B20" i="14"/>
  <c r="A21" i="14"/>
  <c r="B21" i="14"/>
  <c r="A22" i="14"/>
  <c r="B22" i="14"/>
  <c r="A23" i="14"/>
  <c r="B23" i="14"/>
  <c r="A24" i="14"/>
  <c r="B24" i="14"/>
  <c r="A25" i="14"/>
  <c r="B25" i="14"/>
  <c r="A26" i="14"/>
  <c r="B26" i="14"/>
  <c r="A27" i="14"/>
  <c r="B27" i="14"/>
  <c r="A28" i="14"/>
  <c r="B28" i="14"/>
  <c r="A29" i="14"/>
  <c r="B29" i="14"/>
  <c r="A30" i="14"/>
  <c r="B30" i="14"/>
  <c r="A31" i="14"/>
  <c r="B31" i="14"/>
  <c r="A32" i="14"/>
  <c r="B32" i="14"/>
  <c r="A33" i="14"/>
  <c r="B33" i="14"/>
  <c r="A34" i="14"/>
  <c r="B34" i="14"/>
  <c r="A35" i="14"/>
  <c r="B35" i="14"/>
  <c r="A36" i="14"/>
  <c r="B36" i="14"/>
  <c r="A37" i="14"/>
  <c r="B37" i="14"/>
  <c r="A38" i="14"/>
  <c r="B38" i="14"/>
  <c r="A39" i="14"/>
  <c r="B39" i="14"/>
  <c r="A40" i="14"/>
  <c r="B40" i="14"/>
  <c r="A41" i="14"/>
  <c r="B41" i="14"/>
  <c r="A42" i="14"/>
  <c r="B42" i="14"/>
  <c r="A43" i="14"/>
  <c r="B43" i="14"/>
  <c r="A44" i="14"/>
  <c r="B44" i="14"/>
  <c r="A45" i="14"/>
  <c r="B45" i="14"/>
  <c r="A46" i="14"/>
  <c r="B46" i="14"/>
  <c r="A47" i="14"/>
  <c r="B47" i="14"/>
  <c r="A48" i="14"/>
  <c r="B48" i="14"/>
  <c r="A49" i="14"/>
  <c r="B49" i="14"/>
  <c r="A50" i="14"/>
  <c r="B50" i="14"/>
  <c r="A51" i="14"/>
  <c r="B51" i="14"/>
  <c r="A52" i="14"/>
  <c r="B52" i="14"/>
  <c r="A53" i="14"/>
  <c r="B53" i="14"/>
  <c r="A54" i="14"/>
  <c r="B54" i="14"/>
  <c r="A55" i="14"/>
  <c r="B55" i="14"/>
  <c r="A56" i="14"/>
  <c r="B56" i="14"/>
  <c r="A57" i="14"/>
  <c r="B57" i="14"/>
  <c r="A58" i="14"/>
  <c r="B58" i="14"/>
  <c r="A59" i="14"/>
  <c r="B59" i="14"/>
  <c r="A60" i="14"/>
  <c r="B60" i="14"/>
  <c r="A61" i="14"/>
  <c r="B61" i="14"/>
  <c r="A62" i="14"/>
  <c r="B62" i="14"/>
  <c r="A63" i="14"/>
  <c r="B63" i="14"/>
  <c r="A64" i="14"/>
  <c r="B64" i="14"/>
  <c r="A65" i="14"/>
  <c r="B65" i="14"/>
  <c r="A66" i="14"/>
  <c r="B66" i="14"/>
  <c r="A67" i="14"/>
  <c r="B67" i="14"/>
  <c r="A68" i="14"/>
  <c r="B68" i="14"/>
  <c r="A69" i="14"/>
  <c r="B69" i="14"/>
  <c r="A70" i="14"/>
  <c r="B70" i="14"/>
  <c r="A71" i="14"/>
  <c r="B71" i="14"/>
  <c r="A72" i="14"/>
  <c r="B72" i="14"/>
  <c r="A73" i="14"/>
  <c r="B73" i="14"/>
  <c r="A74" i="14"/>
  <c r="B74" i="14"/>
  <c r="A75" i="14"/>
  <c r="B75" i="14"/>
  <c r="A76" i="14"/>
  <c r="B76" i="14"/>
  <c r="A77" i="14"/>
  <c r="B77" i="14"/>
  <c r="A78" i="14"/>
  <c r="B78" i="14"/>
  <c r="A79" i="14"/>
  <c r="B79" i="14"/>
  <c r="A80" i="14"/>
  <c r="B80" i="14"/>
  <c r="A81" i="14"/>
  <c r="B81" i="14"/>
  <c r="A82" i="14"/>
  <c r="B82" i="14"/>
  <c r="A83" i="14"/>
  <c r="B83" i="14"/>
  <c r="A84" i="14"/>
  <c r="B84" i="14"/>
  <c r="A85" i="14"/>
  <c r="B85" i="14"/>
  <c r="A86" i="14"/>
  <c r="B86" i="14"/>
  <c r="A87" i="14"/>
  <c r="B87" i="14"/>
  <c r="A88" i="14"/>
  <c r="B88" i="14"/>
  <c r="A89" i="14"/>
  <c r="B89" i="14"/>
  <c r="A90" i="14"/>
  <c r="B90" i="14"/>
  <c r="A91" i="14"/>
  <c r="B91" i="14"/>
  <c r="A92" i="14"/>
  <c r="B92" i="14"/>
  <c r="A93" i="14"/>
  <c r="B93" i="14"/>
  <c r="A94" i="14"/>
  <c r="B94" i="14"/>
  <c r="A95" i="14"/>
  <c r="B95" i="14"/>
  <c r="A96" i="14"/>
  <c r="B96" i="14"/>
  <c r="A97" i="14"/>
  <c r="B97" i="14"/>
  <c r="A98" i="14"/>
  <c r="B98" i="14"/>
  <c r="A99" i="14"/>
  <c r="B99" i="14"/>
  <c r="A100" i="14"/>
  <c r="B100" i="14"/>
  <c r="A101" i="14"/>
  <c r="B101" i="14"/>
  <c r="A102" i="14"/>
  <c r="B102" i="14"/>
  <c r="A103" i="14"/>
  <c r="B103" i="14"/>
  <c r="A104" i="14"/>
  <c r="B104" i="14"/>
  <c r="A105" i="14"/>
  <c r="B105" i="14"/>
  <c r="A106" i="14"/>
  <c r="B106" i="14"/>
  <c r="A107" i="14"/>
  <c r="B107" i="14"/>
  <c r="A108" i="14"/>
  <c r="B108" i="14"/>
  <c r="A109" i="14"/>
  <c r="B109" i="14"/>
  <c r="A110" i="14"/>
  <c r="B110" i="14"/>
  <c r="A111" i="14"/>
  <c r="B111" i="14"/>
  <c r="A112" i="14"/>
  <c r="B112" i="14"/>
  <c r="A113" i="14"/>
  <c r="B113" i="14"/>
  <c r="A114" i="14"/>
  <c r="B114" i="14"/>
  <c r="A115" i="14"/>
  <c r="B115" i="14"/>
  <c r="A116" i="14"/>
  <c r="B116" i="14"/>
  <c r="A117" i="14"/>
  <c r="B117" i="14"/>
  <c r="A118" i="14"/>
  <c r="B118" i="14"/>
  <c r="A119" i="14"/>
  <c r="B119" i="14"/>
  <c r="B2" i="14"/>
  <c r="A2" i="14"/>
  <c r="G3" i="13"/>
  <c r="H3" i="13"/>
  <c r="I3" i="13"/>
  <c r="J3" i="13"/>
  <c r="K3" i="13"/>
  <c r="G4" i="13"/>
  <c r="H4" i="13"/>
  <c r="I4" i="13"/>
  <c r="J4" i="13"/>
  <c r="K4" i="13"/>
  <c r="G5" i="13"/>
  <c r="H5" i="13"/>
  <c r="I5" i="13"/>
  <c r="J5" i="13"/>
  <c r="K5" i="13"/>
  <c r="G6" i="13"/>
  <c r="H6" i="13"/>
  <c r="I6" i="13"/>
  <c r="J6" i="13"/>
  <c r="K6" i="13"/>
  <c r="G7" i="13"/>
  <c r="H7" i="13"/>
  <c r="I7" i="13"/>
  <c r="J7" i="13"/>
  <c r="K7" i="13"/>
  <c r="G8" i="13"/>
  <c r="H8" i="13"/>
  <c r="I8" i="13"/>
  <c r="J8" i="13"/>
  <c r="K8" i="13"/>
  <c r="G9" i="13"/>
  <c r="H9" i="13"/>
  <c r="I9" i="13"/>
  <c r="J9" i="13"/>
  <c r="K9" i="13"/>
  <c r="G10" i="13"/>
  <c r="H10" i="13"/>
  <c r="I10" i="13"/>
  <c r="J10" i="13"/>
  <c r="K10" i="13"/>
  <c r="G11" i="13"/>
  <c r="H11" i="13"/>
  <c r="I11" i="13"/>
  <c r="J11" i="13"/>
  <c r="K11" i="13"/>
  <c r="G12" i="13"/>
  <c r="H12" i="13"/>
  <c r="I12" i="13"/>
  <c r="J12" i="13"/>
  <c r="K12" i="13"/>
  <c r="G13" i="13"/>
  <c r="H13" i="13"/>
  <c r="I13" i="13"/>
  <c r="J13" i="13"/>
  <c r="K13" i="13"/>
  <c r="G14" i="13"/>
  <c r="H14" i="13"/>
  <c r="I14" i="13"/>
  <c r="J14" i="13"/>
  <c r="K14" i="13"/>
  <c r="G15" i="13"/>
  <c r="H15" i="13"/>
  <c r="I15" i="13"/>
  <c r="J15" i="13"/>
  <c r="K15" i="13"/>
  <c r="G16" i="13"/>
  <c r="H16" i="13"/>
  <c r="I16" i="13"/>
  <c r="J16" i="13"/>
  <c r="K16" i="13"/>
  <c r="G17" i="13"/>
  <c r="H17" i="13"/>
  <c r="I17" i="13"/>
  <c r="J17" i="13"/>
  <c r="K17" i="13"/>
  <c r="G18" i="13"/>
  <c r="H18" i="13"/>
  <c r="I18" i="13"/>
  <c r="J18" i="13"/>
  <c r="K18" i="13"/>
  <c r="G19" i="13"/>
  <c r="H19" i="13"/>
  <c r="I19" i="13"/>
  <c r="J19" i="13"/>
  <c r="K19" i="13"/>
  <c r="G20" i="13"/>
  <c r="H20" i="13"/>
  <c r="I20" i="13"/>
  <c r="J20" i="13"/>
  <c r="K20" i="13"/>
  <c r="G21" i="13"/>
  <c r="H21" i="13"/>
  <c r="I21" i="13"/>
  <c r="J21" i="13"/>
  <c r="K21" i="13"/>
  <c r="G22" i="13"/>
  <c r="H22" i="13"/>
  <c r="I22" i="13"/>
  <c r="J22" i="13"/>
  <c r="K22" i="13"/>
  <c r="G23" i="13"/>
  <c r="H23" i="13"/>
  <c r="I23" i="13"/>
  <c r="J23" i="13"/>
  <c r="K23" i="13"/>
  <c r="G24" i="13"/>
  <c r="H24" i="13"/>
  <c r="I24" i="13"/>
  <c r="J24" i="13"/>
  <c r="K24" i="13"/>
  <c r="H2" i="13"/>
  <c r="I2" i="13"/>
  <c r="J2" i="13"/>
  <c r="K2" i="13"/>
  <c r="G2" i="13"/>
  <c r="A3" i="13"/>
  <c r="B3" i="13"/>
  <c r="C3" i="13"/>
  <c r="D3" i="13"/>
  <c r="E3" i="13"/>
  <c r="F3" i="13"/>
  <c r="A4" i="13"/>
  <c r="B4" i="13"/>
  <c r="C4" i="13"/>
  <c r="D4" i="13"/>
  <c r="E4" i="13"/>
  <c r="F4" i="13"/>
  <c r="A5" i="13"/>
  <c r="B5" i="13"/>
  <c r="C5" i="13"/>
  <c r="D5" i="13"/>
  <c r="E5" i="13"/>
  <c r="F5" i="13"/>
  <c r="A6" i="13"/>
  <c r="B6" i="13"/>
  <c r="C6" i="13"/>
  <c r="D6" i="13"/>
  <c r="E6" i="13"/>
  <c r="F6" i="13"/>
  <c r="A7" i="13"/>
  <c r="B7" i="13"/>
  <c r="C7" i="13"/>
  <c r="D7" i="13"/>
  <c r="E7" i="13"/>
  <c r="F7" i="13"/>
  <c r="A8" i="13"/>
  <c r="B8" i="13"/>
  <c r="C8" i="13"/>
  <c r="D8" i="13"/>
  <c r="E8" i="13"/>
  <c r="F8" i="13"/>
  <c r="A9" i="13"/>
  <c r="B9" i="13"/>
  <c r="C9" i="13"/>
  <c r="D9" i="13"/>
  <c r="E9" i="13"/>
  <c r="F9" i="13"/>
  <c r="A10" i="13"/>
  <c r="B10" i="13"/>
  <c r="C10" i="13"/>
  <c r="D10" i="13"/>
  <c r="E10" i="13"/>
  <c r="F10" i="13"/>
  <c r="A11" i="13"/>
  <c r="B11" i="13"/>
  <c r="C11" i="13"/>
  <c r="D11" i="13"/>
  <c r="E11" i="13"/>
  <c r="F11" i="13"/>
  <c r="A12" i="13"/>
  <c r="B12" i="13"/>
  <c r="C12" i="13"/>
  <c r="D12" i="13"/>
  <c r="E12" i="13"/>
  <c r="F12" i="13"/>
  <c r="A13" i="13"/>
  <c r="B13" i="13"/>
  <c r="C13" i="13"/>
  <c r="D13" i="13"/>
  <c r="E13" i="13"/>
  <c r="F13" i="13"/>
  <c r="A14" i="13"/>
  <c r="B14" i="13"/>
  <c r="C14" i="13"/>
  <c r="D14" i="13"/>
  <c r="E14" i="13"/>
  <c r="F14" i="13"/>
  <c r="A15" i="13"/>
  <c r="B15" i="13"/>
  <c r="C15" i="13"/>
  <c r="D15" i="13"/>
  <c r="E15" i="13"/>
  <c r="F15" i="13"/>
  <c r="A16" i="13"/>
  <c r="B16" i="13"/>
  <c r="C16" i="13"/>
  <c r="D16" i="13"/>
  <c r="E16" i="13"/>
  <c r="F16" i="13"/>
  <c r="A17" i="13"/>
  <c r="B17" i="13"/>
  <c r="C17" i="13"/>
  <c r="D17" i="13"/>
  <c r="E17" i="13"/>
  <c r="F17" i="13"/>
  <c r="A18" i="13"/>
  <c r="B18" i="13"/>
  <c r="C18" i="13"/>
  <c r="D18" i="13"/>
  <c r="E18" i="13"/>
  <c r="F18" i="13"/>
  <c r="A19" i="13"/>
  <c r="B19" i="13"/>
  <c r="C19" i="13"/>
  <c r="D19" i="13"/>
  <c r="E19" i="13"/>
  <c r="F19" i="13"/>
  <c r="A20" i="13"/>
  <c r="B20" i="13"/>
  <c r="C20" i="13"/>
  <c r="D20" i="13"/>
  <c r="E20" i="13"/>
  <c r="F20" i="13"/>
  <c r="A21" i="13"/>
  <c r="B21" i="13"/>
  <c r="C21" i="13"/>
  <c r="D21" i="13"/>
  <c r="E21" i="13"/>
  <c r="F21" i="13"/>
  <c r="A22" i="13"/>
  <c r="B22" i="13"/>
  <c r="C22" i="13"/>
  <c r="D22" i="13"/>
  <c r="E22" i="13"/>
  <c r="F22" i="13"/>
  <c r="A23" i="13"/>
  <c r="B23" i="13"/>
  <c r="C23" i="13"/>
  <c r="D23" i="13"/>
  <c r="E23" i="13"/>
  <c r="F23" i="13"/>
  <c r="A24" i="13"/>
  <c r="B24" i="13"/>
  <c r="C24" i="13"/>
  <c r="D24" i="13"/>
  <c r="E24" i="13"/>
  <c r="F24" i="13"/>
  <c r="A25" i="13"/>
  <c r="B25" i="13"/>
  <c r="C25" i="13"/>
  <c r="D25" i="13"/>
  <c r="E25" i="13"/>
  <c r="F25" i="13"/>
  <c r="A26" i="13"/>
  <c r="B26" i="13"/>
  <c r="C26" i="13"/>
  <c r="D26" i="13"/>
  <c r="E26" i="13"/>
  <c r="F26" i="13"/>
  <c r="A27" i="13"/>
  <c r="B27" i="13"/>
  <c r="C27" i="13"/>
  <c r="D27" i="13"/>
  <c r="E27" i="13"/>
  <c r="F27" i="13"/>
  <c r="A28" i="13"/>
  <c r="B28" i="13"/>
  <c r="C28" i="13"/>
  <c r="D28" i="13"/>
  <c r="E28" i="13"/>
  <c r="F28" i="13"/>
  <c r="A29" i="13"/>
  <c r="B29" i="13"/>
  <c r="C29" i="13"/>
  <c r="D29" i="13"/>
  <c r="E29" i="13"/>
  <c r="F29" i="13"/>
  <c r="A30" i="13"/>
  <c r="B30" i="13"/>
  <c r="C30" i="13"/>
  <c r="D30" i="13"/>
  <c r="E30" i="13"/>
  <c r="F30" i="13"/>
  <c r="A31" i="13"/>
  <c r="B31" i="13"/>
  <c r="C31" i="13"/>
  <c r="D31" i="13"/>
  <c r="E31" i="13"/>
  <c r="F31" i="13"/>
  <c r="A32" i="13"/>
  <c r="B32" i="13"/>
  <c r="C32" i="13"/>
  <c r="D32" i="13"/>
  <c r="E32" i="13"/>
  <c r="F32" i="13"/>
  <c r="A33" i="13"/>
  <c r="B33" i="13"/>
  <c r="C33" i="13"/>
  <c r="D33" i="13"/>
  <c r="E33" i="13"/>
  <c r="F33" i="13"/>
  <c r="A34" i="13"/>
  <c r="B34" i="13"/>
  <c r="C34" i="13"/>
  <c r="D34" i="13"/>
  <c r="E34" i="13"/>
  <c r="F34" i="13"/>
  <c r="A35" i="13"/>
  <c r="B35" i="13"/>
  <c r="C35" i="13"/>
  <c r="D35" i="13"/>
  <c r="E35" i="13"/>
  <c r="F35" i="13"/>
  <c r="A36" i="13"/>
  <c r="B36" i="13"/>
  <c r="C36" i="13"/>
  <c r="D36" i="13"/>
  <c r="E36" i="13"/>
  <c r="F36" i="13"/>
  <c r="A37" i="13"/>
  <c r="B37" i="13"/>
  <c r="C37" i="13"/>
  <c r="D37" i="13"/>
  <c r="E37" i="13"/>
  <c r="F37" i="13"/>
  <c r="A38" i="13"/>
  <c r="B38" i="13"/>
  <c r="C38" i="13"/>
  <c r="D38" i="13"/>
  <c r="E38" i="13"/>
  <c r="F38" i="13"/>
  <c r="A39" i="13"/>
  <c r="B39" i="13"/>
  <c r="C39" i="13"/>
  <c r="D39" i="13"/>
  <c r="E39" i="13"/>
  <c r="F39" i="13"/>
  <c r="A40" i="13"/>
  <c r="B40" i="13"/>
  <c r="C40" i="13"/>
  <c r="D40" i="13"/>
  <c r="E40" i="13"/>
  <c r="F40" i="13"/>
  <c r="A41" i="13"/>
  <c r="B41" i="13"/>
  <c r="C41" i="13"/>
  <c r="D41" i="13"/>
  <c r="E41" i="13"/>
  <c r="F41" i="13"/>
  <c r="A42" i="13"/>
  <c r="B42" i="13"/>
  <c r="C42" i="13"/>
  <c r="D42" i="13"/>
  <c r="E42" i="13"/>
  <c r="F42" i="13"/>
  <c r="A43" i="13"/>
  <c r="B43" i="13"/>
  <c r="C43" i="13"/>
  <c r="D43" i="13"/>
  <c r="E43" i="13"/>
  <c r="F43" i="13"/>
  <c r="A44" i="13"/>
  <c r="B44" i="13"/>
  <c r="C44" i="13"/>
  <c r="D44" i="13"/>
  <c r="E44" i="13"/>
  <c r="F44" i="13"/>
  <c r="A45" i="13"/>
  <c r="B45" i="13"/>
  <c r="C45" i="13"/>
  <c r="D45" i="13"/>
  <c r="E45" i="13"/>
  <c r="F45" i="13"/>
  <c r="A46" i="13"/>
  <c r="B46" i="13"/>
  <c r="C46" i="13"/>
  <c r="D46" i="13"/>
  <c r="E46" i="13"/>
  <c r="F46" i="13"/>
  <c r="A47" i="13"/>
  <c r="B47" i="13"/>
  <c r="C47" i="13"/>
  <c r="D47" i="13"/>
  <c r="E47" i="13"/>
  <c r="F47" i="13"/>
  <c r="A48" i="13"/>
  <c r="B48" i="13"/>
  <c r="C48" i="13"/>
  <c r="D48" i="13"/>
  <c r="E48" i="13"/>
  <c r="F48" i="13"/>
  <c r="A49" i="13"/>
  <c r="B49" i="13"/>
  <c r="C49" i="13"/>
  <c r="D49" i="13"/>
  <c r="E49" i="13"/>
  <c r="F49" i="13"/>
  <c r="A50" i="13"/>
  <c r="B50" i="13"/>
  <c r="C50" i="13"/>
  <c r="D50" i="13"/>
  <c r="E50" i="13"/>
  <c r="F50" i="13"/>
  <c r="A51" i="13"/>
  <c r="B51" i="13"/>
  <c r="C51" i="13"/>
  <c r="D51" i="13"/>
  <c r="E51" i="13"/>
  <c r="F51" i="13"/>
  <c r="A52" i="13"/>
  <c r="B52" i="13"/>
  <c r="C52" i="13"/>
  <c r="D52" i="13"/>
  <c r="E52" i="13"/>
  <c r="F52" i="13"/>
  <c r="A53" i="13"/>
  <c r="B53" i="13"/>
  <c r="C53" i="13"/>
  <c r="D53" i="13"/>
  <c r="E53" i="13"/>
  <c r="F53" i="13"/>
  <c r="A54" i="13"/>
  <c r="B54" i="13"/>
  <c r="C54" i="13"/>
  <c r="D54" i="13"/>
  <c r="E54" i="13"/>
  <c r="F54" i="13"/>
  <c r="A55" i="13"/>
  <c r="B55" i="13"/>
  <c r="C55" i="13"/>
  <c r="D55" i="13"/>
  <c r="E55" i="13"/>
  <c r="F55" i="13"/>
  <c r="A56" i="13"/>
  <c r="B56" i="13"/>
  <c r="C56" i="13"/>
  <c r="D56" i="13"/>
  <c r="E56" i="13"/>
  <c r="F56" i="13"/>
  <c r="A57" i="13"/>
  <c r="B57" i="13"/>
  <c r="C57" i="13"/>
  <c r="D57" i="13"/>
  <c r="E57" i="13"/>
  <c r="F57" i="13"/>
  <c r="A58" i="13"/>
  <c r="B58" i="13"/>
  <c r="C58" i="13"/>
  <c r="D58" i="13"/>
  <c r="E58" i="13"/>
  <c r="F58" i="13"/>
  <c r="A59" i="13"/>
  <c r="B59" i="13"/>
  <c r="C59" i="13"/>
  <c r="D59" i="13"/>
  <c r="E59" i="13"/>
  <c r="F59" i="13"/>
  <c r="A60" i="13"/>
  <c r="B60" i="13"/>
  <c r="C60" i="13"/>
  <c r="D60" i="13"/>
  <c r="E60" i="13"/>
  <c r="F60" i="13"/>
  <c r="A61" i="13"/>
  <c r="B61" i="13"/>
  <c r="C61" i="13"/>
  <c r="D61" i="13"/>
  <c r="E61" i="13"/>
  <c r="F61" i="13"/>
  <c r="A62" i="13"/>
  <c r="B62" i="13"/>
  <c r="C62" i="13"/>
  <c r="D62" i="13"/>
  <c r="E62" i="13"/>
  <c r="F62" i="13"/>
  <c r="A63" i="13"/>
  <c r="B63" i="13"/>
  <c r="C63" i="13"/>
  <c r="D63" i="13"/>
  <c r="E63" i="13"/>
  <c r="F63" i="13"/>
  <c r="A64" i="13"/>
  <c r="B64" i="13"/>
  <c r="C64" i="13"/>
  <c r="D64" i="13"/>
  <c r="E64" i="13"/>
  <c r="F64" i="13"/>
  <c r="A65" i="13"/>
  <c r="B65" i="13"/>
  <c r="C65" i="13"/>
  <c r="D65" i="13"/>
  <c r="E65" i="13"/>
  <c r="F65" i="13"/>
  <c r="A66" i="13"/>
  <c r="B66" i="13"/>
  <c r="C66" i="13"/>
  <c r="D66" i="13"/>
  <c r="E66" i="13"/>
  <c r="F66" i="13"/>
  <c r="A67" i="13"/>
  <c r="B67" i="13"/>
  <c r="C67" i="13"/>
  <c r="D67" i="13"/>
  <c r="E67" i="13"/>
  <c r="F67" i="13"/>
  <c r="A68" i="13"/>
  <c r="B68" i="13"/>
  <c r="C68" i="13"/>
  <c r="D68" i="13"/>
  <c r="E68" i="13"/>
  <c r="F68" i="13"/>
  <c r="A69" i="13"/>
  <c r="B69" i="13"/>
  <c r="C69" i="13"/>
  <c r="D69" i="13"/>
  <c r="E69" i="13"/>
  <c r="F69" i="13"/>
  <c r="A70" i="13"/>
  <c r="B70" i="13"/>
  <c r="C70" i="13"/>
  <c r="D70" i="13"/>
  <c r="E70" i="13"/>
  <c r="F70" i="13"/>
  <c r="A71" i="13"/>
  <c r="B71" i="13"/>
  <c r="C71" i="13"/>
  <c r="D71" i="13"/>
  <c r="E71" i="13"/>
  <c r="F71" i="13"/>
  <c r="A72" i="13"/>
  <c r="B72" i="13"/>
  <c r="C72" i="13"/>
  <c r="D72" i="13"/>
  <c r="E72" i="13"/>
  <c r="F72" i="13"/>
  <c r="A73" i="13"/>
  <c r="B73" i="13"/>
  <c r="C73" i="13"/>
  <c r="D73" i="13"/>
  <c r="E73" i="13"/>
  <c r="F73" i="13"/>
  <c r="A74" i="13"/>
  <c r="B74" i="13"/>
  <c r="C74" i="13"/>
  <c r="D74" i="13"/>
  <c r="E74" i="13"/>
  <c r="F74" i="13"/>
  <c r="A75" i="13"/>
  <c r="B75" i="13"/>
  <c r="C75" i="13"/>
  <c r="D75" i="13"/>
  <c r="E75" i="13"/>
  <c r="F75" i="13"/>
  <c r="A76" i="13"/>
  <c r="B76" i="13"/>
  <c r="C76" i="13"/>
  <c r="D76" i="13"/>
  <c r="E76" i="13"/>
  <c r="F76" i="13"/>
  <c r="A77" i="13"/>
  <c r="B77" i="13"/>
  <c r="C77" i="13"/>
  <c r="D77" i="13"/>
  <c r="E77" i="13"/>
  <c r="F77" i="13"/>
  <c r="A78" i="13"/>
  <c r="B78" i="13"/>
  <c r="C78" i="13"/>
  <c r="D78" i="13"/>
  <c r="E78" i="13"/>
  <c r="F78" i="13"/>
  <c r="A79" i="13"/>
  <c r="B79" i="13"/>
  <c r="C79" i="13"/>
  <c r="D79" i="13"/>
  <c r="E79" i="13"/>
  <c r="F79" i="13"/>
  <c r="A80" i="13"/>
  <c r="B80" i="13"/>
  <c r="C80" i="13"/>
  <c r="D80" i="13"/>
  <c r="E80" i="13"/>
  <c r="F80" i="13"/>
  <c r="A81" i="13"/>
  <c r="B81" i="13"/>
  <c r="C81" i="13"/>
  <c r="D81" i="13"/>
  <c r="E81" i="13"/>
  <c r="F81" i="13"/>
  <c r="A82" i="13"/>
  <c r="B82" i="13"/>
  <c r="C82" i="13"/>
  <c r="D82" i="13"/>
  <c r="E82" i="13"/>
  <c r="F82" i="13"/>
  <c r="A83" i="13"/>
  <c r="B83" i="13"/>
  <c r="C83" i="13"/>
  <c r="D83" i="13"/>
  <c r="E83" i="13"/>
  <c r="F83" i="13"/>
  <c r="A84" i="13"/>
  <c r="B84" i="13"/>
  <c r="C84" i="13"/>
  <c r="D84" i="13"/>
  <c r="E84" i="13"/>
  <c r="F84" i="13"/>
  <c r="A85" i="13"/>
  <c r="B85" i="13"/>
  <c r="C85" i="13"/>
  <c r="D85" i="13"/>
  <c r="E85" i="13"/>
  <c r="F85" i="13"/>
  <c r="A86" i="13"/>
  <c r="B86" i="13"/>
  <c r="C86" i="13"/>
  <c r="D86" i="13"/>
  <c r="E86" i="13"/>
  <c r="F86" i="13"/>
  <c r="A87" i="13"/>
  <c r="B87" i="13"/>
  <c r="C87" i="13"/>
  <c r="D87" i="13"/>
  <c r="E87" i="13"/>
  <c r="F87" i="13"/>
  <c r="A88" i="13"/>
  <c r="B88" i="13"/>
  <c r="C88" i="13"/>
  <c r="D88" i="13"/>
  <c r="E88" i="13"/>
  <c r="F88" i="13"/>
  <c r="A89" i="13"/>
  <c r="B89" i="13"/>
  <c r="C89" i="13"/>
  <c r="D89" i="13"/>
  <c r="E89" i="13"/>
  <c r="F89" i="13"/>
  <c r="A90" i="13"/>
  <c r="B90" i="13"/>
  <c r="C90" i="13"/>
  <c r="D90" i="13"/>
  <c r="E90" i="13"/>
  <c r="F90" i="13"/>
  <c r="A91" i="13"/>
  <c r="B91" i="13"/>
  <c r="C91" i="13"/>
  <c r="D91" i="13"/>
  <c r="E91" i="13"/>
  <c r="F91" i="13"/>
  <c r="A92" i="13"/>
  <c r="B92" i="13"/>
  <c r="C92" i="13"/>
  <c r="D92" i="13"/>
  <c r="E92" i="13"/>
  <c r="F92" i="13"/>
  <c r="A93" i="13"/>
  <c r="B93" i="13"/>
  <c r="C93" i="13"/>
  <c r="D93" i="13"/>
  <c r="E93" i="13"/>
  <c r="F93" i="13"/>
  <c r="A94" i="13"/>
  <c r="B94" i="13"/>
  <c r="C94" i="13"/>
  <c r="D94" i="13"/>
  <c r="E94" i="13"/>
  <c r="F94" i="13"/>
  <c r="A95" i="13"/>
  <c r="B95" i="13"/>
  <c r="C95" i="13"/>
  <c r="D95" i="13"/>
  <c r="E95" i="13"/>
  <c r="F95" i="13"/>
  <c r="A96" i="13"/>
  <c r="B96" i="13"/>
  <c r="C96" i="13"/>
  <c r="D96" i="13"/>
  <c r="E96" i="13"/>
  <c r="F96" i="13"/>
  <c r="A97" i="13"/>
  <c r="B97" i="13"/>
  <c r="C97" i="13"/>
  <c r="D97" i="13"/>
  <c r="E97" i="13"/>
  <c r="F97" i="13"/>
  <c r="A98" i="13"/>
  <c r="B98" i="13"/>
  <c r="C98" i="13"/>
  <c r="D98" i="13"/>
  <c r="E98" i="13"/>
  <c r="F98" i="13"/>
  <c r="A99" i="13"/>
  <c r="B99" i="13"/>
  <c r="C99" i="13"/>
  <c r="D99" i="13"/>
  <c r="E99" i="13"/>
  <c r="F99" i="13"/>
  <c r="A100" i="13"/>
  <c r="B100" i="13"/>
  <c r="C100" i="13"/>
  <c r="D100" i="13"/>
  <c r="E100" i="13"/>
  <c r="F100" i="13"/>
  <c r="A101" i="13"/>
  <c r="B101" i="13"/>
  <c r="C101" i="13"/>
  <c r="D101" i="13"/>
  <c r="E101" i="13"/>
  <c r="F101" i="13"/>
  <c r="A102" i="13"/>
  <c r="B102" i="13"/>
  <c r="C102" i="13"/>
  <c r="D102" i="13"/>
  <c r="E102" i="13"/>
  <c r="F102" i="13"/>
  <c r="A103" i="13"/>
  <c r="B103" i="13"/>
  <c r="C103" i="13"/>
  <c r="D103" i="13"/>
  <c r="E103" i="13"/>
  <c r="F103" i="13"/>
  <c r="A104" i="13"/>
  <c r="B104" i="13"/>
  <c r="C104" i="13"/>
  <c r="D104" i="13"/>
  <c r="E104" i="13"/>
  <c r="F104" i="13"/>
  <c r="A105" i="13"/>
  <c r="B105" i="13"/>
  <c r="C105" i="13"/>
  <c r="D105" i="13"/>
  <c r="E105" i="13"/>
  <c r="F105" i="13"/>
  <c r="A106" i="13"/>
  <c r="B106" i="13"/>
  <c r="C106" i="13"/>
  <c r="D106" i="13"/>
  <c r="E106" i="13"/>
  <c r="F106" i="13"/>
  <c r="A107" i="13"/>
  <c r="B107" i="13"/>
  <c r="C107" i="13"/>
  <c r="D107" i="13"/>
  <c r="E107" i="13"/>
  <c r="F107" i="13"/>
  <c r="A108" i="13"/>
  <c r="B108" i="13"/>
  <c r="C108" i="13"/>
  <c r="D108" i="13"/>
  <c r="E108" i="13"/>
  <c r="F108" i="13"/>
  <c r="A109" i="13"/>
  <c r="B109" i="13"/>
  <c r="C109" i="13"/>
  <c r="D109" i="13"/>
  <c r="E109" i="13"/>
  <c r="F109" i="13"/>
  <c r="A110" i="13"/>
  <c r="B110" i="13"/>
  <c r="C110" i="13"/>
  <c r="D110" i="13"/>
  <c r="E110" i="13"/>
  <c r="F110" i="13"/>
  <c r="A111" i="13"/>
  <c r="B111" i="13"/>
  <c r="C111" i="13"/>
  <c r="D111" i="13"/>
  <c r="E111" i="13"/>
  <c r="F111" i="13"/>
  <c r="A112" i="13"/>
  <c r="B112" i="13"/>
  <c r="C112" i="13"/>
  <c r="D112" i="13"/>
  <c r="E112" i="13"/>
  <c r="F112" i="13"/>
  <c r="A113" i="13"/>
  <c r="B113" i="13"/>
  <c r="C113" i="13"/>
  <c r="D113" i="13"/>
  <c r="E113" i="13"/>
  <c r="F113" i="13"/>
  <c r="A114" i="13"/>
  <c r="B114" i="13"/>
  <c r="C114" i="13"/>
  <c r="D114" i="13"/>
  <c r="E114" i="13"/>
  <c r="F114" i="13"/>
  <c r="A115" i="13"/>
  <c r="B115" i="13"/>
  <c r="C115" i="13"/>
  <c r="D115" i="13"/>
  <c r="E115" i="13"/>
  <c r="F115" i="13"/>
  <c r="A116" i="13"/>
  <c r="B116" i="13"/>
  <c r="C116" i="13"/>
  <c r="D116" i="13"/>
  <c r="E116" i="13"/>
  <c r="F116" i="13"/>
  <c r="A117" i="13"/>
  <c r="B117" i="13"/>
  <c r="C117" i="13"/>
  <c r="D117" i="13"/>
  <c r="E117" i="13"/>
  <c r="F117" i="13"/>
  <c r="A118" i="13"/>
  <c r="B118" i="13"/>
  <c r="C118" i="13"/>
  <c r="D118" i="13"/>
  <c r="E118" i="13"/>
  <c r="F118" i="13"/>
  <c r="A119" i="13"/>
  <c r="B119" i="13"/>
  <c r="C119" i="13"/>
  <c r="D119" i="13"/>
  <c r="E119" i="13"/>
  <c r="F119" i="13"/>
  <c r="A120" i="13"/>
  <c r="B120" i="13"/>
  <c r="C120" i="13"/>
  <c r="D120" i="13"/>
  <c r="E120" i="13"/>
  <c r="F120" i="13"/>
  <c r="A121" i="13"/>
  <c r="B121" i="13"/>
  <c r="C121" i="13"/>
  <c r="D121" i="13"/>
  <c r="E121" i="13"/>
  <c r="F121" i="13"/>
  <c r="A122" i="13"/>
  <c r="B122" i="13"/>
  <c r="C122" i="13"/>
  <c r="D122" i="13"/>
  <c r="E122" i="13"/>
  <c r="F122" i="13"/>
  <c r="A123" i="13"/>
  <c r="B123" i="13"/>
  <c r="C123" i="13"/>
  <c r="D123" i="13"/>
  <c r="E123" i="13"/>
  <c r="F123" i="13"/>
  <c r="A124" i="13"/>
  <c r="B124" i="13"/>
  <c r="C124" i="13"/>
  <c r="D124" i="13"/>
  <c r="E124" i="13"/>
  <c r="F124" i="13"/>
  <c r="A125" i="13"/>
  <c r="B125" i="13"/>
  <c r="C125" i="13"/>
  <c r="D125" i="13"/>
  <c r="E125" i="13"/>
  <c r="F125" i="13"/>
  <c r="A126" i="13"/>
  <c r="B126" i="13"/>
  <c r="C126" i="13"/>
  <c r="D126" i="13"/>
  <c r="E126" i="13"/>
  <c r="F126" i="13"/>
  <c r="A127" i="13"/>
  <c r="B127" i="13"/>
  <c r="C127" i="13"/>
  <c r="D127" i="13"/>
  <c r="E127" i="13"/>
  <c r="F127" i="13"/>
  <c r="A128" i="13"/>
  <c r="B128" i="13"/>
  <c r="C128" i="13"/>
  <c r="D128" i="13"/>
  <c r="E128" i="13"/>
  <c r="F128" i="13"/>
  <c r="A129" i="13"/>
  <c r="B129" i="13"/>
  <c r="C129" i="13"/>
  <c r="D129" i="13"/>
  <c r="E129" i="13"/>
  <c r="F129" i="13"/>
  <c r="A130" i="13"/>
  <c r="B130" i="13"/>
  <c r="C130" i="13"/>
  <c r="D130" i="13"/>
  <c r="E130" i="13"/>
  <c r="F130" i="13"/>
  <c r="A131" i="13"/>
  <c r="B131" i="13"/>
  <c r="C131" i="13"/>
  <c r="D131" i="13"/>
  <c r="E131" i="13"/>
  <c r="F131" i="13"/>
  <c r="A132" i="13"/>
  <c r="B132" i="13"/>
  <c r="C132" i="13"/>
  <c r="D132" i="13"/>
  <c r="E132" i="13"/>
  <c r="F132" i="13"/>
  <c r="A133" i="13"/>
  <c r="B133" i="13"/>
  <c r="C133" i="13"/>
  <c r="D133" i="13"/>
  <c r="E133" i="13"/>
  <c r="F133" i="13"/>
  <c r="A134" i="13"/>
  <c r="B134" i="13"/>
  <c r="C134" i="13"/>
  <c r="D134" i="13"/>
  <c r="E134" i="13"/>
  <c r="F134" i="13"/>
  <c r="A135" i="13"/>
  <c r="B135" i="13"/>
  <c r="C135" i="13"/>
  <c r="D135" i="13"/>
  <c r="E135" i="13"/>
  <c r="F135" i="13"/>
  <c r="A136" i="13"/>
  <c r="B136" i="13"/>
  <c r="C136" i="13"/>
  <c r="D136" i="13"/>
  <c r="E136" i="13"/>
  <c r="F136" i="13"/>
  <c r="A137" i="13"/>
  <c r="B137" i="13"/>
  <c r="C137" i="13"/>
  <c r="D137" i="13"/>
  <c r="E137" i="13"/>
  <c r="F137" i="13"/>
  <c r="A138" i="13"/>
  <c r="B138" i="13"/>
  <c r="C138" i="13"/>
  <c r="D138" i="13"/>
  <c r="E138" i="13"/>
  <c r="F138" i="13"/>
  <c r="A139" i="13"/>
  <c r="B139" i="13"/>
  <c r="C139" i="13"/>
  <c r="D139" i="13"/>
  <c r="E139" i="13"/>
  <c r="F139" i="13"/>
  <c r="A140" i="13"/>
  <c r="B140" i="13"/>
  <c r="C140" i="13"/>
  <c r="D140" i="13"/>
  <c r="E140" i="13"/>
  <c r="F140" i="13"/>
  <c r="A141" i="13"/>
  <c r="B141" i="13"/>
  <c r="C141" i="13"/>
  <c r="D141" i="13"/>
  <c r="E141" i="13"/>
  <c r="F141" i="13"/>
  <c r="A142" i="13"/>
  <c r="B142" i="13"/>
  <c r="C142" i="13"/>
  <c r="D142" i="13"/>
  <c r="E142" i="13"/>
  <c r="F142" i="13"/>
  <c r="A143" i="13"/>
  <c r="B143" i="13"/>
  <c r="C143" i="13"/>
  <c r="D143" i="13"/>
  <c r="E143" i="13"/>
  <c r="F143" i="13"/>
  <c r="A144" i="13"/>
  <c r="B144" i="13"/>
  <c r="C144" i="13"/>
  <c r="D144" i="13"/>
  <c r="E144" i="13"/>
  <c r="F144" i="13"/>
  <c r="A145" i="13"/>
  <c r="B145" i="13"/>
  <c r="C145" i="13"/>
  <c r="D145" i="13"/>
  <c r="E145" i="13"/>
  <c r="F145" i="13"/>
  <c r="A146" i="13"/>
  <c r="B146" i="13"/>
  <c r="C146" i="13"/>
  <c r="D146" i="13"/>
  <c r="E146" i="13"/>
  <c r="F146" i="13"/>
  <c r="A147" i="13"/>
  <c r="B147" i="13"/>
  <c r="C147" i="13"/>
  <c r="D147" i="13"/>
  <c r="E147" i="13"/>
  <c r="F147" i="13"/>
  <c r="A148" i="13"/>
  <c r="B148" i="13"/>
  <c r="C148" i="13"/>
  <c r="D148" i="13"/>
  <c r="E148" i="13"/>
  <c r="F148" i="13"/>
  <c r="A149" i="13"/>
  <c r="B149" i="13"/>
  <c r="C149" i="13"/>
  <c r="D149" i="13"/>
  <c r="E149" i="13"/>
  <c r="F149" i="13"/>
  <c r="A150" i="13"/>
  <c r="B150" i="13"/>
  <c r="C150" i="13"/>
  <c r="D150" i="13"/>
  <c r="E150" i="13"/>
  <c r="F150" i="13"/>
  <c r="A151" i="13"/>
  <c r="B151" i="13"/>
  <c r="C151" i="13"/>
  <c r="D151" i="13"/>
  <c r="E151" i="13"/>
  <c r="F151" i="13"/>
  <c r="A152" i="13"/>
  <c r="B152" i="13"/>
  <c r="C152" i="13"/>
  <c r="D152" i="13"/>
  <c r="E152" i="13"/>
  <c r="F152" i="13"/>
  <c r="A153" i="13"/>
  <c r="B153" i="13"/>
  <c r="C153" i="13"/>
  <c r="D153" i="13"/>
  <c r="E153" i="13"/>
  <c r="F153" i="13"/>
  <c r="A154" i="13"/>
  <c r="B154" i="13"/>
  <c r="C154" i="13"/>
  <c r="D154" i="13"/>
  <c r="E154" i="13"/>
  <c r="F154" i="13"/>
  <c r="A155" i="13"/>
  <c r="B155" i="13"/>
  <c r="C155" i="13"/>
  <c r="D155" i="13"/>
  <c r="E155" i="13"/>
  <c r="F155" i="13"/>
  <c r="A156" i="13"/>
  <c r="B156" i="13"/>
  <c r="C156" i="13"/>
  <c r="D156" i="13"/>
  <c r="E156" i="13"/>
  <c r="F156" i="13"/>
  <c r="A157" i="13"/>
  <c r="B157" i="13"/>
  <c r="C157" i="13"/>
  <c r="D157" i="13"/>
  <c r="E157" i="13"/>
  <c r="F157" i="13"/>
  <c r="A158" i="13"/>
  <c r="B158" i="13"/>
  <c r="C158" i="13"/>
  <c r="D158" i="13"/>
  <c r="E158" i="13"/>
  <c r="F158" i="13"/>
  <c r="A159" i="13"/>
  <c r="B159" i="13"/>
  <c r="C159" i="13"/>
  <c r="D159" i="13"/>
  <c r="E159" i="13"/>
  <c r="F159" i="13"/>
  <c r="A160" i="13"/>
  <c r="B160" i="13"/>
  <c r="C160" i="13"/>
  <c r="D160" i="13"/>
  <c r="E160" i="13"/>
  <c r="F160" i="13"/>
  <c r="A161" i="13"/>
  <c r="B161" i="13"/>
  <c r="C161" i="13"/>
  <c r="D161" i="13"/>
  <c r="E161" i="13"/>
  <c r="F161" i="13"/>
  <c r="A162" i="13"/>
  <c r="B162" i="13"/>
  <c r="C162" i="13"/>
  <c r="D162" i="13"/>
  <c r="E162" i="13"/>
  <c r="F162" i="13"/>
  <c r="A163" i="13"/>
  <c r="B163" i="13"/>
  <c r="C163" i="13"/>
  <c r="D163" i="13"/>
  <c r="E163" i="13"/>
  <c r="F163" i="13"/>
  <c r="A164" i="13"/>
  <c r="B164" i="13"/>
  <c r="C164" i="13"/>
  <c r="D164" i="13"/>
  <c r="E164" i="13"/>
  <c r="F164" i="13"/>
  <c r="A165" i="13"/>
  <c r="B165" i="13"/>
  <c r="C165" i="13"/>
  <c r="D165" i="13"/>
  <c r="E165" i="13"/>
  <c r="F165" i="13"/>
  <c r="A166" i="13"/>
  <c r="B166" i="13"/>
  <c r="C166" i="13"/>
  <c r="D166" i="13"/>
  <c r="E166" i="13"/>
  <c r="F166" i="13"/>
  <c r="A167" i="13"/>
  <c r="B167" i="13"/>
  <c r="C167" i="13"/>
  <c r="D167" i="13"/>
  <c r="E167" i="13"/>
  <c r="F167" i="13"/>
  <c r="A168" i="13"/>
  <c r="B168" i="13"/>
  <c r="C168" i="13"/>
  <c r="D168" i="13"/>
  <c r="E168" i="13"/>
  <c r="F168" i="13"/>
  <c r="A169" i="13"/>
  <c r="B169" i="13"/>
  <c r="C169" i="13"/>
  <c r="D169" i="13"/>
  <c r="E169" i="13"/>
  <c r="F169" i="13"/>
  <c r="A170" i="13"/>
  <c r="B170" i="13"/>
  <c r="C170" i="13"/>
  <c r="D170" i="13"/>
  <c r="E170" i="13"/>
  <c r="F170" i="13"/>
  <c r="A171" i="13"/>
  <c r="B171" i="13"/>
  <c r="C171" i="13"/>
  <c r="D171" i="13"/>
  <c r="E171" i="13"/>
  <c r="F171" i="13"/>
  <c r="A172" i="13"/>
  <c r="B172" i="13"/>
  <c r="C172" i="13"/>
  <c r="D172" i="13"/>
  <c r="E172" i="13"/>
  <c r="F172" i="13"/>
  <c r="A173" i="13"/>
  <c r="B173" i="13"/>
  <c r="C173" i="13"/>
  <c r="D173" i="13"/>
  <c r="E173" i="13"/>
  <c r="F173" i="13"/>
  <c r="A174" i="13"/>
  <c r="B174" i="13"/>
  <c r="C174" i="13"/>
  <c r="D174" i="13"/>
  <c r="E174" i="13"/>
  <c r="F174" i="13"/>
  <c r="A175" i="13"/>
  <c r="B175" i="13"/>
  <c r="C175" i="13"/>
  <c r="D175" i="13"/>
  <c r="E175" i="13"/>
  <c r="F175" i="13"/>
  <c r="A176" i="13"/>
  <c r="B176" i="13"/>
  <c r="C176" i="13"/>
  <c r="D176" i="13"/>
  <c r="E176" i="13"/>
  <c r="F176" i="13"/>
  <c r="A177" i="13"/>
  <c r="B177" i="13"/>
  <c r="C177" i="13"/>
  <c r="D177" i="13"/>
  <c r="E177" i="13"/>
  <c r="F177" i="13"/>
  <c r="A178" i="13"/>
  <c r="B178" i="13"/>
  <c r="C178" i="13"/>
  <c r="D178" i="13"/>
  <c r="E178" i="13"/>
  <c r="F178" i="13"/>
  <c r="A179" i="13"/>
  <c r="B179" i="13"/>
  <c r="C179" i="13"/>
  <c r="D179" i="13"/>
  <c r="E179" i="13"/>
  <c r="F179" i="13"/>
  <c r="A180" i="13"/>
  <c r="B180" i="13"/>
  <c r="C180" i="13"/>
  <c r="D180" i="13"/>
  <c r="E180" i="13"/>
  <c r="F180" i="13"/>
  <c r="A181" i="13"/>
  <c r="B181" i="13"/>
  <c r="C181" i="13"/>
  <c r="D181" i="13"/>
  <c r="E181" i="13"/>
  <c r="F181" i="13"/>
  <c r="A182" i="13"/>
  <c r="B182" i="13"/>
  <c r="C182" i="13"/>
  <c r="D182" i="13"/>
  <c r="E182" i="13"/>
  <c r="F182" i="13"/>
  <c r="A183" i="13"/>
  <c r="B183" i="13"/>
  <c r="C183" i="13"/>
  <c r="D183" i="13"/>
  <c r="E183" i="13"/>
  <c r="F183" i="13"/>
  <c r="A184" i="13"/>
  <c r="B184" i="13"/>
  <c r="C184" i="13"/>
  <c r="D184" i="13"/>
  <c r="E184" i="13"/>
  <c r="F184" i="13"/>
  <c r="A185" i="13"/>
  <c r="B185" i="13"/>
  <c r="C185" i="13"/>
  <c r="D185" i="13"/>
  <c r="E185" i="13"/>
  <c r="F185" i="13"/>
  <c r="A186" i="13"/>
  <c r="B186" i="13"/>
  <c r="C186" i="13"/>
  <c r="D186" i="13"/>
  <c r="E186" i="13"/>
  <c r="F186" i="13"/>
  <c r="A187" i="13"/>
  <c r="B187" i="13"/>
  <c r="C187" i="13"/>
  <c r="D187" i="13"/>
  <c r="E187" i="13"/>
  <c r="F187" i="13"/>
  <c r="A188" i="13"/>
  <c r="B188" i="13"/>
  <c r="C188" i="13"/>
  <c r="D188" i="13"/>
  <c r="E188" i="13"/>
  <c r="F188" i="13"/>
  <c r="A189" i="13"/>
  <c r="B189" i="13"/>
  <c r="C189" i="13"/>
  <c r="D189" i="13"/>
  <c r="E189" i="13"/>
  <c r="F189" i="13"/>
  <c r="A190" i="13"/>
  <c r="B190" i="13"/>
  <c r="C190" i="13"/>
  <c r="D190" i="13"/>
  <c r="E190" i="13"/>
  <c r="F190" i="13"/>
  <c r="A191" i="13"/>
  <c r="B191" i="13"/>
  <c r="C191" i="13"/>
  <c r="D191" i="13"/>
  <c r="E191" i="13"/>
  <c r="F191" i="13"/>
  <c r="A192" i="13"/>
  <c r="B192" i="13"/>
  <c r="C192" i="13"/>
  <c r="D192" i="13"/>
  <c r="E192" i="13"/>
  <c r="F192" i="13"/>
  <c r="A193" i="13"/>
  <c r="B193" i="13"/>
  <c r="C193" i="13"/>
  <c r="D193" i="13"/>
  <c r="E193" i="13"/>
  <c r="F193" i="13"/>
  <c r="A194" i="13"/>
  <c r="B194" i="13"/>
  <c r="C194" i="13"/>
  <c r="D194" i="13"/>
  <c r="E194" i="13"/>
  <c r="F194" i="13"/>
  <c r="A195" i="13"/>
  <c r="B195" i="13"/>
  <c r="C195" i="13"/>
  <c r="D195" i="13"/>
  <c r="E195" i="13"/>
  <c r="F195" i="13"/>
  <c r="A196" i="13"/>
  <c r="B196" i="13"/>
  <c r="C196" i="13"/>
  <c r="D196" i="13"/>
  <c r="E196" i="13"/>
  <c r="F196" i="13"/>
  <c r="A197" i="13"/>
  <c r="B197" i="13"/>
  <c r="C197" i="13"/>
  <c r="D197" i="13"/>
  <c r="E197" i="13"/>
  <c r="F197" i="13"/>
  <c r="A198" i="13"/>
  <c r="B198" i="13"/>
  <c r="C198" i="13"/>
  <c r="D198" i="13"/>
  <c r="E198" i="13"/>
  <c r="F198" i="13"/>
  <c r="A199" i="13"/>
  <c r="B199" i="13"/>
  <c r="C199" i="13"/>
  <c r="D199" i="13"/>
  <c r="E199" i="13"/>
  <c r="F199" i="13"/>
  <c r="A200" i="13"/>
  <c r="B200" i="13"/>
  <c r="C200" i="13"/>
  <c r="D200" i="13"/>
  <c r="E200" i="13"/>
  <c r="F200" i="13"/>
  <c r="A201" i="13"/>
  <c r="B201" i="13"/>
  <c r="C201" i="13"/>
  <c r="D201" i="13"/>
  <c r="E201" i="13"/>
  <c r="F201" i="13"/>
  <c r="A202" i="13"/>
  <c r="B202" i="13"/>
  <c r="C202" i="13"/>
  <c r="D202" i="13"/>
  <c r="E202" i="13"/>
  <c r="F202" i="13"/>
  <c r="A203" i="13"/>
  <c r="B203" i="13"/>
  <c r="C203" i="13"/>
  <c r="D203" i="13"/>
  <c r="E203" i="13"/>
  <c r="F203" i="13"/>
  <c r="A204" i="13"/>
  <c r="B204" i="13"/>
  <c r="C204" i="13"/>
  <c r="D204" i="13"/>
  <c r="E204" i="13"/>
  <c r="F204" i="13"/>
  <c r="A205" i="13"/>
  <c r="B205" i="13"/>
  <c r="C205" i="13"/>
  <c r="D205" i="13"/>
  <c r="E205" i="13"/>
  <c r="F205" i="13"/>
  <c r="A206" i="13"/>
  <c r="B206" i="13"/>
  <c r="C206" i="13"/>
  <c r="D206" i="13"/>
  <c r="E206" i="13"/>
  <c r="F206" i="13"/>
  <c r="A207" i="13"/>
  <c r="B207" i="13"/>
  <c r="C207" i="13"/>
  <c r="D207" i="13"/>
  <c r="E207" i="13"/>
  <c r="F207" i="13"/>
  <c r="A208" i="13"/>
  <c r="B208" i="13"/>
  <c r="C208" i="13"/>
  <c r="D208" i="13"/>
  <c r="E208" i="13"/>
  <c r="F208" i="13"/>
  <c r="A209" i="13"/>
  <c r="B209" i="13"/>
  <c r="C209" i="13"/>
  <c r="D209" i="13"/>
  <c r="E209" i="13"/>
  <c r="F209" i="13"/>
  <c r="A210" i="13"/>
  <c r="B210" i="13"/>
  <c r="C210" i="13"/>
  <c r="D210" i="13"/>
  <c r="E210" i="13"/>
  <c r="F210" i="13"/>
  <c r="A211" i="13"/>
  <c r="B211" i="13"/>
  <c r="C211" i="13"/>
  <c r="D211" i="13"/>
  <c r="E211" i="13"/>
  <c r="F211" i="13"/>
  <c r="A212" i="13"/>
  <c r="B212" i="13"/>
  <c r="C212" i="13"/>
  <c r="D212" i="13"/>
  <c r="E212" i="13"/>
  <c r="F212" i="13"/>
  <c r="A213" i="13"/>
  <c r="B213" i="13"/>
  <c r="C213" i="13"/>
  <c r="D213" i="13"/>
  <c r="E213" i="13"/>
  <c r="F213" i="13"/>
  <c r="A214" i="13"/>
  <c r="B214" i="13"/>
  <c r="C214" i="13"/>
  <c r="D214" i="13"/>
  <c r="E214" i="13"/>
  <c r="F214" i="13"/>
  <c r="A215" i="13"/>
  <c r="B215" i="13"/>
  <c r="C215" i="13"/>
  <c r="D215" i="13"/>
  <c r="E215" i="13"/>
  <c r="F215" i="13"/>
  <c r="A216" i="13"/>
  <c r="B216" i="13"/>
  <c r="C216" i="13"/>
  <c r="D216" i="13"/>
  <c r="E216" i="13"/>
  <c r="F216" i="13"/>
  <c r="A217" i="13"/>
  <c r="B217" i="13"/>
  <c r="C217" i="13"/>
  <c r="D217" i="13"/>
  <c r="E217" i="13"/>
  <c r="F217" i="13"/>
  <c r="A218" i="13"/>
  <c r="B218" i="13"/>
  <c r="C218" i="13"/>
  <c r="D218" i="13"/>
  <c r="E218" i="13"/>
  <c r="F218" i="13"/>
  <c r="A219" i="13"/>
  <c r="B219" i="13"/>
  <c r="C219" i="13"/>
  <c r="D219" i="13"/>
  <c r="E219" i="13"/>
  <c r="F219" i="13"/>
  <c r="A220" i="13"/>
  <c r="B220" i="13"/>
  <c r="C220" i="13"/>
  <c r="D220" i="13"/>
  <c r="E220" i="13"/>
  <c r="F220" i="13"/>
  <c r="A221" i="13"/>
  <c r="B221" i="13"/>
  <c r="C221" i="13"/>
  <c r="D221" i="13"/>
  <c r="E221" i="13"/>
  <c r="F221" i="13"/>
  <c r="A222" i="13"/>
  <c r="B222" i="13"/>
  <c r="C222" i="13"/>
  <c r="D222" i="13"/>
  <c r="E222" i="13"/>
  <c r="F222" i="13"/>
  <c r="A223" i="13"/>
  <c r="B223" i="13"/>
  <c r="C223" i="13"/>
  <c r="D223" i="13"/>
  <c r="E223" i="13"/>
  <c r="F223" i="13"/>
  <c r="A224" i="13"/>
  <c r="B224" i="13"/>
  <c r="C224" i="13"/>
  <c r="D224" i="13"/>
  <c r="E224" i="13"/>
  <c r="F224" i="13"/>
  <c r="A225" i="13"/>
  <c r="B225" i="13"/>
  <c r="C225" i="13"/>
  <c r="D225" i="13"/>
  <c r="E225" i="13"/>
  <c r="F225" i="13"/>
  <c r="A226" i="13"/>
  <c r="B226" i="13"/>
  <c r="C226" i="13"/>
  <c r="D226" i="13"/>
  <c r="E226" i="13"/>
  <c r="F226" i="13"/>
  <c r="A227" i="13"/>
  <c r="B227" i="13"/>
  <c r="C227" i="13"/>
  <c r="D227" i="13"/>
  <c r="E227" i="13"/>
  <c r="F227" i="13"/>
  <c r="A228" i="13"/>
  <c r="B228" i="13"/>
  <c r="C228" i="13"/>
  <c r="D228" i="13"/>
  <c r="E228" i="13"/>
  <c r="F228" i="13"/>
  <c r="A229" i="13"/>
  <c r="B229" i="13"/>
  <c r="C229" i="13"/>
  <c r="D229" i="13"/>
  <c r="E229" i="13"/>
  <c r="F229" i="13"/>
  <c r="A230" i="13"/>
  <c r="B230" i="13"/>
  <c r="C230" i="13"/>
  <c r="D230" i="13"/>
  <c r="E230" i="13"/>
  <c r="F230" i="13"/>
  <c r="A231" i="13"/>
  <c r="B231" i="13"/>
  <c r="C231" i="13"/>
  <c r="D231" i="13"/>
  <c r="E231" i="13"/>
  <c r="F231" i="13"/>
  <c r="A232" i="13"/>
  <c r="B232" i="13"/>
  <c r="C232" i="13"/>
  <c r="D232" i="13"/>
  <c r="E232" i="13"/>
  <c r="F232" i="13"/>
  <c r="A233" i="13"/>
  <c r="B233" i="13"/>
  <c r="C233" i="13"/>
  <c r="D233" i="13"/>
  <c r="E233" i="13"/>
  <c r="F233" i="13"/>
  <c r="A234" i="13"/>
  <c r="B234" i="13"/>
  <c r="C234" i="13"/>
  <c r="D234" i="13"/>
  <c r="E234" i="13"/>
  <c r="F234" i="13"/>
  <c r="A235" i="13"/>
  <c r="B235" i="13"/>
  <c r="C235" i="13"/>
  <c r="D235" i="13"/>
  <c r="E235" i="13"/>
  <c r="F235" i="13"/>
  <c r="A236" i="13"/>
  <c r="B236" i="13"/>
  <c r="C236" i="13"/>
  <c r="D236" i="13"/>
  <c r="E236" i="13"/>
  <c r="F236" i="13"/>
  <c r="A237" i="13"/>
  <c r="B237" i="13"/>
  <c r="C237" i="13"/>
  <c r="D237" i="13"/>
  <c r="E237" i="13"/>
  <c r="F237" i="13"/>
  <c r="A238" i="13"/>
  <c r="B238" i="13"/>
  <c r="C238" i="13"/>
  <c r="D238" i="13"/>
  <c r="E238" i="13"/>
  <c r="F238" i="13"/>
  <c r="A239" i="13"/>
  <c r="B239" i="13"/>
  <c r="C239" i="13"/>
  <c r="D239" i="13"/>
  <c r="E239" i="13"/>
  <c r="F239" i="13"/>
  <c r="A240" i="13"/>
  <c r="B240" i="13"/>
  <c r="C240" i="13"/>
  <c r="D240" i="13"/>
  <c r="E240" i="13"/>
  <c r="F240" i="13"/>
  <c r="A241" i="13"/>
  <c r="B241" i="13"/>
  <c r="C241" i="13"/>
  <c r="D241" i="13"/>
  <c r="E241" i="13"/>
  <c r="F241" i="13"/>
  <c r="A242" i="13"/>
  <c r="B242" i="13"/>
  <c r="C242" i="13"/>
  <c r="D242" i="13"/>
  <c r="E242" i="13"/>
  <c r="F242" i="13"/>
  <c r="A243" i="13"/>
  <c r="B243" i="13"/>
  <c r="C243" i="13"/>
  <c r="D243" i="13"/>
  <c r="E243" i="13"/>
  <c r="F243" i="13"/>
  <c r="A244" i="13"/>
  <c r="B244" i="13"/>
  <c r="C244" i="13"/>
  <c r="D244" i="13"/>
  <c r="E244" i="13"/>
  <c r="F244" i="13"/>
  <c r="A245" i="13"/>
  <c r="B245" i="13"/>
  <c r="C245" i="13"/>
  <c r="D245" i="13"/>
  <c r="E245" i="13"/>
  <c r="F245" i="13"/>
  <c r="A246" i="13"/>
  <c r="B246" i="13"/>
  <c r="C246" i="13"/>
  <c r="D246" i="13"/>
  <c r="E246" i="13"/>
  <c r="F246" i="13"/>
  <c r="A247" i="13"/>
  <c r="B247" i="13"/>
  <c r="C247" i="13"/>
  <c r="D247" i="13"/>
  <c r="E247" i="13"/>
  <c r="F247" i="13"/>
  <c r="A248" i="13"/>
  <c r="B248" i="13"/>
  <c r="C248" i="13"/>
  <c r="D248" i="13"/>
  <c r="E248" i="13"/>
  <c r="F248" i="13"/>
  <c r="A249" i="13"/>
  <c r="B249" i="13"/>
  <c r="C249" i="13"/>
  <c r="D249" i="13"/>
  <c r="E249" i="13"/>
  <c r="F249" i="13"/>
  <c r="A250" i="13"/>
  <c r="B250" i="13"/>
  <c r="C250" i="13"/>
  <c r="D250" i="13"/>
  <c r="E250" i="13"/>
  <c r="F250" i="13"/>
  <c r="A251" i="13"/>
  <c r="B251" i="13"/>
  <c r="C251" i="13"/>
  <c r="D251" i="13"/>
  <c r="E251" i="13"/>
  <c r="F251" i="13"/>
  <c r="A252" i="13"/>
  <c r="B252" i="13"/>
  <c r="C252" i="13"/>
  <c r="D252" i="13"/>
  <c r="E252" i="13"/>
  <c r="F252" i="13"/>
  <c r="A253" i="13"/>
  <c r="B253" i="13"/>
  <c r="C253" i="13"/>
  <c r="D253" i="13"/>
  <c r="E253" i="13"/>
  <c r="F253" i="13"/>
  <c r="A254" i="13"/>
  <c r="B254" i="13"/>
  <c r="C254" i="13"/>
  <c r="D254" i="13"/>
  <c r="E254" i="13"/>
  <c r="F254" i="13"/>
  <c r="A255" i="13"/>
  <c r="B255" i="13"/>
  <c r="C255" i="13"/>
  <c r="D255" i="13"/>
  <c r="E255" i="13"/>
  <c r="F255" i="13"/>
  <c r="A256" i="13"/>
  <c r="B256" i="13"/>
  <c r="C256" i="13"/>
  <c r="D256" i="13"/>
  <c r="E256" i="13"/>
  <c r="F256" i="13"/>
  <c r="A257" i="13"/>
  <c r="B257" i="13"/>
  <c r="C257" i="13"/>
  <c r="D257" i="13"/>
  <c r="E257" i="13"/>
  <c r="F257" i="13"/>
  <c r="A258" i="13"/>
  <c r="B258" i="13"/>
  <c r="C258" i="13"/>
  <c r="D258" i="13"/>
  <c r="E258" i="13"/>
  <c r="F258" i="13"/>
  <c r="A259" i="13"/>
  <c r="B259" i="13"/>
  <c r="C259" i="13"/>
  <c r="D259" i="13"/>
  <c r="E259" i="13"/>
  <c r="F259" i="13"/>
  <c r="A260" i="13"/>
  <c r="B260" i="13"/>
  <c r="C260" i="13"/>
  <c r="D260" i="13"/>
  <c r="E260" i="13"/>
  <c r="F260" i="13"/>
  <c r="A261" i="13"/>
  <c r="B261" i="13"/>
  <c r="C261" i="13"/>
  <c r="D261" i="13"/>
  <c r="E261" i="13"/>
  <c r="F261" i="13"/>
  <c r="A262" i="13"/>
  <c r="B262" i="13"/>
  <c r="C262" i="13"/>
  <c r="D262" i="13"/>
  <c r="E262" i="13"/>
  <c r="F262" i="13"/>
  <c r="A263" i="13"/>
  <c r="B263" i="13"/>
  <c r="C263" i="13"/>
  <c r="D263" i="13"/>
  <c r="E263" i="13"/>
  <c r="F263" i="13"/>
  <c r="A264" i="13"/>
  <c r="B264" i="13"/>
  <c r="C264" i="13"/>
  <c r="D264" i="13"/>
  <c r="E264" i="13"/>
  <c r="F264" i="13"/>
  <c r="A265" i="13"/>
  <c r="B265" i="13"/>
  <c r="C265" i="13"/>
  <c r="D265" i="13"/>
  <c r="E265" i="13"/>
  <c r="F265" i="13"/>
  <c r="A266" i="13"/>
  <c r="B266" i="13"/>
  <c r="C266" i="13"/>
  <c r="D266" i="13"/>
  <c r="E266" i="13"/>
  <c r="F266" i="13"/>
  <c r="A267" i="13"/>
  <c r="B267" i="13"/>
  <c r="C267" i="13"/>
  <c r="D267" i="13"/>
  <c r="E267" i="13"/>
  <c r="F267" i="13"/>
  <c r="A268" i="13"/>
  <c r="B268" i="13"/>
  <c r="C268" i="13"/>
  <c r="D268" i="13"/>
  <c r="E268" i="13"/>
  <c r="F268" i="13"/>
  <c r="A269" i="13"/>
  <c r="B269" i="13"/>
  <c r="C269" i="13"/>
  <c r="D269" i="13"/>
  <c r="E269" i="13"/>
  <c r="F269" i="13"/>
  <c r="A270" i="13"/>
  <c r="B270" i="13"/>
  <c r="C270" i="13"/>
  <c r="D270" i="13"/>
  <c r="E270" i="13"/>
  <c r="F270" i="13"/>
  <c r="A271" i="13"/>
  <c r="B271" i="13"/>
  <c r="C271" i="13"/>
  <c r="D271" i="13"/>
  <c r="E271" i="13"/>
  <c r="F271" i="13"/>
  <c r="A272" i="13"/>
  <c r="B272" i="13"/>
  <c r="C272" i="13"/>
  <c r="D272" i="13"/>
  <c r="E272" i="13"/>
  <c r="F272" i="13"/>
  <c r="A273" i="13"/>
  <c r="B273" i="13"/>
  <c r="C273" i="13"/>
  <c r="D273" i="13"/>
  <c r="E273" i="13"/>
  <c r="F273" i="13"/>
  <c r="A274" i="13"/>
  <c r="B274" i="13"/>
  <c r="C274" i="13"/>
  <c r="D274" i="13"/>
  <c r="E274" i="13"/>
  <c r="F274" i="13"/>
  <c r="A275" i="13"/>
  <c r="B275" i="13"/>
  <c r="C275" i="13"/>
  <c r="D275" i="13"/>
  <c r="E275" i="13"/>
  <c r="F275" i="13"/>
  <c r="A276" i="13"/>
  <c r="B276" i="13"/>
  <c r="C276" i="13"/>
  <c r="D276" i="13"/>
  <c r="E276" i="13"/>
  <c r="F276" i="13"/>
  <c r="A277" i="13"/>
  <c r="B277" i="13"/>
  <c r="C277" i="13"/>
  <c r="D277" i="13"/>
  <c r="E277" i="13"/>
  <c r="F277" i="13"/>
  <c r="A278" i="13"/>
  <c r="B278" i="13"/>
  <c r="C278" i="13"/>
  <c r="D278" i="13"/>
  <c r="E278" i="13"/>
  <c r="F278" i="13"/>
  <c r="A279" i="13"/>
  <c r="B279" i="13"/>
  <c r="C279" i="13"/>
  <c r="D279" i="13"/>
  <c r="E279" i="13"/>
  <c r="F279" i="13"/>
  <c r="A280" i="13"/>
  <c r="B280" i="13"/>
  <c r="C280" i="13"/>
  <c r="D280" i="13"/>
  <c r="E280" i="13"/>
  <c r="F280" i="13"/>
  <c r="A281" i="13"/>
  <c r="B281" i="13"/>
  <c r="C281" i="13"/>
  <c r="D281" i="13"/>
  <c r="E281" i="13"/>
  <c r="F281" i="13"/>
  <c r="A282" i="13"/>
  <c r="B282" i="13"/>
  <c r="C282" i="13"/>
  <c r="D282" i="13"/>
  <c r="E282" i="13"/>
  <c r="F282" i="13"/>
  <c r="A283" i="13"/>
  <c r="B283" i="13"/>
  <c r="C283" i="13"/>
  <c r="D283" i="13"/>
  <c r="E283" i="13"/>
  <c r="F283" i="13"/>
  <c r="A284" i="13"/>
  <c r="B284" i="13"/>
  <c r="C284" i="13"/>
  <c r="D284" i="13"/>
  <c r="E284" i="13"/>
  <c r="F284" i="13"/>
  <c r="A285" i="13"/>
  <c r="B285" i="13"/>
  <c r="C285" i="13"/>
  <c r="D285" i="13"/>
  <c r="E285" i="13"/>
  <c r="F285" i="13"/>
  <c r="A286" i="13"/>
  <c r="B286" i="13"/>
  <c r="C286" i="13"/>
  <c r="D286" i="13"/>
  <c r="E286" i="13"/>
  <c r="F286" i="13"/>
  <c r="A287" i="13"/>
  <c r="B287" i="13"/>
  <c r="C287" i="13"/>
  <c r="D287" i="13"/>
  <c r="E287" i="13"/>
  <c r="F287" i="13"/>
  <c r="A288" i="13"/>
  <c r="B288" i="13"/>
  <c r="C288" i="13"/>
  <c r="D288" i="13"/>
  <c r="E288" i="13"/>
  <c r="F288" i="13"/>
  <c r="A289" i="13"/>
  <c r="B289" i="13"/>
  <c r="C289" i="13"/>
  <c r="D289" i="13"/>
  <c r="E289" i="13"/>
  <c r="F289" i="13"/>
  <c r="A290" i="13"/>
  <c r="B290" i="13"/>
  <c r="C290" i="13"/>
  <c r="D290" i="13"/>
  <c r="E290" i="13"/>
  <c r="F290" i="13"/>
  <c r="A291" i="13"/>
  <c r="B291" i="13"/>
  <c r="C291" i="13"/>
  <c r="D291" i="13"/>
  <c r="E291" i="13"/>
  <c r="F291" i="13"/>
  <c r="A292" i="13"/>
  <c r="B292" i="13"/>
  <c r="C292" i="13"/>
  <c r="D292" i="13"/>
  <c r="E292" i="13"/>
  <c r="F292" i="13"/>
  <c r="A293" i="13"/>
  <c r="B293" i="13"/>
  <c r="C293" i="13"/>
  <c r="D293" i="13"/>
  <c r="E293" i="13"/>
  <c r="F293" i="13"/>
  <c r="A294" i="13"/>
  <c r="B294" i="13"/>
  <c r="C294" i="13"/>
  <c r="D294" i="13"/>
  <c r="E294" i="13"/>
  <c r="F294" i="13"/>
  <c r="A295" i="13"/>
  <c r="B295" i="13"/>
  <c r="C295" i="13"/>
  <c r="D295" i="13"/>
  <c r="E295" i="13"/>
  <c r="F295" i="13"/>
  <c r="A296" i="13"/>
  <c r="B296" i="13"/>
  <c r="C296" i="13"/>
  <c r="D296" i="13"/>
  <c r="E296" i="13"/>
  <c r="F296" i="13"/>
  <c r="A297" i="13"/>
  <c r="B297" i="13"/>
  <c r="C297" i="13"/>
  <c r="D297" i="13"/>
  <c r="E297" i="13"/>
  <c r="F297" i="13"/>
  <c r="A298" i="13"/>
  <c r="B298" i="13"/>
  <c r="C298" i="13"/>
  <c r="D298" i="13"/>
  <c r="E298" i="13"/>
  <c r="F298" i="13"/>
  <c r="A299" i="13"/>
  <c r="B299" i="13"/>
  <c r="C299" i="13"/>
  <c r="D299" i="13"/>
  <c r="E299" i="13"/>
  <c r="F299" i="13"/>
  <c r="A300" i="13"/>
  <c r="B300" i="13"/>
  <c r="C300" i="13"/>
  <c r="D300" i="13"/>
  <c r="E300" i="13"/>
  <c r="F300" i="13"/>
  <c r="A301" i="13"/>
  <c r="B301" i="13"/>
  <c r="C301" i="13"/>
  <c r="D301" i="13"/>
  <c r="E301" i="13"/>
  <c r="F301" i="13"/>
  <c r="A302" i="13"/>
  <c r="B302" i="13"/>
  <c r="C302" i="13"/>
  <c r="D302" i="13"/>
  <c r="E302" i="13"/>
  <c r="F302" i="13"/>
  <c r="A303" i="13"/>
  <c r="B303" i="13"/>
  <c r="C303" i="13"/>
  <c r="D303" i="13"/>
  <c r="E303" i="13"/>
  <c r="F303" i="13"/>
  <c r="A304" i="13"/>
  <c r="B304" i="13"/>
  <c r="C304" i="13"/>
  <c r="D304" i="13"/>
  <c r="E304" i="13"/>
  <c r="F304" i="13"/>
  <c r="A305" i="13"/>
  <c r="B305" i="13"/>
  <c r="C305" i="13"/>
  <c r="D305" i="13"/>
  <c r="E305" i="13"/>
  <c r="F305" i="13"/>
  <c r="A306" i="13"/>
  <c r="B306" i="13"/>
  <c r="C306" i="13"/>
  <c r="D306" i="13"/>
  <c r="E306" i="13"/>
  <c r="F306" i="13"/>
  <c r="A307" i="13"/>
  <c r="B307" i="13"/>
  <c r="C307" i="13"/>
  <c r="D307" i="13"/>
  <c r="E307" i="13"/>
  <c r="F307" i="13"/>
  <c r="A308" i="13"/>
  <c r="B308" i="13"/>
  <c r="C308" i="13"/>
  <c r="D308" i="13"/>
  <c r="E308" i="13"/>
  <c r="F308" i="13"/>
  <c r="A309" i="13"/>
  <c r="B309" i="13"/>
  <c r="C309" i="13"/>
  <c r="D309" i="13"/>
  <c r="E309" i="13"/>
  <c r="F309" i="13"/>
  <c r="A310" i="13"/>
  <c r="B310" i="13"/>
  <c r="C310" i="13"/>
  <c r="D310" i="13"/>
  <c r="E310" i="13"/>
  <c r="F310" i="13"/>
  <c r="A311" i="13"/>
  <c r="B311" i="13"/>
  <c r="C311" i="13"/>
  <c r="D311" i="13"/>
  <c r="E311" i="13"/>
  <c r="F311" i="13"/>
  <c r="A312" i="13"/>
  <c r="B312" i="13"/>
  <c r="C312" i="13"/>
  <c r="D312" i="13"/>
  <c r="E312" i="13"/>
  <c r="F312" i="13"/>
  <c r="A313" i="13"/>
  <c r="B313" i="13"/>
  <c r="C313" i="13"/>
  <c r="D313" i="13"/>
  <c r="E313" i="13"/>
  <c r="F313" i="13"/>
  <c r="A314" i="13"/>
  <c r="B314" i="13"/>
  <c r="C314" i="13"/>
  <c r="D314" i="13"/>
  <c r="E314" i="13"/>
  <c r="F314" i="13"/>
  <c r="A315" i="13"/>
  <c r="B315" i="13"/>
  <c r="C315" i="13"/>
  <c r="D315" i="13"/>
  <c r="E315" i="13"/>
  <c r="F315" i="13"/>
  <c r="A316" i="13"/>
  <c r="B316" i="13"/>
  <c r="C316" i="13"/>
  <c r="D316" i="13"/>
  <c r="E316" i="13"/>
  <c r="F316" i="13"/>
  <c r="A317" i="13"/>
  <c r="B317" i="13"/>
  <c r="C317" i="13"/>
  <c r="D317" i="13"/>
  <c r="E317" i="13"/>
  <c r="F317" i="13"/>
  <c r="A318" i="13"/>
  <c r="B318" i="13"/>
  <c r="C318" i="13"/>
  <c r="D318" i="13"/>
  <c r="E318" i="13"/>
  <c r="F318" i="13"/>
  <c r="A319" i="13"/>
  <c r="B319" i="13"/>
  <c r="C319" i="13"/>
  <c r="D319" i="13"/>
  <c r="E319" i="13"/>
  <c r="F319" i="13"/>
  <c r="A320" i="13"/>
  <c r="B320" i="13"/>
  <c r="C320" i="13"/>
  <c r="D320" i="13"/>
  <c r="E320" i="13"/>
  <c r="F320" i="13"/>
  <c r="A321" i="13"/>
  <c r="B321" i="13"/>
  <c r="C321" i="13"/>
  <c r="D321" i="13"/>
  <c r="E321" i="13"/>
  <c r="F321" i="13"/>
  <c r="A322" i="13"/>
  <c r="B322" i="13"/>
  <c r="C322" i="13"/>
  <c r="D322" i="13"/>
  <c r="E322" i="13"/>
  <c r="F322" i="13"/>
  <c r="A323" i="13"/>
  <c r="B323" i="13"/>
  <c r="C323" i="13"/>
  <c r="D323" i="13"/>
  <c r="E323" i="13"/>
  <c r="F323" i="13"/>
  <c r="A324" i="13"/>
  <c r="B324" i="13"/>
  <c r="C324" i="13"/>
  <c r="D324" i="13"/>
  <c r="E324" i="13"/>
  <c r="F324" i="13"/>
  <c r="A325" i="13"/>
  <c r="B325" i="13"/>
  <c r="C325" i="13"/>
  <c r="D325" i="13"/>
  <c r="E325" i="13"/>
  <c r="F325" i="13"/>
  <c r="A326" i="13"/>
  <c r="B326" i="13"/>
  <c r="C326" i="13"/>
  <c r="D326" i="13"/>
  <c r="E326" i="13"/>
  <c r="F326" i="13"/>
  <c r="A327" i="13"/>
  <c r="B327" i="13"/>
  <c r="C327" i="13"/>
  <c r="D327" i="13"/>
  <c r="E327" i="13"/>
  <c r="F327" i="13"/>
  <c r="A328" i="13"/>
  <c r="B328" i="13"/>
  <c r="C328" i="13"/>
  <c r="D328" i="13"/>
  <c r="E328" i="13"/>
  <c r="F328" i="13"/>
  <c r="A329" i="13"/>
  <c r="B329" i="13"/>
  <c r="C329" i="13"/>
  <c r="D329" i="13"/>
  <c r="E329" i="13"/>
  <c r="F329" i="13"/>
  <c r="A330" i="13"/>
  <c r="B330" i="13"/>
  <c r="C330" i="13"/>
  <c r="D330" i="13"/>
  <c r="E330" i="13"/>
  <c r="F330" i="13"/>
  <c r="A331" i="13"/>
  <c r="B331" i="13"/>
  <c r="C331" i="13"/>
  <c r="D331" i="13"/>
  <c r="E331" i="13"/>
  <c r="F331" i="13"/>
  <c r="A332" i="13"/>
  <c r="B332" i="13"/>
  <c r="C332" i="13"/>
  <c r="D332" i="13"/>
  <c r="E332" i="13"/>
  <c r="F332" i="13"/>
  <c r="A333" i="13"/>
  <c r="B333" i="13"/>
  <c r="C333" i="13"/>
  <c r="D333" i="13"/>
  <c r="E333" i="13"/>
  <c r="F333" i="13"/>
  <c r="A334" i="13"/>
  <c r="B334" i="13"/>
  <c r="C334" i="13"/>
  <c r="D334" i="13"/>
  <c r="E334" i="13"/>
  <c r="F334" i="13"/>
  <c r="A335" i="13"/>
  <c r="B335" i="13"/>
  <c r="C335" i="13"/>
  <c r="D335" i="13"/>
  <c r="E335" i="13"/>
  <c r="F335" i="13"/>
  <c r="A336" i="13"/>
  <c r="B336" i="13"/>
  <c r="C336" i="13"/>
  <c r="D336" i="13"/>
  <c r="E336" i="13"/>
  <c r="F336" i="13"/>
  <c r="A337" i="13"/>
  <c r="B337" i="13"/>
  <c r="C337" i="13"/>
  <c r="D337" i="13"/>
  <c r="E337" i="13"/>
  <c r="F337" i="13"/>
  <c r="A338" i="13"/>
  <c r="B338" i="13"/>
  <c r="C338" i="13"/>
  <c r="D338" i="13"/>
  <c r="E338" i="13"/>
  <c r="F338" i="13"/>
  <c r="A339" i="13"/>
  <c r="B339" i="13"/>
  <c r="C339" i="13"/>
  <c r="D339" i="13"/>
  <c r="E339" i="13"/>
  <c r="F339" i="13"/>
  <c r="A340" i="13"/>
  <c r="B340" i="13"/>
  <c r="C340" i="13"/>
  <c r="D340" i="13"/>
  <c r="E340" i="13"/>
  <c r="F340" i="13"/>
  <c r="A341" i="13"/>
  <c r="B341" i="13"/>
  <c r="C341" i="13"/>
  <c r="D341" i="13"/>
  <c r="E341" i="13"/>
  <c r="F341" i="13"/>
  <c r="A342" i="13"/>
  <c r="B342" i="13"/>
  <c r="C342" i="13"/>
  <c r="D342" i="13"/>
  <c r="E342" i="13"/>
  <c r="F342" i="13"/>
  <c r="A343" i="13"/>
  <c r="B343" i="13"/>
  <c r="C343" i="13"/>
  <c r="D343" i="13"/>
  <c r="E343" i="13"/>
  <c r="F343" i="13"/>
  <c r="A344" i="13"/>
  <c r="B344" i="13"/>
  <c r="C344" i="13"/>
  <c r="D344" i="13"/>
  <c r="E344" i="13"/>
  <c r="F344" i="13"/>
  <c r="A345" i="13"/>
  <c r="B345" i="13"/>
  <c r="C345" i="13"/>
  <c r="D345" i="13"/>
  <c r="E345" i="13"/>
  <c r="F345" i="13"/>
  <c r="A346" i="13"/>
  <c r="B346" i="13"/>
  <c r="C346" i="13"/>
  <c r="D346" i="13"/>
  <c r="E346" i="13"/>
  <c r="F346" i="13"/>
  <c r="A347" i="13"/>
  <c r="B347" i="13"/>
  <c r="C347" i="13"/>
  <c r="D347" i="13"/>
  <c r="E347" i="13"/>
  <c r="F347" i="13"/>
  <c r="A348" i="13"/>
  <c r="B348" i="13"/>
  <c r="C348" i="13"/>
  <c r="D348" i="13"/>
  <c r="E348" i="13"/>
  <c r="F348" i="13"/>
  <c r="A349" i="13"/>
  <c r="B349" i="13"/>
  <c r="C349" i="13"/>
  <c r="D349" i="13"/>
  <c r="E349" i="13"/>
  <c r="F349" i="13"/>
  <c r="A350" i="13"/>
  <c r="B350" i="13"/>
  <c r="C350" i="13"/>
  <c r="D350" i="13"/>
  <c r="E350" i="13"/>
  <c r="F350" i="13"/>
  <c r="A351" i="13"/>
  <c r="B351" i="13"/>
  <c r="C351" i="13"/>
  <c r="D351" i="13"/>
  <c r="E351" i="13"/>
  <c r="F351" i="13"/>
  <c r="A352" i="13"/>
  <c r="B352" i="13"/>
  <c r="C352" i="13"/>
  <c r="D352" i="13"/>
  <c r="E352" i="13"/>
  <c r="F352" i="13"/>
  <c r="A353" i="13"/>
  <c r="B353" i="13"/>
  <c r="C353" i="13"/>
  <c r="D353" i="13"/>
  <c r="E353" i="13"/>
  <c r="F353" i="13"/>
  <c r="A354" i="13"/>
  <c r="B354" i="13"/>
  <c r="C354" i="13"/>
  <c r="D354" i="13"/>
  <c r="E354" i="13"/>
  <c r="F354" i="13"/>
  <c r="A355" i="13"/>
  <c r="B355" i="13"/>
  <c r="C355" i="13"/>
  <c r="D355" i="13"/>
  <c r="E355" i="13"/>
  <c r="F355" i="13"/>
  <c r="A356" i="13"/>
  <c r="B356" i="13"/>
  <c r="C356" i="13"/>
  <c r="D356" i="13"/>
  <c r="E356" i="13"/>
  <c r="F356" i="13"/>
  <c r="A357" i="13"/>
  <c r="B357" i="13"/>
  <c r="C357" i="13"/>
  <c r="D357" i="13"/>
  <c r="E357" i="13"/>
  <c r="F357" i="13"/>
  <c r="A358" i="13"/>
  <c r="B358" i="13"/>
  <c r="C358" i="13"/>
  <c r="D358" i="13"/>
  <c r="E358" i="13"/>
  <c r="F358" i="13"/>
  <c r="A359" i="13"/>
  <c r="B359" i="13"/>
  <c r="C359" i="13"/>
  <c r="D359" i="13"/>
  <c r="E359" i="13"/>
  <c r="F359" i="13"/>
  <c r="A360" i="13"/>
  <c r="B360" i="13"/>
  <c r="C360" i="13"/>
  <c r="D360" i="13"/>
  <c r="E360" i="13"/>
  <c r="F360" i="13"/>
  <c r="A361" i="13"/>
  <c r="B361" i="13"/>
  <c r="C361" i="13"/>
  <c r="D361" i="13"/>
  <c r="E361" i="13"/>
  <c r="F361" i="13"/>
  <c r="A362" i="13"/>
  <c r="B362" i="13"/>
  <c r="C362" i="13"/>
  <c r="D362" i="13"/>
  <c r="E362" i="13"/>
  <c r="F362" i="13"/>
  <c r="A363" i="13"/>
  <c r="B363" i="13"/>
  <c r="C363" i="13"/>
  <c r="D363" i="13"/>
  <c r="E363" i="13"/>
  <c r="F363" i="13"/>
  <c r="A364" i="13"/>
  <c r="B364" i="13"/>
  <c r="C364" i="13"/>
  <c r="D364" i="13"/>
  <c r="E364" i="13"/>
  <c r="F364" i="13"/>
  <c r="A365" i="13"/>
  <c r="B365" i="13"/>
  <c r="C365" i="13"/>
  <c r="D365" i="13"/>
  <c r="E365" i="13"/>
  <c r="F365" i="13"/>
  <c r="A366" i="13"/>
  <c r="B366" i="13"/>
  <c r="C366" i="13"/>
  <c r="D366" i="13"/>
  <c r="E366" i="13"/>
  <c r="F366" i="13"/>
  <c r="A367" i="13"/>
  <c r="B367" i="13"/>
  <c r="C367" i="13"/>
  <c r="D367" i="13"/>
  <c r="E367" i="13"/>
  <c r="F367" i="13"/>
  <c r="A368" i="13"/>
  <c r="B368" i="13"/>
  <c r="C368" i="13"/>
  <c r="D368" i="13"/>
  <c r="E368" i="13"/>
  <c r="F368" i="13"/>
  <c r="A369" i="13"/>
  <c r="B369" i="13"/>
  <c r="C369" i="13"/>
  <c r="D369" i="13"/>
  <c r="E369" i="13"/>
  <c r="F369" i="13"/>
  <c r="A370" i="13"/>
  <c r="B370" i="13"/>
  <c r="C370" i="13"/>
  <c r="D370" i="13"/>
  <c r="E370" i="13"/>
  <c r="F370" i="13"/>
  <c r="A371" i="13"/>
  <c r="B371" i="13"/>
  <c r="C371" i="13"/>
  <c r="D371" i="13"/>
  <c r="E371" i="13"/>
  <c r="F371" i="13"/>
  <c r="A372" i="13"/>
  <c r="B372" i="13"/>
  <c r="C372" i="13"/>
  <c r="D372" i="13"/>
  <c r="E372" i="13"/>
  <c r="F372" i="13"/>
  <c r="A373" i="13"/>
  <c r="B373" i="13"/>
  <c r="C373" i="13"/>
  <c r="D373" i="13"/>
  <c r="E373" i="13"/>
  <c r="F373" i="13"/>
  <c r="A374" i="13"/>
  <c r="B374" i="13"/>
  <c r="C374" i="13"/>
  <c r="D374" i="13"/>
  <c r="E374" i="13"/>
  <c r="F374" i="13"/>
  <c r="A375" i="13"/>
  <c r="B375" i="13"/>
  <c r="C375" i="13"/>
  <c r="D375" i="13"/>
  <c r="E375" i="13"/>
  <c r="F375" i="13"/>
  <c r="A376" i="13"/>
  <c r="B376" i="13"/>
  <c r="C376" i="13"/>
  <c r="D376" i="13"/>
  <c r="E376" i="13"/>
  <c r="F376" i="13"/>
  <c r="A377" i="13"/>
  <c r="B377" i="13"/>
  <c r="C377" i="13"/>
  <c r="D377" i="13"/>
  <c r="E377" i="13"/>
  <c r="F377" i="13"/>
  <c r="A378" i="13"/>
  <c r="B378" i="13"/>
  <c r="C378" i="13"/>
  <c r="D378" i="13"/>
  <c r="E378" i="13"/>
  <c r="F378" i="13"/>
  <c r="A379" i="13"/>
  <c r="B379" i="13"/>
  <c r="C379" i="13"/>
  <c r="D379" i="13"/>
  <c r="E379" i="13"/>
  <c r="F379" i="13"/>
  <c r="A380" i="13"/>
  <c r="B380" i="13"/>
  <c r="C380" i="13"/>
  <c r="D380" i="13"/>
  <c r="E380" i="13"/>
  <c r="F380" i="13"/>
  <c r="A381" i="13"/>
  <c r="B381" i="13"/>
  <c r="C381" i="13"/>
  <c r="D381" i="13"/>
  <c r="E381" i="13"/>
  <c r="F381" i="13"/>
  <c r="A382" i="13"/>
  <c r="B382" i="13"/>
  <c r="C382" i="13"/>
  <c r="D382" i="13"/>
  <c r="E382" i="13"/>
  <c r="F382" i="13"/>
  <c r="A383" i="13"/>
  <c r="B383" i="13"/>
  <c r="C383" i="13"/>
  <c r="D383" i="13"/>
  <c r="E383" i="13"/>
  <c r="F383" i="13"/>
  <c r="A384" i="13"/>
  <c r="B384" i="13"/>
  <c r="C384" i="13"/>
  <c r="D384" i="13"/>
  <c r="E384" i="13"/>
  <c r="F384" i="13"/>
  <c r="A385" i="13"/>
  <c r="B385" i="13"/>
  <c r="C385" i="13"/>
  <c r="D385" i="13"/>
  <c r="E385" i="13"/>
  <c r="F385" i="13"/>
  <c r="A386" i="13"/>
  <c r="B386" i="13"/>
  <c r="C386" i="13"/>
  <c r="D386" i="13"/>
  <c r="E386" i="13"/>
  <c r="F386" i="13"/>
  <c r="A387" i="13"/>
  <c r="B387" i="13"/>
  <c r="C387" i="13"/>
  <c r="D387" i="13"/>
  <c r="E387" i="13"/>
  <c r="F387" i="13"/>
  <c r="A388" i="13"/>
  <c r="B388" i="13"/>
  <c r="C388" i="13"/>
  <c r="D388" i="13"/>
  <c r="E388" i="13"/>
  <c r="F388" i="13"/>
  <c r="A389" i="13"/>
  <c r="B389" i="13"/>
  <c r="C389" i="13"/>
  <c r="D389" i="13"/>
  <c r="E389" i="13"/>
  <c r="F389" i="13"/>
  <c r="A390" i="13"/>
  <c r="B390" i="13"/>
  <c r="C390" i="13"/>
  <c r="D390" i="13"/>
  <c r="E390" i="13"/>
  <c r="F390" i="13"/>
  <c r="A391" i="13"/>
  <c r="B391" i="13"/>
  <c r="C391" i="13"/>
  <c r="D391" i="13"/>
  <c r="E391" i="13"/>
  <c r="F391" i="13"/>
  <c r="A392" i="13"/>
  <c r="B392" i="13"/>
  <c r="C392" i="13"/>
  <c r="D392" i="13"/>
  <c r="E392" i="13"/>
  <c r="F392" i="13"/>
  <c r="A393" i="13"/>
  <c r="B393" i="13"/>
  <c r="C393" i="13"/>
  <c r="D393" i="13"/>
  <c r="E393" i="13"/>
  <c r="F393" i="13"/>
  <c r="A394" i="13"/>
  <c r="B394" i="13"/>
  <c r="C394" i="13"/>
  <c r="D394" i="13"/>
  <c r="E394" i="13"/>
  <c r="F394" i="13"/>
  <c r="A395" i="13"/>
  <c r="B395" i="13"/>
  <c r="C395" i="13"/>
  <c r="D395" i="13"/>
  <c r="E395" i="13"/>
  <c r="F395" i="13"/>
  <c r="A396" i="13"/>
  <c r="B396" i="13"/>
  <c r="C396" i="13"/>
  <c r="D396" i="13"/>
  <c r="E396" i="13"/>
  <c r="F396" i="13"/>
  <c r="A397" i="13"/>
  <c r="B397" i="13"/>
  <c r="C397" i="13"/>
  <c r="D397" i="13"/>
  <c r="E397" i="13"/>
  <c r="F397" i="13"/>
  <c r="A398" i="13"/>
  <c r="B398" i="13"/>
  <c r="C398" i="13"/>
  <c r="D398" i="13"/>
  <c r="E398" i="13"/>
  <c r="F398" i="13"/>
  <c r="A399" i="13"/>
  <c r="B399" i="13"/>
  <c r="C399" i="13"/>
  <c r="D399" i="13"/>
  <c r="E399" i="13"/>
  <c r="F399" i="13"/>
  <c r="A400" i="13"/>
  <c r="B400" i="13"/>
  <c r="C400" i="13"/>
  <c r="D400" i="13"/>
  <c r="E400" i="13"/>
  <c r="F400" i="13"/>
  <c r="A401" i="13"/>
  <c r="B401" i="13"/>
  <c r="C401" i="13"/>
  <c r="D401" i="13"/>
  <c r="E401" i="13"/>
  <c r="F401" i="13"/>
  <c r="A402" i="13"/>
  <c r="B402" i="13"/>
  <c r="C402" i="13"/>
  <c r="D402" i="13"/>
  <c r="E402" i="13"/>
  <c r="F402" i="13"/>
  <c r="A403" i="13"/>
  <c r="B403" i="13"/>
  <c r="C403" i="13"/>
  <c r="D403" i="13"/>
  <c r="E403" i="13"/>
  <c r="F403" i="13"/>
  <c r="A404" i="13"/>
  <c r="B404" i="13"/>
  <c r="C404" i="13"/>
  <c r="D404" i="13"/>
  <c r="E404" i="13"/>
  <c r="F404" i="13"/>
  <c r="A405" i="13"/>
  <c r="B405" i="13"/>
  <c r="C405" i="13"/>
  <c r="D405" i="13"/>
  <c r="E405" i="13"/>
  <c r="F405" i="13"/>
  <c r="A406" i="13"/>
  <c r="B406" i="13"/>
  <c r="C406" i="13"/>
  <c r="D406" i="13"/>
  <c r="E406" i="13"/>
  <c r="F406" i="13"/>
  <c r="A407" i="13"/>
  <c r="B407" i="13"/>
  <c r="C407" i="13"/>
  <c r="D407" i="13"/>
  <c r="E407" i="13"/>
  <c r="F407" i="13"/>
  <c r="A408" i="13"/>
  <c r="B408" i="13"/>
  <c r="C408" i="13"/>
  <c r="D408" i="13"/>
  <c r="E408" i="13"/>
  <c r="F408" i="13"/>
  <c r="A409" i="13"/>
  <c r="B409" i="13"/>
  <c r="C409" i="13"/>
  <c r="D409" i="13"/>
  <c r="E409" i="13"/>
  <c r="F409" i="13"/>
  <c r="A410" i="13"/>
  <c r="B410" i="13"/>
  <c r="C410" i="13"/>
  <c r="D410" i="13"/>
  <c r="E410" i="13"/>
  <c r="F410" i="13"/>
  <c r="A411" i="13"/>
  <c r="B411" i="13"/>
  <c r="C411" i="13"/>
  <c r="D411" i="13"/>
  <c r="E411" i="13"/>
  <c r="F411" i="13"/>
  <c r="A412" i="13"/>
  <c r="B412" i="13"/>
  <c r="C412" i="13"/>
  <c r="D412" i="13"/>
  <c r="E412" i="13"/>
  <c r="F412" i="13"/>
  <c r="A413" i="13"/>
  <c r="B413" i="13"/>
  <c r="C413" i="13"/>
  <c r="D413" i="13"/>
  <c r="E413" i="13"/>
  <c r="F413" i="13"/>
  <c r="A414" i="13"/>
  <c r="B414" i="13"/>
  <c r="C414" i="13"/>
  <c r="D414" i="13"/>
  <c r="E414" i="13"/>
  <c r="F414" i="13"/>
  <c r="A415" i="13"/>
  <c r="B415" i="13"/>
  <c r="C415" i="13"/>
  <c r="D415" i="13"/>
  <c r="E415" i="13"/>
  <c r="F415" i="13"/>
  <c r="A416" i="13"/>
  <c r="B416" i="13"/>
  <c r="C416" i="13"/>
  <c r="D416" i="13"/>
  <c r="E416" i="13"/>
  <c r="F416" i="13"/>
  <c r="A417" i="13"/>
  <c r="B417" i="13"/>
  <c r="C417" i="13"/>
  <c r="D417" i="13"/>
  <c r="E417" i="13"/>
  <c r="F417" i="13"/>
  <c r="A418" i="13"/>
  <c r="B418" i="13"/>
  <c r="C418" i="13"/>
  <c r="D418" i="13"/>
  <c r="E418" i="13"/>
  <c r="F418" i="13"/>
  <c r="A419" i="13"/>
  <c r="B419" i="13"/>
  <c r="C419" i="13"/>
  <c r="D419" i="13"/>
  <c r="E419" i="13"/>
  <c r="F419" i="13"/>
  <c r="A420" i="13"/>
  <c r="B420" i="13"/>
  <c r="C420" i="13"/>
  <c r="D420" i="13"/>
  <c r="E420" i="13"/>
  <c r="F420" i="13"/>
  <c r="A421" i="13"/>
  <c r="B421" i="13"/>
  <c r="C421" i="13"/>
  <c r="D421" i="13"/>
  <c r="E421" i="13"/>
  <c r="F421" i="13"/>
  <c r="A422" i="13"/>
  <c r="B422" i="13"/>
  <c r="C422" i="13"/>
  <c r="D422" i="13"/>
  <c r="E422" i="13"/>
  <c r="F422" i="13"/>
  <c r="A423" i="13"/>
  <c r="B423" i="13"/>
  <c r="C423" i="13"/>
  <c r="D423" i="13"/>
  <c r="E423" i="13"/>
  <c r="F423" i="13"/>
  <c r="A424" i="13"/>
  <c r="B424" i="13"/>
  <c r="C424" i="13"/>
  <c r="D424" i="13"/>
  <c r="E424" i="13"/>
  <c r="F424" i="13"/>
  <c r="A425" i="13"/>
  <c r="B425" i="13"/>
  <c r="C425" i="13"/>
  <c r="D425" i="13"/>
  <c r="E425" i="13"/>
  <c r="F425" i="13"/>
  <c r="A426" i="13"/>
  <c r="B426" i="13"/>
  <c r="C426" i="13"/>
  <c r="D426" i="13"/>
  <c r="E426" i="13"/>
  <c r="F426" i="13"/>
  <c r="A427" i="13"/>
  <c r="B427" i="13"/>
  <c r="C427" i="13"/>
  <c r="D427" i="13"/>
  <c r="E427" i="13"/>
  <c r="F427" i="13"/>
  <c r="A428" i="13"/>
  <c r="B428" i="13"/>
  <c r="C428" i="13"/>
  <c r="D428" i="13"/>
  <c r="E428" i="13"/>
  <c r="F428" i="13"/>
  <c r="A429" i="13"/>
  <c r="B429" i="13"/>
  <c r="C429" i="13"/>
  <c r="D429" i="13"/>
  <c r="E429" i="13"/>
  <c r="F429" i="13"/>
  <c r="A430" i="13"/>
  <c r="B430" i="13"/>
  <c r="C430" i="13"/>
  <c r="D430" i="13"/>
  <c r="E430" i="13"/>
  <c r="F430" i="13"/>
  <c r="A431" i="13"/>
  <c r="B431" i="13"/>
  <c r="C431" i="13"/>
  <c r="D431" i="13"/>
  <c r="E431" i="13"/>
  <c r="F431" i="13"/>
  <c r="A432" i="13"/>
  <c r="B432" i="13"/>
  <c r="C432" i="13"/>
  <c r="D432" i="13"/>
  <c r="E432" i="13"/>
  <c r="F432" i="13"/>
  <c r="A433" i="13"/>
  <c r="B433" i="13"/>
  <c r="C433" i="13"/>
  <c r="D433" i="13"/>
  <c r="E433" i="13"/>
  <c r="F433" i="13"/>
  <c r="A434" i="13"/>
  <c r="B434" i="13"/>
  <c r="C434" i="13"/>
  <c r="D434" i="13"/>
  <c r="E434" i="13"/>
  <c r="F434" i="13"/>
  <c r="A435" i="13"/>
  <c r="B435" i="13"/>
  <c r="C435" i="13"/>
  <c r="D435" i="13"/>
  <c r="E435" i="13"/>
  <c r="F435" i="13"/>
  <c r="A436" i="13"/>
  <c r="B436" i="13"/>
  <c r="C436" i="13"/>
  <c r="D436" i="13"/>
  <c r="E436" i="13"/>
  <c r="F436" i="13"/>
  <c r="A437" i="13"/>
  <c r="B437" i="13"/>
  <c r="C437" i="13"/>
  <c r="D437" i="13"/>
  <c r="E437" i="13"/>
  <c r="F437" i="13"/>
  <c r="A438" i="13"/>
  <c r="B438" i="13"/>
  <c r="C438" i="13"/>
  <c r="D438" i="13"/>
  <c r="E438" i="13"/>
  <c r="F438" i="13"/>
  <c r="A439" i="13"/>
  <c r="B439" i="13"/>
  <c r="C439" i="13"/>
  <c r="D439" i="13"/>
  <c r="E439" i="13"/>
  <c r="F439" i="13"/>
  <c r="A440" i="13"/>
  <c r="B440" i="13"/>
  <c r="C440" i="13"/>
  <c r="D440" i="13"/>
  <c r="E440" i="13"/>
  <c r="F440" i="13"/>
  <c r="A441" i="13"/>
  <c r="B441" i="13"/>
  <c r="C441" i="13"/>
  <c r="D441" i="13"/>
  <c r="E441" i="13"/>
  <c r="F441" i="13"/>
  <c r="A442" i="13"/>
  <c r="B442" i="13"/>
  <c r="C442" i="13"/>
  <c r="D442" i="13"/>
  <c r="E442" i="13"/>
  <c r="F442" i="13"/>
  <c r="A443" i="13"/>
  <c r="B443" i="13"/>
  <c r="C443" i="13"/>
  <c r="D443" i="13"/>
  <c r="E443" i="13"/>
  <c r="F443" i="13"/>
  <c r="A444" i="13"/>
  <c r="B444" i="13"/>
  <c r="C444" i="13"/>
  <c r="D444" i="13"/>
  <c r="E444" i="13"/>
  <c r="F444" i="13"/>
  <c r="A445" i="13"/>
  <c r="B445" i="13"/>
  <c r="C445" i="13"/>
  <c r="D445" i="13"/>
  <c r="E445" i="13"/>
  <c r="F445" i="13"/>
  <c r="A446" i="13"/>
  <c r="B446" i="13"/>
  <c r="C446" i="13"/>
  <c r="D446" i="13"/>
  <c r="E446" i="13"/>
  <c r="F446" i="13"/>
  <c r="A447" i="13"/>
  <c r="B447" i="13"/>
  <c r="C447" i="13"/>
  <c r="D447" i="13"/>
  <c r="E447" i="13"/>
  <c r="F447" i="13"/>
  <c r="A448" i="13"/>
  <c r="B448" i="13"/>
  <c r="C448" i="13"/>
  <c r="D448" i="13"/>
  <c r="E448" i="13"/>
  <c r="F448" i="13"/>
  <c r="A449" i="13"/>
  <c r="B449" i="13"/>
  <c r="C449" i="13"/>
  <c r="D449" i="13"/>
  <c r="E449" i="13"/>
  <c r="F449" i="13"/>
  <c r="A450" i="13"/>
  <c r="B450" i="13"/>
  <c r="C450" i="13"/>
  <c r="D450" i="13"/>
  <c r="E450" i="13"/>
  <c r="F450" i="13"/>
  <c r="A451" i="13"/>
  <c r="B451" i="13"/>
  <c r="C451" i="13"/>
  <c r="D451" i="13"/>
  <c r="E451" i="13"/>
  <c r="F451" i="13"/>
  <c r="A452" i="13"/>
  <c r="B452" i="13"/>
  <c r="C452" i="13"/>
  <c r="D452" i="13"/>
  <c r="E452" i="13"/>
  <c r="F452" i="13"/>
  <c r="A453" i="13"/>
  <c r="B453" i="13"/>
  <c r="C453" i="13"/>
  <c r="D453" i="13"/>
  <c r="E453" i="13"/>
  <c r="F453" i="13"/>
  <c r="A454" i="13"/>
  <c r="B454" i="13"/>
  <c r="C454" i="13"/>
  <c r="D454" i="13"/>
  <c r="E454" i="13"/>
  <c r="F454" i="13"/>
  <c r="A455" i="13"/>
  <c r="B455" i="13"/>
  <c r="C455" i="13"/>
  <c r="D455" i="13"/>
  <c r="E455" i="13"/>
  <c r="F455" i="13"/>
  <c r="A456" i="13"/>
  <c r="B456" i="13"/>
  <c r="C456" i="13"/>
  <c r="D456" i="13"/>
  <c r="E456" i="13"/>
  <c r="F456" i="13"/>
  <c r="A457" i="13"/>
  <c r="B457" i="13"/>
  <c r="C457" i="13"/>
  <c r="D457" i="13"/>
  <c r="E457" i="13"/>
  <c r="F457" i="13"/>
  <c r="A458" i="13"/>
  <c r="B458" i="13"/>
  <c r="C458" i="13"/>
  <c r="D458" i="13"/>
  <c r="E458" i="13"/>
  <c r="F458" i="13"/>
  <c r="A459" i="13"/>
  <c r="B459" i="13"/>
  <c r="C459" i="13"/>
  <c r="D459" i="13"/>
  <c r="E459" i="13"/>
  <c r="F459" i="13"/>
  <c r="A460" i="13"/>
  <c r="B460" i="13"/>
  <c r="C460" i="13"/>
  <c r="D460" i="13"/>
  <c r="E460" i="13"/>
  <c r="F460" i="13"/>
  <c r="A461" i="13"/>
  <c r="B461" i="13"/>
  <c r="C461" i="13"/>
  <c r="D461" i="13"/>
  <c r="E461" i="13"/>
  <c r="F461" i="13"/>
  <c r="A462" i="13"/>
  <c r="B462" i="13"/>
  <c r="C462" i="13"/>
  <c r="D462" i="13"/>
  <c r="E462" i="13"/>
  <c r="F462" i="13"/>
  <c r="A463" i="13"/>
  <c r="B463" i="13"/>
  <c r="C463" i="13"/>
  <c r="D463" i="13"/>
  <c r="E463" i="13"/>
  <c r="F463" i="13"/>
  <c r="A464" i="13"/>
  <c r="B464" i="13"/>
  <c r="C464" i="13"/>
  <c r="D464" i="13"/>
  <c r="E464" i="13"/>
  <c r="F464" i="13"/>
  <c r="A465" i="13"/>
  <c r="B465" i="13"/>
  <c r="C465" i="13"/>
  <c r="D465" i="13"/>
  <c r="E465" i="13"/>
  <c r="F465" i="13"/>
  <c r="A466" i="13"/>
  <c r="B466" i="13"/>
  <c r="C466" i="13"/>
  <c r="D466" i="13"/>
  <c r="E466" i="13"/>
  <c r="F466" i="13"/>
  <c r="A467" i="13"/>
  <c r="B467" i="13"/>
  <c r="C467" i="13"/>
  <c r="D467" i="13"/>
  <c r="E467" i="13"/>
  <c r="F467" i="13"/>
  <c r="A468" i="13"/>
  <c r="B468" i="13"/>
  <c r="C468" i="13"/>
  <c r="D468" i="13"/>
  <c r="E468" i="13"/>
  <c r="F468" i="13"/>
  <c r="A469" i="13"/>
  <c r="B469" i="13"/>
  <c r="C469" i="13"/>
  <c r="D469" i="13"/>
  <c r="E469" i="13"/>
  <c r="F469" i="13"/>
  <c r="A470" i="13"/>
  <c r="B470" i="13"/>
  <c r="C470" i="13"/>
  <c r="D470" i="13"/>
  <c r="E470" i="13"/>
  <c r="F470" i="13"/>
  <c r="A471" i="13"/>
  <c r="B471" i="13"/>
  <c r="C471" i="13"/>
  <c r="D471" i="13"/>
  <c r="E471" i="13"/>
  <c r="F471" i="13"/>
  <c r="A472" i="13"/>
  <c r="B472" i="13"/>
  <c r="C472" i="13"/>
  <c r="D472" i="13"/>
  <c r="E472" i="13"/>
  <c r="F472" i="13"/>
  <c r="A473" i="13"/>
  <c r="B473" i="13"/>
  <c r="C473" i="13"/>
  <c r="D473" i="13"/>
  <c r="E473" i="13"/>
  <c r="F473" i="13"/>
  <c r="A474" i="13"/>
  <c r="B474" i="13"/>
  <c r="C474" i="13"/>
  <c r="D474" i="13"/>
  <c r="E474" i="13"/>
  <c r="F474" i="13"/>
  <c r="A475" i="13"/>
  <c r="B475" i="13"/>
  <c r="C475" i="13"/>
  <c r="D475" i="13"/>
  <c r="E475" i="13"/>
  <c r="F475" i="13"/>
  <c r="A476" i="13"/>
  <c r="B476" i="13"/>
  <c r="C476" i="13"/>
  <c r="D476" i="13"/>
  <c r="E476" i="13"/>
  <c r="F476" i="13"/>
  <c r="A477" i="13"/>
  <c r="B477" i="13"/>
  <c r="C477" i="13"/>
  <c r="D477" i="13"/>
  <c r="E477" i="13"/>
  <c r="F477" i="13"/>
  <c r="A478" i="13"/>
  <c r="B478" i="13"/>
  <c r="C478" i="13"/>
  <c r="D478" i="13"/>
  <c r="E478" i="13"/>
  <c r="F478" i="13"/>
  <c r="A479" i="13"/>
  <c r="B479" i="13"/>
  <c r="C479" i="13"/>
  <c r="D479" i="13"/>
  <c r="E479" i="13"/>
  <c r="F479" i="13"/>
  <c r="A480" i="13"/>
  <c r="B480" i="13"/>
  <c r="C480" i="13"/>
  <c r="D480" i="13"/>
  <c r="E480" i="13"/>
  <c r="F480" i="13"/>
  <c r="A481" i="13"/>
  <c r="B481" i="13"/>
  <c r="C481" i="13"/>
  <c r="D481" i="13"/>
  <c r="E481" i="13"/>
  <c r="F481" i="13"/>
  <c r="A482" i="13"/>
  <c r="B482" i="13"/>
  <c r="C482" i="13"/>
  <c r="D482" i="13"/>
  <c r="E482" i="13"/>
  <c r="F482" i="13"/>
  <c r="A483" i="13"/>
  <c r="B483" i="13"/>
  <c r="C483" i="13"/>
  <c r="D483" i="13"/>
  <c r="E483" i="13"/>
  <c r="F483" i="13"/>
  <c r="A484" i="13"/>
  <c r="B484" i="13"/>
  <c r="C484" i="13"/>
  <c r="D484" i="13"/>
  <c r="E484" i="13"/>
  <c r="F484" i="13"/>
  <c r="A485" i="13"/>
  <c r="B485" i="13"/>
  <c r="C485" i="13"/>
  <c r="D485" i="13"/>
  <c r="E485" i="13"/>
  <c r="F485" i="13"/>
  <c r="A486" i="13"/>
  <c r="B486" i="13"/>
  <c r="C486" i="13"/>
  <c r="D486" i="13"/>
  <c r="E486" i="13"/>
  <c r="F486" i="13"/>
  <c r="A487" i="13"/>
  <c r="B487" i="13"/>
  <c r="C487" i="13"/>
  <c r="D487" i="13"/>
  <c r="E487" i="13"/>
  <c r="F487" i="13"/>
  <c r="A488" i="13"/>
  <c r="B488" i="13"/>
  <c r="C488" i="13"/>
  <c r="D488" i="13"/>
  <c r="E488" i="13"/>
  <c r="F488" i="13"/>
  <c r="A489" i="13"/>
  <c r="B489" i="13"/>
  <c r="C489" i="13"/>
  <c r="D489" i="13"/>
  <c r="E489" i="13"/>
  <c r="F489" i="13"/>
  <c r="A490" i="13"/>
  <c r="B490" i="13"/>
  <c r="C490" i="13"/>
  <c r="D490" i="13"/>
  <c r="E490" i="13"/>
  <c r="F490" i="13"/>
  <c r="A491" i="13"/>
  <c r="B491" i="13"/>
  <c r="C491" i="13"/>
  <c r="D491" i="13"/>
  <c r="E491" i="13"/>
  <c r="F491" i="13"/>
  <c r="A492" i="13"/>
  <c r="B492" i="13"/>
  <c r="C492" i="13"/>
  <c r="D492" i="13"/>
  <c r="E492" i="13"/>
  <c r="F492" i="13"/>
  <c r="A493" i="13"/>
  <c r="B493" i="13"/>
  <c r="C493" i="13"/>
  <c r="D493" i="13"/>
  <c r="E493" i="13"/>
  <c r="F493" i="13"/>
  <c r="A494" i="13"/>
  <c r="B494" i="13"/>
  <c r="C494" i="13"/>
  <c r="D494" i="13"/>
  <c r="E494" i="13"/>
  <c r="F494" i="13"/>
  <c r="A495" i="13"/>
  <c r="B495" i="13"/>
  <c r="C495" i="13"/>
  <c r="D495" i="13"/>
  <c r="E495" i="13"/>
  <c r="F495" i="13"/>
  <c r="A496" i="13"/>
  <c r="B496" i="13"/>
  <c r="C496" i="13"/>
  <c r="D496" i="13"/>
  <c r="E496" i="13"/>
  <c r="F496" i="13"/>
  <c r="A497" i="13"/>
  <c r="B497" i="13"/>
  <c r="C497" i="13"/>
  <c r="D497" i="13"/>
  <c r="E497" i="13"/>
  <c r="F497" i="13"/>
  <c r="A498" i="13"/>
  <c r="B498" i="13"/>
  <c r="C498" i="13"/>
  <c r="D498" i="13"/>
  <c r="E498" i="13"/>
  <c r="F498" i="13"/>
  <c r="A499" i="13"/>
  <c r="B499" i="13"/>
  <c r="C499" i="13"/>
  <c r="D499" i="13"/>
  <c r="E499" i="13"/>
  <c r="F499" i="13"/>
  <c r="A500" i="13"/>
  <c r="B500" i="13"/>
  <c r="C500" i="13"/>
  <c r="D500" i="13"/>
  <c r="E500" i="13"/>
  <c r="F500" i="13"/>
  <c r="A501" i="13"/>
  <c r="B501" i="13"/>
  <c r="C501" i="13"/>
  <c r="D501" i="13"/>
  <c r="E501" i="13"/>
  <c r="F501" i="13"/>
  <c r="A502" i="13"/>
  <c r="B502" i="13"/>
  <c r="C502" i="13"/>
  <c r="D502" i="13"/>
  <c r="E502" i="13"/>
  <c r="F502" i="13"/>
  <c r="A503" i="13"/>
  <c r="B503" i="13"/>
  <c r="C503" i="13"/>
  <c r="D503" i="13"/>
  <c r="E503" i="13"/>
  <c r="F503" i="13"/>
  <c r="A504" i="13"/>
  <c r="B504" i="13"/>
  <c r="C504" i="13"/>
  <c r="D504" i="13"/>
  <c r="E504" i="13"/>
  <c r="F504" i="13"/>
  <c r="A505" i="13"/>
  <c r="B505" i="13"/>
  <c r="C505" i="13"/>
  <c r="D505" i="13"/>
  <c r="E505" i="13"/>
  <c r="F505" i="13"/>
  <c r="A506" i="13"/>
  <c r="B506" i="13"/>
  <c r="C506" i="13"/>
  <c r="D506" i="13"/>
  <c r="E506" i="13"/>
  <c r="F506" i="13"/>
  <c r="A507" i="13"/>
  <c r="B507" i="13"/>
  <c r="C507" i="13"/>
  <c r="D507" i="13"/>
  <c r="E507" i="13"/>
  <c r="F507" i="13"/>
  <c r="A508" i="13"/>
  <c r="B508" i="13"/>
  <c r="C508" i="13"/>
  <c r="D508" i="13"/>
  <c r="E508" i="13"/>
  <c r="F508" i="13"/>
  <c r="A509" i="13"/>
  <c r="B509" i="13"/>
  <c r="C509" i="13"/>
  <c r="D509" i="13"/>
  <c r="E509" i="13"/>
  <c r="F509" i="13"/>
  <c r="A510" i="13"/>
  <c r="B510" i="13"/>
  <c r="C510" i="13"/>
  <c r="D510" i="13"/>
  <c r="E510" i="13"/>
  <c r="F510" i="13"/>
  <c r="A511" i="13"/>
  <c r="B511" i="13"/>
  <c r="C511" i="13"/>
  <c r="D511" i="13"/>
  <c r="E511" i="13"/>
  <c r="F511" i="13"/>
  <c r="A512" i="13"/>
  <c r="B512" i="13"/>
  <c r="C512" i="13"/>
  <c r="D512" i="13"/>
  <c r="E512" i="13"/>
  <c r="F512" i="13"/>
  <c r="A513" i="13"/>
  <c r="B513" i="13"/>
  <c r="C513" i="13"/>
  <c r="D513" i="13"/>
  <c r="E513" i="13"/>
  <c r="F513" i="13"/>
  <c r="A514" i="13"/>
  <c r="B514" i="13"/>
  <c r="C514" i="13"/>
  <c r="D514" i="13"/>
  <c r="E514" i="13"/>
  <c r="F514" i="13"/>
  <c r="A515" i="13"/>
  <c r="B515" i="13"/>
  <c r="C515" i="13"/>
  <c r="D515" i="13"/>
  <c r="E515" i="13"/>
  <c r="F515" i="13"/>
  <c r="A516" i="13"/>
  <c r="B516" i="13"/>
  <c r="C516" i="13"/>
  <c r="D516" i="13"/>
  <c r="E516" i="13"/>
  <c r="F516" i="13"/>
  <c r="A517" i="13"/>
  <c r="B517" i="13"/>
  <c r="C517" i="13"/>
  <c r="D517" i="13"/>
  <c r="E517" i="13"/>
  <c r="F517" i="13"/>
  <c r="A518" i="13"/>
  <c r="B518" i="13"/>
  <c r="C518" i="13"/>
  <c r="D518" i="13"/>
  <c r="E518" i="13"/>
  <c r="F518" i="13"/>
  <c r="A519" i="13"/>
  <c r="B519" i="13"/>
  <c r="C519" i="13"/>
  <c r="D519" i="13"/>
  <c r="E519" i="13"/>
  <c r="F519" i="13"/>
  <c r="A520" i="13"/>
  <c r="B520" i="13"/>
  <c r="C520" i="13"/>
  <c r="D520" i="13"/>
  <c r="E520" i="13"/>
  <c r="F520" i="13"/>
  <c r="A521" i="13"/>
  <c r="B521" i="13"/>
  <c r="C521" i="13"/>
  <c r="D521" i="13"/>
  <c r="E521" i="13"/>
  <c r="F521" i="13"/>
  <c r="A522" i="13"/>
  <c r="B522" i="13"/>
  <c r="C522" i="13"/>
  <c r="D522" i="13"/>
  <c r="E522" i="13"/>
  <c r="F522" i="13"/>
  <c r="A523" i="13"/>
  <c r="B523" i="13"/>
  <c r="C523" i="13"/>
  <c r="D523" i="13"/>
  <c r="E523" i="13"/>
  <c r="F523" i="13"/>
  <c r="A524" i="13"/>
  <c r="B524" i="13"/>
  <c r="C524" i="13"/>
  <c r="D524" i="13"/>
  <c r="E524" i="13"/>
  <c r="F524" i="13"/>
  <c r="A525" i="13"/>
  <c r="B525" i="13"/>
  <c r="C525" i="13"/>
  <c r="D525" i="13"/>
  <c r="E525" i="13"/>
  <c r="F525" i="13"/>
  <c r="A526" i="13"/>
  <c r="B526" i="13"/>
  <c r="C526" i="13"/>
  <c r="D526" i="13"/>
  <c r="E526" i="13"/>
  <c r="F526" i="13"/>
  <c r="A527" i="13"/>
  <c r="B527" i="13"/>
  <c r="C527" i="13"/>
  <c r="D527" i="13"/>
  <c r="E527" i="13"/>
  <c r="F527" i="13"/>
  <c r="A528" i="13"/>
  <c r="B528" i="13"/>
  <c r="C528" i="13"/>
  <c r="D528" i="13"/>
  <c r="E528" i="13"/>
  <c r="F528" i="13"/>
  <c r="A529" i="13"/>
  <c r="B529" i="13"/>
  <c r="C529" i="13"/>
  <c r="D529" i="13"/>
  <c r="E529" i="13"/>
  <c r="F529" i="13"/>
  <c r="A530" i="13"/>
  <c r="B530" i="13"/>
  <c r="C530" i="13"/>
  <c r="D530" i="13"/>
  <c r="E530" i="13"/>
  <c r="F530" i="13"/>
  <c r="A531" i="13"/>
  <c r="B531" i="13"/>
  <c r="C531" i="13"/>
  <c r="D531" i="13"/>
  <c r="E531" i="13"/>
  <c r="F531" i="13"/>
  <c r="A532" i="13"/>
  <c r="B532" i="13"/>
  <c r="C532" i="13"/>
  <c r="D532" i="13"/>
  <c r="E532" i="13"/>
  <c r="F532" i="13"/>
  <c r="A533" i="13"/>
  <c r="B533" i="13"/>
  <c r="C533" i="13"/>
  <c r="D533" i="13"/>
  <c r="E533" i="13"/>
  <c r="F533" i="13"/>
  <c r="A534" i="13"/>
  <c r="B534" i="13"/>
  <c r="C534" i="13"/>
  <c r="D534" i="13"/>
  <c r="E534" i="13"/>
  <c r="F534" i="13"/>
  <c r="A535" i="13"/>
  <c r="B535" i="13"/>
  <c r="C535" i="13"/>
  <c r="D535" i="13"/>
  <c r="E535" i="13"/>
  <c r="F535" i="13"/>
  <c r="A536" i="13"/>
  <c r="B536" i="13"/>
  <c r="C536" i="13"/>
  <c r="D536" i="13"/>
  <c r="E536" i="13"/>
  <c r="F536" i="13"/>
  <c r="A537" i="13"/>
  <c r="B537" i="13"/>
  <c r="C537" i="13"/>
  <c r="D537" i="13"/>
  <c r="E537" i="13"/>
  <c r="F537" i="13"/>
  <c r="A538" i="13"/>
  <c r="B538" i="13"/>
  <c r="C538" i="13"/>
  <c r="D538" i="13"/>
  <c r="E538" i="13"/>
  <c r="F538" i="13"/>
  <c r="A539" i="13"/>
  <c r="B539" i="13"/>
  <c r="C539" i="13"/>
  <c r="D539" i="13"/>
  <c r="E539" i="13"/>
  <c r="F539" i="13"/>
  <c r="A540" i="13"/>
  <c r="B540" i="13"/>
  <c r="C540" i="13"/>
  <c r="D540" i="13"/>
  <c r="E540" i="13"/>
  <c r="F540" i="13"/>
  <c r="A541" i="13"/>
  <c r="B541" i="13"/>
  <c r="C541" i="13"/>
  <c r="D541" i="13"/>
  <c r="E541" i="13"/>
  <c r="F541" i="13"/>
  <c r="A542" i="13"/>
  <c r="B542" i="13"/>
  <c r="C542" i="13"/>
  <c r="D542" i="13"/>
  <c r="E542" i="13"/>
  <c r="F542" i="13"/>
  <c r="A543" i="13"/>
  <c r="B543" i="13"/>
  <c r="C543" i="13"/>
  <c r="D543" i="13"/>
  <c r="E543" i="13"/>
  <c r="F543" i="13"/>
  <c r="A544" i="13"/>
  <c r="B544" i="13"/>
  <c r="C544" i="13"/>
  <c r="D544" i="13"/>
  <c r="E544" i="13"/>
  <c r="F544" i="13"/>
  <c r="A545" i="13"/>
  <c r="B545" i="13"/>
  <c r="C545" i="13"/>
  <c r="D545" i="13"/>
  <c r="E545" i="13"/>
  <c r="F545" i="13"/>
  <c r="A546" i="13"/>
  <c r="B546" i="13"/>
  <c r="C546" i="13"/>
  <c r="D546" i="13"/>
  <c r="E546" i="13"/>
  <c r="F546" i="13"/>
  <c r="A547" i="13"/>
  <c r="B547" i="13"/>
  <c r="C547" i="13"/>
  <c r="D547" i="13"/>
  <c r="E547" i="13"/>
  <c r="F547" i="13"/>
  <c r="A548" i="13"/>
  <c r="B548" i="13"/>
  <c r="C548" i="13"/>
  <c r="D548" i="13"/>
  <c r="E548" i="13"/>
  <c r="F548" i="13"/>
  <c r="A549" i="13"/>
  <c r="B549" i="13"/>
  <c r="C549" i="13"/>
  <c r="D549" i="13"/>
  <c r="E549" i="13"/>
  <c r="F549" i="13"/>
  <c r="A550" i="13"/>
  <c r="B550" i="13"/>
  <c r="C550" i="13"/>
  <c r="D550" i="13"/>
  <c r="E550" i="13"/>
  <c r="F550" i="13"/>
  <c r="A551" i="13"/>
  <c r="B551" i="13"/>
  <c r="C551" i="13"/>
  <c r="D551" i="13"/>
  <c r="E551" i="13"/>
  <c r="F551" i="13"/>
  <c r="A552" i="13"/>
  <c r="B552" i="13"/>
  <c r="C552" i="13"/>
  <c r="D552" i="13"/>
  <c r="E552" i="13"/>
  <c r="F552" i="13"/>
  <c r="A553" i="13"/>
  <c r="B553" i="13"/>
  <c r="C553" i="13"/>
  <c r="D553" i="13"/>
  <c r="E553" i="13"/>
  <c r="F553" i="13"/>
  <c r="A554" i="13"/>
  <c r="B554" i="13"/>
  <c r="C554" i="13"/>
  <c r="D554" i="13"/>
  <c r="E554" i="13"/>
  <c r="F554" i="13"/>
  <c r="A555" i="13"/>
  <c r="B555" i="13"/>
  <c r="C555" i="13"/>
  <c r="D555" i="13"/>
  <c r="E555" i="13"/>
  <c r="F555" i="13"/>
  <c r="A556" i="13"/>
  <c r="B556" i="13"/>
  <c r="C556" i="13"/>
  <c r="D556" i="13"/>
  <c r="E556" i="13"/>
  <c r="F556" i="13"/>
  <c r="A557" i="13"/>
  <c r="B557" i="13"/>
  <c r="C557" i="13"/>
  <c r="D557" i="13"/>
  <c r="E557" i="13"/>
  <c r="F557" i="13"/>
  <c r="A558" i="13"/>
  <c r="B558" i="13"/>
  <c r="C558" i="13"/>
  <c r="D558" i="13"/>
  <c r="E558" i="13"/>
  <c r="F558" i="13"/>
  <c r="A559" i="13"/>
  <c r="B559" i="13"/>
  <c r="C559" i="13"/>
  <c r="D559" i="13"/>
  <c r="E559" i="13"/>
  <c r="F559" i="13"/>
  <c r="A560" i="13"/>
  <c r="B560" i="13"/>
  <c r="C560" i="13"/>
  <c r="D560" i="13"/>
  <c r="E560" i="13"/>
  <c r="F560" i="13"/>
  <c r="A561" i="13"/>
  <c r="B561" i="13"/>
  <c r="C561" i="13"/>
  <c r="D561" i="13"/>
  <c r="E561" i="13"/>
  <c r="F561" i="13"/>
  <c r="A562" i="13"/>
  <c r="B562" i="13"/>
  <c r="C562" i="13"/>
  <c r="D562" i="13"/>
  <c r="E562" i="13"/>
  <c r="F562" i="13"/>
  <c r="A563" i="13"/>
  <c r="B563" i="13"/>
  <c r="C563" i="13"/>
  <c r="D563" i="13"/>
  <c r="E563" i="13"/>
  <c r="F563" i="13"/>
  <c r="A564" i="13"/>
  <c r="B564" i="13"/>
  <c r="C564" i="13"/>
  <c r="D564" i="13"/>
  <c r="E564" i="13"/>
  <c r="F564" i="13"/>
  <c r="A565" i="13"/>
  <c r="B565" i="13"/>
  <c r="C565" i="13"/>
  <c r="D565" i="13"/>
  <c r="E565" i="13"/>
  <c r="F565" i="13"/>
  <c r="A566" i="13"/>
  <c r="B566" i="13"/>
  <c r="C566" i="13"/>
  <c r="D566" i="13"/>
  <c r="E566" i="13"/>
  <c r="F566" i="13"/>
  <c r="A567" i="13"/>
  <c r="B567" i="13"/>
  <c r="C567" i="13"/>
  <c r="D567" i="13"/>
  <c r="E567" i="13"/>
  <c r="F567" i="13"/>
  <c r="A568" i="13"/>
  <c r="B568" i="13"/>
  <c r="C568" i="13"/>
  <c r="D568" i="13"/>
  <c r="E568" i="13"/>
  <c r="F568" i="13"/>
  <c r="A569" i="13"/>
  <c r="B569" i="13"/>
  <c r="C569" i="13"/>
  <c r="D569" i="13"/>
  <c r="E569" i="13"/>
  <c r="F569" i="13"/>
  <c r="A570" i="13"/>
  <c r="B570" i="13"/>
  <c r="C570" i="13"/>
  <c r="D570" i="13"/>
  <c r="E570" i="13"/>
  <c r="F570" i="13"/>
  <c r="A571" i="13"/>
  <c r="B571" i="13"/>
  <c r="C571" i="13"/>
  <c r="D571" i="13"/>
  <c r="E571" i="13"/>
  <c r="F571" i="13"/>
  <c r="A572" i="13"/>
  <c r="B572" i="13"/>
  <c r="C572" i="13"/>
  <c r="D572" i="13"/>
  <c r="E572" i="13"/>
  <c r="F572" i="13"/>
  <c r="A573" i="13"/>
  <c r="B573" i="13"/>
  <c r="C573" i="13"/>
  <c r="D573" i="13"/>
  <c r="E573" i="13"/>
  <c r="F573" i="13"/>
  <c r="A574" i="13"/>
  <c r="B574" i="13"/>
  <c r="C574" i="13"/>
  <c r="D574" i="13"/>
  <c r="E574" i="13"/>
  <c r="F574" i="13"/>
  <c r="A575" i="13"/>
  <c r="B575" i="13"/>
  <c r="C575" i="13"/>
  <c r="D575" i="13"/>
  <c r="E575" i="13"/>
  <c r="F575" i="13"/>
  <c r="A576" i="13"/>
  <c r="B576" i="13"/>
  <c r="C576" i="13"/>
  <c r="D576" i="13"/>
  <c r="E576" i="13"/>
  <c r="F576" i="13"/>
  <c r="A577" i="13"/>
  <c r="B577" i="13"/>
  <c r="C577" i="13"/>
  <c r="D577" i="13"/>
  <c r="E577" i="13"/>
  <c r="F577" i="13"/>
  <c r="A578" i="13"/>
  <c r="B578" i="13"/>
  <c r="C578" i="13"/>
  <c r="D578" i="13"/>
  <c r="E578" i="13"/>
  <c r="F578" i="13"/>
  <c r="A579" i="13"/>
  <c r="B579" i="13"/>
  <c r="C579" i="13"/>
  <c r="D579" i="13"/>
  <c r="E579" i="13"/>
  <c r="F579" i="13"/>
  <c r="A580" i="13"/>
  <c r="B580" i="13"/>
  <c r="C580" i="13"/>
  <c r="D580" i="13"/>
  <c r="E580" i="13"/>
  <c r="F580" i="13"/>
  <c r="A581" i="13"/>
  <c r="B581" i="13"/>
  <c r="C581" i="13"/>
  <c r="D581" i="13"/>
  <c r="E581" i="13"/>
  <c r="F581" i="13"/>
  <c r="A582" i="13"/>
  <c r="B582" i="13"/>
  <c r="C582" i="13"/>
  <c r="D582" i="13"/>
  <c r="E582" i="13"/>
  <c r="F582" i="13"/>
  <c r="A583" i="13"/>
  <c r="B583" i="13"/>
  <c r="C583" i="13"/>
  <c r="D583" i="13"/>
  <c r="E583" i="13"/>
  <c r="F583" i="13"/>
  <c r="A584" i="13"/>
  <c r="B584" i="13"/>
  <c r="C584" i="13"/>
  <c r="D584" i="13"/>
  <c r="E584" i="13"/>
  <c r="F584" i="13"/>
  <c r="A585" i="13"/>
  <c r="B585" i="13"/>
  <c r="C585" i="13"/>
  <c r="D585" i="13"/>
  <c r="E585" i="13"/>
  <c r="F585" i="13"/>
  <c r="A586" i="13"/>
  <c r="B586" i="13"/>
  <c r="C586" i="13"/>
  <c r="D586" i="13"/>
  <c r="E586" i="13"/>
  <c r="F586" i="13"/>
  <c r="A587" i="13"/>
  <c r="B587" i="13"/>
  <c r="C587" i="13"/>
  <c r="D587" i="13"/>
  <c r="E587" i="13"/>
  <c r="F587" i="13"/>
  <c r="A588" i="13"/>
  <c r="B588" i="13"/>
  <c r="C588" i="13"/>
  <c r="D588" i="13"/>
  <c r="E588" i="13"/>
  <c r="F588" i="13"/>
  <c r="A589" i="13"/>
  <c r="B589" i="13"/>
  <c r="C589" i="13"/>
  <c r="D589" i="13"/>
  <c r="E589" i="13"/>
  <c r="F589" i="13"/>
  <c r="A590" i="13"/>
  <c r="B590" i="13"/>
  <c r="C590" i="13"/>
  <c r="D590" i="13"/>
  <c r="E590" i="13"/>
  <c r="F590" i="13"/>
  <c r="A591" i="13"/>
  <c r="B591" i="13"/>
  <c r="C591" i="13"/>
  <c r="D591" i="13"/>
  <c r="E591" i="13"/>
  <c r="F591" i="13"/>
  <c r="A592" i="13"/>
  <c r="B592" i="13"/>
  <c r="C592" i="13"/>
  <c r="D592" i="13"/>
  <c r="E592" i="13"/>
  <c r="F592" i="13"/>
  <c r="A593" i="13"/>
  <c r="B593" i="13"/>
  <c r="C593" i="13"/>
  <c r="D593" i="13"/>
  <c r="E593" i="13"/>
  <c r="F593" i="13"/>
  <c r="A594" i="13"/>
  <c r="B594" i="13"/>
  <c r="C594" i="13"/>
  <c r="D594" i="13"/>
  <c r="E594" i="13"/>
  <c r="F594" i="13"/>
  <c r="A595" i="13"/>
  <c r="B595" i="13"/>
  <c r="C595" i="13"/>
  <c r="D595" i="13"/>
  <c r="E595" i="13"/>
  <c r="F595" i="13"/>
  <c r="A596" i="13"/>
  <c r="B596" i="13"/>
  <c r="C596" i="13"/>
  <c r="D596" i="13"/>
  <c r="E596" i="13"/>
  <c r="F596" i="13"/>
  <c r="A597" i="13"/>
  <c r="B597" i="13"/>
  <c r="C597" i="13"/>
  <c r="D597" i="13"/>
  <c r="E597" i="13"/>
  <c r="F597" i="13"/>
  <c r="A598" i="13"/>
  <c r="B598" i="13"/>
  <c r="C598" i="13"/>
  <c r="D598" i="13"/>
  <c r="E598" i="13"/>
  <c r="F598" i="13"/>
  <c r="A599" i="13"/>
  <c r="B599" i="13"/>
  <c r="C599" i="13"/>
  <c r="D599" i="13"/>
  <c r="E599" i="13"/>
  <c r="F599" i="13"/>
  <c r="A600" i="13"/>
  <c r="B600" i="13"/>
  <c r="C600" i="13"/>
  <c r="D600" i="13"/>
  <c r="E600" i="13"/>
  <c r="F600" i="13"/>
  <c r="A601" i="13"/>
  <c r="B601" i="13"/>
  <c r="C601" i="13"/>
  <c r="D601" i="13"/>
  <c r="E601" i="13"/>
  <c r="F601" i="13"/>
  <c r="A602" i="13"/>
  <c r="B602" i="13"/>
  <c r="C602" i="13"/>
  <c r="D602" i="13"/>
  <c r="E602" i="13"/>
  <c r="F602" i="13"/>
  <c r="A603" i="13"/>
  <c r="B603" i="13"/>
  <c r="C603" i="13"/>
  <c r="D603" i="13"/>
  <c r="E603" i="13"/>
  <c r="F603" i="13"/>
  <c r="A604" i="13"/>
  <c r="B604" i="13"/>
  <c r="C604" i="13"/>
  <c r="D604" i="13"/>
  <c r="E604" i="13"/>
  <c r="F604" i="13"/>
  <c r="A605" i="13"/>
  <c r="B605" i="13"/>
  <c r="C605" i="13"/>
  <c r="D605" i="13"/>
  <c r="E605" i="13"/>
  <c r="F605" i="13"/>
  <c r="A606" i="13"/>
  <c r="B606" i="13"/>
  <c r="C606" i="13"/>
  <c r="D606" i="13"/>
  <c r="E606" i="13"/>
  <c r="F606" i="13"/>
  <c r="A607" i="13"/>
  <c r="B607" i="13"/>
  <c r="C607" i="13"/>
  <c r="D607" i="13"/>
  <c r="E607" i="13"/>
  <c r="F607" i="13"/>
  <c r="A608" i="13"/>
  <c r="B608" i="13"/>
  <c r="C608" i="13"/>
  <c r="D608" i="13"/>
  <c r="E608" i="13"/>
  <c r="F608" i="13"/>
  <c r="A609" i="13"/>
  <c r="B609" i="13"/>
  <c r="C609" i="13"/>
  <c r="D609" i="13"/>
  <c r="E609" i="13"/>
  <c r="F609" i="13"/>
  <c r="A610" i="13"/>
  <c r="B610" i="13"/>
  <c r="C610" i="13"/>
  <c r="D610" i="13"/>
  <c r="E610" i="13"/>
  <c r="F610" i="13"/>
  <c r="A611" i="13"/>
  <c r="B611" i="13"/>
  <c r="C611" i="13"/>
  <c r="D611" i="13"/>
  <c r="E611" i="13"/>
  <c r="F611" i="13"/>
  <c r="A612" i="13"/>
  <c r="B612" i="13"/>
  <c r="C612" i="13"/>
  <c r="D612" i="13"/>
  <c r="E612" i="13"/>
  <c r="F612" i="13"/>
  <c r="A613" i="13"/>
  <c r="B613" i="13"/>
  <c r="C613" i="13"/>
  <c r="D613" i="13"/>
  <c r="E613" i="13"/>
  <c r="F613" i="13"/>
  <c r="A614" i="13"/>
  <c r="B614" i="13"/>
  <c r="C614" i="13"/>
  <c r="D614" i="13"/>
  <c r="E614" i="13"/>
  <c r="F614" i="13"/>
  <c r="A615" i="13"/>
  <c r="B615" i="13"/>
  <c r="C615" i="13"/>
  <c r="D615" i="13"/>
  <c r="E615" i="13"/>
  <c r="F615" i="13"/>
  <c r="A616" i="13"/>
  <c r="B616" i="13"/>
  <c r="C616" i="13"/>
  <c r="D616" i="13"/>
  <c r="E616" i="13"/>
  <c r="F616" i="13"/>
  <c r="A617" i="13"/>
  <c r="B617" i="13"/>
  <c r="C617" i="13"/>
  <c r="D617" i="13"/>
  <c r="E617" i="13"/>
  <c r="F617" i="13"/>
  <c r="A618" i="13"/>
  <c r="B618" i="13"/>
  <c r="C618" i="13"/>
  <c r="D618" i="13"/>
  <c r="E618" i="13"/>
  <c r="F618" i="13"/>
  <c r="A619" i="13"/>
  <c r="B619" i="13"/>
  <c r="C619" i="13"/>
  <c r="D619" i="13"/>
  <c r="E619" i="13"/>
  <c r="F619" i="13"/>
  <c r="A620" i="13"/>
  <c r="B620" i="13"/>
  <c r="C620" i="13"/>
  <c r="D620" i="13"/>
  <c r="E620" i="13"/>
  <c r="F620" i="13"/>
  <c r="A621" i="13"/>
  <c r="B621" i="13"/>
  <c r="C621" i="13"/>
  <c r="D621" i="13"/>
  <c r="E621" i="13"/>
  <c r="F621" i="13"/>
  <c r="A622" i="13"/>
  <c r="B622" i="13"/>
  <c r="C622" i="13"/>
  <c r="D622" i="13"/>
  <c r="E622" i="13"/>
  <c r="F622" i="13"/>
  <c r="A623" i="13"/>
  <c r="B623" i="13"/>
  <c r="C623" i="13"/>
  <c r="D623" i="13"/>
  <c r="E623" i="13"/>
  <c r="F623" i="13"/>
  <c r="A624" i="13"/>
  <c r="B624" i="13"/>
  <c r="C624" i="13"/>
  <c r="D624" i="13"/>
  <c r="E624" i="13"/>
  <c r="F624" i="13"/>
  <c r="A625" i="13"/>
  <c r="B625" i="13"/>
  <c r="C625" i="13"/>
  <c r="D625" i="13"/>
  <c r="E625" i="13"/>
  <c r="F625" i="13"/>
  <c r="A626" i="13"/>
  <c r="B626" i="13"/>
  <c r="C626" i="13"/>
  <c r="D626" i="13"/>
  <c r="E626" i="13"/>
  <c r="F626" i="13"/>
  <c r="A627" i="13"/>
  <c r="B627" i="13"/>
  <c r="C627" i="13"/>
  <c r="D627" i="13"/>
  <c r="E627" i="13"/>
  <c r="F627" i="13"/>
  <c r="A628" i="13"/>
  <c r="B628" i="13"/>
  <c r="C628" i="13"/>
  <c r="D628" i="13"/>
  <c r="E628" i="13"/>
  <c r="F628" i="13"/>
  <c r="A629" i="13"/>
  <c r="B629" i="13"/>
  <c r="C629" i="13"/>
  <c r="D629" i="13"/>
  <c r="E629" i="13"/>
  <c r="F629" i="13"/>
  <c r="A630" i="13"/>
  <c r="B630" i="13"/>
  <c r="C630" i="13"/>
  <c r="D630" i="13"/>
  <c r="E630" i="13"/>
  <c r="F630" i="13"/>
  <c r="A631" i="13"/>
  <c r="B631" i="13"/>
  <c r="C631" i="13"/>
  <c r="D631" i="13"/>
  <c r="E631" i="13"/>
  <c r="F631" i="13"/>
  <c r="A632" i="13"/>
  <c r="B632" i="13"/>
  <c r="C632" i="13"/>
  <c r="D632" i="13"/>
  <c r="E632" i="13"/>
  <c r="F632" i="13"/>
  <c r="A633" i="13"/>
  <c r="B633" i="13"/>
  <c r="C633" i="13"/>
  <c r="D633" i="13"/>
  <c r="E633" i="13"/>
  <c r="F633" i="13"/>
  <c r="A634" i="13"/>
  <c r="B634" i="13"/>
  <c r="C634" i="13"/>
  <c r="D634" i="13"/>
  <c r="E634" i="13"/>
  <c r="F634" i="13"/>
  <c r="A635" i="13"/>
  <c r="B635" i="13"/>
  <c r="C635" i="13"/>
  <c r="D635" i="13"/>
  <c r="E635" i="13"/>
  <c r="F635" i="13"/>
  <c r="A636" i="13"/>
  <c r="B636" i="13"/>
  <c r="C636" i="13"/>
  <c r="D636" i="13"/>
  <c r="E636" i="13"/>
  <c r="F636" i="13"/>
  <c r="A637" i="13"/>
  <c r="B637" i="13"/>
  <c r="C637" i="13"/>
  <c r="D637" i="13"/>
  <c r="E637" i="13"/>
  <c r="F637" i="13"/>
  <c r="A638" i="13"/>
  <c r="B638" i="13"/>
  <c r="C638" i="13"/>
  <c r="D638" i="13"/>
  <c r="E638" i="13"/>
  <c r="F638" i="13"/>
  <c r="A639" i="13"/>
  <c r="B639" i="13"/>
  <c r="C639" i="13"/>
  <c r="D639" i="13"/>
  <c r="E639" i="13"/>
  <c r="F639" i="13"/>
  <c r="A640" i="13"/>
  <c r="B640" i="13"/>
  <c r="C640" i="13"/>
  <c r="D640" i="13"/>
  <c r="E640" i="13"/>
  <c r="F640" i="13"/>
  <c r="A641" i="13"/>
  <c r="B641" i="13"/>
  <c r="C641" i="13"/>
  <c r="D641" i="13"/>
  <c r="E641" i="13"/>
  <c r="F641" i="13"/>
  <c r="A642" i="13"/>
  <c r="B642" i="13"/>
  <c r="C642" i="13"/>
  <c r="D642" i="13"/>
  <c r="E642" i="13"/>
  <c r="F642" i="13"/>
  <c r="A643" i="13"/>
  <c r="B643" i="13"/>
  <c r="C643" i="13"/>
  <c r="D643" i="13"/>
  <c r="E643" i="13"/>
  <c r="F643" i="13"/>
  <c r="A644" i="13"/>
  <c r="B644" i="13"/>
  <c r="C644" i="13"/>
  <c r="D644" i="13"/>
  <c r="E644" i="13"/>
  <c r="F644" i="13"/>
  <c r="A645" i="13"/>
  <c r="B645" i="13"/>
  <c r="C645" i="13"/>
  <c r="D645" i="13"/>
  <c r="E645" i="13"/>
  <c r="F645" i="13"/>
  <c r="A646" i="13"/>
  <c r="B646" i="13"/>
  <c r="C646" i="13"/>
  <c r="D646" i="13"/>
  <c r="E646" i="13"/>
  <c r="F646" i="13"/>
  <c r="A647" i="13"/>
  <c r="B647" i="13"/>
  <c r="C647" i="13"/>
  <c r="D647" i="13"/>
  <c r="E647" i="13"/>
  <c r="F647" i="13"/>
  <c r="A648" i="13"/>
  <c r="B648" i="13"/>
  <c r="C648" i="13"/>
  <c r="D648" i="13"/>
  <c r="E648" i="13"/>
  <c r="F648" i="13"/>
  <c r="A649" i="13"/>
  <c r="B649" i="13"/>
  <c r="C649" i="13"/>
  <c r="D649" i="13"/>
  <c r="E649" i="13"/>
  <c r="F649" i="13"/>
  <c r="A650" i="13"/>
  <c r="B650" i="13"/>
  <c r="C650" i="13"/>
  <c r="D650" i="13"/>
  <c r="E650" i="13"/>
  <c r="F650" i="13"/>
  <c r="A651" i="13"/>
  <c r="B651" i="13"/>
  <c r="C651" i="13"/>
  <c r="D651" i="13"/>
  <c r="E651" i="13"/>
  <c r="F651" i="13"/>
  <c r="A652" i="13"/>
  <c r="B652" i="13"/>
  <c r="C652" i="13"/>
  <c r="D652" i="13"/>
  <c r="E652" i="13"/>
  <c r="F652" i="13"/>
  <c r="A653" i="13"/>
  <c r="B653" i="13"/>
  <c r="C653" i="13"/>
  <c r="D653" i="13"/>
  <c r="E653" i="13"/>
  <c r="F653" i="13"/>
  <c r="A654" i="13"/>
  <c r="B654" i="13"/>
  <c r="C654" i="13"/>
  <c r="D654" i="13"/>
  <c r="E654" i="13"/>
  <c r="F654" i="13"/>
  <c r="A655" i="13"/>
  <c r="B655" i="13"/>
  <c r="C655" i="13"/>
  <c r="D655" i="13"/>
  <c r="E655" i="13"/>
  <c r="F655" i="13"/>
  <c r="A656" i="13"/>
  <c r="B656" i="13"/>
  <c r="C656" i="13"/>
  <c r="D656" i="13"/>
  <c r="E656" i="13"/>
  <c r="F656" i="13"/>
  <c r="A657" i="13"/>
  <c r="B657" i="13"/>
  <c r="C657" i="13"/>
  <c r="D657" i="13"/>
  <c r="E657" i="13"/>
  <c r="F657" i="13"/>
  <c r="A658" i="13"/>
  <c r="B658" i="13"/>
  <c r="C658" i="13"/>
  <c r="D658" i="13"/>
  <c r="E658" i="13"/>
  <c r="F658" i="13"/>
  <c r="A659" i="13"/>
  <c r="B659" i="13"/>
  <c r="C659" i="13"/>
  <c r="D659" i="13"/>
  <c r="E659" i="13"/>
  <c r="F659" i="13"/>
  <c r="A660" i="13"/>
  <c r="B660" i="13"/>
  <c r="C660" i="13"/>
  <c r="D660" i="13"/>
  <c r="E660" i="13"/>
  <c r="F660" i="13"/>
  <c r="A661" i="13"/>
  <c r="B661" i="13"/>
  <c r="C661" i="13"/>
  <c r="D661" i="13"/>
  <c r="E661" i="13"/>
  <c r="F661" i="13"/>
  <c r="A662" i="13"/>
  <c r="B662" i="13"/>
  <c r="C662" i="13"/>
  <c r="D662" i="13"/>
  <c r="E662" i="13"/>
  <c r="F662" i="13"/>
  <c r="A663" i="13"/>
  <c r="B663" i="13"/>
  <c r="C663" i="13"/>
  <c r="D663" i="13"/>
  <c r="E663" i="13"/>
  <c r="F663" i="13"/>
  <c r="A664" i="13"/>
  <c r="B664" i="13"/>
  <c r="C664" i="13"/>
  <c r="D664" i="13"/>
  <c r="E664" i="13"/>
  <c r="F664" i="13"/>
  <c r="A665" i="13"/>
  <c r="B665" i="13"/>
  <c r="C665" i="13"/>
  <c r="D665" i="13"/>
  <c r="E665" i="13"/>
  <c r="F665" i="13"/>
  <c r="A666" i="13"/>
  <c r="B666" i="13"/>
  <c r="C666" i="13"/>
  <c r="D666" i="13"/>
  <c r="E666" i="13"/>
  <c r="F666" i="13"/>
  <c r="A667" i="13"/>
  <c r="B667" i="13"/>
  <c r="C667" i="13"/>
  <c r="D667" i="13"/>
  <c r="E667" i="13"/>
  <c r="F667" i="13"/>
  <c r="A668" i="13"/>
  <c r="B668" i="13"/>
  <c r="C668" i="13"/>
  <c r="D668" i="13"/>
  <c r="E668" i="13"/>
  <c r="F668" i="13"/>
  <c r="A669" i="13"/>
  <c r="B669" i="13"/>
  <c r="C669" i="13"/>
  <c r="D669" i="13"/>
  <c r="E669" i="13"/>
  <c r="F669" i="13"/>
  <c r="A670" i="13"/>
  <c r="B670" i="13"/>
  <c r="C670" i="13"/>
  <c r="D670" i="13"/>
  <c r="E670" i="13"/>
  <c r="F670" i="13"/>
  <c r="A671" i="13"/>
  <c r="B671" i="13"/>
  <c r="C671" i="13"/>
  <c r="D671" i="13"/>
  <c r="E671" i="13"/>
  <c r="F671" i="13"/>
  <c r="A672" i="13"/>
  <c r="B672" i="13"/>
  <c r="C672" i="13"/>
  <c r="D672" i="13"/>
  <c r="E672" i="13"/>
  <c r="F672" i="13"/>
  <c r="A673" i="13"/>
  <c r="B673" i="13"/>
  <c r="C673" i="13"/>
  <c r="D673" i="13"/>
  <c r="E673" i="13"/>
  <c r="F673" i="13"/>
  <c r="A674" i="13"/>
  <c r="B674" i="13"/>
  <c r="C674" i="13"/>
  <c r="D674" i="13"/>
  <c r="E674" i="13"/>
  <c r="F674" i="13"/>
  <c r="A675" i="13"/>
  <c r="B675" i="13"/>
  <c r="C675" i="13"/>
  <c r="D675" i="13"/>
  <c r="E675" i="13"/>
  <c r="F675" i="13"/>
  <c r="A676" i="13"/>
  <c r="B676" i="13"/>
  <c r="C676" i="13"/>
  <c r="D676" i="13"/>
  <c r="E676" i="13"/>
  <c r="F676" i="13"/>
  <c r="A677" i="13"/>
  <c r="B677" i="13"/>
  <c r="C677" i="13"/>
  <c r="D677" i="13"/>
  <c r="E677" i="13"/>
  <c r="F677" i="13"/>
  <c r="A678" i="13"/>
  <c r="B678" i="13"/>
  <c r="C678" i="13"/>
  <c r="D678" i="13"/>
  <c r="E678" i="13"/>
  <c r="F678" i="13"/>
  <c r="A679" i="13"/>
  <c r="B679" i="13"/>
  <c r="C679" i="13"/>
  <c r="D679" i="13"/>
  <c r="E679" i="13"/>
  <c r="F679" i="13"/>
  <c r="A680" i="13"/>
  <c r="B680" i="13"/>
  <c r="C680" i="13"/>
  <c r="D680" i="13"/>
  <c r="E680" i="13"/>
  <c r="F680" i="13"/>
  <c r="A681" i="13"/>
  <c r="B681" i="13"/>
  <c r="C681" i="13"/>
  <c r="D681" i="13"/>
  <c r="E681" i="13"/>
  <c r="F681" i="13"/>
  <c r="A682" i="13"/>
  <c r="B682" i="13"/>
  <c r="C682" i="13"/>
  <c r="D682" i="13"/>
  <c r="E682" i="13"/>
  <c r="F682" i="13"/>
  <c r="A683" i="13"/>
  <c r="B683" i="13"/>
  <c r="C683" i="13"/>
  <c r="D683" i="13"/>
  <c r="E683" i="13"/>
  <c r="F683" i="13"/>
  <c r="A684" i="13"/>
  <c r="B684" i="13"/>
  <c r="C684" i="13"/>
  <c r="D684" i="13"/>
  <c r="E684" i="13"/>
  <c r="F684" i="13"/>
  <c r="A685" i="13"/>
  <c r="B685" i="13"/>
  <c r="C685" i="13"/>
  <c r="D685" i="13"/>
  <c r="E685" i="13"/>
  <c r="F685" i="13"/>
  <c r="A686" i="13"/>
  <c r="B686" i="13"/>
  <c r="C686" i="13"/>
  <c r="D686" i="13"/>
  <c r="E686" i="13"/>
  <c r="F686" i="13"/>
  <c r="A687" i="13"/>
  <c r="B687" i="13"/>
  <c r="C687" i="13"/>
  <c r="D687" i="13"/>
  <c r="E687" i="13"/>
  <c r="F687" i="13"/>
  <c r="A688" i="13"/>
  <c r="B688" i="13"/>
  <c r="C688" i="13"/>
  <c r="D688" i="13"/>
  <c r="E688" i="13"/>
  <c r="F688" i="13"/>
  <c r="A689" i="13"/>
  <c r="B689" i="13"/>
  <c r="C689" i="13"/>
  <c r="D689" i="13"/>
  <c r="E689" i="13"/>
  <c r="F689" i="13"/>
  <c r="A690" i="13"/>
  <c r="B690" i="13"/>
  <c r="C690" i="13"/>
  <c r="D690" i="13"/>
  <c r="E690" i="13"/>
  <c r="F690" i="13"/>
  <c r="A691" i="13"/>
  <c r="B691" i="13"/>
  <c r="C691" i="13"/>
  <c r="D691" i="13"/>
  <c r="E691" i="13"/>
  <c r="F691" i="13"/>
  <c r="A692" i="13"/>
  <c r="B692" i="13"/>
  <c r="C692" i="13"/>
  <c r="D692" i="13"/>
  <c r="E692" i="13"/>
  <c r="F692" i="13"/>
  <c r="A693" i="13"/>
  <c r="B693" i="13"/>
  <c r="C693" i="13"/>
  <c r="D693" i="13"/>
  <c r="E693" i="13"/>
  <c r="F693" i="13"/>
  <c r="A694" i="13"/>
  <c r="B694" i="13"/>
  <c r="C694" i="13"/>
  <c r="D694" i="13"/>
  <c r="E694" i="13"/>
  <c r="F694" i="13"/>
  <c r="A695" i="13"/>
  <c r="B695" i="13"/>
  <c r="C695" i="13"/>
  <c r="D695" i="13"/>
  <c r="E695" i="13"/>
  <c r="F695" i="13"/>
  <c r="A696" i="13"/>
  <c r="B696" i="13"/>
  <c r="C696" i="13"/>
  <c r="D696" i="13"/>
  <c r="E696" i="13"/>
  <c r="F696" i="13"/>
  <c r="A697" i="13"/>
  <c r="B697" i="13"/>
  <c r="C697" i="13"/>
  <c r="D697" i="13"/>
  <c r="E697" i="13"/>
  <c r="F697" i="13"/>
  <c r="A698" i="13"/>
  <c r="B698" i="13"/>
  <c r="C698" i="13"/>
  <c r="D698" i="13"/>
  <c r="E698" i="13"/>
  <c r="F698" i="13"/>
  <c r="A699" i="13"/>
  <c r="B699" i="13"/>
  <c r="C699" i="13"/>
  <c r="D699" i="13"/>
  <c r="E699" i="13"/>
  <c r="F699" i="13"/>
  <c r="A700" i="13"/>
  <c r="B700" i="13"/>
  <c r="C700" i="13"/>
  <c r="D700" i="13"/>
  <c r="E700" i="13"/>
  <c r="F700" i="13"/>
  <c r="A701" i="13"/>
  <c r="B701" i="13"/>
  <c r="C701" i="13"/>
  <c r="D701" i="13"/>
  <c r="E701" i="13"/>
  <c r="F701" i="13"/>
  <c r="A702" i="13"/>
  <c r="B702" i="13"/>
  <c r="C702" i="13"/>
  <c r="D702" i="13"/>
  <c r="E702" i="13"/>
  <c r="F702" i="13"/>
  <c r="A703" i="13"/>
  <c r="B703" i="13"/>
  <c r="C703" i="13"/>
  <c r="D703" i="13"/>
  <c r="E703" i="13"/>
  <c r="F703" i="13"/>
  <c r="A704" i="13"/>
  <c r="B704" i="13"/>
  <c r="C704" i="13"/>
  <c r="D704" i="13"/>
  <c r="E704" i="13"/>
  <c r="F704" i="13"/>
  <c r="A705" i="13"/>
  <c r="B705" i="13"/>
  <c r="C705" i="13"/>
  <c r="D705" i="13"/>
  <c r="E705" i="13"/>
  <c r="F705" i="13"/>
  <c r="A706" i="13"/>
  <c r="B706" i="13"/>
  <c r="C706" i="13"/>
  <c r="D706" i="13"/>
  <c r="E706" i="13"/>
  <c r="F706" i="13"/>
  <c r="A707" i="13"/>
  <c r="B707" i="13"/>
  <c r="C707" i="13"/>
  <c r="D707" i="13"/>
  <c r="E707" i="13"/>
  <c r="F707" i="13"/>
  <c r="A708" i="13"/>
  <c r="B708" i="13"/>
  <c r="C708" i="13"/>
  <c r="D708" i="13"/>
  <c r="E708" i="13"/>
  <c r="F708" i="13"/>
  <c r="A709" i="13"/>
  <c r="B709" i="13"/>
  <c r="C709" i="13"/>
  <c r="D709" i="13"/>
  <c r="E709" i="13"/>
  <c r="F709" i="13"/>
  <c r="A710" i="13"/>
  <c r="B710" i="13"/>
  <c r="C710" i="13"/>
  <c r="D710" i="13"/>
  <c r="E710" i="13"/>
  <c r="F710" i="13"/>
  <c r="A711" i="13"/>
  <c r="B711" i="13"/>
  <c r="C711" i="13"/>
  <c r="D711" i="13"/>
  <c r="E711" i="13"/>
  <c r="F711" i="13"/>
  <c r="A712" i="13"/>
  <c r="B712" i="13"/>
  <c r="C712" i="13"/>
  <c r="D712" i="13"/>
  <c r="E712" i="13"/>
  <c r="F712" i="13"/>
  <c r="A713" i="13"/>
  <c r="B713" i="13"/>
  <c r="C713" i="13"/>
  <c r="D713" i="13"/>
  <c r="E713" i="13"/>
  <c r="F713" i="13"/>
  <c r="A714" i="13"/>
  <c r="B714" i="13"/>
  <c r="C714" i="13"/>
  <c r="D714" i="13"/>
  <c r="E714" i="13"/>
  <c r="F714" i="13"/>
  <c r="A715" i="13"/>
  <c r="B715" i="13"/>
  <c r="C715" i="13"/>
  <c r="D715" i="13"/>
  <c r="E715" i="13"/>
  <c r="F715" i="13"/>
  <c r="A716" i="13"/>
  <c r="B716" i="13"/>
  <c r="C716" i="13"/>
  <c r="D716" i="13"/>
  <c r="E716" i="13"/>
  <c r="F716" i="13"/>
  <c r="A717" i="13"/>
  <c r="B717" i="13"/>
  <c r="C717" i="13"/>
  <c r="D717" i="13"/>
  <c r="E717" i="13"/>
  <c r="F717" i="13"/>
  <c r="A718" i="13"/>
  <c r="B718" i="13"/>
  <c r="C718" i="13"/>
  <c r="D718" i="13"/>
  <c r="E718" i="13"/>
  <c r="F718" i="13"/>
  <c r="A719" i="13"/>
  <c r="B719" i="13"/>
  <c r="C719" i="13"/>
  <c r="D719" i="13"/>
  <c r="E719" i="13"/>
  <c r="F719" i="13"/>
  <c r="A720" i="13"/>
  <c r="B720" i="13"/>
  <c r="C720" i="13"/>
  <c r="D720" i="13"/>
  <c r="E720" i="13"/>
  <c r="F720" i="13"/>
  <c r="A721" i="13"/>
  <c r="B721" i="13"/>
  <c r="C721" i="13"/>
  <c r="D721" i="13"/>
  <c r="E721" i="13"/>
  <c r="F721" i="13"/>
  <c r="A722" i="13"/>
  <c r="B722" i="13"/>
  <c r="C722" i="13"/>
  <c r="D722" i="13"/>
  <c r="E722" i="13"/>
  <c r="F722" i="13"/>
  <c r="A723" i="13"/>
  <c r="B723" i="13"/>
  <c r="C723" i="13"/>
  <c r="D723" i="13"/>
  <c r="E723" i="13"/>
  <c r="F723" i="13"/>
  <c r="A724" i="13"/>
  <c r="B724" i="13"/>
  <c r="C724" i="13"/>
  <c r="D724" i="13"/>
  <c r="E724" i="13"/>
  <c r="F724" i="13"/>
  <c r="A725" i="13"/>
  <c r="B725" i="13"/>
  <c r="C725" i="13"/>
  <c r="D725" i="13"/>
  <c r="E725" i="13"/>
  <c r="F725" i="13"/>
  <c r="A726" i="13"/>
  <c r="B726" i="13"/>
  <c r="C726" i="13"/>
  <c r="D726" i="13"/>
  <c r="E726" i="13"/>
  <c r="F726" i="13"/>
  <c r="A727" i="13"/>
  <c r="B727" i="13"/>
  <c r="C727" i="13"/>
  <c r="D727" i="13"/>
  <c r="E727" i="13"/>
  <c r="F727" i="13"/>
  <c r="A728" i="13"/>
  <c r="B728" i="13"/>
  <c r="C728" i="13"/>
  <c r="D728" i="13"/>
  <c r="E728" i="13"/>
  <c r="F728" i="13"/>
  <c r="A729" i="13"/>
  <c r="B729" i="13"/>
  <c r="C729" i="13"/>
  <c r="D729" i="13"/>
  <c r="E729" i="13"/>
  <c r="F729" i="13"/>
  <c r="A730" i="13"/>
  <c r="B730" i="13"/>
  <c r="C730" i="13"/>
  <c r="D730" i="13"/>
  <c r="E730" i="13"/>
  <c r="F730" i="13"/>
  <c r="A731" i="13"/>
  <c r="B731" i="13"/>
  <c r="C731" i="13"/>
  <c r="D731" i="13"/>
  <c r="E731" i="13"/>
  <c r="F731" i="13"/>
  <c r="A732" i="13"/>
  <c r="B732" i="13"/>
  <c r="C732" i="13"/>
  <c r="D732" i="13"/>
  <c r="E732" i="13"/>
  <c r="F732" i="13"/>
  <c r="A733" i="13"/>
  <c r="B733" i="13"/>
  <c r="C733" i="13"/>
  <c r="D733" i="13"/>
  <c r="E733" i="13"/>
  <c r="F733" i="13"/>
  <c r="A734" i="13"/>
  <c r="B734" i="13"/>
  <c r="C734" i="13"/>
  <c r="D734" i="13"/>
  <c r="E734" i="13"/>
  <c r="F734" i="13"/>
  <c r="A735" i="13"/>
  <c r="B735" i="13"/>
  <c r="C735" i="13"/>
  <c r="D735" i="13"/>
  <c r="E735" i="13"/>
  <c r="F735" i="13"/>
  <c r="A736" i="13"/>
  <c r="B736" i="13"/>
  <c r="C736" i="13"/>
  <c r="D736" i="13"/>
  <c r="E736" i="13"/>
  <c r="F736" i="13"/>
  <c r="A737" i="13"/>
  <c r="B737" i="13"/>
  <c r="C737" i="13"/>
  <c r="D737" i="13"/>
  <c r="E737" i="13"/>
  <c r="F737" i="13"/>
  <c r="A738" i="13"/>
  <c r="B738" i="13"/>
  <c r="C738" i="13"/>
  <c r="D738" i="13"/>
  <c r="E738" i="13"/>
  <c r="F738" i="13"/>
  <c r="A739" i="13"/>
  <c r="B739" i="13"/>
  <c r="C739" i="13"/>
  <c r="D739" i="13"/>
  <c r="E739" i="13"/>
  <c r="F739" i="13"/>
  <c r="A740" i="13"/>
  <c r="B740" i="13"/>
  <c r="C740" i="13"/>
  <c r="D740" i="13"/>
  <c r="E740" i="13"/>
  <c r="F740" i="13"/>
  <c r="A741" i="13"/>
  <c r="B741" i="13"/>
  <c r="C741" i="13"/>
  <c r="D741" i="13"/>
  <c r="E741" i="13"/>
  <c r="F741" i="13"/>
  <c r="A742" i="13"/>
  <c r="B742" i="13"/>
  <c r="C742" i="13"/>
  <c r="D742" i="13"/>
  <c r="E742" i="13"/>
  <c r="F742" i="13"/>
  <c r="A743" i="13"/>
  <c r="B743" i="13"/>
  <c r="C743" i="13"/>
  <c r="D743" i="13"/>
  <c r="E743" i="13"/>
  <c r="F743" i="13"/>
  <c r="A744" i="13"/>
  <c r="B744" i="13"/>
  <c r="C744" i="13"/>
  <c r="D744" i="13"/>
  <c r="E744" i="13"/>
  <c r="F744" i="13"/>
  <c r="A745" i="13"/>
  <c r="B745" i="13"/>
  <c r="C745" i="13"/>
  <c r="D745" i="13"/>
  <c r="E745" i="13"/>
  <c r="F745" i="13"/>
  <c r="A746" i="13"/>
  <c r="B746" i="13"/>
  <c r="C746" i="13"/>
  <c r="D746" i="13"/>
  <c r="E746" i="13"/>
  <c r="F746" i="13"/>
  <c r="A747" i="13"/>
  <c r="B747" i="13"/>
  <c r="C747" i="13"/>
  <c r="D747" i="13"/>
  <c r="E747" i="13"/>
  <c r="F747" i="13"/>
  <c r="A748" i="13"/>
  <c r="B748" i="13"/>
  <c r="C748" i="13"/>
  <c r="D748" i="13"/>
  <c r="E748" i="13"/>
  <c r="F748" i="13"/>
  <c r="A749" i="13"/>
  <c r="B749" i="13"/>
  <c r="C749" i="13"/>
  <c r="D749" i="13"/>
  <c r="E749" i="13"/>
  <c r="F749" i="13"/>
  <c r="A750" i="13"/>
  <c r="B750" i="13"/>
  <c r="C750" i="13"/>
  <c r="D750" i="13"/>
  <c r="E750" i="13"/>
  <c r="F750" i="13"/>
  <c r="A751" i="13"/>
  <c r="B751" i="13"/>
  <c r="C751" i="13"/>
  <c r="D751" i="13"/>
  <c r="E751" i="13"/>
  <c r="F751" i="13"/>
  <c r="A752" i="13"/>
  <c r="B752" i="13"/>
  <c r="C752" i="13"/>
  <c r="D752" i="13"/>
  <c r="E752" i="13"/>
  <c r="F752" i="13"/>
  <c r="A753" i="13"/>
  <c r="B753" i="13"/>
  <c r="C753" i="13"/>
  <c r="D753" i="13"/>
  <c r="E753" i="13"/>
  <c r="F753" i="13"/>
  <c r="A754" i="13"/>
  <c r="B754" i="13"/>
  <c r="C754" i="13"/>
  <c r="D754" i="13"/>
  <c r="E754" i="13"/>
  <c r="F754" i="13"/>
  <c r="A755" i="13"/>
  <c r="B755" i="13"/>
  <c r="C755" i="13"/>
  <c r="D755" i="13"/>
  <c r="E755" i="13"/>
  <c r="F755" i="13"/>
  <c r="A756" i="13"/>
  <c r="B756" i="13"/>
  <c r="C756" i="13"/>
  <c r="D756" i="13"/>
  <c r="E756" i="13"/>
  <c r="F756" i="13"/>
  <c r="A757" i="13"/>
  <c r="B757" i="13"/>
  <c r="C757" i="13"/>
  <c r="D757" i="13"/>
  <c r="E757" i="13"/>
  <c r="F757" i="13"/>
  <c r="A758" i="13"/>
  <c r="B758" i="13"/>
  <c r="C758" i="13"/>
  <c r="D758" i="13"/>
  <c r="E758" i="13"/>
  <c r="F758" i="13"/>
  <c r="A759" i="13"/>
  <c r="B759" i="13"/>
  <c r="C759" i="13"/>
  <c r="D759" i="13"/>
  <c r="E759" i="13"/>
  <c r="F759" i="13"/>
  <c r="A760" i="13"/>
  <c r="B760" i="13"/>
  <c r="C760" i="13"/>
  <c r="D760" i="13"/>
  <c r="E760" i="13"/>
  <c r="F760" i="13"/>
  <c r="A761" i="13"/>
  <c r="B761" i="13"/>
  <c r="C761" i="13"/>
  <c r="D761" i="13"/>
  <c r="E761" i="13"/>
  <c r="F761" i="13"/>
  <c r="A762" i="13"/>
  <c r="B762" i="13"/>
  <c r="C762" i="13"/>
  <c r="D762" i="13"/>
  <c r="E762" i="13"/>
  <c r="F762" i="13"/>
  <c r="A763" i="13"/>
  <c r="B763" i="13"/>
  <c r="C763" i="13"/>
  <c r="D763" i="13"/>
  <c r="E763" i="13"/>
  <c r="F763" i="13"/>
  <c r="A764" i="13"/>
  <c r="B764" i="13"/>
  <c r="C764" i="13"/>
  <c r="D764" i="13"/>
  <c r="E764" i="13"/>
  <c r="F764" i="13"/>
  <c r="A765" i="13"/>
  <c r="B765" i="13"/>
  <c r="C765" i="13"/>
  <c r="D765" i="13"/>
  <c r="E765" i="13"/>
  <c r="F765" i="13"/>
  <c r="A766" i="13"/>
  <c r="B766" i="13"/>
  <c r="C766" i="13"/>
  <c r="D766" i="13"/>
  <c r="E766" i="13"/>
  <c r="F766" i="13"/>
  <c r="A767" i="13"/>
  <c r="B767" i="13"/>
  <c r="C767" i="13"/>
  <c r="D767" i="13"/>
  <c r="E767" i="13"/>
  <c r="F767" i="13"/>
  <c r="A768" i="13"/>
  <c r="B768" i="13"/>
  <c r="C768" i="13"/>
  <c r="D768" i="13"/>
  <c r="E768" i="13"/>
  <c r="F768" i="13"/>
  <c r="A769" i="13"/>
  <c r="B769" i="13"/>
  <c r="C769" i="13"/>
  <c r="D769" i="13"/>
  <c r="E769" i="13"/>
  <c r="F769" i="13"/>
  <c r="A770" i="13"/>
  <c r="B770" i="13"/>
  <c r="C770" i="13"/>
  <c r="D770" i="13"/>
  <c r="E770" i="13"/>
  <c r="F770" i="13"/>
  <c r="A771" i="13"/>
  <c r="B771" i="13"/>
  <c r="C771" i="13"/>
  <c r="D771" i="13"/>
  <c r="E771" i="13"/>
  <c r="F771" i="13"/>
  <c r="A772" i="13"/>
  <c r="B772" i="13"/>
  <c r="C772" i="13"/>
  <c r="D772" i="13"/>
  <c r="E772" i="13"/>
  <c r="F772" i="13"/>
  <c r="A773" i="13"/>
  <c r="B773" i="13"/>
  <c r="C773" i="13"/>
  <c r="D773" i="13"/>
  <c r="E773" i="13"/>
  <c r="F773" i="13"/>
  <c r="A774" i="13"/>
  <c r="B774" i="13"/>
  <c r="C774" i="13"/>
  <c r="D774" i="13"/>
  <c r="E774" i="13"/>
  <c r="F774" i="13"/>
  <c r="A775" i="13"/>
  <c r="B775" i="13"/>
  <c r="C775" i="13"/>
  <c r="D775" i="13"/>
  <c r="E775" i="13"/>
  <c r="F775" i="13"/>
  <c r="A776" i="13"/>
  <c r="B776" i="13"/>
  <c r="C776" i="13"/>
  <c r="D776" i="13"/>
  <c r="E776" i="13"/>
  <c r="F776" i="13"/>
  <c r="A777" i="13"/>
  <c r="B777" i="13"/>
  <c r="C777" i="13"/>
  <c r="D777" i="13"/>
  <c r="E777" i="13"/>
  <c r="F777" i="13"/>
  <c r="A778" i="13"/>
  <c r="B778" i="13"/>
  <c r="C778" i="13"/>
  <c r="D778" i="13"/>
  <c r="E778" i="13"/>
  <c r="F778" i="13"/>
  <c r="A779" i="13"/>
  <c r="B779" i="13"/>
  <c r="C779" i="13"/>
  <c r="D779" i="13"/>
  <c r="E779" i="13"/>
  <c r="F779" i="13"/>
  <c r="A780" i="13"/>
  <c r="B780" i="13"/>
  <c r="C780" i="13"/>
  <c r="D780" i="13"/>
  <c r="E780" i="13"/>
  <c r="F780" i="13"/>
  <c r="A781" i="13"/>
  <c r="B781" i="13"/>
  <c r="C781" i="13"/>
  <c r="D781" i="13"/>
  <c r="E781" i="13"/>
  <c r="F781" i="13"/>
  <c r="A782" i="13"/>
  <c r="B782" i="13"/>
  <c r="C782" i="13"/>
  <c r="D782" i="13"/>
  <c r="E782" i="13"/>
  <c r="F782" i="13"/>
  <c r="A783" i="13"/>
  <c r="B783" i="13"/>
  <c r="C783" i="13"/>
  <c r="D783" i="13"/>
  <c r="E783" i="13"/>
  <c r="F783" i="13"/>
  <c r="A784" i="13"/>
  <c r="B784" i="13"/>
  <c r="C784" i="13"/>
  <c r="D784" i="13"/>
  <c r="E784" i="13"/>
  <c r="F784" i="13"/>
  <c r="A785" i="13"/>
  <c r="B785" i="13"/>
  <c r="C785" i="13"/>
  <c r="D785" i="13"/>
  <c r="E785" i="13"/>
  <c r="F785" i="13"/>
  <c r="A786" i="13"/>
  <c r="B786" i="13"/>
  <c r="C786" i="13"/>
  <c r="D786" i="13"/>
  <c r="E786" i="13"/>
  <c r="F786" i="13"/>
  <c r="A787" i="13"/>
  <c r="B787" i="13"/>
  <c r="C787" i="13"/>
  <c r="D787" i="13"/>
  <c r="E787" i="13"/>
  <c r="F787" i="13"/>
  <c r="A788" i="13"/>
  <c r="B788" i="13"/>
  <c r="C788" i="13"/>
  <c r="D788" i="13"/>
  <c r="E788" i="13"/>
  <c r="F788" i="13"/>
  <c r="A789" i="13"/>
  <c r="B789" i="13"/>
  <c r="C789" i="13"/>
  <c r="D789" i="13"/>
  <c r="E789" i="13"/>
  <c r="F789" i="13"/>
  <c r="A790" i="13"/>
  <c r="B790" i="13"/>
  <c r="C790" i="13"/>
  <c r="D790" i="13"/>
  <c r="E790" i="13"/>
  <c r="F790" i="13"/>
  <c r="A791" i="13"/>
  <c r="B791" i="13"/>
  <c r="C791" i="13"/>
  <c r="D791" i="13"/>
  <c r="E791" i="13"/>
  <c r="F791" i="13"/>
  <c r="A792" i="13"/>
  <c r="B792" i="13"/>
  <c r="C792" i="13"/>
  <c r="D792" i="13"/>
  <c r="E792" i="13"/>
  <c r="F792" i="13"/>
  <c r="A793" i="13"/>
  <c r="B793" i="13"/>
  <c r="C793" i="13"/>
  <c r="D793" i="13"/>
  <c r="E793" i="13"/>
  <c r="F793" i="13"/>
  <c r="A794" i="13"/>
  <c r="B794" i="13"/>
  <c r="C794" i="13"/>
  <c r="D794" i="13"/>
  <c r="E794" i="13"/>
  <c r="F794" i="13"/>
  <c r="A795" i="13"/>
  <c r="B795" i="13"/>
  <c r="C795" i="13"/>
  <c r="D795" i="13"/>
  <c r="E795" i="13"/>
  <c r="F795" i="13"/>
  <c r="A796" i="13"/>
  <c r="B796" i="13"/>
  <c r="C796" i="13"/>
  <c r="D796" i="13"/>
  <c r="E796" i="13"/>
  <c r="F796" i="13"/>
  <c r="A797" i="13"/>
  <c r="B797" i="13"/>
  <c r="C797" i="13"/>
  <c r="D797" i="13"/>
  <c r="E797" i="13"/>
  <c r="F797" i="13"/>
  <c r="A798" i="13"/>
  <c r="B798" i="13"/>
  <c r="C798" i="13"/>
  <c r="D798" i="13"/>
  <c r="E798" i="13"/>
  <c r="F798" i="13"/>
  <c r="A799" i="13"/>
  <c r="B799" i="13"/>
  <c r="C799" i="13"/>
  <c r="D799" i="13"/>
  <c r="E799" i="13"/>
  <c r="F799" i="13"/>
  <c r="A800" i="13"/>
  <c r="B800" i="13"/>
  <c r="C800" i="13"/>
  <c r="D800" i="13"/>
  <c r="E800" i="13"/>
  <c r="F800" i="13"/>
  <c r="A801" i="13"/>
  <c r="B801" i="13"/>
  <c r="C801" i="13"/>
  <c r="D801" i="13"/>
  <c r="E801" i="13"/>
  <c r="F801" i="13"/>
  <c r="A802" i="13"/>
  <c r="B802" i="13"/>
  <c r="C802" i="13"/>
  <c r="D802" i="13"/>
  <c r="E802" i="13"/>
  <c r="F802" i="13"/>
  <c r="A803" i="13"/>
  <c r="B803" i="13"/>
  <c r="C803" i="13"/>
  <c r="D803" i="13"/>
  <c r="E803" i="13"/>
  <c r="F803" i="13"/>
  <c r="A804" i="13"/>
  <c r="B804" i="13"/>
  <c r="C804" i="13"/>
  <c r="D804" i="13"/>
  <c r="E804" i="13"/>
  <c r="F804" i="13"/>
  <c r="A805" i="13"/>
  <c r="B805" i="13"/>
  <c r="C805" i="13"/>
  <c r="D805" i="13"/>
  <c r="E805" i="13"/>
  <c r="F805" i="13"/>
  <c r="A806" i="13"/>
  <c r="B806" i="13"/>
  <c r="C806" i="13"/>
  <c r="D806" i="13"/>
  <c r="E806" i="13"/>
  <c r="F806" i="13"/>
  <c r="A807" i="13"/>
  <c r="B807" i="13"/>
  <c r="C807" i="13"/>
  <c r="D807" i="13"/>
  <c r="E807" i="13"/>
  <c r="F807" i="13"/>
  <c r="A808" i="13"/>
  <c r="B808" i="13"/>
  <c r="C808" i="13"/>
  <c r="D808" i="13"/>
  <c r="E808" i="13"/>
  <c r="F808" i="13"/>
  <c r="A809" i="13"/>
  <c r="B809" i="13"/>
  <c r="C809" i="13"/>
  <c r="D809" i="13"/>
  <c r="E809" i="13"/>
  <c r="F809" i="13"/>
  <c r="A810" i="13"/>
  <c r="B810" i="13"/>
  <c r="C810" i="13"/>
  <c r="D810" i="13"/>
  <c r="E810" i="13"/>
  <c r="F810" i="13"/>
  <c r="A811" i="13"/>
  <c r="B811" i="13"/>
  <c r="C811" i="13"/>
  <c r="D811" i="13"/>
  <c r="E811" i="13"/>
  <c r="F811" i="13"/>
  <c r="A812" i="13"/>
  <c r="B812" i="13"/>
  <c r="C812" i="13"/>
  <c r="D812" i="13"/>
  <c r="E812" i="13"/>
  <c r="F812" i="13"/>
  <c r="A813" i="13"/>
  <c r="B813" i="13"/>
  <c r="C813" i="13"/>
  <c r="D813" i="13"/>
  <c r="E813" i="13"/>
  <c r="F813" i="13"/>
  <c r="A814" i="13"/>
  <c r="B814" i="13"/>
  <c r="C814" i="13"/>
  <c r="D814" i="13"/>
  <c r="E814" i="13"/>
  <c r="F814" i="13"/>
  <c r="A815" i="13"/>
  <c r="B815" i="13"/>
  <c r="C815" i="13"/>
  <c r="D815" i="13"/>
  <c r="E815" i="13"/>
  <c r="F815" i="13"/>
  <c r="A816" i="13"/>
  <c r="B816" i="13"/>
  <c r="C816" i="13"/>
  <c r="D816" i="13"/>
  <c r="E816" i="13"/>
  <c r="F816" i="13"/>
  <c r="A817" i="13"/>
  <c r="B817" i="13"/>
  <c r="C817" i="13"/>
  <c r="D817" i="13"/>
  <c r="E817" i="13"/>
  <c r="F817" i="13"/>
  <c r="A818" i="13"/>
  <c r="B818" i="13"/>
  <c r="C818" i="13"/>
  <c r="D818" i="13"/>
  <c r="E818" i="13"/>
  <c r="F818" i="13"/>
  <c r="A819" i="13"/>
  <c r="B819" i="13"/>
  <c r="C819" i="13"/>
  <c r="D819" i="13"/>
  <c r="E819" i="13"/>
  <c r="F819" i="13"/>
  <c r="A820" i="13"/>
  <c r="B820" i="13"/>
  <c r="C820" i="13"/>
  <c r="D820" i="13"/>
  <c r="E820" i="13"/>
  <c r="F820" i="13"/>
  <c r="A821" i="13"/>
  <c r="B821" i="13"/>
  <c r="C821" i="13"/>
  <c r="D821" i="13"/>
  <c r="E821" i="13"/>
  <c r="F821" i="13"/>
  <c r="A822" i="13"/>
  <c r="B822" i="13"/>
  <c r="C822" i="13"/>
  <c r="D822" i="13"/>
  <c r="E822" i="13"/>
  <c r="F822" i="13"/>
  <c r="A823" i="13"/>
  <c r="B823" i="13"/>
  <c r="C823" i="13"/>
  <c r="D823" i="13"/>
  <c r="E823" i="13"/>
  <c r="F823" i="13"/>
  <c r="A824" i="13"/>
  <c r="B824" i="13"/>
  <c r="C824" i="13"/>
  <c r="D824" i="13"/>
  <c r="E824" i="13"/>
  <c r="F824" i="13"/>
  <c r="A825" i="13"/>
  <c r="B825" i="13"/>
  <c r="C825" i="13"/>
  <c r="D825" i="13"/>
  <c r="E825" i="13"/>
  <c r="F825" i="13"/>
  <c r="A826" i="13"/>
  <c r="B826" i="13"/>
  <c r="C826" i="13"/>
  <c r="D826" i="13"/>
  <c r="E826" i="13"/>
  <c r="F826" i="13"/>
  <c r="A827" i="13"/>
  <c r="B827" i="13"/>
  <c r="C827" i="13"/>
  <c r="D827" i="13"/>
  <c r="E827" i="13"/>
  <c r="F827" i="13"/>
  <c r="A828" i="13"/>
  <c r="B828" i="13"/>
  <c r="C828" i="13"/>
  <c r="D828" i="13"/>
  <c r="E828" i="13"/>
  <c r="F828" i="13"/>
  <c r="A829" i="13"/>
  <c r="B829" i="13"/>
  <c r="C829" i="13"/>
  <c r="D829" i="13"/>
  <c r="E829" i="13"/>
  <c r="F829" i="13"/>
  <c r="A830" i="13"/>
  <c r="B830" i="13"/>
  <c r="C830" i="13"/>
  <c r="D830" i="13"/>
  <c r="E830" i="13"/>
  <c r="F830" i="13"/>
  <c r="A831" i="13"/>
  <c r="B831" i="13"/>
  <c r="C831" i="13"/>
  <c r="D831" i="13"/>
  <c r="E831" i="13"/>
  <c r="F831" i="13"/>
  <c r="A832" i="13"/>
  <c r="B832" i="13"/>
  <c r="C832" i="13"/>
  <c r="D832" i="13"/>
  <c r="E832" i="13"/>
  <c r="F832" i="13"/>
  <c r="A833" i="13"/>
  <c r="B833" i="13"/>
  <c r="C833" i="13"/>
  <c r="D833" i="13"/>
  <c r="E833" i="13"/>
  <c r="F833" i="13"/>
  <c r="A834" i="13"/>
  <c r="B834" i="13"/>
  <c r="C834" i="13"/>
  <c r="D834" i="13"/>
  <c r="E834" i="13"/>
  <c r="F834" i="13"/>
  <c r="A835" i="13"/>
  <c r="B835" i="13"/>
  <c r="C835" i="13"/>
  <c r="D835" i="13"/>
  <c r="E835" i="13"/>
  <c r="F835" i="13"/>
  <c r="A836" i="13"/>
  <c r="B836" i="13"/>
  <c r="C836" i="13"/>
  <c r="D836" i="13"/>
  <c r="E836" i="13"/>
  <c r="F836" i="13"/>
  <c r="A837" i="13"/>
  <c r="B837" i="13"/>
  <c r="C837" i="13"/>
  <c r="D837" i="13"/>
  <c r="E837" i="13"/>
  <c r="F837" i="13"/>
  <c r="A838" i="13"/>
  <c r="B838" i="13"/>
  <c r="C838" i="13"/>
  <c r="D838" i="13"/>
  <c r="E838" i="13"/>
  <c r="F838" i="13"/>
  <c r="A839" i="13"/>
  <c r="B839" i="13"/>
  <c r="C839" i="13"/>
  <c r="D839" i="13"/>
  <c r="E839" i="13"/>
  <c r="F839" i="13"/>
  <c r="A840" i="13"/>
  <c r="B840" i="13"/>
  <c r="C840" i="13"/>
  <c r="D840" i="13"/>
  <c r="E840" i="13"/>
  <c r="F840" i="13"/>
  <c r="A841" i="13"/>
  <c r="B841" i="13"/>
  <c r="C841" i="13"/>
  <c r="D841" i="13"/>
  <c r="E841" i="13"/>
  <c r="F841" i="13"/>
  <c r="A842" i="13"/>
  <c r="B842" i="13"/>
  <c r="C842" i="13"/>
  <c r="D842" i="13"/>
  <c r="E842" i="13"/>
  <c r="F842" i="13"/>
  <c r="A843" i="13"/>
  <c r="B843" i="13"/>
  <c r="C843" i="13"/>
  <c r="D843" i="13"/>
  <c r="E843" i="13"/>
  <c r="F843" i="13"/>
  <c r="A844" i="13"/>
  <c r="B844" i="13"/>
  <c r="C844" i="13"/>
  <c r="D844" i="13"/>
  <c r="E844" i="13"/>
  <c r="F844" i="13"/>
  <c r="A845" i="13"/>
  <c r="B845" i="13"/>
  <c r="C845" i="13"/>
  <c r="D845" i="13"/>
  <c r="E845" i="13"/>
  <c r="F845" i="13"/>
  <c r="A846" i="13"/>
  <c r="B846" i="13"/>
  <c r="C846" i="13"/>
  <c r="D846" i="13"/>
  <c r="E846" i="13"/>
  <c r="F846" i="13"/>
  <c r="A847" i="13"/>
  <c r="B847" i="13"/>
  <c r="C847" i="13"/>
  <c r="D847" i="13"/>
  <c r="E847" i="13"/>
  <c r="F847" i="13"/>
  <c r="A848" i="13"/>
  <c r="B848" i="13"/>
  <c r="C848" i="13"/>
  <c r="D848" i="13"/>
  <c r="E848" i="13"/>
  <c r="F848" i="13"/>
  <c r="A849" i="13"/>
  <c r="B849" i="13"/>
  <c r="C849" i="13"/>
  <c r="D849" i="13"/>
  <c r="E849" i="13"/>
  <c r="F849" i="13"/>
  <c r="A850" i="13"/>
  <c r="B850" i="13"/>
  <c r="C850" i="13"/>
  <c r="D850" i="13"/>
  <c r="E850" i="13"/>
  <c r="F850" i="13"/>
  <c r="A851" i="13"/>
  <c r="B851" i="13"/>
  <c r="C851" i="13"/>
  <c r="D851" i="13"/>
  <c r="E851" i="13"/>
  <c r="F851" i="13"/>
  <c r="A852" i="13"/>
  <c r="B852" i="13"/>
  <c r="C852" i="13"/>
  <c r="D852" i="13"/>
  <c r="E852" i="13"/>
  <c r="F852" i="13"/>
  <c r="A853" i="13"/>
  <c r="B853" i="13"/>
  <c r="C853" i="13"/>
  <c r="D853" i="13"/>
  <c r="E853" i="13"/>
  <c r="F853" i="13"/>
  <c r="A854" i="13"/>
  <c r="B854" i="13"/>
  <c r="C854" i="13"/>
  <c r="D854" i="13"/>
  <c r="E854" i="13"/>
  <c r="F854" i="13"/>
  <c r="A855" i="13"/>
  <c r="B855" i="13"/>
  <c r="C855" i="13"/>
  <c r="D855" i="13"/>
  <c r="E855" i="13"/>
  <c r="F855" i="13"/>
  <c r="A856" i="13"/>
  <c r="B856" i="13"/>
  <c r="C856" i="13"/>
  <c r="D856" i="13"/>
  <c r="E856" i="13"/>
  <c r="F856" i="13"/>
  <c r="A857" i="13"/>
  <c r="B857" i="13"/>
  <c r="C857" i="13"/>
  <c r="D857" i="13"/>
  <c r="E857" i="13"/>
  <c r="F857" i="13"/>
  <c r="A858" i="13"/>
  <c r="B858" i="13"/>
  <c r="C858" i="13"/>
  <c r="D858" i="13"/>
  <c r="E858" i="13"/>
  <c r="F858" i="13"/>
  <c r="A859" i="13"/>
  <c r="B859" i="13"/>
  <c r="C859" i="13"/>
  <c r="D859" i="13"/>
  <c r="E859" i="13"/>
  <c r="F859" i="13"/>
  <c r="A860" i="13"/>
  <c r="B860" i="13"/>
  <c r="C860" i="13"/>
  <c r="D860" i="13"/>
  <c r="E860" i="13"/>
  <c r="F860" i="13"/>
  <c r="A861" i="13"/>
  <c r="B861" i="13"/>
  <c r="C861" i="13"/>
  <c r="D861" i="13"/>
  <c r="E861" i="13"/>
  <c r="F861" i="13"/>
  <c r="A862" i="13"/>
  <c r="B862" i="13"/>
  <c r="C862" i="13"/>
  <c r="D862" i="13"/>
  <c r="E862" i="13"/>
  <c r="F862" i="13"/>
  <c r="A863" i="13"/>
  <c r="B863" i="13"/>
  <c r="C863" i="13"/>
  <c r="D863" i="13"/>
  <c r="E863" i="13"/>
  <c r="F863" i="13"/>
  <c r="A864" i="13"/>
  <c r="B864" i="13"/>
  <c r="C864" i="13"/>
  <c r="D864" i="13"/>
  <c r="E864" i="13"/>
  <c r="F864" i="13"/>
  <c r="A865" i="13"/>
  <c r="B865" i="13"/>
  <c r="C865" i="13"/>
  <c r="D865" i="13"/>
  <c r="E865" i="13"/>
  <c r="F865" i="13"/>
  <c r="A866" i="13"/>
  <c r="B866" i="13"/>
  <c r="C866" i="13"/>
  <c r="D866" i="13"/>
  <c r="E866" i="13"/>
  <c r="F866" i="13"/>
  <c r="A867" i="13"/>
  <c r="B867" i="13"/>
  <c r="C867" i="13"/>
  <c r="D867" i="13"/>
  <c r="E867" i="13"/>
  <c r="F867" i="13"/>
  <c r="A868" i="13"/>
  <c r="B868" i="13"/>
  <c r="C868" i="13"/>
  <c r="D868" i="13"/>
  <c r="E868" i="13"/>
  <c r="F868" i="13"/>
  <c r="A869" i="13"/>
  <c r="B869" i="13"/>
  <c r="C869" i="13"/>
  <c r="D869" i="13"/>
  <c r="E869" i="13"/>
  <c r="F869" i="13"/>
  <c r="A870" i="13"/>
  <c r="B870" i="13"/>
  <c r="C870" i="13"/>
  <c r="D870" i="13"/>
  <c r="E870" i="13"/>
  <c r="F870" i="13"/>
  <c r="A871" i="13"/>
  <c r="B871" i="13"/>
  <c r="C871" i="13"/>
  <c r="D871" i="13"/>
  <c r="E871" i="13"/>
  <c r="F871" i="13"/>
  <c r="A872" i="13"/>
  <c r="B872" i="13"/>
  <c r="C872" i="13"/>
  <c r="D872" i="13"/>
  <c r="E872" i="13"/>
  <c r="F872" i="13"/>
  <c r="A873" i="13"/>
  <c r="B873" i="13"/>
  <c r="C873" i="13"/>
  <c r="D873" i="13"/>
  <c r="E873" i="13"/>
  <c r="F873" i="13"/>
  <c r="A874" i="13"/>
  <c r="B874" i="13"/>
  <c r="C874" i="13"/>
  <c r="D874" i="13"/>
  <c r="E874" i="13"/>
  <c r="F874" i="13"/>
  <c r="A875" i="13"/>
  <c r="B875" i="13"/>
  <c r="C875" i="13"/>
  <c r="D875" i="13"/>
  <c r="E875" i="13"/>
  <c r="F875" i="13"/>
  <c r="A876" i="13"/>
  <c r="B876" i="13"/>
  <c r="C876" i="13"/>
  <c r="D876" i="13"/>
  <c r="E876" i="13"/>
  <c r="F876" i="13"/>
  <c r="A877" i="13"/>
  <c r="B877" i="13"/>
  <c r="C877" i="13"/>
  <c r="D877" i="13"/>
  <c r="E877" i="13"/>
  <c r="F877" i="13"/>
  <c r="A878" i="13"/>
  <c r="B878" i="13"/>
  <c r="C878" i="13"/>
  <c r="D878" i="13"/>
  <c r="E878" i="13"/>
  <c r="F878" i="13"/>
  <c r="A879" i="13"/>
  <c r="B879" i="13"/>
  <c r="C879" i="13"/>
  <c r="D879" i="13"/>
  <c r="E879" i="13"/>
  <c r="F879" i="13"/>
  <c r="A880" i="13"/>
  <c r="B880" i="13"/>
  <c r="C880" i="13"/>
  <c r="D880" i="13"/>
  <c r="E880" i="13"/>
  <c r="F880" i="13"/>
  <c r="A881" i="13"/>
  <c r="B881" i="13"/>
  <c r="C881" i="13"/>
  <c r="D881" i="13"/>
  <c r="E881" i="13"/>
  <c r="F881" i="13"/>
  <c r="A882" i="13"/>
  <c r="B882" i="13"/>
  <c r="C882" i="13"/>
  <c r="D882" i="13"/>
  <c r="E882" i="13"/>
  <c r="F882" i="13"/>
  <c r="A883" i="13"/>
  <c r="B883" i="13"/>
  <c r="C883" i="13"/>
  <c r="D883" i="13"/>
  <c r="E883" i="13"/>
  <c r="F883" i="13"/>
  <c r="A884" i="13"/>
  <c r="B884" i="13"/>
  <c r="C884" i="13"/>
  <c r="D884" i="13"/>
  <c r="E884" i="13"/>
  <c r="F884" i="13"/>
  <c r="A885" i="13"/>
  <c r="B885" i="13"/>
  <c r="C885" i="13"/>
  <c r="D885" i="13"/>
  <c r="E885" i="13"/>
  <c r="F885" i="13"/>
  <c r="A886" i="13"/>
  <c r="B886" i="13"/>
  <c r="C886" i="13"/>
  <c r="D886" i="13"/>
  <c r="E886" i="13"/>
  <c r="F886" i="13"/>
  <c r="A887" i="13"/>
  <c r="B887" i="13"/>
  <c r="C887" i="13"/>
  <c r="D887" i="13"/>
  <c r="E887" i="13"/>
  <c r="F887" i="13"/>
  <c r="A888" i="13"/>
  <c r="B888" i="13"/>
  <c r="C888" i="13"/>
  <c r="D888" i="13"/>
  <c r="E888" i="13"/>
  <c r="F888" i="13"/>
  <c r="A889" i="13"/>
  <c r="B889" i="13"/>
  <c r="C889" i="13"/>
  <c r="D889" i="13"/>
  <c r="E889" i="13"/>
  <c r="F889" i="13"/>
  <c r="A890" i="13"/>
  <c r="B890" i="13"/>
  <c r="C890" i="13"/>
  <c r="D890" i="13"/>
  <c r="E890" i="13"/>
  <c r="F890" i="13"/>
  <c r="A891" i="13"/>
  <c r="B891" i="13"/>
  <c r="C891" i="13"/>
  <c r="D891" i="13"/>
  <c r="E891" i="13"/>
  <c r="F891" i="13"/>
  <c r="A892" i="13"/>
  <c r="B892" i="13"/>
  <c r="C892" i="13"/>
  <c r="D892" i="13"/>
  <c r="E892" i="13"/>
  <c r="F892" i="13"/>
  <c r="A893" i="13"/>
  <c r="B893" i="13"/>
  <c r="C893" i="13"/>
  <c r="D893" i="13"/>
  <c r="E893" i="13"/>
  <c r="F893" i="13"/>
  <c r="A894" i="13"/>
  <c r="B894" i="13"/>
  <c r="C894" i="13"/>
  <c r="D894" i="13"/>
  <c r="E894" i="13"/>
  <c r="F894" i="13"/>
  <c r="A895" i="13"/>
  <c r="B895" i="13"/>
  <c r="C895" i="13"/>
  <c r="D895" i="13"/>
  <c r="E895" i="13"/>
  <c r="F895" i="13"/>
  <c r="A896" i="13"/>
  <c r="B896" i="13"/>
  <c r="C896" i="13"/>
  <c r="D896" i="13"/>
  <c r="E896" i="13"/>
  <c r="F896" i="13"/>
  <c r="A897" i="13"/>
  <c r="B897" i="13"/>
  <c r="C897" i="13"/>
  <c r="D897" i="13"/>
  <c r="E897" i="13"/>
  <c r="F897" i="13"/>
  <c r="A898" i="13"/>
  <c r="B898" i="13"/>
  <c r="C898" i="13"/>
  <c r="D898" i="13"/>
  <c r="E898" i="13"/>
  <c r="F898" i="13"/>
  <c r="A899" i="13"/>
  <c r="B899" i="13"/>
  <c r="C899" i="13"/>
  <c r="D899" i="13"/>
  <c r="E899" i="13"/>
  <c r="F899" i="13"/>
  <c r="A900" i="13"/>
  <c r="B900" i="13"/>
  <c r="C900" i="13"/>
  <c r="D900" i="13"/>
  <c r="E900" i="13"/>
  <c r="F900" i="13"/>
  <c r="A901" i="13"/>
  <c r="B901" i="13"/>
  <c r="C901" i="13"/>
  <c r="D901" i="13"/>
  <c r="E901" i="13"/>
  <c r="F901" i="13"/>
  <c r="A902" i="13"/>
  <c r="B902" i="13"/>
  <c r="C902" i="13"/>
  <c r="D902" i="13"/>
  <c r="E902" i="13"/>
  <c r="F902" i="13"/>
  <c r="A903" i="13"/>
  <c r="B903" i="13"/>
  <c r="C903" i="13"/>
  <c r="D903" i="13"/>
  <c r="E903" i="13"/>
  <c r="F903" i="13"/>
  <c r="A904" i="13"/>
  <c r="B904" i="13"/>
  <c r="C904" i="13"/>
  <c r="D904" i="13"/>
  <c r="E904" i="13"/>
  <c r="F904" i="13"/>
  <c r="A905" i="13"/>
  <c r="B905" i="13"/>
  <c r="C905" i="13"/>
  <c r="D905" i="13"/>
  <c r="E905" i="13"/>
  <c r="F905" i="13"/>
  <c r="A906" i="13"/>
  <c r="B906" i="13"/>
  <c r="C906" i="13"/>
  <c r="D906" i="13"/>
  <c r="E906" i="13"/>
  <c r="F906" i="13"/>
  <c r="A907" i="13"/>
  <c r="B907" i="13"/>
  <c r="C907" i="13"/>
  <c r="D907" i="13"/>
  <c r="E907" i="13"/>
  <c r="F907" i="13"/>
  <c r="A908" i="13"/>
  <c r="B908" i="13"/>
  <c r="C908" i="13"/>
  <c r="D908" i="13"/>
  <c r="E908" i="13"/>
  <c r="F908" i="13"/>
  <c r="A909" i="13"/>
  <c r="B909" i="13"/>
  <c r="C909" i="13"/>
  <c r="D909" i="13"/>
  <c r="E909" i="13"/>
  <c r="F909" i="13"/>
  <c r="A910" i="13"/>
  <c r="B910" i="13"/>
  <c r="C910" i="13"/>
  <c r="D910" i="13"/>
  <c r="E910" i="13"/>
  <c r="F910" i="13"/>
  <c r="A911" i="13"/>
  <c r="B911" i="13"/>
  <c r="C911" i="13"/>
  <c r="D911" i="13"/>
  <c r="E911" i="13"/>
  <c r="F911" i="13"/>
  <c r="A912" i="13"/>
  <c r="B912" i="13"/>
  <c r="C912" i="13"/>
  <c r="D912" i="13"/>
  <c r="E912" i="13"/>
  <c r="F912" i="13"/>
  <c r="A913" i="13"/>
  <c r="B913" i="13"/>
  <c r="C913" i="13"/>
  <c r="D913" i="13"/>
  <c r="E913" i="13"/>
  <c r="F913" i="13"/>
  <c r="A914" i="13"/>
  <c r="B914" i="13"/>
  <c r="C914" i="13"/>
  <c r="D914" i="13"/>
  <c r="E914" i="13"/>
  <c r="F914" i="13"/>
  <c r="A915" i="13"/>
  <c r="B915" i="13"/>
  <c r="C915" i="13"/>
  <c r="D915" i="13"/>
  <c r="E915" i="13"/>
  <c r="F915" i="13"/>
  <c r="A916" i="13"/>
  <c r="B916" i="13"/>
  <c r="C916" i="13"/>
  <c r="D916" i="13"/>
  <c r="E916" i="13"/>
  <c r="F916" i="13"/>
  <c r="A917" i="13"/>
  <c r="B917" i="13"/>
  <c r="C917" i="13"/>
  <c r="D917" i="13"/>
  <c r="E917" i="13"/>
  <c r="F917" i="13"/>
  <c r="A918" i="13"/>
  <c r="B918" i="13"/>
  <c r="C918" i="13"/>
  <c r="D918" i="13"/>
  <c r="E918" i="13"/>
  <c r="F918" i="13"/>
  <c r="A919" i="13"/>
  <c r="B919" i="13"/>
  <c r="C919" i="13"/>
  <c r="D919" i="13"/>
  <c r="E919" i="13"/>
  <c r="F919" i="13"/>
  <c r="A920" i="13"/>
  <c r="B920" i="13"/>
  <c r="C920" i="13"/>
  <c r="D920" i="13"/>
  <c r="E920" i="13"/>
  <c r="F920" i="13"/>
  <c r="A921" i="13"/>
  <c r="B921" i="13"/>
  <c r="C921" i="13"/>
  <c r="D921" i="13"/>
  <c r="E921" i="13"/>
  <c r="F921" i="13"/>
  <c r="A922" i="13"/>
  <c r="B922" i="13"/>
  <c r="C922" i="13"/>
  <c r="D922" i="13"/>
  <c r="E922" i="13"/>
  <c r="F922" i="13"/>
  <c r="A923" i="13"/>
  <c r="B923" i="13"/>
  <c r="C923" i="13"/>
  <c r="D923" i="13"/>
  <c r="E923" i="13"/>
  <c r="F923" i="13"/>
  <c r="A924" i="13"/>
  <c r="B924" i="13"/>
  <c r="C924" i="13"/>
  <c r="D924" i="13"/>
  <c r="E924" i="13"/>
  <c r="F924" i="13"/>
  <c r="A925" i="13"/>
  <c r="B925" i="13"/>
  <c r="C925" i="13"/>
  <c r="D925" i="13"/>
  <c r="E925" i="13"/>
  <c r="F925" i="13"/>
  <c r="A926" i="13"/>
  <c r="B926" i="13"/>
  <c r="C926" i="13"/>
  <c r="D926" i="13"/>
  <c r="E926" i="13"/>
  <c r="F926" i="13"/>
  <c r="A927" i="13"/>
  <c r="B927" i="13"/>
  <c r="C927" i="13"/>
  <c r="D927" i="13"/>
  <c r="E927" i="13"/>
  <c r="F927" i="13"/>
  <c r="A928" i="13"/>
  <c r="B928" i="13"/>
  <c r="C928" i="13"/>
  <c r="D928" i="13"/>
  <c r="E928" i="13"/>
  <c r="F928" i="13"/>
  <c r="A929" i="13"/>
  <c r="B929" i="13"/>
  <c r="C929" i="13"/>
  <c r="D929" i="13"/>
  <c r="E929" i="13"/>
  <c r="F929" i="13"/>
  <c r="A930" i="13"/>
  <c r="B930" i="13"/>
  <c r="C930" i="13"/>
  <c r="D930" i="13"/>
  <c r="E930" i="13"/>
  <c r="F930" i="13"/>
  <c r="A931" i="13"/>
  <c r="B931" i="13"/>
  <c r="C931" i="13"/>
  <c r="D931" i="13"/>
  <c r="E931" i="13"/>
  <c r="F931" i="13"/>
  <c r="A932" i="13"/>
  <c r="B932" i="13"/>
  <c r="C932" i="13"/>
  <c r="D932" i="13"/>
  <c r="E932" i="13"/>
  <c r="F932" i="13"/>
  <c r="A933" i="13"/>
  <c r="B933" i="13"/>
  <c r="C933" i="13"/>
  <c r="D933" i="13"/>
  <c r="E933" i="13"/>
  <c r="F933" i="13"/>
  <c r="A934" i="13"/>
  <c r="B934" i="13"/>
  <c r="C934" i="13"/>
  <c r="D934" i="13"/>
  <c r="E934" i="13"/>
  <c r="F934" i="13"/>
  <c r="A935" i="13"/>
  <c r="B935" i="13"/>
  <c r="C935" i="13"/>
  <c r="D935" i="13"/>
  <c r="E935" i="13"/>
  <c r="F935" i="13"/>
  <c r="A936" i="13"/>
  <c r="B936" i="13"/>
  <c r="C936" i="13"/>
  <c r="D936" i="13"/>
  <c r="E936" i="13"/>
  <c r="F936" i="13"/>
  <c r="A937" i="13"/>
  <c r="B937" i="13"/>
  <c r="C937" i="13"/>
  <c r="D937" i="13"/>
  <c r="E937" i="13"/>
  <c r="F937" i="13"/>
  <c r="A938" i="13"/>
  <c r="B938" i="13"/>
  <c r="C938" i="13"/>
  <c r="D938" i="13"/>
  <c r="E938" i="13"/>
  <c r="F938" i="13"/>
  <c r="A939" i="13"/>
  <c r="B939" i="13"/>
  <c r="C939" i="13"/>
  <c r="D939" i="13"/>
  <c r="E939" i="13"/>
  <c r="F939" i="13"/>
  <c r="A940" i="13"/>
  <c r="B940" i="13"/>
  <c r="C940" i="13"/>
  <c r="D940" i="13"/>
  <c r="E940" i="13"/>
  <c r="F940" i="13"/>
  <c r="A941" i="13"/>
  <c r="B941" i="13"/>
  <c r="C941" i="13"/>
  <c r="D941" i="13"/>
  <c r="E941" i="13"/>
  <c r="F941" i="13"/>
  <c r="A942" i="13"/>
  <c r="B942" i="13"/>
  <c r="C942" i="13"/>
  <c r="D942" i="13"/>
  <c r="E942" i="13"/>
  <c r="F942" i="13"/>
  <c r="A943" i="13"/>
  <c r="B943" i="13"/>
  <c r="C943" i="13"/>
  <c r="D943" i="13"/>
  <c r="E943" i="13"/>
  <c r="F943" i="13"/>
  <c r="A944" i="13"/>
  <c r="B944" i="13"/>
  <c r="C944" i="13"/>
  <c r="D944" i="13"/>
  <c r="E944" i="13"/>
  <c r="F944" i="13"/>
  <c r="A945" i="13"/>
  <c r="B945" i="13"/>
  <c r="C945" i="13"/>
  <c r="D945" i="13"/>
  <c r="E945" i="13"/>
  <c r="F945" i="13"/>
  <c r="A946" i="13"/>
  <c r="B946" i="13"/>
  <c r="C946" i="13"/>
  <c r="D946" i="13"/>
  <c r="E946" i="13"/>
  <c r="F946" i="13"/>
  <c r="A947" i="13"/>
  <c r="B947" i="13"/>
  <c r="C947" i="13"/>
  <c r="D947" i="13"/>
  <c r="E947" i="13"/>
  <c r="F947" i="13"/>
  <c r="A948" i="13"/>
  <c r="B948" i="13"/>
  <c r="C948" i="13"/>
  <c r="D948" i="13"/>
  <c r="E948" i="13"/>
  <c r="F948" i="13"/>
  <c r="A949" i="13"/>
  <c r="B949" i="13"/>
  <c r="C949" i="13"/>
  <c r="D949" i="13"/>
  <c r="E949" i="13"/>
  <c r="F949" i="13"/>
  <c r="A950" i="13"/>
  <c r="B950" i="13"/>
  <c r="C950" i="13"/>
  <c r="D950" i="13"/>
  <c r="E950" i="13"/>
  <c r="F950" i="13"/>
  <c r="A951" i="13"/>
  <c r="B951" i="13"/>
  <c r="C951" i="13"/>
  <c r="D951" i="13"/>
  <c r="E951" i="13"/>
  <c r="F951" i="13"/>
  <c r="A952" i="13"/>
  <c r="B952" i="13"/>
  <c r="C952" i="13"/>
  <c r="D952" i="13"/>
  <c r="E952" i="13"/>
  <c r="F952" i="13"/>
  <c r="A953" i="13"/>
  <c r="B953" i="13"/>
  <c r="C953" i="13"/>
  <c r="D953" i="13"/>
  <c r="E953" i="13"/>
  <c r="F953" i="13"/>
  <c r="A954" i="13"/>
  <c r="B954" i="13"/>
  <c r="C954" i="13"/>
  <c r="D954" i="13"/>
  <c r="E954" i="13"/>
  <c r="F954" i="13"/>
  <c r="A955" i="13"/>
  <c r="B955" i="13"/>
  <c r="C955" i="13"/>
  <c r="D955" i="13"/>
  <c r="E955" i="13"/>
  <c r="F955" i="13"/>
  <c r="A956" i="13"/>
  <c r="B956" i="13"/>
  <c r="C956" i="13"/>
  <c r="D956" i="13"/>
  <c r="E956" i="13"/>
  <c r="F956" i="13"/>
  <c r="A957" i="13"/>
  <c r="B957" i="13"/>
  <c r="C957" i="13"/>
  <c r="D957" i="13"/>
  <c r="E957" i="13"/>
  <c r="F957" i="13"/>
  <c r="A958" i="13"/>
  <c r="B958" i="13"/>
  <c r="C958" i="13"/>
  <c r="D958" i="13"/>
  <c r="E958" i="13"/>
  <c r="F958" i="13"/>
  <c r="A959" i="13"/>
  <c r="B959" i="13"/>
  <c r="C959" i="13"/>
  <c r="D959" i="13"/>
  <c r="E959" i="13"/>
  <c r="F959" i="13"/>
  <c r="A960" i="13"/>
  <c r="B960" i="13"/>
  <c r="C960" i="13"/>
  <c r="D960" i="13"/>
  <c r="E960" i="13"/>
  <c r="F960" i="13"/>
  <c r="A961" i="13"/>
  <c r="B961" i="13"/>
  <c r="C961" i="13"/>
  <c r="D961" i="13"/>
  <c r="E961" i="13"/>
  <c r="F961" i="13"/>
  <c r="A962" i="13"/>
  <c r="B962" i="13"/>
  <c r="C962" i="13"/>
  <c r="D962" i="13"/>
  <c r="E962" i="13"/>
  <c r="F962" i="13"/>
  <c r="A963" i="13"/>
  <c r="B963" i="13"/>
  <c r="C963" i="13"/>
  <c r="D963" i="13"/>
  <c r="E963" i="13"/>
  <c r="F963" i="13"/>
  <c r="A964" i="13"/>
  <c r="B964" i="13"/>
  <c r="C964" i="13"/>
  <c r="D964" i="13"/>
  <c r="E964" i="13"/>
  <c r="F964" i="13"/>
  <c r="A965" i="13"/>
  <c r="B965" i="13"/>
  <c r="C965" i="13"/>
  <c r="D965" i="13"/>
  <c r="E965" i="13"/>
  <c r="F965" i="13"/>
  <c r="A966" i="13"/>
  <c r="B966" i="13"/>
  <c r="C966" i="13"/>
  <c r="D966" i="13"/>
  <c r="E966" i="13"/>
  <c r="F966" i="13"/>
  <c r="A967" i="13"/>
  <c r="B967" i="13"/>
  <c r="C967" i="13"/>
  <c r="D967" i="13"/>
  <c r="E967" i="13"/>
  <c r="F967" i="13"/>
  <c r="A968" i="13"/>
  <c r="B968" i="13"/>
  <c r="C968" i="13"/>
  <c r="D968" i="13"/>
  <c r="E968" i="13"/>
  <c r="F968" i="13"/>
  <c r="A969" i="13"/>
  <c r="B969" i="13"/>
  <c r="C969" i="13"/>
  <c r="D969" i="13"/>
  <c r="E969" i="13"/>
  <c r="F969" i="13"/>
  <c r="A970" i="13"/>
  <c r="B970" i="13"/>
  <c r="C970" i="13"/>
  <c r="D970" i="13"/>
  <c r="E970" i="13"/>
  <c r="F970" i="13"/>
  <c r="A971" i="13"/>
  <c r="B971" i="13"/>
  <c r="C971" i="13"/>
  <c r="D971" i="13"/>
  <c r="E971" i="13"/>
  <c r="F971" i="13"/>
  <c r="A972" i="13"/>
  <c r="B972" i="13"/>
  <c r="C972" i="13"/>
  <c r="D972" i="13"/>
  <c r="E972" i="13"/>
  <c r="F972" i="13"/>
  <c r="A973" i="13"/>
  <c r="B973" i="13"/>
  <c r="C973" i="13"/>
  <c r="D973" i="13"/>
  <c r="E973" i="13"/>
  <c r="F973" i="13"/>
  <c r="A974" i="13"/>
  <c r="B974" i="13"/>
  <c r="C974" i="13"/>
  <c r="D974" i="13"/>
  <c r="E974" i="13"/>
  <c r="F974" i="13"/>
  <c r="A975" i="13"/>
  <c r="B975" i="13"/>
  <c r="C975" i="13"/>
  <c r="D975" i="13"/>
  <c r="E975" i="13"/>
  <c r="F975" i="13"/>
  <c r="A976" i="13"/>
  <c r="B976" i="13"/>
  <c r="C976" i="13"/>
  <c r="D976" i="13"/>
  <c r="E976" i="13"/>
  <c r="F976" i="13"/>
  <c r="A977" i="13"/>
  <c r="B977" i="13"/>
  <c r="C977" i="13"/>
  <c r="D977" i="13"/>
  <c r="E977" i="13"/>
  <c r="F977" i="13"/>
  <c r="A978" i="13"/>
  <c r="B978" i="13"/>
  <c r="C978" i="13"/>
  <c r="D978" i="13"/>
  <c r="E978" i="13"/>
  <c r="F978" i="13"/>
  <c r="A979" i="13"/>
  <c r="B979" i="13"/>
  <c r="C979" i="13"/>
  <c r="D979" i="13"/>
  <c r="E979" i="13"/>
  <c r="F979" i="13"/>
  <c r="A980" i="13"/>
  <c r="B980" i="13"/>
  <c r="C980" i="13"/>
  <c r="D980" i="13"/>
  <c r="E980" i="13"/>
  <c r="F980" i="13"/>
  <c r="A981" i="13"/>
  <c r="B981" i="13"/>
  <c r="C981" i="13"/>
  <c r="D981" i="13"/>
  <c r="E981" i="13"/>
  <c r="F981" i="13"/>
  <c r="A982" i="13"/>
  <c r="B982" i="13"/>
  <c r="C982" i="13"/>
  <c r="D982" i="13"/>
  <c r="E982" i="13"/>
  <c r="F982" i="13"/>
  <c r="A983" i="13"/>
  <c r="B983" i="13"/>
  <c r="C983" i="13"/>
  <c r="D983" i="13"/>
  <c r="E983" i="13"/>
  <c r="F983" i="13"/>
  <c r="A984" i="13"/>
  <c r="B984" i="13"/>
  <c r="C984" i="13"/>
  <c r="D984" i="13"/>
  <c r="E984" i="13"/>
  <c r="F984" i="13"/>
  <c r="A985" i="13"/>
  <c r="B985" i="13"/>
  <c r="C985" i="13"/>
  <c r="D985" i="13"/>
  <c r="E985" i="13"/>
  <c r="F985" i="13"/>
  <c r="A986" i="13"/>
  <c r="B986" i="13"/>
  <c r="C986" i="13"/>
  <c r="D986" i="13"/>
  <c r="E986" i="13"/>
  <c r="F986" i="13"/>
  <c r="A987" i="13"/>
  <c r="B987" i="13"/>
  <c r="C987" i="13"/>
  <c r="D987" i="13"/>
  <c r="E987" i="13"/>
  <c r="F987" i="13"/>
  <c r="A988" i="13"/>
  <c r="B988" i="13"/>
  <c r="C988" i="13"/>
  <c r="D988" i="13"/>
  <c r="E988" i="13"/>
  <c r="F988" i="13"/>
  <c r="A989" i="13"/>
  <c r="B989" i="13"/>
  <c r="C989" i="13"/>
  <c r="D989" i="13"/>
  <c r="E989" i="13"/>
  <c r="F989" i="13"/>
  <c r="A990" i="13"/>
  <c r="B990" i="13"/>
  <c r="C990" i="13"/>
  <c r="D990" i="13"/>
  <c r="E990" i="13"/>
  <c r="F990" i="13"/>
  <c r="A991" i="13"/>
  <c r="B991" i="13"/>
  <c r="C991" i="13"/>
  <c r="D991" i="13"/>
  <c r="E991" i="13"/>
  <c r="F991" i="13"/>
  <c r="A992" i="13"/>
  <c r="B992" i="13"/>
  <c r="C992" i="13"/>
  <c r="D992" i="13"/>
  <c r="E992" i="13"/>
  <c r="F992" i="13"/>
  <c r="A993" i="13"/>
  <c r="B993" i="13"/>
  <c r="C993" i="13"/>
  <c r="D993" i="13"/>
  <c r="E993" i="13"/>
  <c r="F993" i="13"/>
  <c r="A994" i="13"/>
  <c r="B994" i="13"/>
  <c r="C994" i="13"/>
  <c r="D994" i="13"/>
  <c r="E994" i="13"/>
  <c r="F994" i="13"/>
  <c r="A995" i="13"/>
  <c r="B995" i="13"/>
  <c r="C995" i="13"/>
  <c r="D995" i="13"/>
  <c r="E995" i="13"/>
  <c r="F995" i="13"/>
  <c r="A996" i="13"/>
  <c r="B996" i="13"/>
  <c r="C996" i="13"/>
  <c r="D996" i="13"/>
  <c r="E996" i="13"/>
  <c r="F996" i="13"/>
  <c r="A997" i="13"/>
  <c r="B997" i="13"/>
  <c r="C997" i="13"/>
  <c r="D997" i="13"/>
  <c r="E997" i="13"/>
  <c r="F997" i="13"/>
  <c r="A998" i="13"/>
  <c r="B998" i="13"/>
  <c r="C998" i="13"/>
  <c r="D998" i="13"/>
  <c r="E998" i="13"/>
  <c r="F998" i="13"/>
  <c r="A999" i="13"/>
  <c r="B999" i="13"/>
  <c r="C999" i="13"/>
  <c r="D999" i="13"/>
  <c r="E999" i="13"/>
  <c r="F999" i="13"/>
  <c r="A1000" i="13"/>
  <c r="B1000" i="13"/>
  <c r="C1000" i="13"/>
  <c r="D1000" i="13"/>
  <c r="E1000" i="13"/>
  <c r="F1000" i="13"/>
  <c r="A1001" i="13"/>
  <c r="B1001" i="13"/>
  <c r="C1001" i="13"/>
  <c r="D1001" i="13"/>
  <c r="E1001" i="13"/>
  <c r="F1001" i="13"/>
  <c r="B2" i="13"/>
  <c r="C2" i="13"/>
  <c r="D2" i="13"/>
  <c r="E2" i="13"/>
  <c r="F2" i="13"/>
  <c r="A2" i="13"/>
  <c r="A3" i="10"/>
  <c r="B3" i="10"/>
  <c r="C3" i="10"/>
  <c r="D3" i="10"/>
  <c r="A4" i="10"/>
  <c r="B4" i="10"/>
  <c r="C4" i="10"/>
  <c r="D4" i="10"/>
  <c r="A5" i="10"/>
  <c r="B5" i="10"/>
  <c r="C5" i="10"/>
  <c r="D5" i="10"/>
  <c r="A6" i="10"/>
  <c r="B6" i="10"/>
  <c r="C6" i="10"/>
  <c r="D6" i="10"/>
  <c r="A7" i="10"/>
  <c r="B7" i="10"/>
  <c r="C7" i="10"/>
  <c r="D7" i="10"/>
  <c r="A8" i="10"/>
  <c r="B8" i="10"/>
  <c r="C8" i="10"/>
  <c r="D8" i="10"/>
  <c r="A9" i="10"/>
  <c r="B9" i="10"/>
  <c r="C9" i="10"/>
  <c r="D9" i="10"/>
  <c r="A10" i="10"/>
  <c r="B10" i="10"/>
  <c r="C10" i="10"/>
  <c r="D10" i="10"/>
  <c r="A11" i="10"/>
  <c r="B11" i="10"/>
  <c r="C11" i="10"/>
  <c r="D11" i="10"/>
  <c r="A12" i="10"/>
  <c r="B12" i="10"/>
  <c r="C12" i="10"/>
  <c r="D12" i="10"/>
  <c r="A13" i="10"/>
  <c r="B13" i="10"/>
  <c r="C13" i="10"/>
  <c r="D13" i="10"/>
  <c r="A14" i="10"/>
  <c r="B14" i="10"/>
  <c r="C14" i="10"/>
  <c r="D14" i="10"/>
  <c r="A15" i="10"/>
  <c r="B15" i="10"/>
  <c r="C15" i="10"/>
  <c r="D15" i="10"/>
  <c r="A16" i="10"/>
  <c r="B16" i="10"/>
  <c r="C16" i="10"/>
  <c r="D16" i="10"/>
  <c r="A17" i="10"/>
  <c r="B17" i="10"/>
  <c r="C17" i="10"/>
  <c r="D17" i="10"/>
  <c r="A18" i="10"/>
  <c r="B18" i="10"/>
  <c r="C18" i="10"/>
  <c r="D18" i="10"/>
  <c r="A19" i="10"/>
  <c r="B19" i="10"/>
  <c r="C19" i="10"/>
  <c r="D19" i="10"/>
  <c r="A20" i="10"/>
  <c r="B20" i="10"/>
  <c r="C20" i="10"/>
  <c r="D20" i="10"/>
  <c r="A21" i="10"/>
  <c r="B21" i="10"/>
  <c r="C21" i="10"/>
  <c r="D21" i="10"/>
  <c r="A22" i="10"/>
  <c r="B22" i="10"/>
  <c r="C22" i="10"/>
  <c r="D22" i="10"/>
  <c r="A23" i="10"/>
  <c r="B23" i="10"/>
  <c r="C23" i="10"/>
  <c r="D23" i="10"/>
  <c r="A24" i="10"/>
  <c r="B24" i="10"/>
  <c r="C24" i="10"/>
  <c r="D24" i="10"/>
  <c r="A25" i="10"/>
  <c r="B25" i="10"/>
  <c r="C25" i="10"/>
  <c r="D25" i="10"/>
  <c r="A26" i="10"/>
  <c r="B26" i="10"/>
  <c r="C26" i="10"/>
  <c r="D26" i="10"/>
  <c r="A27" i="10"/>
  <c r="B27" i="10"/>
  <c r="C27" i="10"/>
  <c r="D27" i="10"/>
  <c r="A28" i="10"/>
  <c r="B28" i="10"/>
  <c r="C28" i="10"/>
  <c r="D28" i="10"/>
  <c r="A29" i="10"/>
  <c r="B29" i="10"/>
  <c r="C29" i="10"/>
  <c r="D29" i="10"/>
  <c r="A30" i="10"/>
  <c r="B30" i="10"/>
  <c r="C30" i="10"/>
  <c r="D30" i="10"/>
  <c r="A31" i="10"/>
  <c r="B31" i="10"/>
  <c r="C31" i="10"/>
  <c r="D31" i="10"/>
  <c r="A32" i="10"/>
  <c r="B32" i="10"/>
  <c r="C32" i="10"/>
  <c r="D32" i="10"/>
  <c r="A33" i="10"/>
  <c r="B33" i="10"/>
  <c r="C33" i="10"/>
  <c r="D33" i="10"/>
  <c r="A34" i="10"/>
  <c r="B34" i="10"/>
  <c r="C34" i="10"/>
  <c r="D34" i="10"/>
  <c r="A35" i="10"/>
  <c r="B35" i="10"/>
  <c r="C35" i="10"/>
  <c r="D35" i="10"/>
  <c r="A36" i="10"/>
  <c r="B36" i="10"/>
  <c r="C36" i="10"/>
  <c r="D36" i="10"/>
  <c r="A37" i="10"/>
  <c r="B37" i="10"/>
  <c r="C37" i="10"/>
  <c r="D37" i="10"/>
  <c r="A38" i="10"/>
  <c r="B38" i="10"/>
  <c r="C38" i="10"/>
  <c r="D38" i="10"/>
  <c r="A39" i="10"/>
  <c r="B39" i="10"/>
  <c r="C39" i="10"/>
  <c r="D39" i="10"/>
  <c r="A40" i="10"/>
  <c r="B40" i="10"/>
  <c r="C40" i="10"/>
  <c r="D40" i="10"/>
  <c r="A41" i="10"/>
  <c r="B41" i="10"/>
  <c r="C41" i="10"/>
  <c r="D41" i="10"/>
  <c r="A42" i="10"/>
  <c r="B42" i="10"/>
  <c r="C42" i="10"/>
  <c r="D42" i="10"/>
  <c r="A43" i="10"/>
  <c r="B43" i="10"/>
  <c r="C43" i="10"/>
  <c r="D43" i="10"/>
  <c r="A44" i="10"/>
  <c r="B44" i="10"/>
  <c r="C44" i="10"/>
  <c r="D44" i="10"/>
  <c r="A45" i="10"/>
  <c r="B45" i="10"/>
  <c r="C45" i="10"/>
  <c r="D45" i="10"/>
  <c r="A46" i="10"/>
  <c r="B46" i="10"/>
  <c r="C46" i="10"/>
  <c r="D46" i="10"/>
  <c r="A47" i="10"/>
  <c r="B47" i="10"/>
  <c r="C47" i="10"/>
  <c r="D47" i="10"/>
  <c r="A48" i="10"/>
  <c r="B48" i="10"/>
  <c r="C48" i="10"/>
  <c r="D48" i="10"/>
  <c r="A49" i="10"/>
  <c r="B49" i="10"/>
  <c r="C49" i="10"/>
  <c r="D49" i="10"/>
  <c r="A50" i="10"/>
  <c r="B50" i="10"/>
  <c r="C50" i="10"/>
  <c r="D50" i="10"/>
  <c r="A51" i="10"/>
  <c r="B51" i="10"/>
  <c r="C51" i="10"/>
  <c r="D51" i="10"/>
  <c r="A52" i="10"/>
  <c r="B52" i="10"/>
  <c r="C52" i="10"/>
  <c r="D52" i="10"/>
  <c r="A53" i="10"/>
  <c r="B53" i="10"/>
  <c r="C53" i="10"/>
  <c r="D53" i="10"/>
  <c r="A54" i="10"/>
  <c r="B54" i="10"/>
  <c r="C54" i="10"/>
  <c r="D54" i="10"/>
  <c r="A55" i="10"/>
  <c r="B55" i="10"/>
  <c r="C55" i="10"/>
  <c r="D55" i="10"/>
  <c r="A56" i="10"/>
  <c r="B56" i="10"/>
  <c r="C56" i="10"/>
  <c r="D56" i="10"/>
  <c r="A57" i="10"/>
  <c r="B57" i="10"/>
  <c r="C57" i="10"/>
  <c r="D57" i="10"/>
  <c r="A58" i="10"/>
  <c r="B58" i="10"/>
  <c r="C58" i="10"/>
  <c r="D58" i="10"/>
  <c r="A59" i="10"/>
  <c r="B59" i="10"/>
  <c r="C59" i="10"/>
  <c r="D59" i="10"/>
  <c r="A60" i="10"/>
  <c r="B60" i="10"/>
  <c r="C60" i="10"/>
  <c r="D60" i="10"/>
  <c r="A61" i="10"/>
  <c r="B61" i="10"/>
  <c r="C61" i="10"/>
  <c r="D61" i="10"/>
  <c r="A62" i="10"/>
  <c r="B62" i="10"/>
  <c r="C62" i="10"/>
  <c r="D62" i="10"/>
  <c r="A63" i="10"/>
  <c r="B63" i="10"/>
  <c r="C63" i="10"/>
  <c r="D63" i="10"/>
  <c r="A64" i="10"/>
  <c r="B64" i="10"/>
  <c r="C64" i="10"/>
  <c r="D64" i="10"/>
  <c r="A65" i="10"/>
  <c r="B65" i="10"/>
  <c r="C65" i="10"/>
  <c r="D65" i="10"/>
  <c r="A66" i="10"/>
  <c r="B66" i="10"/>
  <c r="C66" i="10"/>
  <c r="D66" i="10"/>
  <c r="A67" i="10"/>
  <c r="B67" i="10"/>
  <c r="C67" i="10"/>
  <c r="D67" i="10"/>
  <c r="A68" i="10"/>
  <c r="B68" i="10"/>
  <c r="C68" i="10"/>
  <c r="D68" i="10"/>
  <c r="A69" i="10"/>
  <c r="B69" i="10"/>
  <c r="C69" i="10"/>
  <c r="D69" i="10"/>
  <c r="A70" i="10"/>
  <c r="B70" i="10"/>
  <c r="C70" i="10"/>
  <c r="D70" i="10"/>
  <c r="A71" i="10"/>
  <c r="B71" i="10"/>
  <c r="C71" i="10"/>
  <c r="D71" i="10"/>
  <c r="A72" i="10"/>
  <c r="B72" i="10"/>
  <c r="C72" i="10"/>
  <c r="D72" i="10"/>
  <c r="A73" i="10"/>
  <c r="B73" i="10"/>
  <c r="C73" i="10"/>
  <c r="D73" i="10"/>
  <c r="A74" i="10"/>
  <c r="B74" i="10"/>
  <c r="C74" i="10"/>
  <c r="D74" i="10"/>
  <c r="A75" i="10"/>
  <c r="B75" i="10"/>
  <c r="C75" i="10"/>
  <c r="D75" i="10"/>
  <c r="A76" i="10"/>
  <c r="B76" i="10"/>
  <c r="C76" i="10"/>
  <c r="D76" i="10"/>
  <c r="A77" i="10"/>
  <c r="B77" i="10"/>
  <c r="C77" i="10"/>
  <c r="D77" i="10"/>
  <c r="A78" i="10"/>
  <c r="B78" i="10"/>
  <c r="C78" i="10"/>
  <c r="D78" i="10"/>
  <c r="A79" i="10"/>
  <c r="B79" i="10"/>
  <c r="C79" i="10"/>
  <c r="D79" i="10"/>
  <c r="A80" i="10"/>
  <c r="B80" i="10"/>
  <c r="C80" i="10"/>
  <c r="D80" i="10"/>
  <c r="A81" i="10"/>
  <c r="B81" i="10"/>
  <c r="C81" i="10"/>
  <c r="D81" i="10"/>
  <c r="A82" i="10"/>
  <c r="B82" i="10"/>
  <c r="C82" i="10"/>
  <c r="D82" i="10"/>
  <c r="A83" i="10"/>
  <c r="B83" i="10"/>
  <c r="C83" i="10"/>
  <c r="D83" i="10"/>
  <c r="A84" i="10"/>
  <c r="B84" i="10"/>
  <c r="C84" i="10"/>
  <c r="D84" i="10"/>
  <c r="A85" i="10"/>
  <c r="B85" i="10"/>
  <c r="C85" i="10"/>
  <c r="D85" i="10"/>
  <c r="A86" i="10"/>
  <c r="B86" i="10"/>
  <c r="C86" i="10"/>
  <c r="D86" i="10"/>
  <c r="A87" i="10"/>
  <c r="B87" i="10"/>
  <c r="C87" i="10"/>
  <c r="D87" i="10"/>
  <c r="A88" i="10"/>
  <c r="B88" i="10"/>
  <c r="C88" i="10"/>
  <c r="D88" i="10"/>
  <c r="A89" i="10"/>
  <c r="B89" i="10"/>
  <c r="C89" i="10"/>
  <c r="D89" i="10"/>
  <c r="A90" i="10"/>
  <c r="B90" i="10"/>
  <c r="C90" i="10"/>
  <c r="D90" i="10"/>
  <c r="A91" i="10"/>
  <c r="B91" i="10"/>
  <c r="C91" i="10"/>
  <c r="D91" i="10"/>
  <c r="A92" i="10"/>
  <c r="B92" i="10"/>
  <c r="C92" i="10"/>
  <c r="D92" i="10"/>
  <c r="A93" i="10"/>
  <c r="B93" i="10"/>
  <c r="C93" i="10"/>
  <c r="D93" i="10"/>
  <c r="A94" i="10"/>
  <c r="B94" i="10"/>
  <c r="C94" i="10"/>
  <c r="D94" i="10"/>
  <c r="A95" i="10"/>
  <c r="B95" i="10"/>
  <c r="C95" i="10"/>
  <c r="D95" i="10"/>
  <c r="A96" i="10"/>
  <c r="B96" i="10"/>
  <c r="C96" i="10"/>
  <c r="D96" i="10"/>
  <c r="A97" i="10"/>
  <c r="B97" i="10"/>
  <c r="C97" i="10"/>
  <c r="D97" i="10"/>
  <c r="A98" i="10"/>
  <c r="B98" i="10"/>
  <c r="C98" i="10"/>
  <c r="D98" i="10"/>
  <c r="A99" i="10"/>
  <c r="B99" i="10"/>
  <c r="C99" i="10"/>
  <c r="D99" i="10"/>
  <c r="A100" i="10"/>
  <c r="B100" i="10"/>
  <c r="C100" i="10"/>
  <c r="D100" i="10"/>
  <c r="A101" i="10"/>
  <c r="B101" i="10"/>
  <c r="C101" i="10"/>
  <c r="D101" i="10"/>
  <c r="A102" i="10"/>
  <c r="B102" i="10"/>
  <c r="C102" i="10"/>
  <c r="D102" i="10"/>
  <c r="A103" i="10"/>
  <c r="B103" i="10"/>
  <c r="C103" i="10"/>
  <c r="D103" i="10"/>
  <c r="A104" i="10"/>
  <c r="B104" i="10"/>
  <c r="C104" i="10"/>
  <c r="D104" i="10"/>
  <c r="A105" i="10"/>
  <c r="B105" i="10"/>
  <c r="C105" i="10"/>
  <c r="D105" i="10"/>
  <c r="A106" i="10"/>
  <c r="B106" i="10"/>
  <c r="C106" i="10"/>
  <c r="D106" i="10"/>
  <c r="A107" i="10"/>
  <c r="B107" i="10"/>
  <c r="C107" i="10"/>
  <c r="D107" i="10"/>
  <c r="A108" i="10"/>
  <c r="B108" i="10"/>
  <c r="C108" i="10"/>
  <c r="D108" i="10"/>
  <c r="A109" i="10"/>
  <c r="B109" i="10"/>
  <c r="C109" i="10"/>
  <c r="D109" i="10"/>
  <c r="A110" i="10"/>
  <c r="B110" i="10"/>
  <c r="C110" i="10"/>
  <c r="D110" i="10"/>
  <c r="A111" i="10"/>
  <c r="B111" i="10"/>
  <c r="C111" i="10"/>
  <c r="D111" i="10"/>
  <c r="A112" i="10"/>
  <c r="B112" i="10"/>
  <c r="C112" i="10"/>
  <c r="D112" i="10"/>
  <c r="A113" i="10"/>
  <c r="B113" i="10"/>
  <c r="C113" i="10"/>
  <c r="D113" i="10"/>
  <c r="A114" i="10"/>
  <c r="B114" i="10"/>
  <c r="C114" i="10"/>
  <c r="D114" i="10"/>
  <c r="A115" i="10"/>
  <c r="B115" i="10"/>
  <c r="C115" i="10"/>
  <c r="D115" i="10"/>
  <c r="A116" i="10"/>
  <c r="B116" i="10"/>
  <c r="C116" i="10"/>
  <c r="D116" i="10"/>
  <c r="A117" i="10"/>
  <c r="B117" i="10"/>
  <c r="C117" i="10"/>
  <c r="D117" i="10"/>
  <c r="A118" i="10"/>
  <c r="B118" i="10"/>
  <c r="C118" i="10"/>
  <c r="D118" i="10"/>
  <c r="A119" i="10"/>
  <c r="B119" i="10"/>
  <c r="C119" i="10"/>
  <c r="D119" i="10"/>
  <c r="A120" i="10"/>
  <c r="B120" i="10"/>
  <c r="C120" i="10"/>
  <c r="D120" i="10"/>
  <c r="A121" i="10"/>
  <c r="B121" i="10"/>
  <c r="C121" i="10"/>
  <c r="D121" i="10"/>
  <c r="A122" i="10"/>
  <c r="B122" i="10"/>
  <c r="C122" i="10"/>
  <c r="D122" i="10"/>
  <c r="A123" i="10"/>
  <c r="B123" i="10"/>
  <c r="C123" i="10"/>
  <c r="D123" i="10"/>
  <c r="A124" i="10"/>
  <c r="B124" i="10"/>
  <c r="C124" i="10"/>
  <c r="D124" i="10"/>
  <c r="A125" i="10"/>
  <c r="B125" i="10"/>
  <c r="C125" i="10"/>
  <c r="D125" i="10"/>
  <c r="A126" i="10"/>
  <c r="B126" i="10"/>
  <c r="C126" i="10"/>
  <c r="D126" i="10"/>
  <c r="A127" i="10"/>
  <c r="B127" i="10"/>
  <c r="C127" i="10"/>
  <c r="D127" i="10"/>
  <c r="A128" i="10"/>
  <c r="B128" i="10"/>
  <c r="C128" i="10"/>
  <c r="D128" i="10"/>
  <c r="A129" i="10"/>
  <c r="B129" i="10"/>
  <c r="C129" i="10"/>
  <c r="D129" i="10"/>
  <c r="A130" i="10"/>
  <c r="B130" i="10"/>
  <c r="C130" i="10"/>
  <c r="D130" i="10"/>
  <c r="A131" i="10"/>
  <c r="B131" i="10"/>
  <c r="C131" i="10"/>
  <c r="D131" i="10"/>
  <c r="A132" i="10"/>
  <c r="B132" i="10"/>
  <c r="C132" i="10"/>
  <c r="D132" i="10"/>
  <c r="A133" i="10"/>
  <c r="B133" i="10"/>
  <c r="C133" i="10"/>
  <c r="D133" i="10"/>
  <c r="A134" i="10"/>
  <c r="B134" i="10"/>
  <c r="C134" i="10"/>
  <c r="D134" i="10"/>
  <c r="A135" i="10"/>
  <c r="B135" i="10"/>
  <c r="C135" i="10"/>
  <c r="D135" i="10"/>
  <c r="A136" i="10"/>
  <c r="B136" i="10"/>
  <c r="C136" i="10"/>
  <c r="D136" i="10"/>
  <c r="A137" i="10"/>
  <c r="B137" i="10"/>
  <c r="C137" i="10"/>
  <c r="D137" i="10"/>
  <c r="A138" i="10"/>
  <c r="B138" i="10"/>
  <c r="C138" i="10"/>
  <c r="D138" i="10"/>
  <c r="A139" i="10"/>
  <c r="B139" i="10"/>
  <c r="C139" i="10"/>
  <c r="D139" i="10"/>
  <c r="A140" i="10"/>
  <c r="B140" i="10"/>
  <c r="C140" i="10"/>
  <c r="D140" i="10"/>
  <c r="A141" i="10"/>
  <c r="B141" i="10"/>
  <c r="C141" i="10"/>
  <c r="D141" i="10"/>
  <c r="A142" i="10"/>
  <c r="B142" i="10"/>
  <c r="C142" i="10"/>
  <c r="D142" i="10"/>
  <c r="A143" i="10"/>
  <c r="B143" i="10"/>
  <c r="C143" i="10"/>
  <c r="D143" i="10"/>
  <c r="A144" i="10"/>
  <c r="B144" i="10"/>
  <c r="C144" i="10"/>
  <c r="D144" i="10"/>
  <c r="A145" i="10"/>
  <c r="B145" i="10"/>
  <c r="C145" i="10"/>
  <c r="D145" i="10"/>
  <c r="A146" i="10"/>
  <c r="B146" i="10"/>
  <c r="C146" i="10"/>
  <c r="D146" i="10"/>
  <c r="A147" i="10"/>
  <c r="B147" i="10"/>
  <c r="C147" i="10"/>
  <c r="D147" i="10"/>
  <c r="A148" i="10"/>
  <c r="B148" i="10"/>
  <c r="C148" i="10"/>
  <c r="D148" i="10"/>
  <c r="A149" i="10"/>
  <c r="B149" i="10"/>
  <c r="C149" i="10"/>
  <c r="D149" i="10"/>
  <c r="A150" i="10"/>
  <c r="B150" i="10"/>
  <c r="C150" i="10"/>
  <c r="D150" i="10"/>
  <c r="A151" i="10"/>
  <c r="B151" i="10"/>
  <c r="C151" i="10"/>
  <c r="D151" i="10"/>
  <c r="A152" i="10"/>
  <c r="B152" i="10"/>
  <c r="C152" i="10"/>
  <c r="D152" i="10"/>
  <c r="A153" i="10"/>
  <c r="B153" i="10"/>
  <c r="C153" i="10"/>
  <c r="D153" i="10"/>
  <c r="A154" i="10"/>
  <c r="B154" i="10"/>
  <c r="C154" i="10"/>
  <c r="D154" i="10"/>
  <c r="A155" i="10"/>
  <c r="B155" i="10"/>
  <c r="C155" i="10"/>
  <c r="D155" i="10"/>
  <c r="A156" i="10"/>
  <c r="B156" i="10"/>
  <c r="C156" i="10"/>
  <c r="D156" i="10"/>
  <c r="A157" i="10"/>
  <c r="B157" i="10"/>
  <c r="C157" i="10"/>
  <c r="D157" i="10"/>
  <c r="A158" i="10"/>
  <c r="B158" i="10"/>
  <c r="C158" i="10"/>
  <c r="D158" i="10"/>
  <c r="A159" i="10"/>
  <c r="B159" i="10"/>
  <c r="C159" i="10"/>
  <c r="D159" i="10"/>
  <c r="A160" i="10"/>
  <c r="B160" i="10"/>
  <c r="C160" i="10"/>
  <c r="D160" i="10"/>
  <c r="A161" i="10"/>
  <c r="B161" i="10"/>
  <c r="C161" i="10"/>
  <c r="D161" i="10"/>
  <c r="A162" i="10"/>
  <c r="B162" i="10"/>
  <c r="C162" i="10"/>
  <c r="D162" i="10"/>
  <c r="A163" i="10"/>
  <c r="B163" i="10"/>
  <c r="C163" i="10"/>
  <c r="D163" i="10"/>
  <c r="A164" i="10"/>
  <c r="B164" i="10"/>
  <c r="C164" i="10"/>
  <c r="D164" i="10"/>
  <c r="A165" i="10"/>
  <c r="B165" i="10"/>
  <c r="C165" i="10"/>
  <c r="D165" i="10"/>
  <c r="A166" i="10"/>
  <c r="B166" i="10"/>
  <c r="C166" i="10"/>
  <c r="D166" i="10"/>
  <c r="A167" i="10"/>
  <c r="B167" i="10"/>
  <c r="C167" i="10"/>
  <c r="D167" i="10"/>
  <c r="A168" i="10"/>
  <c r="B168" i="10"/>
  <c r="C168" i="10"/>
  <c r="D168" i="10"/>
  <c r="A169" i="10"/>
  <c r="B169" i="10"/>
  <c r="C169" i="10"/>
  <c r="D169" i="10"/>
  <c r="A170" i="10"/>
  <c r="B170" i="10"/>
  <c r="C170" i="10"/>
  <c r="D170" i="10"/>
  <c r="A171" i="10"/>
  <c r="B171" i="10"/>
  <c r="C171" i="10"/>
  <c r="D171" i="10"/>
  <c r="A172" i="10"/>
  <c r="B172" i="10"/>
  <c r="C172" i="10"/>
  <c r="D172" i="10"/>
  <c r="A173" i="10"/>
  <c r="B173" i="10"/>
  <c r="C173" i="10"/>
  <c r="D173" i="10"/>
  <c r="A174" i="10"/>
  <c r="B174" i="10"/>
  <c r="C174" i="10"/>
  <c r="D174" i="10"/>
  <c r="A175" i="10"/>
  <c r="B175" i="10"/>
  <c r="C175" i="10"/>
  <c r="D175" i="10"/>
  <c r="A176" i="10"/>
  <c r="B176" i="10"/>
  <c r="C176" i="10"/>
  <c r="D176" i="10"/>
  <c r="A177" i="10"/>
  <c r="B177" i="10"/>
  <c r="C177" i="10"/>
  <c r="D177" i="10"/>
  <c r="A178" i="10"/>
  <c r="B178" i="10"/>
  <c r="C178" i="10"/>
  <c r="D178" i="10"/>
  <c r="A179" i="10"/>
  <c r="B179" i="10"/>
  <c r="C179" i="10"/>
  <c r="D179" i="10"/>
  <c r="A180" i="10"/>
  <c r="B180" i="10"/>
  <c r="C180" i="10"/>
  <c r="D180" i="10"/>
  <c r="A181" i="10"/>
  <c r="B181" i="10"/>
  <c r="C181" i="10"/>
  <c r="D181" i="10"/>
  <c r="A182" i="10"/>
  <c r="B182" i="10"/>
  <c r="C182" i="10"/>
  <c r="D182" i="10"/>
  <c r="A183" i="10"/>
  <c r="B183" i="10"/>
  <c r="C183" i="10"/>
  <c r="D183" i="10"/>
  <c r="A184" i="10"/>
  <c r="B184" i="10"/>
  <c r="C184" i="10"/>
  <c r="D184" i="10"/>
  <c r="A185" i="10"/>
  <c r="B185" i="10"/>
  <c r="C185" i="10"/>
  <c r="D185" i="10"/>
  <c r="A186" i="10"/>
  <c r="B186" i="10"/>
  <c r="C186" i="10"/>
  <c r="D186" i="10"/>
  <c r="A187" i="10"/>
  <c r="B187" i="10"/>
  <c r="C187" i="10"/>
  <c r="D187" i="10"/>
  <c r="A188" i="10"/>
  <c r="B188" i="10"/>
  <c r="C188" i="10"/>
  <c r="D188" i="10"/>
  <c r="A189" i="10"/>
  <c r="B189" i="10"/>
  <c r="C189" i="10"/>
  <c r="D189" i="10"/>
  <c r="A190" i="10"/>
  <c r="B190" i="10"/>
  <c r="C190" i="10"/>
  <c r="D190" i="10"/>
  <c r="A191" i="10"/>
  <c r="B191" i="10"/>
  <c r="C191" i="10"/>
  <c r="D191" i="10"/>
  <c r="A192" i="10"/>
  <c r="B192" i="10"/>
  <c r="C192" i="10"/>
  <c r="D192" i="10"/>
  <c r="A193" i="10"/>
  <c r="B193" i="10"/>
  <c r="C193" i="10"/>
  <c r="D193" i="10"/>
  <c r="A194" i="10"/>
  <c r="B194" i="10"/>
  <c r="C194" i="10"/>
  <c r="D194" i="10"/>
  <c r="A195" i="10"/>
  <c r="B195" i="10"/>
  <c r="C195" i="10"/>
  <c r="D195" i="10"/>
  <c r="A196" i="10"/>
  <c r="B196" i="10"/>
  <c r="C196" i="10"/>
  <c r="D196" i="10"/>
  <c r="A197" i="10"/>
  <c r="B197" i="10"/>
  <c r="C197" i="10"/>
  <c r="D197" i="10"/>
  <c r="A198" i="10"/>
  <c r="B198" i="10"/>
  <c r="C198" i="10"/>
  <c r="D198" i="10"/>
  <c r="A199" i="10"/>
  <c r="B199" i="10"/>
  <c r="C199" i="10"/>
  <c r="D199" i="10"/>
  <c r="A200" i="10"/>
  <c r="B200" i="10"/>
  <c r="C200" i="10"/>
  <c r="D200" i="10"/>
  <c r="A201" i="10"/>
  <c r="B201" i="10"/>
  <c r="C201" i="10"/>
  <c r="D201" i="10"/>
  <c r="A202" i="10"/>
  <c r="B202" i="10"/>
  <c r="C202" i="10"/>
  <c r="D202" i="10"/>
  <c r="A203" i="10"/>
  <c r="B203" i="10"/>
  <c r="C203" i="10"/>
  <c r="D203" i="10"/>
  <c r="A204" i="10"/>
  <c r="B204" i="10"/>
  <c r="C204" i="10"/>
  <c r="D204" i="10"/>
  <c r="A205" i="10"/>
  <c r="B205" i="10"/>
  <c r="C205" i="10"/>
  <c r="D205" i="10"/>
  <c r="A206" i="10"/>
  <c r="B206" i="10"/>
  <c r="C206" i="10"/>
  <c r="D206" i="10"/>
  <c r="A207" i="10"/>
  <c r="B207" i="10"/>
  <c r="C207" i="10"/>
  <c r="D207" i="10"/>
  <c r="A208" i="10"/>
  <c r="B208" i="10"/>
  <c r="C208" i="10"/>
  <c r="D208" i="10"/>
  <c r="A209" i="10"/>
  <c r="B209" i="10"/>
  <c r="C209" i="10"/>
  <c r="D209" i="10"/>
  <c r="A210" i="10"/>
  <c r="B210" i="10"/>
  <c r="C210" i="10"/>
  <c r="D210" i="10"/>
  <c r="A211" i="10"/>
  <c r="B211" i="10"/>
  <c r="C211" i="10"/>
  <c r="D211" i="10"/>
  <c r="A212" i="10"/>
  <c r="B212" i="10"/>
  <c r="C212" i="10"/>
  <c r="D212" i="10"/>
  <c r="A213" i="10"/>
  <c r="B213" i="10"/>
  <c r="C213" i="10"/>
  <c r="D213" i="10"/>
  <c r="A214" i="10"/>
  <c r="B214" i="10"/>
  <c r="C214" i="10"/>
  <c r="D214" i="10"/>
  <c r="A215" i="10"/>
  <c r="B215" i="10"/>
  <c r="C215" i="10"/>
  <c r="D215" i="10"/>
  <c r="A216" i="10"/>
  <c r="B216" i="10"/>
  <c r="C216" i="10"/>
  <c r="D216" i="10"/>
  <c r="A217" i="10"/>
  <c r="B217" i="10"/>
  <c r="C217" i="10"/>
  <c r="D217" i="10"/>
  <c r="A218" i="10"/>
  <c r="B218" i="10"/>
  <c r="C218" i="10"/>
  <c r="D218" i="10"/>
  <c r="A219" i="10"/>
  <c r="B219" i="10"/>
  <c r="C219" i="10"/>
  <c r="D219" i="10"/>
  <c r="A220" i="10"/>
  <c r="B220" i="10"/>
  <c r="C220" i="10"/>
  <c r="D220" i="10"/>
  <c r="A221" i="10"/>
  <c r="B221" i="10"/>
  <c r="C221" i="10"/>
  <c r="D221" i="10"/>
  <c r="A222" i="10"/>
  <c r="B222" i="10"/>
  <c r="C222" i="10"/>
  <c r="D222" i="10"/>
  <c r="A223" i="10"/>
  <c r="B223" i="10"/>
  <c r="C223" i="10"/>
  <c r="D223" i="10"/>
  <c r="A224" i="10"/>
  <c r="B224" i="10"/>
  <c r="C224" i="10"/>
  <c r="D224" i="10"/>
  <c r="A225" i="10"/>
  <c r="B225" i="10"/>
  <c r="C225" i="10"/>
  <c r="D225" i="10"/>
  <c r="A226" i="10"/>
  <c r="B226" i="10"/>
  <c r="C226" i="10"/>
  <c r="D226" i="10"/>
  <c r="A227" i="10"/>
  <c r="B227" i="10"/>
  <c r="C227" i="10"/>
  <c r="D227" i="10"/>
  <c r="A228" i="10"/>
  <c r="B228" i="10"/>
  <c r="C228" i="10"/>
  <c r="D228" i="10"/>
  <c r="A229" i="10"/>
  <c r="B229" i="10"/>
  <c r="C229" i="10"/>
  <c r="D229" i="10"/>
  <c r="A230" i="10"/>
  <c r="B230" i="10"/>
  <c r="C230" i="10"/>
  <c r="D230" i="10"/>
  <c r="A231" i="10"/>
  <c r="B231" i="10"/>
  <c r="C231" i="10"/>
  <c r="D231" i="10"/>
  <c r="A232" i="10"/>
  <c r="B232" i="10"/>
  <c r="C232" i="10"/>
  <c r="D232" i="10"/>
  <c r="A233" i="10"/>
  <c r="B233" i="10"/>
  <c r="C233" i="10"/>
  <c r="D233" i="10"/>
  <c r="A234" i="10"/>
  <c r="B234" i="10"/>
  <c r="C234" i="10"/>
  <c r="D234" i="10"/>
  <c r="A235" i="10"/>
  <c r="B235" i="10"/>
  <c r="C235" i="10"/>
  <c r="D235" i="10"/>
  <c r="A236" i="10"/>
  <c r="B236" i="10"/>
  <c r="C236" i="10"/>
  <c r="D236" i="10"/>
  <c r="A237" i="10"/>
  <c r="B237" i="10"/>
  <c r="C237" i="10"/>
  <c r="D237" i="10"/>
  <c r="A238" i="10"/>
  <c r="B238" i="10"/>
  <c r="C238" i="10"/>
  <c r="D238" i="10"/>
  <c r="A239" i="10"/>
  <c r="B239" i="10"/>
  <c r="C239" i="10"/>
  <c r="D239" i="10"/>
  <c r="A240" i="10"/>
  <c r="B240" i="10"/>
  <c r="C240" i="10"/>
  <c r="D240" i="10"/>
  <c r="A241" i="10"/>
  <c r="B241" i="10"/>
  <c r="C241" i="10"/>
  <c r="D241" i="10"/>
  <c r="A242" i="10"/>
  <c r="B242" i="10"/>
  <c r="C242" i="10"/>
  <c r="D242" i="10"/>
  <c r="A243" i="10"/>
  <c r="B243" i="10"/>
  <c r="C243" i="10"/>
  <c r="D243" i="10"/>
  <c r="A244" i="10"/>
  <c r="B244" i="10"/>
  <c r="C244" i="10"/>
  <c r="D244" i="10"/>
  <c r="A245" i="10"/>
  <c r="B245" i="10"/>
  <c r="C245" i="10"/>
  <c r="D245" i="10"/>
  <c r="A246" i="10"/>
  <c r="B246" i="10"/>
  <c r="C246" i="10"/>
  <c r="D246" i="10"/>
  <c r="A247" i="10"/>
  <c r="B247" i="10"/>
  <c r="C247" i="10"/>
  <c r="D247" i="10"/>
  <c r="A248" i="10"/>
  <c r="B248" i="10"/>
  <c r="C248" i="10"/>
  <c r="D248" i="10"/>
  <c r="A249" i="10"/>
  <c r="B249" i="10"/>
  <c r="C249" i="10"/>
  <c r="D249" i="10"/>
  <c r="A250" i="10"/>
  <c r="B250" i="10"/>
  <c r="C250" i="10"/>
  <c r="D250" i="10"/>
  <c r="A251" i="10"/>
  <c r="B251" i="10"/>
  <c r="C251" i="10"/>
  <c r="D251" i="10"/>
  <c r="A252" i="10"/>
  <c r="B252" i="10"/>
  <c r="C252" i="10"/>
  <c r="D252" i="10"/>
  <c r="A253" i="10"/>
  <c r="B253" i="10"/>
  <c r="C253" i="10"/>
  <c r="D253" i="10"/>
  <c r="A254" i="10"/>
  <c r="B254" i="10"/>
  <c r="C254" i="10"/>
  <c r="D254" i="10"/>
  <c r="A255" i="10"/>
  <c r="B255" i="10"/>
  <c r="C255" i="10"/>
  <c r="D255" i="10"/>
  <c r="A256" i="10"/>
  <c r="B256" i="10"/>
  <c r="C256" i="10"/>
  <c r="D256" i="10"/>
  <c r="A257" i="10"/>
  <c r="B257" i="10"/>
  <c r="C257" i="10"/>
  <c r="D257" i="10"/>
  <c r="A258" i="10"/>
  <c r="B258" i="10"/>
  <c r="C258" i="10"/>
  <c r="D258" i="10"/>
  <c r="A259" i="10"/>
  <c r="B259" i="10"/>
  <c r="C259" i="10"/>
  <c r="D259" i="10"/>
  <c r="A260" i="10"/>
  <c r="B260" i="10"/>
  <c r="C260" i="10"/>
  <c r="D260" i="10"/>
  <c r="A261" i="10"/>
  <c r="B261" i="10"/>
  <c r="C261" i="10"/>
  <c r="D261" i="10"/>
  <c r="A262" i="10"/>
  <c r="B262" i="10"/>
  <c r="C262" i="10"/>
  <c r="D262" i="10"/>
  <c r="A263" i="10"/>
  <c r="B263" i="10"/>
  <c r="C263" i="10"/>
  <c r="D263" i="10"/>
  <c r="A264" i="10"/>
  <c r="B264" i="10"/>
  <c r="C264" i="10"/>
  <c r="D264" i="10"/>
  <c r="A265" i="10"/>
  <c r="B265" i="10"/>
  <c r="C265" i="10"/>
  <c r="D265" i="10"/>
  <c r="A266" i="10"/>
  <c r="B266" i="10"/>
  <c r="C266" i="10"/>
  <c r="D266" i="10"/>
  <c r="A267" i="10"/>
  <c r="B267" i="10"/>
  <c r="C267" i="10"/>
  <c r="D267" i="10"/>
  <c r="A268" i="10"/>
  <c r="B268" i="10"/>
  <c r="C268" i="10"/>
  <c r="D268" i="10"/>
  <c r="A269" i="10"/>
  <c r="B269" i="10"/>
  <c r="C269" i="10"/>
  <c r="D269" i="10"/>
  <c r="A270" i="10"/>
  <c r="B270" i="10"/>
  <c r="C270" i="10"/>
  <c r="D270" i="10"/>
  <c r="A271" i="10"/>
  <c r="B271" i="10"/>
  <c r="C271" i="10"/>
  <c r="D271" i="10"/>
  <c r="A272" i="10"/>
  <c r="B272" i="10"/>
  <c r="C272" i="10"/>
  <c r="D272" i="10"/>
  <c r="A273" i="10"/>
  <c r="B273" i="10"/>
  <c r="C273" i="10"/>
  <c r="D273" i="10"/>
  <c r="A274" i="10"/>
  <c r="B274" i="10"/>
  <c r="C274" i="10"/>
  <c r="D274" i="10"/>
  <c r="A275" i="10"/>
  <c r="B275" i="10"/>
  <c r="C275" i="10"/>
  <c r="D275" i="10"/>
  <c r="A276" i="10"/>
  <c r="B276" i="10"/>
  <c r="C276" i="10"/>
  <c r="D276" i="10"/>
  <c r="A277" i="10"/>
  <c r="B277" i="10"/>
  <c r="C277" i="10"/>
  <c r="D277" i="10"/>
  <c r="A278" i="10"/>
  <c r="B278" i="10"/>
  <c r="C278" i="10"/>
  <c r="D278" i="10"/>
  <c r="A279" i="10"/>
  <c r="B279" i="10"/>
  <c r="C279" i="10"/>
  <c r="D279" i="10"/>
  <c r="A280" i="10"/>
  <c r="B280" i="10"/>
  <c r="C280" i="10"/>
  <c r="D280" i="10"/>
  <c r="A281" i="10"/>
  <c r="B281" i="10"/>
  <c r="C281" i="10"/>
  <c r="D281" i="10"/>
  <c r="A282" i="10"/>
  <c r="B282" i="10"/>
  <c r="C282" i="10"/>
  <c r="D282" i="10"/>
  <c r="A283" i="10"/>
  <c r="B283" i="10"/>
  <c r="C283" i="10"/>
  <c r="D283" i="10"/>
  <c r="A284" i="10"/>
  <c r="B284" i="10"/>
  <c r="C284" i="10"/>
  <c r="D284" i="10"/>
  <c r="A285" i="10"/>
  <c r="B285" i="10"/>
  <c r="C285" i="10"/>
  <c r="D285" i="10"/>
  <c r="A286" i="10"/>
  <c r="B286" i="10"/>
  <c r="C286" i="10"/>
  <c r="D286" i="10"/>
  <c r="A287" i="10"/>
  <c r="B287" i="10"/>
  <c r="C287" i="10"/>
  <c r="D287" i="10"/>
  <c r="A288" i="10"/>
  <c r="B288" i="10"/>
  <c r="C288" i="10"/>
  <c r="D288" i="10"/>
  <c r="A289" i="10"/>
  <c r="B289" i="10"/>
  <c r="C289" i="10"/>
  <c r="D289" i="10"/>
  <c r="A290" i="10"/>
  <c r="B290" i="10"/>
  <c r="C290" i="10"/>
  <c r="D290" i="10"/>
  <c r="A291" i="10"/>
  <c r="B291" i="10"/>
  <c r="C291" i="10"/>
  <c r="D291" i="10"/>
  <c r="A292" i="10"/>
  <c r="B292" i="10"/>
  <c r="C292" i="10"/>
  <c r="D292" i="10"/>
  <c r="A293" i="10"/>
  <c r="B293" i="10"/>
  <c r="C293" i="10"/>
  <c r="D293" i="10"/>
  <c r="A294" i="10"/>
  <c r="B294" i="10"/>
  <c r="C294" i="10"/>
  <c r="D294" i="10"/>
  <c r="A295" i="10"/>
  <c r="B295" i="10"/>
  <c r="C295" i="10"/>
  <c r="D295" i="10"/>
  <c r="A296" i="10"/>
  <c r="B296" i="10"/>
  <c r="C296" i="10"/>
  <c r="D296" i="10"/>
  <c r="A297" i="10"/>
  <c r="B297" i="10"/>
  <c r="C297" i="10"/>
  <c r="D297" i="10"/>
  <c r="A298" i="10"/>
  <c r="B298" i="10"/>
  <c r="C298" i="10"/>
  <c r="D298" i="10"/>
  <c r="A299" i="10"/>
  <c r="B299" i="10"/>
  <c r="C299" i="10"/>
  <c r="D299" i="10"/>
  <c r="A300" i="10"/>
  <c r="B300" i="10"/>
  <c r="C300" i="10"/>
  <c r="D300" i="10"/>
  <c r="A301" i="10"/>
  <c r="B301" i="10"/>
  <c r="C301" i="10"/>
  <c r="D301" i="10"/>
  <c r="A302" i="10"/>
  <c r="B302" i="10"/>
  <c r="C302" i="10"/>
  <c r="D302" i="10"/>
  <c r="A303" i="10"/>
  <c r="B303" i="10"/>
  <c r="C303" i="10"/>
  <c r="D303" i="10"/>
  <c r="A304" i="10"/>
  <c r="B304" i="10"/>
  <c r="C304" i="10"/>
  <c r="D304" i="10"/>
  <c r="A305" i="10"/>
  <c r="B305" i="10"/>
  <c r="C305" i="10"/>
  <c r="D305" i="10"/>
  <c r="A306" i="10"/>
  <c r="B306" i="10"/>
  <c r="C306" i="10"/>
  <c r="D306" i="10"/>
  <c r="A307" i="10"/>
  <c r="B307" i="10"/>
  <c r="C307" i="10"/>
  <c r="D307" i="10"/>
  <c r="A308" i="10"/>
  <c r="B308" i="10"/>
  <c r="C308" i="10"/>
  <c r="D308" i="10"/>
  <c r="A309" i="10"/>
  <c r="B309" i="10"/>
  <c r="C309" i="10"/>
  <c r="D309" i="10"/>
  <c r="A310" i="10"/>
  <c r="B310" i="10"/>
  <c r="C310" i="10"/>
  <c r="D310" i="10"/>
  <c r="A311" i="10"/>
  <c r="B311" i="10"/>
  <c r="C311" i="10"/>
  <c r="D311" i="10"/>
  <c r="A312" i="10"/>
  <c r="B312" i="10"/>
  <c r="C312" i="10"/>
  <c r="D312" i="10"/>
  <c r="A313" i="10"/>
  <c r="B313" i="10"/>
  <c r="C313" i="10"/>
  <c r="D313" i="10"/>
  <c r="A314" i="10"/>
  <c r="B314" i="10"/>
  <c r="C314" i="10"/>
  <c r="D314" i="10"/>
  <c r="A315" i="10"/>
  <c r="B315" i="10"/>
  <c r="C315" i="10"/>
  <c r="D315" i="10"/>
  <c r="A316" i="10"/>
  <c r="B316" i="10"/>
  <c r="C316" i="10"/>
  <c r="D316" i="10"/>
  <c r="A317" i="10"/>
  <c r="B317" i="10"/>
  <c r="C317" i="10"/>
  <c r="D317" i="10"/>
  <c r="A318" i="10"/>
  <c r="B318" i="10"/>
  <c r="C318" i="10"/>
  <c r="D318" i="10"/>
  <c r="A319" i="10"/>
  <c r="B319" i="10"/>
  <c r="C319" i="10"/>
  <c r="D319" i="10"/>
  <c r="A320" i="10"/>
  <c r="B320" i="10"/>
  <c r="C320" i="10"/>
  <c r="D320" i="10"/>
  <c r="A321" i="10"/>
  <c r="B321" i="10"/>
  <c r="C321" i="10"/>
  <c r="D321" i="10"/>
  <c r="A322" i="10"/>
  <c r="B322" i="10"/>
  <c r="C322" i="10"/>
  <c r="D322" i="10"/>
  <c r="A323" i="10"/>
  <c r="B323" i="10"/>
  <c r="C323" i="10"/>
  <c r="D323" i="10"/>
  <c r="A324" i="10"/>
  <c r="B324" i="10"/>
  <c r="C324" i="10"/>
  <c r="D324" i="10"/>
  <c r="A325" i="10"/>
  <c r="B325" i="10"/>
  <c r="C325" i="10"/>
  <c r="D325" i="10"/>
  <c r="A326" i="10"/>
  <c r="B326" i="10"/>
  <c r="C326" i="10"/>
  <c r="D326" i="10"/>
  <c r="A327" i="10"/>
  <c r="B327" i="10"/>
  <c r="C327" i="10"/>
  <c r="D327" i="10"/>
  <c r="A328" i="10"/>
  <c r="B328" i="10"/>
  <c r="C328" i="10"/>
  <c r="D328" i="10"/>
  <c r="A329" i="10"/>
  <c r="B329" i="10"/>
  <c r="C329" i="10"/>
  <c r="D329" i="10"/>
  <c r="A330" i="10"/>
  <c r="B330" i="10"/>
  <c r="C330" i="10"/>
  <c r="D330" i="10"/>
  <c r="A331" i="10"/>
  <c r="B331" i="10"/>
  <c r="C331" i="10"/>
  <c r="D331" i="10"/>
  <c r="A332" i="10"/>
  <c r="B332" i="10"/>
  <c r="C332" i="10"/>
  <c r="D332" i="10"/>
  <c r="A333" i="10"/>
  <c r="B333" i="10"/>
  <c r="C333" i="10"/>
  <c r="D333" i="10"/>
  <c r="A334" i="10"/>
  <c r="B334" i="10"/>
  <c r="C334" i="10"/>
  <c r="D334" i="10"/>
  <c r="A335" i="10"/>
  <c r="B335" i="10"/>
  <c r="C335" i="10"/>
  <c r="D335" i="10"/>
  <c r="A336" i="10"/>
  <c r="B336" i="10"/>
  <c r="C336" i="10"/>
  <c r="D336" i="10"/>
  <c r="A337" i="10"/>
  <c r="B337" i="10"/>
  <c r="C337" i="10"/>
  <c r="D337" i="10"/>
  <c r="A338" i="10"/>
  <c r="B338" i="10"/>
  <c r="C338" i="10"/>
  <c r="D338" i="10"/>
  <c r="A339" i="10"/>
  <c r="B339" i="10"/>
  <c r="C339" i="10"/>
  <c r="D339" i="10"/>
  <c r="A340" i="10"/>
  <c r="B340" i="10"/>
  <c r="C340" i="10"/>
  <c r="D340" i="10"/>
  <c r="A341" i="10"/>
  <c r="B341" i="10"/>
  <c r="C341" i="10"/>
  <c r="D341" i="10"/>
  <c r="A342" i="10"/>
  <c r="B342" i="10"/>
  <c r="C342" i="10"/>
  <c r="D342" i="10"/>
  <c r="A343" i="10"/>
  <c r="B343" i="10"/>
  <c r="C343" i="10"/>
  <c r="D343" i="10"/>
  <c r="A344" i="10"/>
  <c r="B344" i="10"/>
  <c r="C344" i="10"/>
  <c r="D344" i="10"/>
  <c r="A345" i="10"/>
  <c r="B345" i="10"/>
  <c r="C345" i="10"/>
  <c r="D345" i="10"/>
  <c r="A346" i="10"/>
  <c r="B346" i="10"/>
  <c r="C346" i="10"/>
  <c r="D346" i="10"/>
  <c r="A347" i="10"/>
  <c r="B347" i="10"/>
  <c r="C347" i="10"/>
  <c r="D347" i="10"/>
  <c r="A348" i="10"/>
  <c r="B348" i="10"/>
  <c r="C348" i="10"/>
  <c r="D348" i="10"/>
  <c r="A349" i="10"/>
  <c r="B349" i="10"/>
  <c r="C349" i="10"/>
  <c r="D349" i="10"/>
  <c r="A350" i="10"/>
  <c r="B350" i="10"/>
  <c r="C350" i="10"/>
  <c r="D350" i="10"/>
  <c r="A351" i="10"/>
  <c r="B351" i="10"/>
  <c r="C351" i="10"/>
  <c r="D351" i="10"/>
  <c r="A352" i="10"/>
  <c r="B352" i="10"/>
  <c r="C352" i="10"/>
  <c r="D352" i="10"/>
  <c r="A353" i="10"/>
  <c r="B353" i="10"/>
  <c r="C353" i="10"/>
  <c r="D353" i="10"/>
  <c r="A354" i="10"/>
  <c r="B354" i="10"/>
  <c r="C354" i="10"/>
  <c r="D354" i="10"/>
  <c r="A355" i="10"/>
  <c r="B355" i="10"/>
  <c r="C355" i="10"/>
  <c r="D355" i="10"/>
  <c r="A356" i="10"/>
  <c r="B356" i="10"/>
  <c r="C356" i="10"/>
  <c r="D356" i="10"/>
  <c r="A357" i="10"/>
  <c r="B357" i="10"/>
  <c r="C357" i="10"/>
  <c r="D357" i="10"/>
  <c r="A358" i="10"/>
  <c r="B358" i="10"/>
  <c r="C358" i="10"/>
  <c r="D358" i="10"/>
  <c r="A359" i="10"/>
  <c r="B359" i="10"/>
  <c r="C359" i="10"/>
  <c r="D359" i="10"/>
  <c r="A360" i="10"/>
  <c r="B360" i="10"/>
  <c r="C360" i="10"/>
  <c r="D360" i="10"/>
  <c r="A361" i="10"/>
  <c r="B361" i="10"/>
  <c r="C361" i="10"/>
  <c r="D361" i="10"/>
  <c r="A362" i="10"/>
  <c r="B362" i="10"/>
  <c r="C362" i="10"/>
  <c r="D362" i="10"/>
  <c r="A363" i="10"/>
  <c r="B363" i="10"/>
  <c r="C363" i="10"/>
  <c r="D363" i="10"/>
  <c r="A364" i="10"/>
  <c r="B364" i="10"/>
  <c r="C364" i="10"/>
  <c r="D364" i="10"/>
  <c r="A365" i="10"/>
  <c r="B365" i="10"/>
  <c r="C365" i="10"/>
  <c r="D365" i="10"/>
  <c r="A366" i="10"/>
  <c r="B366" i="10"/>
  <c r="C366" i="10"/>
  <c r="D366" i="10"/>
  <c r="A367" i="10"/>
  <c r="B367" i="10"/>
  <c r="C367" i="10"/>
  <c r="D367" i="10"/>
  <c r="A368" i="10"/>
  <c r="B368" i="10"/>
  <c r="C368" i="10"/>
  <c r="D368" i="10"/>
  <c r="A369" i="10"/>
  <c r="B369" i="10"/>
  <c r="C369" i="10"/>
  <c r="D369" i="10"/>
  <c r="A370" i="10"/>
  <c r="B370" i="10"/>
  <c r="C370" i="10"/>
  <c r="D370" i="10"/>
  <c r="A371" i="10"/>
  <c r="B371" i="10"/>
  <c r="C371" i="10"/>
  <c r="D371" i="10"/>
  <c r="A372" i="10"/>
  <c r="B372" i="10"/>
  <c r="C372" i="10"/>
  <c r="D372" i="10"/>
  <c r="A373" i="10"/>
  <c r="B373" i="10"/>
  <c r="C373" i="10"/>
  <c r="D373" i="10"/>
  <c r="A374" i="10"/>
  <c r="B374" i="10"/>
  <c r="C374" i="10"/>
  <c r="D374" i="10"/>
  <c r="A375" i="10"/>
  <c r="B375" i="10"/>
  <c r="C375" i="10"/>
  <c r="D375" i="10"/>
  <c r="A376" i="10"/>
  <c r="B376" i="10"/>
  <c r="C376" i="10"/>
  <c r="D376" i="10"/>
  <c r="A377" i="10"/>
  <c r="B377" i="10"/>
  <c r="C377" i="10"/>
  <c r="D377" i="10"/>
  <c r="A378" i="10"/>
  <c r="B378" i="10"/>
  <c r="C378" i="10"/>
  <c r="D378" i="10"/>
  <c r="A379" i="10"/>
  <c r="B379" i="10"/>
  <c r="C379" i="10"/>
  <c r="D379" i="10"/>
  <c r="A380" i="10"/>
  <c r="B380" i="10"/>
  <c r="C380" i="10"/>
  <c r="D380" i="10"/>
  <c r="A381" i="10"/>
  <c r="B381" i="10"/>
  <c r="C381" i="10"/>
  <c r="D381" i="10"/>
  <c r="A382" i="10"/>
  <c r="B382" i="10"/>
  <c r="C382" i="10"/>
  <c r="D382" i="10"/>
  <c r="A383" i="10"/>
  <c r="B383" i="10"/>
  <c r="C383" i="10"/>
  <c r="D383" i="10"/>
  <c r="A384" i="10"/>
  <c r="B384" i="10"/>
  <c r="C384" i="10"/>
  <c r="D384" i="10"/>
  <c r="A385" i="10"/>
  <c r="B385" i="10"/>
  <c r="C385" i="10"/>
  <c r="D385" i="10"/>
  <c r="A386" i="10"/>
  <c r="B386" i="10"/>
  <c r="C386" i="10"/>
  <c r="D386" i="10"/>
  <c r="A387" i="10"/>
  <c r="B387" i="10"/>
  <c r="C387" i="10"/>
  <c r="D387" i="10"/>
  <c r="A388" i="10"/>
  <c r="B388" i="10"/>
  <c r="C388" i="10"/>
  <c r="D388" i="10"/>
  <c r="A389" i="10"/>
  <c r="B389" i="10"/>
  <c r="C389" i="10"/>
  <c r="D389" i="10"/>
  <c r="A390" i="10"/>
  <c r="B390" i="10"/>
  <c r="C390" i="10"/>
  <c r="D390" i="10"/>
  <c r="A391" i="10"/>
  <c r="B391" i="10"/>
  <c r="C391" i="10"/>
  <c r="D391" i="10"/>
  <c r="A392" i="10"/>
  <c r="B392" i="10"/>
  <c r="C392" i="10"/>
  <c r="D392" i="10"/>
  <c r="A393" i="10"/>
  <c r="B393" i="10"/>
  <c r="C393" i="10"/>
  <c r="D393" i="10"/>
  <c r="A394" i="10"/>
  <c r="B394" i="10"/>
  <c r="C394" i="10"/>
  <c r="D394" i="10"/>
  <c r="A395" i="10"/>
  <c r="B395" i="10"/>
  <c r="C395" i="10"/>
  <c r="D395" i="10"/>
  <c r="A396" i="10"/>
  <c r="B396" i="10"/>
  <c r="C396" i="10"/>
  <c r="D396" i="10"/>
  <c r="A397" i="10"/>
  <c r="B397" i="10"/>
  <c r="C397" i="10"/>
  <c r="D397" i="10"/>
  <c r="A398" i="10"/>
  <c r="B398" i="10"/>
  <c r="C398" i="10"/>
  <c r="D398" i="10"/>
  <c r="A399" i="10"/>
  <c r="B399" i="10"/>
  <c r="C399" i="10"/>
  <c r="D399" i="10"/>
  <c r="A400" i="10"/>
  <c r="B400" i="10"/>
  <c r="C400" i="10"/>
  <c r="D400" i="10"/>
  <c r="A401" i="10"/>
  <c r="B401" i="10"/>
  <c r="C401" i="10"/>
  <c r="D401" i="10"/>
  <c r="A402" i="10"/>
  <c r="B402" i="10"/>
  <c r="C402" i="10"/>
  <c r="D402" i="10"/>
  <c r="A403" i="10"/>
  <c r="B403" i="10"/>
  <c r="C403" i="10"/>
  <c r="D403" i="10"/>
  <c r="A404" i="10"/>
  <c r="B404" i="10"/>
  <c r="C404" i="10"/>
  <c r="D404" i="10"/>
  <c r="A405" i="10"/>
  <c r="B405" i="10"/>
  <c r="C405" i="10"/>
  <c r="D405" i="10"/>
  <c r="A406" i="10"/>
  <c r="B406" i="10"/>
  <c r="C406" i="10"/>
  <c r="D406" i="10"/>
  <c r="A407" i="10"/>
  <c r="B407" i="10"/>
  <c r="C407" i="10"/>
  <c r="D407" i="10"/>
  <c r="A408" i="10"/>
  <c r="B408" i="10"/>
  <c r="C408" i="10"/>
  <c r="D408" i="10"/>
  <c r="A409" i="10"/>
  <c r="B409" i="10"/>
  <c r="C409" i="10"/>
  <c r="D409" i="10"/>
  <c r="A410" i="10"/>
  <c r="B410" i="10"/>
  <c r="C410" i="10"/>
  <c r="D410" i="10"/>
  <c r="A411" i="10"/>
  <c r="B411" i="10"/>
  <c r="C411" i="10"/>
  <c r="D411" i="10"/>
  <c r="A412" i="10"/>
  <c r="B412" i="10"/>
  <c r="C412" i="10"/>
  <c r="D412" i="10"/>
  <c r="A413" i="10"/>
  <c r="B413" i="10"/>
  <c r="C413" i="10"/>
  <c r="D413" i="10"/>
  <c r="A414" i="10"/>
  <c r="B414" i="10"/>
  <c r="C414" i="10"/>
  <c r="D414" i="10"/>
  <c r="A415" i="10"/>
  <c r="B415" i="10"/>
  <c r="C415" i="10"/>
  <c r="D415" i="10"/>
  <c r="A416" i="10"/>
  <c r="B416" i="10"/>
  <c r="C416" i="10"/>
  <c r="D416" i="10"/>
  <c r="A417" i="10"/>
  <c r="B417" i="10"/>
  <c r="C417" i="10"/>
  <c r="D417" i="10"/>
  <c r="A418" i="10"/>
  <c r="B418" i="10"/>
  <c r="C418" i="10"/>
  <c r="D418" i="10"/>
  <c r="A419" i="10"/>
  <c r="B419" i="10"/>
  <c r="C419" i="10"/>
  <c r="D419" i="10"/>
  <c r="A420" i="10"/>
  <c r="B420" i="10"/>
  <c r="C420" i="10"/>
  <c r="D420" i="10"/>
  <c r="A421" i="10"/>
  <c r="B421" i="10"/>
  <c r="C421" i="10"/>
  <c r="D421" i="10"/>
  <c r="A422" i="10"/>
  <c r="B422" i="10"/>
  <c r="C422" i="10"/>
  <c r="D422" i="10"/>
  <c r="A423" i="10"/>
  <c r="B423" i="10"/>
  <c r="C423" i="10"/>
  <c r="D423" i="10"/>
  <c r="A424" i="10"/>
  <c r="B424" i="10"/>
  <c r="C424" i="10"/>
  <c r="D424" i="10"/>
  <c r="A425" i="10"/>
  <c r="B425" i="10"/>
  <c r="C425" i="10"/>
  <c r="D425" i="10"/>
  <c r="A426" i="10"/>
  <c r="B426" i="10"/>
  <c r="C426" i="10"/>
  <c r="D426" i="10"/>
  <c r="A427" i="10"/>
  <c r="B427" i="10"/>
  <c r="C427" i="10"/>
  <c r="D427" i="10"/>
  <c r="A428" i="10"/>
  <c r="B428" i="10"/>
  <c r="C428" i="10"/>
  <c r="D428" i="10"/>
  <c r="A429" i="10"/>
  <c r="B429" i="10"/>
  <c r="C429" i="10"/>
  <c r="D429" i="10"/>
  <c r="A430" i="10"/>
  <c r="B430" i="10"/>
  <c r="C430" i="10"/>
  <c r="D430" i="10"/>
  <c r="A431" i="10"/>
  <c r="B431" i="10"/>
  <c r="C431" i="10"/>
  <c r="D431" i="10"/>
  <c r="A432" i="10"/>
  <c r="B432" i="10"/>
  <c r="C432" i="10"/>
  <c r="D432" i="10"/>
  <c r="A433" i="10"/>
  <c r="B433" i="10"/>
  <c r="C433" i="10"/>
  <c r="D433" i="10"/>
  <c r="A434" i="10"/>
  <c r="B434" i="10"/>
  <c r="C434" i="10"/>
  <c r="D434" i="10"/>
  <c r="A435" i="10"/>
  <c r="B435" i="10"/>
  <c r="C435" i="10"/>
  <c r="D435" i="10"/>
  <c r="A436" i="10"/>
  <c r="B436" i="10"/>
  <c r="C436" i="10"/>
  <c r="D436" i="10"/>
  <c r="A437" i="10"/>
  <c r="B437" i="10"/>
  <c r="C437" i="10"/>
  <c r="D437" i="10"/>
  <c r="A438" i="10"/>
  <c r="B438" i="10"/>
  <c r="C438" i="10"/>
  <c r="D438" i="10"/>
  <c r="A439" i="10"/>
  <c r="B439" i="10"/>
  <c r="C439" i="10"/>
  <c r="D439" i="10"/>
  <c r="A440" i="10"/>
  <c r="B440" i="10"/>
  <c r="C440" i="10"/>
  <c r="D440" i="10"/>
  <c r="A441" i="10"/>
  <c r="B441" i="10"/>
  <c r="C441" i="10"/>
  <c r="D441" i="10"/>
  <c r="A442" i="10"/>
  <c r="B442" i="10"/>
  <c r="C442" i="10"/>
  <c r="D442" i="10"/>
  <c r="A443" i="10"/>
  <c r="B443" i="10"/>
  <c r="C443" i="10"/>
  <c r="D443" i="10"/>
  <c r="A444" i="10"/>
  <c r="B444" i="10"/>
  <c r="C444" i="10"/>
  <c r="D444" i="10"/>
  <c r="A445" i="10"/>
  <c r="B445" i="10"/>
  <c r="C445" i="10"/>
  <c r="D445" i="10"/>
  <c r="A446" i="10"/>
  <c r="B446" i="10"/>
  <c r="C446" i="10"/>
  <c r="D446" i="10"/>
  <c r="A447" i="10"/>
  <c r="B447" i="10"/>
  <c r="C447" i="10"/>
  <c r="D447" i="10"/>
  <c r="A448" i="10"/>
  <c r="B448" i="10"/>
  <c r="C448" i="10"/>
  <c r="D448" i="10"/>
  <c r="A449" i="10"/>
  <c r="B449" i="10"/>
  <c r="C449" i="10"/>
  <c r="D449" i="10"/>
  <c r="A450" i="10"/>
  <c r="B450" i="10"/>
  <c r="C450" i="10"/>
  <c r="D450" i="10"/>
  <c r="A451" i="10"/>
  <c r="B451" i="10"/>
  <c r="C451" i="10"/>
  <c r="D451" i="10"/>
  <c r="A452" i="10"/>
  <c r="B452" i="10"/>
  <c r="C452" i="10"/>
  <c r="D452" i="10"/>
  <c r="A453" i="10"/>
  <c r="B453" i="10"/>
  <c r="C453" i="10"/>
  <c r="D453" i="10"/>
  <c r="A454" i="10"/>
  <c r="B454" i="10"/>
  <c r="C454" i="10"/>
  <c r="D454" i="10"/>
  <c r="A455" i="10"/>
  <c r="B455" i="10"/>
  <c r="C455" i="10"/>
  <c r="D455" i="10"/>
  <c r="A456" i="10"/>
  <c r="B456" i="10"/>
  <c r="C456" i="10"/>
  <c r="D456" i="10"/>
  <c r="A457" i="10"/>
  <c r="B457" i="10"/>
  <c r="C457" i="10"/>
  <c r="D457" i="10"/>
  <c r="A458" i="10"/>
  <c r="B458" i="10"/>
  <c r="C458" i="10"/>
  <c r="D458" i="10"/>
  <c r="A459" i="10"/>
  <c r="B459" i="10"/>
  <c r="C459" i="10"/>
  <c r="D459" i="10"/>
  <c r="A460" i="10"/>
  <c r="B460" i="10"/>
  <c r="C460" i="10"/>
  <c r="D460" i="10"/>
  <c r="A461" i="10"/>
  <c r="B461" i="10"/>
  <c r="C461" i="10"/>
  <c r="D461" i="10"/>
  <c r="A462" i="10"/>
  <c r="B462" i="10"/>
  <c r="C462" i="10"/>
  <c r="D462" i="10"/>
  <c r="A463" i="10"/>
  <c r="B463" i="10"/>
  <c r="C463" i="10"/>
  <c r="D463" i="10"/>
  <c r="A464" i="10"/>
  <c r="B464" i="10"/>
  <c r="C464" i="10"/>
  <c r="D464" i="10"/>
  <c r="A465" i="10"/>
  <c r="B465" i="10"/>
  <c r="C465" i="10"/>
  <c r="D465" i="10"/>
  <c r="A466" i="10"/>
  <c r="B466" i="10"/>
  <c r="C466" i="10"/>
  <c r="D466" i="10"/>
  <c r="A467" i="10"/>
  <c r="B467" i="10"/>
  <c r="C467" i="10"/>
  <c r="D467" i="10"/>
  <c r="A468" i="10"/>
  <c r="B468" i="10"/>
  <c r="C468" i="10"/>
  <c r="D468" i="10"/>
  <c r="A469" i="10"/>
  <c r="B469" i="10"/>
  <c r="C469" i="10"/>
  <c r="D469" i="10"/>
  <c r="A470" i="10"/>
  <c r="B470" i="10"/>
  <c r="C470" i="10"/>
  <c r="D470" i="10"/>
  <c r="A471" i="10"/>
  <c r="B471" i="10"/>
  <c r="C471" i="10"/>
  <c r="D471" i="10"/>
  <c r="A472" i="10"/>
  <c r="B472" i="10"/>
  <c r="C472" i="10"/>
  <c r="D472" i="10"/>
  <c r="A473" i="10"/>
  <c r="B473" i="10"/>
  <c r="C473" i="10"/>
  <c r="D473" i="10"/>
  <c r="A474" i="10"/>
  <c r="B474" i="10"/>
  <c r="C474" i="10"/>
  <c r="D474" i="10"/>
  <c r="A475" i="10"/>
  <c r="B475" i="10"/>
  <c r="C475" i="10"/>
  <c r="D475" i="10"/>
  <c r="A476" i="10"/>
  <c r="B476" i="10"/>
  <c r="C476" i="10"/>
  <c r="D476" i="10"/>
  <c r="A477" i="10"/>
  <c r="B477" i="10"/>
  <c r="C477" i="10"/>
  <c r="D477" i="10"/>
  <c r="A478" i="10"/>
  <c r="B478" i="10"/>
  <c r="C478" i="10"/>
  <c r="D478" i="10"/>
  <c r="A479" i="10"/>
  <c r="B479" i="10"/>
  <c r="C479" i="10"/>
  <c r="D479" i="10"/>
  <c r="A480" i="10"/>
  <c r="B480" i="10"/>
  <c r="C480" i="10"/>
  <c r="D480" i="10"/>
  <c r="A481" i="10"/>
  <c r="B481" i="10"/>
  <c r="C481" i="10"/>
  <c r="D481" i="10"/>
  <c r="A482" i="10"/>
  <c r="B482" i="10"/>
  <c r="C482" i="10"/>
  <c r="D482" i="10"/>
  <c r="A483" i="10"/>
  <c r="B483" i="10"/>
  <c r="C483" i="10"/>
  <c r="D483" i="10"/>
  <c r="A484" i="10"/>
  <c r="B484" i="10"/>
  <c r="C484" i="10"/>
  <c r="D484" i="10"/>
  <c r="A485" i="10"/>
  <c r="B485" i="10"/>
  <c r="C485" i="10"/>
  <c r="D485" i="10"/>
  <c r="A486" i="10"/>
  <c r="B486" i="10"/>
  <c r="C486" i="10"/>
  <c r="D486" i="10"/>
  <c r="A487" i="10"/>
  <c r="B487" i="10"/>
  <c r="C487" i="10"/>
  <c r="D487" i="10"/>
  <c r="A488" i="10"/>
  <c r="B488" i="10"/>
  <c r="C488" i="10"/>
  <c r="D488" i="10"/>
  <c r="A489" i="10"/>
  <c r="B489" i="10"/>
  <c r="C489" i="10"/>
  <c r="D489" i="10"/>
  <c r="A490" i="10"/>
  <c r="B490" i="10"/>
  <c r="C490" i="10"/>
  <c r="D490" i="10"/>
  <c r="A491" i="10"/>
  <c r="B491" i="10"/>
  <c r="C491" i="10"/>
  <c r="D491" i="10"/>
  <c r="A492" i="10"/>
  <c r="B492" i="10"/>
  <c r="C492" i="10"/>
  <c r="D492" i="10"/>
  <c r="A493" i="10"/>
  <c r="B493" i="10"/>
  <c r="C493" i="10"/>
  <c r="D493" i="10"/>
  <c r="A494" i="10"/>
  <c r="B494" i="10"/>
  <c r="C494" i="10"/>
  <c r="D494" i="10"/>
  <c r="A495" i="10"/>
  <c r="B495" i="10"/>
  <c r="C495" i="10"/>
  <c r="D495" i="10"/>
  <c r="A496" i="10"/>
  <c r="B496" i="10"/>
  <c r="C496" i="10"/>
  <c r="D496" i="10"/>
  <c r="A497" i="10"/>
  <c r="B497" i="10"/>
  <c r="C497" i="10"/>
  <c r="D497" i="10"/>
  <c r="A498" i="10"/>
  <c r="B498" i="10"/>
  <c r="C498" i="10"/>
  <c r="D498" i="10"/>
  <c r="A499" i="10"/>
  <c r="B499" i="10"/>
  <c r="C499" i="10"/>
  <c r="D499" i="10"/>
  <c r="A500" i="10"/>
  <c r="B500" i="10"/>
  <c r="C500" i="10"/>
  <c r="D500" i="10"/>
  <c r="A501" i="10"/>
  <c r="B501" i="10"/>
  <c r="C501" i="10"/>
  <c r="D501" i="10"/>
  <c r="A502" i="10"/>
  <c r="B502" i="10"/>
  <c r="C502" i="10"/>
  <c r="D502" i="10"/>
  <c r="A503" i="10"/>
  <c r="B503" i="10"/>
  <c r="C503" i="10"/>
  <c r="D503" i="10"/>
  <c r="A504" i="10"/>
  <c r="B504" i="10"/>
  <c r="C504" i="10"/>
  <c r="D504" i="10"/>
  <c r="A505" i="10"/>
  <c r="B505" i="10"/>
  <c r="C505" i="10"/>
  <c r="D505" i="10"/>
  <c r="A506" i="10"/>
  <c r="B506" i="10"/>
  <c r="C506" i="10"/>
  <c r="D506" i="10"/>
  <c r="A507" i="10"/>
  <c r="B507" i="10"/>
  <c r="C507" i="10"/>
  <c r="D507" i="10"/>
  <c r="A508" i="10"/>
  <c r="B508" i="10"/>
  <c r="C508" i="10"/>
  <c r="D508" i="10"/>
  <c r="A509" i="10"/>
  <c r="B509" i="10"/>
  <c r="C509" i="10"/>
  <c r="D509" i="10"/>
  <c r="A510" i="10"/>
  <c r="B510" i="10"/>
  <c r="C510" i="10"/>
  <c r="D510" i="10"/>
  <c r="A511" i="10"/>
  <c r="B511" i="10"/>
  <c r="C511" i="10"/>
  <c r="D511" i="10"/>
  <c r="A512" i="10"/>
  <c r="B512" i="10"/>
  <c r="C512" i="10"/>
  <c r="D512" i="10"/>
  <c r="A513" i="10"/>
  <c r="B513" i="10"/>
  <c r="C513" i="10"/>
  <c r="D513" i="10"/>
  <c r="A514" i="10"/>
  <c r="B514" i="10"/>
  <c r="C514" i="10"/>
  <c r="D514" i="10"/>
  <c r="A515" i="10"/>
  <c r="B515" i="10"/>
  <c r="C515" i="10"/>
  <c r="D515" i="10"/>
  <c r="A516" i="10"/>
  <c r="B516" i="10"/>
  <c r="C516" i="10"/>
  <c r="D516" i="10"/>
  <c r="A517" i="10"/>
  <c r="B517" i="10"/>
  <c r="C517" i="10"/>
  <c r="D517" i="10"/>
  <c r="A518" i="10"/>
  <c r="B518" i="10"/>
  <c r="C518" i="10"/>
  <c r="D518" i="10"/>
  <c r="A519" i="10"/>
  <c r="B519" i="10"/>
  <c r="C519" i="10"/>
  <c r="D519" i="10"/>
  <c r="A520" i="10"/>
  <c r="B520" i="10"/>
  <c r="C520" i="10"/>
  <c r="D520" i="10"/>
  <c r="A521" i="10"/>
  <c r="B521" i="10"/>
  <c r="C521" i="10"/>
  <c r="D521" i="10"/>
  <c r="A522" i="10"/>
  <c r="B522" i="10"/>
  <c r="C522" i="10"/>
  <c r="D522" i="10"/>
  <c r="A523" i="10"/>
  <c r="B523" i="10"/>
  <c r="C523" i="10"/>
  <c r="D523" i="10"/>
  <c r="A524" i="10"/>
  <c r="B524" i="10"/>
  <c r="C524" i="10"/>
  <c r="D524" i="10"/>
  <c r="A525" i="10"/>
  <c r="B525" i="10"/>
  <c r="C525" i="10"/>
  <c r="D525" i="10"/>
  <c r="A526" i="10"/>
  <c r="B526" i="10"/>
  <c r="C526" i="10"/>
  <c r="D526" i="10"/>
  <c r="A527" i="10"/>
  <c r="B527" i="10"/>
  <c r="C527" i="10"/>
  <c r="D527" i="10"/>
  <c r="A528" i="10"/>
  <c r="B528" i="10"/>
  <c r="C528" i="10"/>
  <c r="D528" i="10"/>
  <c r="A529" i="10"/>
  <c r="B529" i="10"/>
  <c r="C529" i="10"/>
  <c r="D529" i="10"/>
  <c r="A530" i="10"/>
  <c r="B530" i="10"/>
  <c r="C530" i="10"/>
  <c r="D530" i="10"/>
  <c r="A531" i="10"/>
  <c r="B531" i="10"/>
  <c r="C531" i="10"/>
  <c r="D531" i="10"/>
  <c r="A532" i="10"/>
  <c r="B532" i="10"/>
  <c r="C532" i="10"/>
  <c r="D532" i="10"/>
  <c r="A533" i="10"/>
  <c r="B533" i="10"/>
  <c r="C533" i="10"/>
  <c r="D533" i="10"/>
  <c r="A534" i="10"/>
  <c r="B534" i="10"/>
  <c r="C534" i="10"/>
  <c r="D534" i="10"/>
  <c r="A535" i="10"/>
  <c r="B535" i="10"/>
  <c r="C535" i="10"/>
  <c r="D535" i="10"/>
  <c r="A536" i="10"/>
  <c r="B536" i="10"/>
  <c r="C536" i="10"/>
  <c r="D536" i="10"/>
  <c r="A537" i="10"/>
  <c r="B537" i="10"/>
  <c r="C537" i="10"/>
  <c r="D537" i="10"/>
  <c r="A538" i="10"/>
  <c r="B538" i="10"/>
  <c r="C538" i="10"/>
  <c r="D538" i="10"/>
  <c r="A539" i="10"/>
  <c r="B539" i="10"/>
  <c r="C539" i="10"/>
  <c r="D539" i="10"/>
  <c r="A540" i="10"/>
  <c r="B540" i="10"/>
  <c r="C540" i="10"/>
  <c r="D540" i="10"/>
  <c r="A541" i="10"/>
  <c r="B541" i="10"/>
  <c r="C541" i="10"/>
  <c r="D541" i="10"/>
  <c r="A542" i="10"/>
  <c r="B542" i="10"/>
  <c r="C542" i="10"/>
  <c r="D542" i="10"/>
  <c r="A543" i="10"/>
  <c r="B543" i="10"/>
  <c r="C543" i="10"/>
  <c r="D543" i="10"/>
  <c r="A544" i="10"/>
  <c r="B544" i="10"/>
  <c r="C544" i="10"/>
  <c r="D544" i="10"/>
  <c r="A545" i="10"/>
  <c r="B545" i="10"/>
  <c r="C545" i="10"/>
  <c r="D545" i="10"/>
  <c r="A546" i="10"/>
  <c r="B546" i="10"/>
  <c r="C546" i="10"/>
  <c r="D546" i="10"/>
  <c r="A547" i="10"/>
  <c r="B547" i="10"/>
  <c r="C547" i="10"/>
  <c r="D547" i="10"/>
  <c r="A548" i="10"/>
  <c r="B548" i="10"/>
  <c r="C548" i="10"/>
  <c r="D548" i="10"/>
  <c r="A549" i="10"/>
  <c r="B549" i="10"/>
  <c r="C549" i="10"/>
  <c r="D549" i="10"/>
  <c r="A550" i="10"/>
  <c r="B550" i="10"/>
  <c r="C550" i="10"/>
  <c r="D550" i="10"/>
  <c r="A551" i="10"/>
  <c r="B551" i="10"/>
  <c r="C551" i="10"/>
  <c r="D551" i="10"/>
  <c r="A552" i="10"/>
  <c r="B552" i="10"/>
  <c r="C552" i="10"/>
  <c r="D552" i="10"/>
  <c r="A553" i="10"/>
  <c r="B553" i="10"/>
  <c r="C553" i="10"/>
  <c r="D553" i="10"/>
  <c r="A554" i="10"/>
  <c r="B554" i="10"/>
  <c r="C554" i="10"/>
  <c r="D554" i="10"/>
  <c r="A555" i="10"/>
  <c r="B555" i="10"/>
  <c r="C555" i="10"/>
  <c r="D555" i="10"/>
  <c r="A556" i="10"/>
  <c r="B556" i="10"/>
  <c r="C556" i="10"/>
  <c r="D556" i="10"/>
  <c r="A557" i="10"/>
  <c r="B557" i="10"/>
  <c r="C557" i="10"/>
  <c r="D557" i="10"/>
  <c r="A558" i="10"/>
  <c r="B558" i="10"/>
  <c r="C558" i="10"/>
  <c r="D558" i="10"/>
  <c r="A559" i="10"/>
  <c r="B559" i="10"/>
  <c r="C559" i="10"/>
  <c r="D559" i="10"/>
  <c r="A560" i="10"/>
  <c r="B560" i="10"/>
  <c r="C560" i="10"/>
  <c r="D560" i="10"/>
  <c r="A561" i="10"/>
  <c r="B561" i="10"/>
  <c r="C561" i="10"/>
  <c r="D561" i="10"/>
  <c r="A562" i="10"/>
  <c r="B562" i="10"/>
  <c r="C562" i="10"/>
  <c r="D562" i="10"/>
  <c r="A563" i="10"/>
  <c r="B563" i="10"/>
  <c r="C563" i="10"/>
  <c r="D563" i="10"/>
  <c r="A564" i="10"/>
  <c r="B564" i="10"/>
  <c r="C564" i="10"/>
  <c r="D564" i="10"/>
  <c r="A565" i="10"/>
  <c r="B565" i="10"/>
  <c r="C565" i="10"/>
  <c r="D565" i="10"/>
  <c r="A566" i="10"/>
  <c r="B566" i="10"/>
  <c r="C566" i="10"/>
  <c r="D566" i="10"/>
  <c r="A567" i="10"/>
  <c r="B567" i="10"/>
  <c r="C567" i="10"/>
  <c r="D567" i="10"/>
  <c r="A568" i="10"/>
  <c r="B568" i="10"/>
  <c r="C568" i="10"/>
  <c r="D568" i="10"/>
  <c r="A569" i="10"/>
  <c r="B569" i="10"/>
  <c r="C569" i="10"/>
  <c r="D569" i="10"/>
  <c r="A570" i="10"/>
  <c r="B570" i="10"/>
  <c r="C570" i="10"/>
  <c r="D570" i="10"/>
  <c r="A571" i="10"/>
  <c r="B571" i="10"/>
  <c r="C571" i="10"/>
  <c r="D571" i="10"/>
  <c r="A572" i="10"/>
  <c r="B572" i="10"/>
  <c r="C572" i="10"/>
  <c r="D572" i="10"/>
  <c r="A573" i="10"/>
  <c r="B573" i="10"/>
  <c r="C573" i="10"/>
  <c r="D573" i="10"/>
  <c r="A574" i="10"/>
  <c r="B574" i="10"/>
  <c r="C574" i="10"/>
  <c r="D574" i="10"/>
  <c r="A575" i="10"/>
  <c r="B575" i="10"/>
  <c r="C575" i="10"/>
  <c r="D575" i="10"/>
  <c r="A576" i="10"/>
  <c r="B576" i="10"/>
  <c r="C576" i="10"/>
  <c r="D576" i="10"/>
  <c r="A577" i="10"/>
  <c r="B577" i="10"/>
  <c r="C577" i="10"/>
  <c r="D577" i="10"/>
  <c r="A578" i="10"/>
  <c r="B578" i="10"/>
  <c r="C578" i="10"/>
  <c r="D578" i="10"/>
  <c r="A579" i="10"/>
  <c r="B579" i="10"/>
  <c r="C579" i="10"/>
  <c r="D579" i="10"/>
  <c r="A580" i="10"/>
  <c r="B580" i="10"/>
  <c r="C580" i="10"/>
  <c r="D580" i="10"/>
  <c r="A581" i="10"/>
  <c r="B581" i="10"/>
  <c r="C581" i="10"/>
  <c r="D581" i="10"/>
  <c r="A582" i="10"/>
  <c r="B582" i="10"/>
  <c r="C582" i="10"/>
  <c r="D582" i="10"/>
  <c r="A583" i="10"/>
  <c r="B583" i="10"/>
  <c r="C583" i="10"/>
  <c r="D583" i="10"/>
  <c r="A584" i="10"/>
  <c r="B584" i="10"/>
  <c r="C584" i="10"/>
  <c r="D584" i="10"/>
  <c r="A585" i="10"/>
  <c r="B585" i="10"/>
  <c r="C585" i="10"/>
  <c r="D585" i="10"/>
  <c r="A586" i="10"/>
  <c r="B586" i="10"/>
  <c r="C586" i="10"/>
  <c r="D586" i="10"/>
  <c r="A587" i="10"/>
  <c r="B587" i="10"/>
  <c r="C587" i="10"/>
  <c r="D587" i="10"/>
  <c r="A588" i="10"/>
  <c r="B588" i="10"/>
  <c r="C588" i="10"/>
  <c r="D588" i="10"/>
  <c r="A589" i="10"/>
  <c r="B589" i="10"/>
  <c r="C589" i="10"/>
  <c r="D589" i="10"/>
  <c r="A590" i="10"/>
  <c r="B590" i="10"/>
  <c r="C590" i="10"/>
  <c r="D590" i="10"/>
  <c r="A591" i="10"/>
  <c r="B591" i="10"/>
  <c r="C591" i="10"/>
  <c r="D591" i="10"/>
  <c r="A592" i="10"/>
  <c r="B592" i="10"/>
  <c r="C592" i="10"/>
  <c r="D592" i="10"/>
  <c r="A593" i="10"/>
  <c r="B593" i="10"/>
  <c r="C593" i="10"/>
  <c r="D593" i="10"/>
  <c r="A594" i="10"/>
  <c r="B594" i="10"/>
  <c r="C594" i="10"/>
  <c r="D594" i="10"/>
  <c r="A595" i="10"/>
  <c r="B595" i="10"/>
  <c r="C595" i="10"/>
  <c r="D595" i="10"/>
  <c r="A596" i="10"/>
  <c r="B596" i="10"/>
  <c r="C596" i="10"/>
  <c r="D596" i="10"/>
  <c r="A597" i="10"/>
  <c r="B597" i="10"/>
  <c r="C597" i="10"/>
  <c r="D597" i="10"/>
  <c r="A598" i="10"/>
  <c r="B598" i="10"/>
  <c r="C598" i="10"/>
  <c r="D598" i="10"/>
  <c r="A599" i="10"/>
  <c r="B599" i="10"/>
  <c r="C599" i="10"/>
  <c r="D599" i="10"/>
  <c r="A600" i="10"/>
  <c r="B600" i="10"/>
  <c r="C600" i="10"/>
  <c r="D600" i="10"/>
  <c r="A601" i="10"/>
  <c r="B601" i="10"/>
  <c r="C601" i="10"/>
  <c r="D601" i="10"/>
  <c r="A602" i="10"/>
  <c r="B602" i="10"/>
  <c r="C602" i="10"/>
  <c r="D602" i="10"/>
  <c r="A603" i="10"/>
  <c r="B603" i="10"/>
  <c r="C603" i="10"/>
  <c r="D603" i="10"/>
  <c r="A604" i="10"/>
  <c r="B604" i="10"/>
  <c r="C604" i="10"/>
  <c r="D604" i="10"/>
  <c r="A605" i="10"/>
  <c r="B605" i="10"/>
  <c r="C605" i="10"/>
  <c r="D605" i="10"/>
  <c r="A606" i="10"/>
  <c r="B606" i="10"/>
  <c r="C606" i="10"/>
  <c r="D606" i="10"/>
  <c r="A607" i="10"/>
  <c r="B607" i="10"/>
  <c r="C607" i="10"/>
  <c r="D607" i="10"/>
  <c r="A608" i="10"/>
  <c r="B608" i="10"/>
  <c r="C608" i="10"/>
  <c r="D608" i="10"/>
  <c r="A609" i="10"/>
  <c r="B609" i="10"/>
  <c r="C609" i="10"/>
  <c r="D609" i="10"/>
  <c r="A610" i="10"/>
  <c r="B610" i="10"/>
  <c r="C610" i="10"/>
  <c r="D610" i="10"/>
  <c r="A611" i="10"/>
  <c r="B611" i="10"/>
  <c r="C611" i="10"/>
  <c r="D611" i="10"/>
  <c r="A612" i="10"/>
  <c r="B612" i="10"/>
  <c r="C612" i="10"/>
  <c r="D612" i="10"/>
  <c r="A613" i="10"/>
  <c r="B613" i="10"/>
  <c r="C613" i="10"/>
  <c r="D613" i="10"/>
  <c r="A614" i="10"/>
  <c r="B614" i="10"/>
  <c r="C614" i="10"/>
  <c r="D614" i="10"/>
  <c r="A615" i="10"/>
  <c r="B615" i="10"/>
  <c r="C615" i="10"/>
  <c r="D615" i="10"/>
  <c r="A616" i="10"/>
  <c r="B616" i="10"/>
  <c r="C616" i="10"/>
  <c r="D616" i="10"/>
  <c r="A617" i="10"/>
  <c r="B617" i="10"/>
  <c r="C617" i="10"/>
  <c r="D617" i="10"/>
  <c r="A618" i="10"/>
  <c r="B618" i="10"/>
  <c r="C618" i="10"/>
  <c r="D618" i="10"/>
  <c r="A619" i="10"/>
  <c r="B619" i="10"/>
  <c r="C619" i="10"/>
  <c r="D619" i="10"/>
  <c r="A620" i="10"/>
  <c r="B620" i="10"/>
  <c r="C620" i="10"/>
  <c r="D620" i="10"/>
  <c r="A621" i="10"/>
  <c r="B621" i="10"/>
  <c r="C621" i="10"/>
  <c r="D621" i="10"/>
  <c r="A622" i="10"/>
  <c r="B622" i="10"/>
  <c r="C622" i="10"/>
  <c r="D622" i="10"/>
  <c r="A623" i="10"/>
  <c r="B623" i="10"/>
  <c r="C623" i="10"/>
  <c r="D623" i="10"/>
  <c r="A624" i="10"/>
  <c r="B624" i="10"/>
  <c r="C624" i="10"/>
  <c r="D624" i="10"/>
  <c r="A625" i="10"/>
  <c r="B625" i="10"/>
  <c r="C625" i="10"/>
  <c r="D625" i="10"/>
  <c r="A626" i="10"/>
  <c r="B626" i="10"/>
  <c r="C626" i="10"/>
  <c r="D626" i="10"/>
  <c r="A627" i="10"/>
  <c r="B627" i="10"/>
  <c r="C627" i="10"/>
  <c r="D627" i="10"/>
  <c r="A628" i="10"/>
  <c r="B628" i="10"/>
  <c r="C628" i="10"/>
  <c r="D628" i="10"/>
  <c r="A629" i="10"/>
  <c r="B629" i="10"/>
  <c r="C629" i="10"/>
  <c r="D629" i="10"/>
  <c r="A630" i="10"/>
  <c r="B630" i="10"/>
  <c r="C630" i="10"/>
  <c r="D630" i="10"/>
  <c r="A631" i="10"/>
  <c r="B631" i="10"/>
  <c r="C631" i="10"/>
  <c r="D631" i="10"/>
  <c r="A632" i="10"/>
  <c r="B632" i="10"/>
  <c r="C632" i="10"/>
  <c r="D632" i="10"/>
  <c r="A633" i="10"/>
  <c r="B633" i="10"/>
  <c r="C633" i="10"/>
  <c r="D633" i="10"/>
  <c r="A634" i="10"/>
  <c r="B634" i="10"/>
  <c r="C634" i="10"/>
  <c r="D634" i="10"/>
  <c r="A635" i="10"/>
  <c r="B635" i="10"/>
  <c r="C635" i="10"/>
  <c r="D635" i="10"/>
  <c r="A636" i="10"/>
  <c r="B636" i="10"/>
  <c r="C636" i="10"/>
  <c r="D636" i="10"/>
  <c r="A637" i="10"/>
  <c r="B637" i="10"/>
  <c r="C637" i="10"/>
  <c r="D637" i="10"/>
  <c r="A638" i="10"/>
  <c r="B638" i="10"/>
  <c r="C638" i="10"/>
  <c r="D638" i="10"/>
  <c r="A639" i="10"/>
  <c r="B639" i="10"/>
  <c r="C639" i="10"/>
  <c r="D639" i="10"/>
  <c r="A640" i="10"/>
  <c r="B640" i="10"/>
  <c r="C640" i="10"/>
  <c r="D640" i="10"/>
  <c r="A641" i="10"/>
  <c r="B641" i="10"/>
  <c r="C641" i="10"/>
  <c r="D641" i="10"/>
  <c r="A642" i="10"/>
  <c r="B642" i="10"/>
  <c r="C642" i="10"/>
  <c r="D642" i="10"/>
  <c r="A643" i="10"/>
  <c r="B643" i="10"/>
  <c r="C643" i="10"/>
  <c r="D643" i="10"/>
  <c r="A644" i="10"/>
  <c r="B644" i="10"/>
  <c r="C644" i="10"/>
  <c r="D644" i="10"/>
  <c r="A645" i="10"/>
  <c r="B645" i="10"/>
  <c r="C645" i="10"/>
  <c r="D645" i="10"/>
  <c r="A646" i="10"/>
  <c r="B646" i="10"/>
  <c r="C646" i="10"/>
  <c r="D646" i="10"/>
  <c r="A647" i="10"/>
  <c r="B647" i="10"/>
  <c r="C647" i="10"/>
  <c r="D647" i="10"/>
  <c r="A648" i="10"/>
  <c r="B648" i="10"/>
  <c r="C648" i="10"/>
  <c r="D648" i="10"/>
  <c r="A649" i="10"/>
  <c r="B649" i="10"/>
  <c r="C649" i="10"/>
  <c r="D649" i="10"/>
  <c r="A650" i="10"/>
  <c r="B650" i="10"/>
  <c r="C650" i="10"/>
  <c r="D650" i="10"/>
  <c r="A651" i="10"/>
  <c r="B651" i="10"/>
  <c r="C651" i="10"/>
  <c r="D651" i="10"/>
  <c r="A652" i="10"/>
  <c r="B652" i="10"/>
  <c r="C652" i="10"/>
  <c r="D652" i="10"/>
  <c r="A653" i="10"/>
  <c r="B653" i="10"/>
  <c r="C653" i="10"/>
  <c r="D653" i="10"/>
  <c r="A654" i="10"/>
  <c r="B654" i="10"/>
  <c r="C654" i="10"/>
  <c r="D654" i="10"/>
  <c r="A655" i="10"/>
  <c r="B655" i="10"/>
  <c r="C655" i="10"/>
  <c r="D655" i="10"/>
  <c r="A656" i="10"/>
  <c r="B656" i="10"/>
  <c r="C656" i="10"/>
  <c r="D656" i="10"/>
  <c r="A657" i="10"/>
  <c r="B657" i="10"/>
  <c r="C657" i="10"/>
  <c r="D657" i="10"/>
  <c r="A658" i="10"/>
  <c r="B658" i="10"/>
  <c r="C658" i="10"/>
  <c r="D658" i="10"/>
  <c r="A659" i="10"/>
  <c r="B659" i="10"/>
  <c r="C659" i="10"/>
  <c r="D659" i="10"/>
  <c r="A660" i="10"/>
  <c r="B660" i="10"/>
  <c r="C660" i="10"/>
  <c r="D660" i="10"/>
  <c r="A661" i="10"/>
  <c r="B661" i="10"/>
  <c r="C661" i="10"/>
  <c r="D661" i="10"/>
  <c r="A662" i="10"/>
  <c r="B662" i="10"/>
  <c r="C662" i="10"/>
  <c r="D662" i="10"/>
  <c r="A663" i="10"/>
  <c r="B663" i="10"/>
  <c r="C663" i="10"/>
  <c r="D663" i="10"/>
  <c r="A664" i="10"/>
  <c r="B664" i="10"/>
  <c r="C664" i="10"/>
  <c r="D664" i="10"/>
  <c r="A665" i="10"/>
  <c r="B665" i="10"/>
  <c r="C665" i="10"/>
  <c r="D665" i="10"/>
  <c r="A666" i="10"/>
  <c r="B666" i="10"/>
  <c r="C666" i="10"/>
  <c r="D666" i="10"/>
  <c r="A667" i="10"/>
  <c r="B667" i="10"/>
  <c r="C667" i="10"/>
  <c r="D667" i="10"/>
  <c r="A668" i="10"/>
  <c r="B668" i="10"/>
  <c r="C668" i="10"/>
  <c r="D668" i="10"/>
  <c r="A669" i="10"/>
  <c r="B669" i="10"/>
  <c r="C669" i="10"/>
  <c r="D669" i="10"/>
  <c r="A670" i="10"/>
  <c r="B670" i="10"/>
  <c r="C670" i="10"/>
  <c r="D670" i="10"/>
  <c r="A671" i="10"/>
  <c r="B671" i="10"/>
  <c r="C671" i="10"/>
  <c r="D671" i="10"/>
  <c r="A672" i="10"/>
  <c r="B672" i="10"/>
  <c r="C672" i="10"/>
  <c r="D672" i="10"/>
  <c r="A673" i="10"/>
  <c r="B673" i="10"/>
  <c r="C673" i="10"/>
  <c r="D673" i="10"/>
  <c r="A674" i="10"/>
  <c r="B674" i="10"/>
  <c r="C674" i="10"/>
  <c r="D674" i="10"/>
  <c r="A675" i="10"/>
  <c r="B675" i="10"/>
  <c r="C675" i="10"/>
  <c r="D675" i="10"/>
  <c r="A676" i="10"/>
  <c r="B676" i="10"/>
  <c r="C676" i="10"/>
  <c r="D676" i="10"/>
  <c r="A677" i="10"/>
  <c r="B677" i="10"/>
  <c r="C677" i="10"/>
  <c r="D677" i="10"/>
  <c r="A678" i="10"/>
  <c r="B678" i="10"/>
  <c r="C678" i="10"/>
  <c r="D678" i="10"/>
  <c r="A679" i="10"/>
  <c r="B679" i="10"/>
  <c r="C679" i="10"/>
  <c r="D679" i="10"/>
  <c r="A680" i="10"/>
  <c r="B680" i="10"/>
  <c r="C680" i="10"/>
  <c r="D680" i="10"/>
  <c r="A681" i="10"/>
  <c r="B681" i="10"/>
  <c r="C681" i="10"/>
  <c r="D681" i="10"/>
  <c r="A682" i="10"/>
  <c r="B682" i="10"/>
  <c r="C682" i="10"/>
  <c r="D682" i="10"/>
  <c r="A683" i="10"/>
  <c r="B683" i="10"/>
  <c r="C683" i="10"/>
  <c r="D683" i="10"/>
  <c r="A684" i="10"/>
  <c r="B684" i="10"/>
  <c r="C684" i="10"/>
  <c r="D684" i="10"/>
  <c r="A685" i="10"/>
  <c r="B685" i="10"/>
  <c r="C685" i="10"/>
  <c r="D685" i="10"/>
  <c r="A686" i="10"/>
  <c r="B686" i="10"/>
  <c r="C686" i="10"/>
  <c r="D686" i="10"/>
  <c r="A687" i="10"/>
  <c r="B687" i="10"/>
  <c r="C687" i="10"/>
  <c r="D687" i="10"/>
  <c r="A688" i="10"/>
  <c r="B688" i="10"/>
  <c r="C688" i="10"/>
  <c r="D688" i="10"/>
  <c r="A689" i="10"/>
  <c r="B689" i="10"/>
  <c r="C689" i="10"/>
  <c r="D689" i="10"/>
  <c r="A690" i="10"/>
  <c r="B690" i="10"/>
  <c r="C690" i="10"/>
  <c r="D690" i="10"/>
  <c r="A691" i="10"/>
  <c r="B691" i="10"/>
  <c r="C691" i="10"/>
  <c r="D691" i="10"/>
  <c r="A692" i="10"/>
  <c r="B692" i="10"/>
  <c r="C692" i="10"/>
  <c r="D692" i="10"/>
  <c r="A693" i="10"/>
  <c r="B693" i="10"/>
  <c r="C693" i="10"/>
  <c r="D693" i="10"/>
  <c r="A694" i="10"/>
  <c r="B694" i="10"/>
  <c r="C694" i="10"/>
  <c r="D694" i="10"/>
  <c r="A695" i="10"/>
  <c r="B695" i="10"/>
  <c r="C695" i="10"/>
  <c r="D695" i="10"/>
  <c r="A696" i="10"/>
  <c r="B696" i="10"/>
  <c r="C696" i="10"/>
  <c r="D696" i="10"/>
  <c r="A697" i="10"/>
  <c r="B697" i="10"/>
  <c r="C697" i="10"/>
  <c r="D697" i="10"/>
  <c r="A698" i="10"/>
  <c r="B698" i="10"/>
  <c r="C698" i="10"/>
  <c r="D698" i="10"/>
  <c r="A699" i="10"/>
  <c r="B699" i="10"/>
  <c r="C699" i="10"/>
  <c r="D699" i="10"/>
  <c r="A700" i="10"/>
  <c r="B700" i="10"/>
  <c r="C700" i="10"/>
  <c r="D700" i="10"/>
  <c r="A701" i="10"/>
  <c r="B701" i="10"/>
  <c r="C701" i="10"/>
  <c r="D701" i="10"/>
  <c r="A702" i="10"/>
  <c r="B702" i="10"/>
  <c r="C702" i="10"/>
  <c r="D702" i="10"/>
  <c r="A703" i="10"/>
  <c r="B703" i="10"/>
  <c r="C703" i="10"/>
  <c r="D703" i="10"/>
  <c r="A704" i="10"/>
  <c r="B704" i="10"/>
  <c r="C704" i="10"/>
  <c r="D704" i="10"/>
  <c r="A705" i="10"/>
  <c r="B705" i="10"/>
  <c r="C705" i="10"/>
  <c r="D705" i="10"/>
  <c r="A706" i="10"/>
  <c r="B706" i="10"/>
  <c r="C706" i="10"/>
  <c r="D706" i="10"/>
  <c r="A707" i="10"/>
  <c r="B707" i="10"/>
  <c r="C707" i="10"/>
  <c r="D707" i="10"/>
  <c r="A708" i="10"/>
  <c r="B708" i="10"/>
  <c r="C708" i="10"/>
  <c r="D708" i="10"/>
  <c r="A709" i="10"/>
  <c r="B709" i="10"/>
  <c r="C709" i="10"/>
  <c r="D709" i="10"/>
  <c r="A710" i="10"/>
  <c r="B710" i="10"/>
  <c r="C710" i="10"/>
  <c r="D710" i="10"/>
  <c r="A711" i="10"/>
  <c r="B711" i="10"/>
  <c r="C711" i="10"/>
  <c r="D711" i="10"/>
  <c r="A712" i="10"/>
  <c r="B712" i="10"/>
  <c r="C712" i="10"/>
  <c r="D712" i="10"/>
  <c r="A713" i="10"/>
  <c r="B713" i="10"/>
  <c r="C713" i="10"/>
  <c r="D713" i="10"/>
  <c r="A714" i="10"/>
  <c r="B714" i="10"/>
  <c r="C714" i="10"/>
  <c r="D714" i="10"/>
  <c r="A715" i="10"/>
  <c r="B715" i="10"/>
  <c r="C715" i="10"/>
  <c r="D715" i="10"/>
  <c r="A716" i="10"/>
  <c r="B716" i="10"/>
  <c r="C716" i="10"/>
  <c r="D716" i="10"/>
  <c r="A717" i="10"/>
  <c r="B717" i="10"/>
  <c r="C717" i="10"/>
  <c r="D717" i="10"/>
  <c r="A718" i="10"/>
  <c r="B718" i="10"/>
  <c r="C718" i="10"/>
  <c r="D718" i="10"/>
  <c r="A719" i="10"/>
  <c r="B719" i="10"/>
  <c r="C719" i="10"/>
  <c r="D719" i="10"/>
  <c r="A720" i="10"/>
  <c r="B720" i="10"/>
  <c r="C720" i="10"/>
  <c r="D720" i="10"/>
  <c r="A721" i="10"/>
  <c r="B721" i="10"/>
  <c r="C721" i="10"/>
  <c r="D721" i="10"/>
  <c r="A722" i="10"/>
  <c r="B722" i="10"/>
  <c r="C722" i="10"/>
  <c r="D722" i="10"/>
  <c r="A723" i="10"/>
  <c r="B723" i="10"/>
  <c r="C723" i="10"/>
  <c r="D723" i="10"/>
  <c r="A724" i="10"/>
  <c r="B724" i="10"/>
  <c r="C724" i="10"/>
  <c r="D724" i="10"/>
  <c r="A725" i="10"/>
  <c r="B725" i="10"/>
  <c r="C725" i="10"/>
  <c r="D725" i="10"/>
  <c r="A726" i="10"/>
  <c r="B726" i="10"/>
  <c r="C726" i="10"/>
  <c r="D726" i="10"/>
  <c r="A727" i="10"/>
  <c r="B727" i="10"/>
  <c r="C727" i="10"/>
  <c r="D727" i="10"/>
  <c r="A728" i="10"/>
  <c r="B728" i="10"/>
  <c r="C728" i="10"/>
  <c r="D728" i="10"/>
  <c r="A729" i="10"/>
  <c r="B729" i="10"/>
  <c r="C729" i="10"/>
  <c r="D729" i="10"/>
  <c r="A730" i="10"/>
  <c r="B730" i="10"/>
  <c r="C730" i="10"/>
  <c r="D730" i="10"/>
  <c r="A731" i="10"/>
  <c r="B731" i="10"/>
  <c r="C731" i="10"/>
  <c r="D731" i="10"/>
  <c r="A732" i="10"/>
  <c r="B732" i="10"/>
  <c r="C732" i="10"/>
  <c r="D732" i="10"/>
  <c r="A733" i="10"/>
  <c r="B733" i="10"/>
  <c r="C733" i="10"/>
  <c r="D733" i="10"/>
  <c r="A734" i="10"/>
  <c r="B734" i="10"/>
  <c r="C734" i="10"/>
  <c r="D734" i="10"/>
  <c r="A735" i="10"/>
  <c r="B735" i="10"/>
  <c r="C735" i="10"/>
  <c r="D735" i="10"/>
  <c r="A736" i="10"/>
  <c r="B736" i="10"/>
  <c r="C736" i="10"/>
  <c r="D736" i="10"/>
  <c r="A737" i="10"/>
  <c r="B737" i="10"/>
  <c r="C737" i="10"/>
  <c r="D737" i="10"/>
  <c r="A738" i="10"/>
  <c r="B738" i="10"/>
  <c r="C738" i="10"/>
  <c r="D738" i="10"/>
  <c r="A739" i="10"/>
  <c r="B739" i="10"/>
  <c r="C739" i="10"/>
  <c r="D739" i="10"/>
  <c r="A740" i="10"/>
  <c r="B740" i="10"/>
  <c r="C740" i="10"/>
  <c r="D740" i="10"/>
  <c r="A741" i="10"/>
  <c r="B741" i="10"/>
  <c r="C741" i="10"/>
  <c r="D741" i="10"/>
  <c r="A742" i="10"/>
  <c r="B742" i="10"/>
  <c r="C742" i="10"/>
  <c r="D742" i="10"/>
  <c r="A743" i="10"/>
  <c r="B743" i="10"/>
  <c r="C743" i="10"/>
  <c r="D743" i="10"/>
  <c r="A744" i="10"/>
  <c r="B744" i="10"/>
  <c r="C744" i="10"/>
  <c r="D744" i="10"/>
  <c r="A745" i="10"/>
  <c r="B745" i="10"/>
  <c r="C745" i="10"/>
  <c r="D745" i="10"/>
  <c r="A746" i="10"/>
  <c r="B746" i="10"/>
  <c r="C746" i="10"/>
  <c r="D746" i="10"/>
  <c r="A747" i="10"/>
  <c r="B747" i="10"/>
  <c r="C747" i="10"/>
  <c r="D747" i="10"/>
  <c r="A748" i="10"/>
  <c r="B748" i="10"/>
  <c r="C748" i="10"/>
  <c r="D748" i="10"/>
  <c r="A749" i="10"/>
  <c r="B749" i="10"/>
  <c r="C749" i="10"/>
  <c r="D749" i="10"/>
  <c r="A750" i="10"/>
  <c r="B750" i="10"/>
  <c r="C750" i="10"/>
  <c r="D750" i="10"/>
  <c r="A751" i="10"/>
  <c r="B751" i="10"/>
  <c r="C751" i="10"/>
  <c r="D751" i="10"/>
  <c r="A752" i="10"/>
  <c r="B752" i="10"/>
  <c r="C752" i="10"/>
  <c r="D752" i="10"/>
  <c r="A753" i="10"/>
  <c r="B753" i="10"/>
  <c r="C753" i="10"/>
  <c r="D753" i="10"/>
  <c r="A754" i="10"/>
  <c r="B754" i="10"/>
  <c r="C754" i="10"/>
  <c r="D754" i="10"/>
  <c r="A755" i="10"/>
  <c r="B755" i="10"/>
  <c r="C755" i="10"/>
  <c r="D755" i="10"/>
  <c r="A756" i="10"/>
  <c r="B756" i="10"/>
  <c r="C756" i="10"/>
  <c r="D756" i="10"/>
  <c r="A757" i="10"/>
  <c r="B757" i="10"/>
  <c r="C757" i="10"/>
  <c r="D757" i="10"/>
  <c r="A758" i="10"/>
  <c r="B758" i="10"/>
  <c r="C758" i="10"/>
  <c r="D758" i="10"/>
  <c r="A759" i="10"/>
  <c r="B759" i="10"/>
  <c r="C759" i="10"/>
  <c r="D759" i="10"/>
  <c r="A760" i="10"/>
  <c r="B760" i="10"/>
  <c r="C760" i="10"/>
  <c r="D760" i="10"/>
  <c r="A761" i="10"/>
  <c r="B761" i="10"/>
  <c r="C761" i="10"/>
  <c r="D761" i="10"/>
  <c r="A762" i="10"/>
  <c r="B762" i="10"/>
  <c r="C762" i="10"/>
  <c r="D762" i="10"/>
  <c r="A763" i="10"/>
  <c r="B763" i="10"/>
  <c r="C763" i="10"/>
  <c r="D763" i="10"/>
  <c r="A764" i="10"/>
  <c r="B764" i="10"/>
  <c r="C764" i="10"/>
  <c r="D764" i="10"/>
  <c r="A765" i="10"/>
  <c r="B765" i="10"/>
  <c r="C765" i="10"/>
  <c r="D765" i="10"/>
  <c r="A766" i="10"/>
  <c r="B766" i="10"/>
  <c r="C766" i="10"/>
  <c r="D766" i="10"/>
  <c r="A767" i="10"/>
  <c r="B767" i="10"/>
  <c r="C767" i="10"/>
  <c r="D767" i="10"/>
  <c r="A768" i="10"/>
  <c r="B768" i="10"/>
  <c r="C768" i="10"/>
  <c r="D768" i="10"/>
  <c r="A769" i="10"/>
  <c r="B769" i="10"/>
  <c r="C769" i="10"/>
  <c r="D769" i="10"/>
  <c r="A770" i="10"/>
  <c r="B770" i="10"/>
  <c r="C770" i="10"/>
  <c r="D770" i="10"/>
  <c r="A771" i="10"/>
  <c r="B771" i="10"/>
  <c r="C771" i="10"/>
  <c r="D771" i="10"/>
  <c r="A772" i="10"/>
  <c r="B772" i="10"/>
  <c r="C772" i="10"/>
  <c r="D772" i="10"/>
  <c r="A773" i="10"/>
  <c r="B773" i="10"/>
  <c r="C773" i="10"/>
  <c r="D773" i="10"/>
  <c r="A774" i="10"/>
  <c r="B774" i="10"/>
  <c r="C774" i="10"/>
  <c r="D774" i="10"/>
  <c r="A775" i="10"/>
  <c r="B775" i="10"/>
  <c r="C775" i="10"/>
  <c r="D775" i="10"/>
  <c r="A776" i="10"/>
  <c r="B776" i="10"/>
  <c r="C776" i="10"/>
  <c r="D776" i="10"/>
  <c r="A777" i="10"/>
  <c r="B777" i="10"/>
  <c r="C777" i="10"/>
  <c r="D777" i="10"/>
  <c r="A778" i="10"/>
  <c r="B778" i="10"/>
  <c r="C778" i="10"/>
  <c r="D778" i="10"/>
  <c r="A779" i="10"/>
  <c r="B779" i="10"/>
  <c r="C779" i="10"/>
  <c r="D779" i="10"/>
  <c r="A780" i="10"/>
  <c r="B780" i="10"/>
  <c r="C780" i="10"/>
  <c r="D780" i="10"/>
  <c r="A781" i="10"/>
  <c r="B781" i="10"/>
  <c r="C781" i="10"/>
  <c r="D781" i="10"/>
  <c r="A782" i="10"/>
  <c r="B782" i="10"/>
  <c r="C782" i="10"/>
  <c r="D782" i="10"/>
  <c r="A783" i="10"/>
  <c r="B783" i="10"/>
  <c r="C783" i="10"/>
  <c r="D783" i="10"/>
  <c r="A784" i="10"/>
  <c r="B784" i="10"/>
  <c r="C784" i="10"/>
  <c r="D784" i="10"/>
  <c r="A785" i="10"/>
  <c r="B785" i="10"/>
  <c r="C785" i="10"/>
  <c r="D785" i="10"/>
  <c r="A786" i="10"/>
  <c r="B786" i="10"/>
  <c r="C786" i="10"/>
  <c r="D786" i="10"/>
  <c r="A787" i="10"/>
  <c r="B787" i="10"/>
  <c r="C787" i="10"/>
  <c r="D787" i="10"/>
  <c r="A788" i="10"/>
  <c r="B788" i="10"/>
  <c r="C788" i="10"/>
  <c r="D788" i="10"/>
  <c r="A789" i="10"/>
  <c r="B789" i="10"/>
  <c r="C789" i="10"/>
  <c r="D789" i="10"/>
  <c r="A790" i="10"/>
  <c r="B790" i="10"/>
  <c r="C790" i="10"/>
  <c r="D790" i="10"/>
  <c r="A791" i="10"/>
  <c r="B791" i="10"/>
  <c r="C791" i="10"/>
  <c r="D791" i="10"/>
  <c r="A792" i="10"/>
  <c r="B792" i="10"/>
  <c r="C792" i="10"/>
  <c r="D792" i="10"/>
  <c r="A793" i="10"/>
  <c r="B793" i="10"/>
  <c r="C793" i="10"/>
  <c r="D793" i="10"/>
  <c r="A794" i="10"/>
  <c r="B794" i="10"/>
  <c r="C794" i="10"/>
  <c r="D794" i="10"/>
  <c r="A795" i="10"/>
  <c r="B795" i="10"/>
  <c r="C795" i="10"/>
  <c r="D795" i="10"/>
  <c r="A796" i="10"/>
  <c r="B796" i="10"/>
  <c r="C796" i="10"/>
  <c r="D796" i="10"/>
  <c r="A797" i="10"/>
  <c r="B797" i="10"/>
  <c r="C797" i="10"/>
  <c r="D797" i="10"/>
  <c r="A798" i="10"/>
  <c r="B798" i="10"/>
  <c r="C798" i="10"/>
  <c r="D798" i="10"/>
  <c r="A799" i="10"/>
  <c r="B799" i="10"/>
  <c r="C799" i="10"/>
  <c r="D799" i="10"/>
  <c r="A800" i="10"/>
  <c r="B800" i="10"/>
  <c r="C800" i="10"/>
  <c r="D800" i="10"/>
  <c r="A801" i="10"/>
  <c r="B801" i="10"/>
  <c r="C801" i="10"/>
  <c r="D801" i="10"/>
  <c r="A802" i="10"/>
  <c r="B802" i="10"/>
  <c r="C802" i="10"/>
  <c r="D802" i="10"/>
  <c r="A803" i="10"/>
  <c r="B803" i="10"/>
  <c r="C803" i="10"/>
  <c r="D803" i="10"/>
  <c r="A804" i="10"/>
  <c r="B804" i="10"/>
  <c r="C804" i="10"/>
  <c r="D804" i="10"/>
  <c r="A805" i="10"/>
  <c r="B805" i="10"/>
  <c r="C805" i="10"/>
  <c r="D805" i="10"/>
  <c r="A806" i="10"/>
  <c r="B806" i="10"/>
  <c r="C806" i="10"/>
  <c r="D806" i="10"/>
  <c r="A807" i="10"/>
  <c r="B807" i="10"/>
  <c r="C807" i="10"/>
  <c r="D807" i="10"/>
  <c r="A808" i="10"/>
  <c r="B808" i="10"/>
  <c r="C808" i="10"/>
  <c r="D808" i="10"/>
  <c r="A809" i="10"/>
  <c r="B809" i="10"/>
  <c r="C809" i="10"/>
  <c r="D809" i="10"/>
  <c r="A810" i="10"/>
  <c r="B810" i="10"/>
  <c r="C810" i="10"/>
  <c r="D810" i="10"/>
  <c r="A811" i="10"/>
  <c r="B811" i="10"/>
  <c r="C811" i="10"/>
  <c r="D811" i="10"/>
  <c r="A812" i="10"/>
  <c r="B812" i="10"/>
  <c r="C812" i="10"/>
  <c r="D812" i="10"/>
  <c r="A813" i="10"/>
  <c r="B813" i="10"/>
  <c r="C813" i="10"/>
  <c r="D813" i="10"/>
  <c r="A814" i="10"/>
  <c r="B814" i="10"/>
  <c r="C814" i="10"/>
  <c r="D814" i="10"/>
  <c r="A815" i="10"/>
  <c r="B815" i="10"/>
  <c r="C815" i="10"/>
  <c r="D815" i="10"/>
  <c r="A816" i="10"/>
  <c r="B816" i="10"/>
  <c r="C816" i="10"/>
  <c r="D816" i="10"/>
  <c r="A817" i="10"/>
  <c r="B817" i="10"/>
  <c r="C817" i="10"/>
  <c r="D817" i="10"/>
  <c r="A818" i="10"/>
  <c r="B818" i="10"/>
  <c r="C818" i="10"/>
  <c r="D818" i="10"/>
  <c r="A819" i="10"/>
  <c r="B819" i="10"/>
  <c r="C819" i="10"/>
  <c r="D819" i="10"/>
  <c r="A820" i="10"/>
  <c r="B820" i="10"/>
  <c r="C820" i="10"/>
  <c r="D820" i="10"/>
  <c r="A821" i="10"/>
  <c r="B821" i="10"/>
  <c r="C821" i="10"/>
  <c r="D821" i="10"/>
  <c r="A822" i="10"/>
  <c r="B822" i="10"/>
  <c r="C822" i="10"/>
  <c r="D822" i="10"/>
  <c r="A823" i="10"/>
  <c r="B823" i="10"/>
  <c r="C823" i="10"/>
  <c r="D823" i="10"/>
  <c r="A824" i="10"/>
  <c r="B824" i="10"/>
  <c r="C824" i="10"/>
  <c r="D824" i="10"/>
  <c r="A825" i="10"/>
  <c r="B825" i="10"/>
  <c r="C825" i="10"/>
  <c r="D825" i="10"/>
  <c r="A826" i="10"/>
  <c r="B826" i="10"/>
  <c r="C826" i="10"/>
  <c r="D826" i="10"/>
  <c r="A827" i="10"/>
  <c r="B827" i="10"/>
  <c r="C827" i="10"/>
  <c r="D827" i="10"/>
  <c r="A828" i="10"/>
  <c r="B828" i="10"/>
  <c r="C828" i="10"/>
  <c r="D828" i="10"/>
  <c r="A829" i="10"/>
  <c r="B829" i="10"/>
  <c r="C829" i="10"/>
  <c r="D829" i="10"/>
  <c r="A830" i="10"/>
  <c r="B830" i="10"/>
  <c r="C830" i="10"/>
  <c r="D830" i="10"/>
  <c r="A831" i="10"/>
  <c r="B831" i="10"/>
  <c r="C831" i="10"/>
  <c r="D831" i="10"/>
  <c r="A832" i="10"/>
  <c r="B832" i="10"/>
  <c r="C832" i="10"/>
  <c r="D832" i="10"/>
  <c r="A833" i="10"/>
  <c r="B833" i="10"/>
  <c r="C833" i="10"/>
  <c r="D833" i="10"/>
  <c r="A834" i="10"/>
  <c r="B834" i="10"/>
  <c r="C834" i="10"/>
  <c r="D834" i="10"/>
  <c r="A835" i="10"/>
  <c r="B835" i="10"/>
  <c r="C835" i="10"/>
  <c r="D835" i="10"/>
  <c r="A836" i="10"/>
  <c r="B836" i="10"/>
  <c r="C836" i="10"/>
  <c r="D836" i="10"/>
  <c r="A837" i="10"/>
  <c r="B837" i="10"/>
  <c r="C837" i="10"/>
  <c r="D837" i="10"/>
  <c r="A838" i="10"/>
  <c r="B838" i="10"/>
  <c r="C838" i="10"/>
  <c r="D838" i="10"/>
  <c r="A839" i="10"/>
  <c r="B839" i="10"/>
  <c r="C839" i="10"/>
  <c r="D839" i="10"/>
  <c r="A840" i="10"/>
  <c r="B840" i="10"/>
  <c r="C840" i="10"/>
  <c r="D840" i="10"/>
  <c r="A841" i="10"/>
  <c r="B841" i="10"/>
  <c r="C841" i="10"/>
  <c r="D841" i="10"/>
  <c r="A842" i="10"/>
  <c r="B842" i="10"/>
  <c r="C842" i="10"/>
  <c r="D842" i="10"/>
  <c r="A843" i="10"/>
  <c r="B843" i="10"/>
  <c r="C843" i="10"/>
  <c r="D843" i="10"/>
  <c r="A844" i="10"/>
  <c r="B844" i="10"/>
  <c r="C844" i="10"/>
  <c r="D844" i="10"/>
  <c r="A845" i="10"/>
  <c r="B845" i="10"/>
  <c r="C845" i="10"/>
  <c r="D845" i="10"/>
  <c r="A846" i="10"/>
  <c r="B846" i="10"/>
  <c r="C846" i="10"/>
  <c r="D846" i="10"/>
  <c r="A847" i="10"/>
  <c r="B847" i="10"/>
  <c r="C847" i="10"/>
  <c r="D847" i="10"/>
  <c r="A848" i="10"/>
  <c r="B848" i="10"/>
  <c r="C848" i="10"/>
  <c r="D848" i="10"/>
  <c r="A849" i="10"/>
  <c r="B849" i="10"/>
  <c r="C849" i="10"/>
  <c r="D849" i="10"/>
  <c r="A850" i="10"/>
  <c r="B850" i="10"/>
  <c r="C850" i="10"/>
  <c r="D850" i="10"/>
  <c r="A851" i="10"/>
  <c r="B851" i="10"/>
  <c r="C851" i="10"/>
  <c r="D851" i="10"/>
  <c r="A852" i="10"/>
  <c r="B852" i="10"/>
  <c r="C852" i="10"/>
  <c r="D852" i="10"/>
  <c r="A853" i="10"/>
  <c r="B853" i="10"/>
  <c r="C853" i="10"/>
  <c r="D853" i="10"/>
  <c r="A854" i="10"/>
  <c r="B854" i="10"/>
  <c r="C854" i="10"/>
  <c r="D854" i="10"/>
  <c r="A855" i="10"/>
  <c r="B855" i="10"/>
  <c r="C855" i="10"/>
  <c r="D855" i="10"/>
  <c r="A856" i="10"/>
  <c r="B856" i="10"/>
  <c r="C856" i="10"/>
  <c r="D856" i="10"/>
  <c r="A857" i="10"/>
  <c r="B857" i="10"/>
  <c r="C857" i="10"/>
  <c r="D857" i="10"/>
  <c r="A858" i="10"/>
  <c r="B858" i="10"/>
  <c r="C858" i="10"/>
  <c r="D858" i="10"/>
  <c r="A859" i="10"/>
  <c r="B859" i="10"/>
  <c r="C859" i="10"/>
  <c r="D859" i="10"/>
  <c r="A860" i="10"/>
  <c r="B860" i="10"/>
  <c r="C860" i="10"/>
  <c r="D860" i="10"/>
  <c r="A861" i="10"/>
  <c r="B861" i="10"/>
  <c r="C861" i="10"/>
  <c r="D861" i="10"/>
  <c r="A862" i="10"/>
  <c r="B862" i="10"/>
  <c r="C862" i="10"/>
  <c r="D862" i="10"/>
  <c r="A863" i="10"/>
  <c r="B863" i="10"/>
  <c r="C863" i="10"/>
  <c r="D863" i="10"/>
  <c r="A864" i="10"/>
  <c r="B864" i="10"/>
  <c r="C864" i="10"/>
  <c r="D864" i="10"/>
  <c r="A865" i="10"/>
  <c r="B865" i="10"/>
  <c r="C865" i="10"/>
  <c r="D865" i="10"/>
  <c r="A866" i="10"/>
  <c r="B866" i="10"/>
  <c r="C866" i="10"/>
  <c r="D866" i="10"/>
  <c r="A867" i="10"/>
  <c r="B867" i="10"/>
  <c r="C867" i="10"/>
  <c r="D867" i="10"/>
  <c r="A868" i="10"/>
  <c r="B868" i="10"/>
  <c r="C868" i="10"/>
  <c r="D868" i="10"/>
  <c r="A869" i="10"/>
  <c r="B869" i="10"/>
  <c r="C869" i="10"/>
  <c r="D869" i="10"/>
  <c r="A870" i="10"/>
  <c r="B870" i="10"/>
  <c r="C870" i="10"/>
  <c r="D870" i="10"/>
  <c r="A871" i="10"/>
  <c r="B871" i="10"/>
  <c r="C871" i="10"/>
  <c r="D871" i="10"/>
  <c r="A872" i="10"/>
  <c r="B872" i="10"/>
  <c r="C872" i="10"/>
  <c r="D872" i="10"/>
  <c r="A873" i="10"/>
  <c r="B873" i="10"/>
  <c r="C873" i="10"/>
  <c r="D873" i="10"/>
  <c r="A874" i="10"/>
  <c r="B874" i="10"/>
  <c r="C874" i="10"/>
  <c r="D874" i="10"/>
  <c r="A875" i="10"/>
  <c r="B875" i="10"/>
  <c r="C875" i="10"/>
  <c r="D875" i="10"/>
  <c r="A876" i="10"/>
  <c r="B876" i="10"/>
  <c r="C876" i="10"/>
  <c r="D876" i="10"/>
  <c r="A877" i="10"/>
  <c r="B877" i="10"/>
  <c r="C877" i="10"/>
  <c r="D877" i="10"/>
  <c r="A878" i="10"/>
  <c r="B878" i="10"/>
  <c r="C878" i="10"/>
  <c r="D878" i="10"/>
  <c r="A879" i="10"/>
  <c r="B879" i="10"/>
  <c r="C879" i="10"/>
  <c r="D879" i="10"/>
  <c r="A880" i="10"/>
  <c r="B880" i="10"/>
  <c r="C880" i="10"/>
  <c r="D880" i="10"/>
  <c r="A881" i="10"/>
  <c r="B881" i="10"/>
  <c r="C881" i="10"/>
  <c r="D881" i="10"/>
  <c r="A882" i="10"/>
  <c r="B882" i="10"/>
  <c r="C882" i="10"/>
  <c r="D882" i="10"/>
  <c r="A883" i="10"/>
  <c r="B883" i="10"/>
  <c r="C883" i="10"/>
  <c r="D883" i="10"/>
  <c r="A884" i="10"/>
  <c r="B884" i="10"/>
  <c r="C884" i="10"/>
  <c r="D884" i="10"/>
  <c r="A885" i="10"/>
  <c r="B885" i="10"/>
  <c r="C885" i="10"/>
  <c r="D885" i="10"/>
  <c r="A886" i="10"/>
  <c r="B886" i="10"/>
  <c r="C886" i="10"/>
  <c r="D886" i="10"/>
  <c r="A887" i="10"/>
  <c r="B887" i="10"/>
  <c r="C887" i="10"/>
  <c r="D887" i="10"/>
  <c r="A888" i="10"/>
  <c r="B888" i="10"/>
  <c r="C888" i="10"/>
  <c r="D888" i="10"/>
  <c r="A889" i="10"/>
  <c r="B889" i="10"/>
  <c r="C889" i="10"/>
  <c r="D889" i="10"/>
  <c r="A890" i="10"/>
  <c r="B890" i="10"/>
  <c r="C890" i="10"/>
  <c r="D890" i="10"/>
  <c r="A891" i="10"/>
  <c r="B891" i="10"/>
  <c r="C891" i="10"/>
  <c r="D891" i="10"/>
  <c r="A892" i="10"/>
  <c r="B892" i="10"/>
  <c r="C892" i="10"/>
  <c r="D892" i="10"/>
  <c r="A893" i="10"/>
  <c r="B893" i="10"/>
  <c r="C893" i="10"/>
  <c r="D893" i="10"/>
  <c r="A894" i="10"/>
  <c r="B894" i="10"/>
  <c r="C894" i="10"/>
  <c r="D894" i="10"/>
  <c r="A895" i="10"/>
  <c r="B895" i="10"/>
  <c r="C895" i="10"/>
  <c r="D895" i="10"/>
  <c r="A896" i="10"/>
  <c r="B896" i="10"/>
  <c r="C896" i="10"/>
  <c r="D896" i="10"/>
  <c r="A897" i="10"/>
  <c r="B897" i="10"/>
  <c r="C897" i="10"/>
  <c r="D897" i="10"/>
  <c r="A898" i="10"/>
  <c r="B898" i="10"/>
  <c r="C898" i="10"/>
  <c r="D898" i="10"/>
  <c r="A899" i="10"/>
  <c r="B899" i="10"/>
  <c r="C899" i="10"/>
  <c r="D899" i="10"/>
  <c r="A900" i="10"/>
  <c r="B900" i="10"/>
  <c r="C900" i="10"/>
  <c r="D900" i="10"/>
  <c r="A901" i="10"/>
  <c r="B901" i="10"/>
  <c r="C901" i="10"/>
  <c r="D901" i="10"/>
  <c r="A902" i="10"/>
  <c r="B902" i="10"/>
  <c r="C902" i="10"/>
  <c r="D902" i="10"/>
  <c r="A903" i="10"/>
  <c r="B903" i="10"/>
  <c r="C903" i="10"/>
  <c r="D903" i="10"/>
  <c r="A904" i="10"/>
  <c r="B904" i="10"/>
  <c r="C904" i="10"/>
  <c r="D904" i="10"/>
  <c r="A905" i="10"/>
  <c r="B905" i="10"/>
  <c r="C905" i="10"/>
  <c r="D905" i="10"/>
  <c r="A906" i="10"/>
  <c r="B906" i="10"/>
  <c r="C906" i="10"/>
  <c r="D906" i="10"/>
  <c r="A907" i="10"/>
  <c r="B907" i="10"/>
  <c r="C907" i="10"/>
  <c r="D907" i="10"/>
  <c r="A908" i="10"/>
  <c r="B908" i="10"/>
  <c r="C908" i="10"/>
  <c r="D908" i="10"/>
  <c r="A909" i="10"/>
  <c r="B909" i="10"/>
  <c r="C909" i="10"/>
  <c r="D909" i="10"/>
  <c r="A910" i="10"/>
  <c r="B910" i="10"/>
  <c r="C910" i="10"/>
  <c r="D910" i="10"/>
  <c r="A911" i="10"/>
  <c r="B911" i="10"/>
  <c r="C911" i="10"/>
  <c r="D911" i="10"/>
  <c r="A912" i="10"/>
  <c r="B912" i="10"/>
  <c r="C912" i="10"/>
  <c r="D912" i="10"/>
  <c r="A913" i="10"/>
  <c r="B913" i="10"/>
  <c r="C913" i="10"/>
  <c r="D913" i="10"/>
  <c r="A914" i="10"/>
  <c r="B914" i="10"/>
  <c r="C914" i="10"/>
  <c r="D914" i="10"/>
  <c r="A915" i="10"/>
  <c r="B915" i="10"/>
  <c r="C915" i="10"/>
  <c r="D915" i="10"/>
  <c r="A916" i="10"/>
  <c r="B916" i="10"/>
  <c r="C916" i="10"/>
  <c r="D916" i="10"/>
  <c r="A917" i="10"/>
  <c r="B917" i="10"/>
  <c r="C917" i="10"/>
  <c r="D917" i="10"/>
  <c r="A918" i="10"/>
  <c r="B918" i="10"/>
  <c r="C918" i="10"/>
  <c r="D918" i="10"/>
  <c r="A919" i="10"/>
  <c r="B919" i="10"/>
  <c r="C919" i="10"/>
  <c r="D919" i="10"/>
  <c r="A920" i="10"/>
  <c r="B920" i="10"/>
  <c r="C920" i="10"/>
  <c r="D920" i="10"/>
  <c r="A921" i="10"/>
  <c r="B921" i="10"/>
  <c r="C921" i="10"/>
  <c r="D921" i="10"/>
  <c r="A922" i="10"/>
  <c r="B922" i="10"/>
  <c r="C922" i="10"/>
  <c r="D922" i="10"/>
  <c r="A923" i="10"/>
  <c r="B923" i="10"/>
  <c r="C923" i="10"/>
  <c r="D923" i="10"/>
  <c r="A924" i="10"/>
  <c r="B924" i="10"/>
  <c r="C924" i="10"/>
  <c r="D924" i="10"/>
  <c r="A925" i="10"/>
  <c r="B925" i="10"/>
  <c r="C925" i="10"/>
  <c r="D925" i="10"/>
  <c r="A926" i="10"/>
  <c r="B926" i="10"/>
  <c r="C926" i="10"/>
  <c r="D926" i="10"/>
  <c r="A927" i="10"/>
  <c r="B927" i="10"/>
  <c r="C927" i="10"/>
  <c r="D927" i="10"/>
  <c r="A928" i="10"/>
  <c r="B928" i="10"/>
  <c r="C928" i="10"/>
  <c r="D928" i="10"/>
  <c r="A929" i="10"/>
  <c r="B929" i="10"/>
  <c r="C929" i="10"/>
  <c r="D929" i="10"/>
  <c r="A930" i="10"/>
  <c r="B930" i="10"/>
  <c r="C930" i="10"/>
  <c r="D930" i="10"/>
  <c r="A931" i="10"/>
  <c r="B931" i="10"/>
  <c r="C931" i="10"/>
  <c r="D931" i="10"/>
  <c r="A932" i="10"/>
  <c r="B932" i="10"/>
  <c r="C932" i="10"/>
  <c r="D932" i="10"/>
  <c r="A933" i="10"/>
  <c r="B933" i="10"/>
  <c r="C933" i="10"/>
  <c r="D933" i="10"/>
  <c r="A934" i="10"/>
  <c r="B934" i="10"/>
  <c r="C934" i="10"/>
  <c r="D934" i="10"/>
  <c r="A935" i="10"/>
  <c r="B935" i="10"/>
  <c r="C935" i="10"/>
  <c r="D935" i="10"/>
  <c r="A936" i="10"/>
  <c r="B936" i="10"/>
  <c r="C936" i="10"/>
  <c r="D936" i="10"/>
  <c r="A937" i="10"/>
  <c r="B937" i="10"/>
  <c r="C937" i="10"/>
  <c r="D937" i="10"/>
  <c r="A938" i="10"/>
  <c r="B938" i="10"/>
  <c r="C938" i="10"/>
  <c r="D938" i="10"/>
  <c r="A939" i="10"/>
  <c r="B939" i="10"/>
  <c r="C939" i="10"/>
  <c r="D939" i="10"/>
  <c r="A940" i="10"/>
  <c r="B940" i="10"/>
  <c r="C940" i="10"/>
  <c r="D940" i="10"/>
  <c r="A941" i="10"/>
  <c r="B941" i="10"/>
  <c r="C941" i="10"/>
  <c r="D941" i="10"/>
  <c r="A942" i="10"/>
  <c r="B942" i="10"/>
  <c r="C942" i="10"/>
  <c r="D942" i="10"/>
  <c r="A943" i="10"/>
  <c r="B943" i="10"/>
  <c r="C943" i="10"/>
  <c r="D943" i="10"/>
  <c r="A944" i="10"/>
  <c r="B944" i="10"/>
  <c r="C944" i="10"/>
  <c r="D944" i="10"/>
  <c r="A945" i="10"/>
  <c r="B945" i="10"/>
  <c r="C945" i="10"/>
  <c r="D945" i="10"/>
  <c r="A946" i="10"/>
  <c r="B946" i="10"/>
  <c r="C946" i="10"/>
  <c r="D946" i="10"/>
  <c r="A947" i="10"/>
  <c r="B947" i="10"/>
  <c r="C947" i="10"/>
  <c r="D947" i="10"/>
  <c r="A948" i="10"/>
  <c r="B948" i="10"/>
  <c r="C948" i="10"/>
  <c r="D948" i="10"/>
  <c r="A949" i="10"/>
  <c r="B949" i="10"/>
  <c r="C949" i="10"/>
  <c r="D949" i="10"/>
  <c r="A950" i="10"/>
  <c r="B950" i="10"/>
  <c r="C950" i="10"/>
  <c r="D950" i="10"/>
  <c r="A951" i="10"/>
  <c r="B951" i="10"/>
  <c r="C951" i="10"/>
  <c r="D951" i="10"/>
  <c r="A952" i="10"/>
  <c r="B952" i="10"/>
  <c r="C952" i="10"/>
  <c r="D952" i="10"/>
  <c r="A953" i="10"/>
  <c r="B953" i="10"/>
  <c r="C953" i="10"/>
  <c r="D953" i="10"/>
  <c r="A954" i="10"/>
  <c r="B954" i="10"/>
  <c r="C954" i="10"/>
  <c r="D954" i="10"/>
  <c r="A955" i="10"/>
  <c r="B955" i="10"/>
  <c r="C955" i="10"/>
  <c r="D955" i="10"/>
  <c r="A956" i="10"/>
  <c r="B956" i="10"/>
  <c r="C956" i="10"/>
  <c r="D956" i="10"/>
  <c r="A957" i="10"/>
  <c r="B957" i="10"/>
  <c r="C957" i="10"/>
  <c r="D957" i="10"/>
  <c r="A958" i="10"/>
  <c r="B958" i="10"/>
  <c r="C958" i="10"/>
  <c r="D958" i="10"/>
  <c r="A959" i="10"/>
  <c r="B959" i="10"/>
  <c r="C959" i="10"/>
  <c r="D959" i="10"/>
  <c r="A960" i="10"/>
  <c r="B960" i="10"/>
  <c r="C960" i="10"/>
  <c r="D960" i="10"/>
  <c r="A961" i="10"/>
  <c r="B961" i="10"/>
  <c r="C961" i="10"/>
  <c r="D961" i="10"/>
  <c r="A962" i="10"/>
  <c r="B962" i="10"/>
  <c r="C962" i="10"/>
  <c r="D962" i="10"/>
  <c r="A963" i="10"/>
  <c r="B963" i="10"/>
  <c r="C963" i="10"/>
  <c r="D963" i="10"/>
  <c r="A964" i="10"/>
  <c r="B964" i="10"/>
  <c r="C964" i="10"/>
  <c r="D964" i="10"/>
  <c r="A965" i="10"/>
  <c r="B965" i="10"/>
  <c r="C965" i="10"/>
  <c r="D965" i="10"/>
  <c r="A966" i="10"/>
  <c r="B966" i="10"/>
  <c r="C966" i="10"/>
  <c r="D966" i="10"/>
  <c r="A967" i="10"/>
  <c r="B967" i="10"/>
  <c r="C967" i="10"/>
  <c r="D967" i="10"/>
  <c r="A968" i="10"/>
  <c r="B968" i="10"/>
  <c r="C968" i="10"/>
  <c r="D968" i="10"/>
  <c r="A969" i="10"/>
  <c r="B969" i="10"/>
  <c r="C969" i="10"/>
  <c r="D969" i="10"/>
  <c r="A970" i="10"/>
  <c r="B970" i="10"/>
  <c r="C970" i="10"/>
  <c r="D970" i="10"/>
  <c r="A971" i="10"/>
  <c r="B971" i="10"/>
  <c r="C971" i="10"/>
  <c r="D971" i="10"/>
  <c r="A972" i="10"/>
  <c r="B972" i="10"/>
  <c r="C972" i="10"/>
  <c r="D972" i="10"/>
  <c r="A973" i="10"/>
  <c r="B973" i="10"/>
  <c r="C973" i="10"/>
  <c r="D973" i="10"/>
  <c r="A974" i="10"/>
  <c r="B974" i="10"/>
  <c r="C974" i="10"/>
  <c r="D974" i="10"/>
  <c r="A975" i="10"/>
  <c r="B975" i="10"/>
  <c r="C975" i="10"/>
  <c r="D975" i="10"/>
  <c r="A976" i="10"/>
  <c r="B976" i="10"/>
  <c r="C976" i="10"/>
  <c r="D976" i="10"/>
  <c r="A977" i="10"/>
  <c r="B977" i="10"/>
  <c r="C977" i="10"/>
  <c r="D977" i="10"/>
  <c r="A978" i="10"/>
  <c r="B978" i="10"/>
  <c r="C978" i="10"/>
  <c r="D978" i="10"/>
  <c r="A979" i="10"/>
  <c r="B979" i="10"/>
  <c r="C979" i="10"/>
  <c r="D979" i="10"/>
  <c r="A980" i="10"/>
  <c r="B980" i="10"/>
  <c r="C980" i="10"/>
  <c r="D980" i="10"/>
  <c r="A981" i="10"/>
  <c r="B981" i="10"/>
  <c r="C981" i="10"/>
  <c r="D981" i="10"/>
  <c r="A982" i="10"/>
  <c r="B982" i="10"/>
  <c r="C982" i="10"/>
  <c r="D982" i="10"/>
  <c r="A983" i="10"/>
  <c r="B983" i="10"/>
  <c r="C983" i="10"/>
  <c r="D983" i="10"/>
  <c r="A984" i="10"/>
  <c r="B984" i="10"/>
  <c r="C984" i="10"/>
  <c r="D984" i="10"/>
  <c r="A985" i="10"/>
  <c r="B985" i="10"/>
  <c r="C985" i="10"/>
  <c r="D985" i="10"/>
  <c r="A986" i="10"/>
  <c r="B986" i="10"/>
  <c r="C986" i="10"/>
  <c r="D986" i="10"/>
  <c r="A987" i="10"/>
  <c r="B987" i="10"/>
  <c r="C987" i="10"/>
  <c r="D987" i="10"/>
  <c r="A988" i="10"/>
  <c r="B988" i="10"/>
  <c r="C988" i="10"/>
  <c r="D988" i="10"/>
  <c r="A989" i="10"/>
  <c r="B989" i="10"/>
  <c r="C989" i="10"/>
  <c r="D989" i="10"/>
  <c r="A990" i="10"/>
  <c r="B990" i="10"/>
  <c r="C990" i="10"/>
  <c r="D990" i="10"/>
  <c r="A991" i="10"/>
  <c r="B991" i="10"/>
  <c r="C991" i="10"/>
  <c r="D991" i="10"/>
  <c r="A992" i="10"/>
  <c r="B992" i="10"/>
  <c r="C992" i="10"/>
  <c r="D992" i="10"/>
  <c r="A993" i="10"/>
  <c r="B993" i="10"/>
  <c r="C993" i="10"/>
  <c r="D993" i="10"/>
  <c r="A994" i="10"/>
  <c r="B994" i="10"/>
  <c r="C994" i="10"/>
  <c r="D994" i="10"/>
  <c r="A995" i="10"/>
  <c r="B995" i="10"/>
  <c r="C995" i="10"/>
  <c r="D995" i="10"/>
  <c r="A996" i="10"/>
  <c r="B996" i="10"/>
  <c r="C996" i="10"/>
  <c r="D996" i="10"/>
  <c r="A997" i="10"/>
  <c r="B997" i="10"/>
  <c r="C997" i="10"/>
  <c r="D997" i="10"/>
  <c r="A998" i="10"/>
  <c r="B998" i="10"/>
  <c r="C998" i="10"/>
  <c r="D998" i="10"/>
  <c r="A999" i="10"/>
  <c r="B999" i="10"/>
  <c r="C999" i="10"/>
  <c r="D999" i="10"/>
  <c r="A1000" i="10"/>
  <c r="B1000" i="10"/>
  <c r="C1000" i="10"/>
  <c r="D1000" i="10"/>
  <c r="A1001" i="10"/>
  <c r="B1001" i="10"/>
  <c r="C1001" i="10"/>
  <c r="D1001" i="10"/>
  <c r="B2" i="10"/>
  <c r="C2" i="10"/>
  <c r="D2" i="10"/>
  <c r="A2" i="10"/>
  <c r="A3" i="12"/>
  <c r="B3" i="12"/>
  <c r="C3" i="12"/>
  <c r="A4" i="12"/>
  <c r="B4" i="12"/>
  <c r="C4" i="12"/>
  <c r="A5" i="12"/>
  <c r="B5" i="12"/>
  <c r="C5" i="12"/>
  <c r="A6" i="12"/>
  <c r="B6" i="12"/>
  <c r="C6" i="12"/>
  <c r="A7" i="12"/>
  <c r="B7" i="12"/>
  <c r="C7" i="12"/>
  <c r="A8" i="12"/>
  <c r="B8" i="12"/>
  <c r="C8" i="12"/>
  <c r="A9" i="12"/>
  <c r="B9" i="12"/>
  <c r="C9" i="12"/>
  <c r="A10" i="12"/>
  <c r="B10" i="12"/>
  <c r="C10" i="12"/>
  <c r="A11" i="12"/>
  <c r="B11" i="12"/>
  <c r="C11" i="12"/>
  <c r="A12" i="12"/>
  <c r="B12" i="12"/>
  <c r="C12" i="12"/>
  <c r="A13" i="12"/>
  <c r="B13" i="12"/>
  <c r="C13" i="12"/>
  <c r="A14" i="12"/>
  <c r="B14" i="12"/>
  <c r="C14" i="12"/>
  <c r="A15" i="12"/>
  <c r="B15" i="12"/>
  <c r="C15" i="12"/>
  <c r="A16" i="12"/>
  <c r="B16" i="12"/>
  <c r="C16" i="12"/>
  <c r="A17" i="12"/>
  <c r="B17" i="12"/>
  <c r="C17" i="12"/>
  <c r="A18" i="12"/>
  <c r="B18" i="12"/>
  <c r="C18" i="12"/>
  <c r="A19" i="12"/>
  <c r="B19" i="12"/>
  <c r="C19" i="12"/>
  <c r="A20" i="12"/>
  <c r="B20" i="12"/>
  <c r="C20" i="12"/>
  <c r="A21" i="12"/>
  <c r="B21" i="12"/>
  <c r="C21" i="12"/>
  <c r="A22" i="12"/>
  <c r="B22" i="12"/>
  <c r="C22" i="12"/>
  <c r="A23" i="12"/>
  <c r="B23" i="12"/>
  <c r="C23" i="12"/>
  <c r="A24" i="12"/>
  <c r="B24" i="12"/>
  <c r="C24" i="12"/>
  <c r="A25" i="12"/>
  <c r="B25" i="12"/>
  <c r="C25" i="12"/>
  <c r="A26" i="12"/>
  <c r="B26" i="12"/>
  <c r="C26" i="12"/>
  <c r="A27" i="12"/>
  <c r="B27" i="12"/>
  <c r="C27" i="12"/>
  <c r="A28" i="12"/>
  <c r="B28" i="12"/>
  <c r="C28" i="12"/>
  <c r="A29" i="12"/>
  <c r="B29" i="12"/>
  <c r="C29" i="12"/>
  <c r="A30" i="12"/>
  <c r="B30" i="12"/>
  <c r="C30" i="12"/>
  <c r="A31" i="12"/>
  <c r="B31" i="12"/>
  <c r="C31" i="12"/>
  <c r="A32" i="12"/>
  <c r="B32" i="12"/>
  <c r="C32" i="12"/>
  <c r="A33" i="12"/>
  <c r="B33" i="12"/>
  <c r="C33" i="12"/>
  <c r="A34" i="12"/>
  <c r="B34" i="12"/>
  <c r="C34" i="12"/>
  <c r="A35" i="12"/>
  <c r="B35" i="12"/>
  <c r="C35" i="12"/>
  <c r="A36" i="12"/>
  <c r="B36" i="12"/>
  <c r="C36" i="12"/>
  <c r="A37" i="12"/>
  <c r="B37" i="12"/>
  <c r="C37" i="12"/>
  <c r="A38" i="12"/>
  <c r="B38" i="12"/>
  <c r="C38" i="12"/>
  <c r="A39" i="12"/>
  <c r="B39" i="12"/>
  <c r="C39" i="12"/>
  <c r="A40" i="12"/>
  <c r="B40" i="12"/>
  <c r="C40" i="12"/>
  <c r="A41" i="12"/>
  <c r="B41" i="12"/>
  <c r="C41" i="12"/>
  <c r="A42" i="12"/>
  <c r="B42" i="12"/>
  <c r="C42" i="12"/>
  <c r="A43" i="12"/>
  <c r="B43" i="12"/>
  <c r="C43" i="12"/>
  <c r="A44" i="12"/>
  <c r="B44" i="12"/>
  <c r="C44" i="12"/>
  <c r="A45" i="12"/>
  <c r="B45" i="12"/>
  <c r="C45" i="12"/>
  <c r="A46" i="12"/>
  <c r="B46" i="12"/>
  <c r="C46" i="12"/>
  <c r="A47" i="12"/>
  <c r="B47" i="12"/>
  <c r="C47" i="12"/>
  <c r="A48" i="12"/>
  <c r="B48" i="12"/>
  <c r="C48" i="12"/>
  <c r="A49" i="12"/>
  <c r="B49" i="12"/>
  <c r="C49" i="12"/>
  <c r="A50" i="12"/>
  <c r="B50" i="12"/>
  <c r="C50" i="12"/>
  <c r="A51" i="12"/>
  <c r="B51" i="12"/>
  <c r="C51" i="12"/>
  <c r="A52" i="12"/>
  <c r="B52" i="12"/>
  <c r="C52" i="12"/>
  <c r="A53" i="12"/>
  <c r="B53" i="12"/>
  <c r="C53" i="12"/>
  <c r="A54" i="12"/>
  <c r="B54" i="12"/>
  <c r="C54" i="12"/>
  <c r="A55" i="12"/>
  <c r="B55" i="12"/>
  <c r="C55" i="12"/>
  <c r="A56" i="12"/>
  <c r="B56" i="12"/>
  <c r="C56" i="12"/>
  <c r="A57" i="12"/>
  <c r="B57" i="12"/>
  <c r="C57" i="12"/>
  <c r="A58" i="12"/>
  <c r="B58" i="12"/>
  <c r="C58" i="12"/>
  <c r="A59" i="12"/>
  <c r="B59" i="12"/>
  <c r="C59" i="12"/>
  <c r="A60" i="12"/>
  <c r="B60" i="12"/>
  <c r="C60" i="12"/>
  <c r="A61" i="12"/>
  <c r="B61" i="12"/>
  <c r="C61" i="12"/>
  <c r="A62" i="12"/>
  <c r="B62" i="12"/>
  <c r="C62" i="12"/>
  <c r="A63" i="12"/>
  <c r="B63" i="12"/>
  <c r="C63" i="12"/>
  <c r="A64" i="12"/>
  <c r="B64" i="12"/>
  <c r="C64" i="12"/>
  <c r="A65" i="12"/>
  <c r="B65" i="12"/>
  <c r="C65" i="12"/>
  <c r="A66" i="12"/>
  <c r="B66" i="12"/>
  <c r="C66" i="12"/>
  <c r="A67" i="12"/>
  <c r="B67" i="12"/>
  <c r="C67" i="12"/>
  <c r="A68" i="12"/>
  <c r="B68" i="12"/>
  <c r="C68" i="12"/>
  <c r="A69" i="12"/>
  <c r="B69" i="12"/>
  <c r="C69" i="12"/>
  <c r="A70" i="12"/>
  <c r="B70" i="12"/>
  <c r="C70" i="12"/>
  <c r="A71" i="12"/>
  <c r="B71" i="12"/>
  <c r="C71" i="12"/>
  <c r="A72" i="12"/>
  <c r="B72" i="12"/>
  <c r="C72" i="12"/>
  <c r="A73" i="12"/>
  <c r="B73" i="12"/>
  <c r="C73" i="12"/>
  <c r="A74" i="12"/>
  <c r="B74" i="12"/>
  <c r="C74" i="12"/>
  <c r="A75" i="12"/>
  <c r="B75" i="12"/>
  <c r="C75" i="12"/>
  <c r="A76" i="12"/>
  <c r="B76" i="12"/>
  <c r="C76" i="12"/>
  <c r="A77" i="12"/>
  <c r="B77" i="12"/>
  <c r="C77" i="12"/>
  <c r="A78" i="12"/>
  <c r="B78" i="12"/>
  <c r="C78" i="12"/>
  <c r="A79" i="12"/>
  <c r="B79" i="12"/>
  <c r="C79" i="12"/>
  <c r="A80" i="12"/>
  <c r="B80" i="12"/>
  <c r="C80" i="12"/>
  <c r="A81" i="12"/>
  <c r="B81" i="12"/>
  <c r="C81" i="12"/>
  <c r="A82" i="12"/>
  <c r="B82" i="12"/>
  <c r="C82" i="12"/>
  <c r="A83" i="12"/>
  <c r="B83" i="12"/>
  <c r="C83" i="12"/>
  <c r="A84" i="12"/>
  <c r="B84" i="12"/>
  <c r="C84" i="12"/>
  <c r="A85" i="12"/>
  <c r="B85" i="12"/>
  <c r="C85" i="12"/>
  <c r="A86" i="12"/>
  <c r="B86" i="12"/>
  <c r="C86" i="12"/>
  <c r="A87" i="12"/>
  <c r="B87" i="12"/>
  <c r="C87" i="12"/>
  <c r="A88" i="12"/>
  <c r="B88" i="12"/>
  <c r="C88" i="12"/>
  <c r="A89" i="12"/>
  <c r="B89" i="12"/>
  <c r="C89" i="12"/>
  <c r="A90" i="12"/>
  <c r="B90" i="12"/>
  <c r="C90" i="12"/>
  <c r="A91" i="12"/>
  <c r="B91" i="12"/>
  <c r="C91" i="12"/>
  <c r="A92" i="12"/>
  <c r="B92" i="12"/>
  <c r="C92" i="12"/>
  <c r="A93" i="12"/>
  <c r="B93" i="12"/>
  <c r="C93" i="12"/>
  <c r="A94" i="12"/>
  <c r="B94" i="12"/>
  <c r="C94" i="12"/>
  <c r="A95" i="12"/>
  <c r="B95" i="12"/>
  <c r="C95" i="12"/>
  <c r="A96" i="12"/>
  <c r="B96" i="12"/>
  <c r="C96" i="12"/>
  <c r="A97" i="12"/>
  <c r="B97" i="12"/>
  <c r="C97" i="12"/>
  <c r="A98" i="12"/>
  <c r="B98" i="12"/>
  <c r="C98" i="12"/>
  <c r="A99" i="12"/>
  <c r="B99" i="12"/>
  <c r="C99" i="12"/>
  <c r="A100" i="12"/>
  <c r="B100" i="12"/>
  <c r="C100" i="12"/>
  <c r="A101" i="12"/>
  <c r="B101" i="12"/>
  <c r="C101" i="12"/>
  <c r="A102" i="12"/>
  <c r="B102" i="12"/>
  <c r="C102" i="12"/>
  <c r="A103" i="12"/>
  <c r="B103" i="12"/>
  <c r="C103" i="12"/>
  <c r="A104" i="12"/>
  <c r="B104" i="12"/>
  <c r="C104" i="12"/>
  <c r="A105" i="12"/>
  <c r="B105" i="12"/>
  <c r="C105" i="12"/>
  <c r="A106" i="12"/>
  <c r="B106" i="12"/>
  <c r="C106" i="12"/>
  <c r="A107" i="12"/>
  <c r="B107" i="12"/>
  <c r="C107" i="12"/>
  <c r="A108" i="12"/>
  <c r="B108" i="12"/>
  <c r="C108" i="12"/>
  <c r="A109" i="12"/>
  <c r="B109" i="12"/>
  <c r="C109" i="12"/>
  <c r="A110" i="12"/>
  <c r="B110" i="12"/>
  <c r="C110" i="12"/>
  <c r="A111" i="12"/>
  <c r="B111" i="12"/>
  <c r="C111" i="12"/>
  <c r="A112" i="12"/>
  <c r="B112" i="12"/>
  <c r="C112" i="12"/>
  <c r="A113" i="12"/>
  <c r="B113" i="12"/>
  <c r="C113" i="12"/>
  <c r="A114" i="12"/>
  <c r="B114" i="12"/>
  <c r="C114" i="12"/>
  <c r="A115" i="12"/>
  <c r="B115" i="12"/>
  <c r="C115" i="12"/>
  <c r="A116" i="12"/>
  <c r="B116" i="12"/>
  <c r="C116" i="12"/>
  <c r="A117" i="12"/>
  <c r="B117" i="12"/>
  <c r="C117" i="12"/>
  <c r="A118" i="12"/>
  <c r="B118" i="12"/>
  <c r="C118" i="12"/>
  <c r="A119" i="12"/>
  <c r="B119" i="12"/>
  <c r="C119" i="12"/>
  <c r="A120" i="12"/>
  <c r="B120" i="12"/>
  <c r="C120" i="12"/>
  <c r="A121" i="12"/>
  <c r="B121" i="12"/>
  <c r="C121" i="12"/>
  <c r="A122" i="12"/>
  <c r="B122" i="12"/>
  <c r="C122" i="12"/>
  <c r="A123" i="12"/>
  <c r="B123" i="12"/>
  <c r="C123" i="12"/>
  <c r="A124" i="12"/>
  <c r="B124" i="12"/>
  <c r="C124" i="12"/>
  <c r="A125" i="12"/>
  <c r="B125" i="12"/>
  <c r="C125" i="12"/>
  <c r="A126" i="12"/>
  <c r="B126" i="12"/>
  <c r="C126" i="12"/>
  <c r="A127" i="12"/>
  <c r="B127" i="12"/>
  <c r="C127" i="12"/>
  <c r="A128" i="12"/>
  <c r="B128" i="12"/>
  <c r="C128" i="12"/>
  <c r="A129" i="12"/>
  <c r="B129" i="12"/>
  <c r="C129" i="12"/>
  <c r="A130" i="12"/>
  <c r="B130" i="12"/>
  <c r="C130" i="12"/>
  <c r="A131" i="12"/>
  <c r="B131" i="12"/>
  <c r="C131" i="12"/>
  <c r="A132" i="12"/>
  <c r="B132" i="12"/>
  <c r="C132" i="12"/>
  <c r="A133" i="12"/>
  <c r="B133" i="12"/>
  <c r="C133" i="12"/>
  <c r="A134" i="12"/>
  <c r="B134" i="12"/>
  <c r="C134" i="12"/>
  <c r="A135" i="12"/>
  <c r="B135" i="12"/>
  <c r="C135" i="12"/>
  <c r="A136" i="12"/>
  <c r="B136" i="12"/>
  <c r="C136" i="12"/>
  <c r="A137" i="12"/>
  <c r="B137" i="12"/>
  <c r="C137" i="12"/>
  <c r="A138" i="12"/>
  <c r="B138" i="12"/>
  <c r="C138" i="12"/>
  <c r="A139" i="12"/>
  <c r="B139" i="12"/>
  <c r="C139" i="12"/>
  <c r="A140" i="12"/>
  <c r="B140" i="12"/>
  <c r="C140" i="12"/>
  <c r="A141" i="12"/>
  <c r="B141" i="12"/>
  <c r="C141" i="12"/>
  <c r="A142" i="12"/>
  <c r="B142" i="12"/>
  <c r="C142" i="12"/>
  <c r="A143" i="12"/>
  <c r="B143" i="12"/>
  <c r="C143" i="12"/>
  <c r="A144" i="12"/>
  <c r="B144" i="12"/>
  <c r="C144" i="12"/>
  <c r="A145" i="12"/>
  <c r="B145" i="12"/>
  <c r="C145" i="12"/>
  <c r="A146" i="12"/>
  <c r="B146" i="12"/>
  <c r="C146" i="12"/>
  <c r="A147" i="12"/>
  <c r="B147" i="12"/>
  <c r="C147" i="12"/>
  <c r="A148" i="12"/>
  <c r="B148" i="12"/>
  <c r="C148" i="12"/>
  <c r="A149" i="12"/>
  <c r="B149" i="12"/>
  <c r="C149" i="12"/>
  <c r="A150" i="12"/>
  <c r="B150" i="12"/>
  <c r="C150" i="12"/>
  <c r="A151" i="12"/>
  <c r="B151" i="12"/>
  <c r="C151" i="12"/>
  <c r="A152" i="12"/>
  <c r="B152" i="12"/>
  <c r="C152" i="12"/>
  <c r="A153" i="12"/>
  <c r="B153" i="12"/>
  <c r="C153" i="12"/>
  <c r="A154" i="12"/>
  <c r="B154" i="12"/>
  <c r="C154" i="12"/>
  <c r="A155" i="12"/>
  <c r="B155" i="12"/>
  <c r="C155" i="12"/>
  <c r="A156" i="12"/>
  <c r="B156" i="12"/>
  <c r="C156" i="12"/>
  <c r="A157" i="12"/>
  <c r="B157" i="12"/>
  <c r="C157" i="12"/>
  <c r="A158" i="12"/>
  <c r="B158" i="12"/>
  <c r="C158" i="12"/>
  <c r="A159" i="12"/>
  <c r="B159" i="12"/>
  <c r="C159" i="12"/>
  <c r="A160" i="12"/>
  <c r="B160" i="12"/>
  <c r="C160" i="12"/>
  <c r="A161" i="12"/>
  <c r="B161" i="12"/>
  <c r="C161" i="12"/>
  <c r="A162" i="12"/>
  <c r="B162" i="12"/>
  <c r="C162" i="12"/>
  <c r="A163" i="12"/>
  <c r="B163" i="12"/>
  <c r="C163" i="12"/>
  <c r="A164" i="12"/>
  <c r="B164" i="12"/>
  <c r="C164" i="12"/>
  <c r="A165" i="12"/>
  <c r="B165" i="12"/>
  <c r="C165" i="12"/>
  <c r="A166" i="12"/>
  <c r="B166" i="12"/>
  <c r="C166" i="12"/>
  <c r="A167" i="12"/>
  <c r="B167" i="12"/>
  <c r="C167" i="12"/>
  <c r="A168" i="12"/>
  <c r="B168" i="12"/>
  <c r="C168" i="12"/>
  <c r="A169" i="12"/>
  <c r="B169" i="12"/>
  <c r="C169" i="12"/>
  <c r="A170" i="12"/>
  <c r="B170" i="12"/>
  <c r="C170" i="12"/>
  <c r="A171" i="12"/>
  <c r="B171" i="12"/>
  <c r="C171" i="12"/>
  <c r="A172" i="12"/>
  <c r="B172" i="12"/>
  <c r="C172" i="12"/>
  <c r="A173" i="12"/>
  <c r="B173" i="12"/>
  <c r="C173" i="12"/>
  <c r="A174" i="12"/>
  <c r="B174" i="12"/>
  <c r="C174" i="12"/>
  <c r="A175" i="12"/>
  <c r="B175" i="12"/>
  <c r="C175" i="12"/>
  <c r="A176" i="12"/>
  <c r="B176" i="12"/>
  <c r="C176" i="12"/>
  <c r="A177" i="12"/>
  <c r="B177" i="12"/>
  <c r="C177" i="12"/>
  <c r="A178" i="12"/>
  <c r="B178" i="12"/>
  <c r="C178" i="12"/>
  <c r="A179" i="12"/>
  <c r="B179" i="12"/>
  <c r="C179" i="12"/>
  <c r="A180" i="12"/>
  <c r="B180" i="12"/>
  <c r="C180" i="12"/>
  <c r="A181" i="12"/>
  <c r="B181" i="12"/>
  <c r="C181" i="12"/>
  <c r="A182" i="12"/>
  <c r="B182" i="12"/>
  <c r="C182" i="12"/>
  <c r="A183" i="12"/>
  <c r="B183" i="12"/>
  <c r="C183" i="12"/>
  <c r="A184" i="12"/>
  <c r="B184" i="12"/>
  <c r="C184" i="12"/>
  <c r="A185" i="12"/>
  <c r="B185" i="12"/>
  <c r="C185" i="12"/>
  <c r="A186" i="12"/>
  <c r="B186" i="12"/>
  <c r="C186" i="12"/>
  <c r="A187" i="12"/>
  <c r="B187" i="12"/>
  <c r="C187" i="12"/>
  <c r="A188" i="12"/>
  <c r="B188" i="12"/>
  <c r="C188" i="12"/>
  <c r="A189" i="12"/>
  <c r="B189" i="12"/>
  <c r="C189" i="12"/>
  <c r="A190" i="12"/>
  <c r="B190" i="12"/>
  <c r="C190" i="12"/>
  <c r="A191" i="12"/>
  <c r="B191" i="12"/>
  <c r="C191" i="12"/>
  <c r="A192" i="12"/>
  <c r="B192" i="12"/>
  <c r="C192" i="12"/>
  <c r="A193" i="12"/>
  <c r="B193" i="12"/>
  <c r="C193" i="12"/>
  <c r="A194" i="12"/>
  <c r="B194" i="12"/>
  <c r="C194" i="12"/>
  <c r="A195" i="12"/>
  <c r="B195" i="12"/>
  <c r="C195" i="12"/>
  <c r="A196" i="12"/>
  <c r="B196" i="12"/>
  <c r="C196" i="12"/>
  <c r="A197" i="12"/>
  <c r="B197" i="12"/>
  <c r="C197" i="12"/>
  <c r="A198" i="12"/>
  <c r="B198" i="12"/>
  <c r="C198" i="12"/>
  <c r="A199" i="12"/>
  <c r="B199" i="12"/>
  <c r="C199" i="12"/>
  <c r="A200" i="12"/>
  <c r="B200" i="12"/>
  <c r="C200" i="12"/>
  <c r="A201" i="12"/>
  <c r="B201" i="12"/>
  <c r="C201" i="12"/>
  <c r="A202" i="12"/>
  <c r="B202" i="12"/>
  <c r="C202" i="12"/>
  <c r="A203" i="12"/>
  <c r="B203" i="12"/>
  <c r="C203" i="12"/>
  <c r="A204" i="12"/>
  <c r="B204" i="12"/>
  <c r="C204" i="12"/>
  <c r="A205" i="12"/>
  <c r="B205" i="12"/>
  <c r="C205" i="12"/>
  <c r="A206" i="12"/>
  <c r="B206" i="12"/>
  <c r="C206" i="12"/>
  <c r="A207" i="12"/>
  <c r="B207" i="12"/>
  <c r="C207" i="12"/>
  <c r="A208" i="12"/>
  <c r="B208" i="12"/>
  <c r="C208" i="12"/>
  <c r="A209" i="12"/>
  <c r="B209" i="12"/>
  <c r="C209" i="12"/>
  <c r="A210" i="12"/>
  <c r="B210" i="12"/>
  <c r="C210" i="12"/>
  <c r="A211" i="12"/>
  <c r="B211" i="12"/>
  <c r="C211" i="12"/>
  <c r="A212" i="12"/>
  <c r="B212" i="12"/>
  <c r="C212" i="12"/>
  <c r="A213" i="12"/>
  <c r="B213" i="12"/>
  <c r="C213" i="12"/>
  <c r="A214" i="12"/>
  <c r="B214" i="12"/>
  <c r="C214" i="12"/>
  <c r="A215" i="12"/>
  <c r="B215" i="12"/>
  <c r="C215" i="12"/>
  <c r="A216" i="12"/>
  <c r="B216" i="12"/>
  <c r="C216" i="12"/>
  <c r="A217" i="12"/>
  <c r="B217" i="12"/>
  <c r="C217" i="12"/>
  <c r="A218" i="12"/>
  <c r="B218" i="12"/>
  <c r="C218" i="12"/>
  <c r="A219" i="12"/>
  <c r="B219" i="12"/>
  <c r="C219" i="12"/>
  <c r="A220" i="12"/>
  <c r="B220" i="12"/>
  <c r="C220" i="12"/>
  <c r="A221" i="12"/>
  <c r="B221" i="12"/>
  <c r="C221" i="12"/>
  <c r="A222" i="12"/>
  <c r="B222" i="12"/>
  <c r="C222" i="12"/>
  <c r="A223" i="12"/>
  <c r="B223" i="12"/>
  <c r="C223" i="12"/>
  <c r="A224" i="12"/>
  <c r="B224" i="12"/>
  <c r="C224" i="12"/>
  <c r="A225" i="12"/>
  <c r="B225" i="12"/>
  <c r="C225" i="12"/>
  <c r="A226" i="12"/>
  <c r="B226" i="12"/>
  <c r="C226" i="12"/>
  <c r="A227" i="12"/>
  <c r="B227" i="12"/>
  <c r="C227" i="12"/>
  <c r="A228" i="12"/>
  <c r="B228" i="12"/>
  <c r="C228" i="12"/>
  <c r="A229" i="12"/>
  <c r="B229" i="12"/>
  <c r="C229" i="12"/>
  <c r="A230" i="12"/>
  <c r="B230" i="12"/>
  <c r="C230" i="12"/>
  <c r="A231" i="12"/>
  <c r="B231" i="12"/>
  <c r="C231" i="12"/>
  <c r="A232" i="12"/>
  <c r="B232" i="12"/>
  <c r="C232" i="12"/>
  <c r="A233" i="12"/>
  <c r="B233" i="12"/>
  <c r="C233" i="12"/>
  <c r="A234" i="12"/>
  <c r="B234" i="12"/>
  <c r="C234" i="12"/>
  <c r="A235" i="12"/>
  <c r="B235" i="12"/>
  <c r="C235" i="12"/>
  <c r="A236" i="12"/>
  <c r="B236" i="12"/>
  <c r="C236" i="12"/>
  <c r="A237" i="12"/>
  <c r="B237" i="12"/>
  <c r="C237" i="12"/>
  <c r="A238" i="12"/>
  <c r="B238" i="12"/>
  <c r="C238" i="12"/>
  <c r="A239" i="12"/>
  <c r="B239" i="12"/>
  <c r="C239" i="12"/>
  <c r="A240" i="12"/>
  <c r="B240" i="12"/>
  <c r="C240" i="12"/>
  <c r="A241" i="12"/>
  <c r="B241" i="12"/>
  <c r="C241" i="12"/>
  <c r="A242" i="12"/>
  <c r="B242" i="12"/>
  <c r="C242" i="12"/>
  <c r="A243" i="12"/>
  <c r="B243" i="12"/>
  <c r="C243" i="12"/>
  <c r="A244" i="12"/>
  <c r="B244" i="12"/>
  <c r="C244" i="12"/>
  <c r="A245" i="12"/>
  <c r="B245" i="12"/>
  <c r="C245" i="12"/>
  <c r="A246" i="12"/>
  <c r="B246" i="12"/>
  <c r="C246" i="12"/>
  <c r="A247" i="12"/>
  <c r="B247" i="12"/>
  <c r="C247" i="12"/>
  <c r="A248" i="12"/>
  <c r="B248" i="12"/>
  <c r="C248" i="12"/>
  <c r="A249" i="12"/>
  <c r="B249" i="12"/>
  <c r="C249" i="12"/>
  <c r="A250" i="12"/>
  <c r="B250" i="12"/>
  <c r="C250" i="12"/>
  <c r="A251" i="12"/>
  <c r="B251" i="12"/>
  <c r="C251" i="12"/>
  <c r="A252" i="12"/>
  <c r="B252" i="12"/>
  <c r="C252" i="12"/>
  <c r="A253" i="12"/>
  <c r="B253" i="12"/>
  <c r="C253" i="12"/>
  <c r="A254" i="12"/>
  <c r="B254" i="12"/>
  <c r="C254" i="12"/>
  <c r="A255" i="12"/>
  <c r="B255" i="12"/>
  <c r="C255" i="12"/>
  <c r="A256" i="12"/>
  <c r="B256" i="12"/>
  <c r="C256" i="12"/>
  <c r="A257" i="12"/>
  <c r="B257" i="12"/>
  <c r="C257" i="12"/>
  <c r="A258" i="12"/>
  <c r="B258" i="12"/>
  <c r="C258" i="12"/>
  <c r="A259" i="12"/>
  <c r="B259" i="12"/>
  <c r="C259" i="12"/>
  <c r="A260" i="12"/>
  <c r="B260" i="12"/>
  <c r="C260" i="12"/>
  <c r="A261" i="12"/>
  <c r="B261" i="12"/>
  <c r="C261" i="12"/>
  <c r="A262" i="12"/>
  <c r="B262" i="12"/>
  <c r="C262" i="12"/>
  <c r="A263" i="12"/>
  <c r="B263" i="12"/>
  <c r="C263" i="12"/>
  <c r="A264" i="12"/>
  <c r="B264" i="12"/>
  <c r="C264" i="12"/>
  <c r="A265" i="12"/>
  <c r="B265" i="12"/>
  <c r="C265" i="12"/>
  <c r="A266" i="12"/>
  <c r="B266" i="12"/>
  <c r="C266" i="12"/>
  <c r="A267" i="12"/>
  <c r="B267" i="12"/>
  <c r="C267" i="12"/>
  <c r="A268" i="12"/>
  <c r="B268" i="12"/>
  <c r="C268" i="12"/>
  <c r="A269" i="12"/>
  <c r="B269" i="12"/>
  <c r="C269" i="12"/>
  <c r="A270" i="12"/>
  <c r="B270" i="12"/>
  <c r="C270" i="12"/>
  <c r="A271" i="12"/>
  <c r="B271" i="12"/>
  <c r="C271" i="12"/>
  <c r="A272" i="12"/>
  <c r="B272" i="12"/>
  <c r="C272" i="12"/>
  <c r="A273" i="12"/>
  <c r="B273" i="12"/>
  <c r="C273" i="12"/>
  <c r="A274" i="12"/>
  <c r="B274" i="12"/>
  <c r="C274" i="12"/>
  <c r="A275" i="12"/>
  <c r="B275" i="12"/>
  <c r="C275" i="12"/>
  <c r="A276" i="12"/>
  <c r="B276" i="12"/>
  <c r="C276" i="12"/>
  <c r="A277" i="12"/>
  <c r="B277" i="12"/>
  <c r="C277" i="12"/>
  <c r="A278" i="12"/>
  <c r="B278" i="12"/>
  <c r="C278" i="12"/>
  <c r="A279" i="12"/>
  <c r="B279" i="12"/>
  <c r="C279" i="12"/>
  <c r="A280" i="12"/>
  <c r="B280" i="12"/>
  <c r="C280" i="12"/>
  <c r="A281" i="12"/>
  <c r="B281" i="12"/>
  <c r="C281" i="12"/>
  <c r="A282" i="12"/>
  <c r="B282" i="12"/>
  <c r="C282" i="12"/>
  <c r="A283" i="12"/>
  <c r="B283" i="12"/>
  <c r="C283" i="12"/>
  <c r="A284" i="12"/>
  <c r="B284" i="12"/>
  <c r="C284" i="12"/>
  <c r="A285" i="12"/>
  <c r="B285" i="12"/>
  <c r="C285" i="12"/>
  <c r="A286" i="12"/>
  <c r="B286" i="12"/>
  <c r="C286" i="12"/>
  <c r="A287" i="12"/>
  <c r="B287" i="12"/>
  <c r="C287" i="12"/>
  <c r="A288" i="12"/>
  <c r="B288" i="12"/>
  <c r="C288" i="12"/>
  <c r="A289" i="12"/>
  <c r="B289" i="12"/>
  <c r="C289" i="12"/>
  <c r="A290" i="12"/>
  <c r="B290" i="12"/>
  <c r="C290" i="12"/>
  <c r="A291" i="12"/>
  <c r="B291" i="12"/>
  <c r="C291" i="12"/>
  <c r="A292" i="12"/>
  <c r="B292" i="12"/>
  <c r="C292" i="12"/>
  <c r="A293" i="12"/>
  <c r="B293" i="12"/>
  <c r="C293" i="12"/>
  <c r="A294" i="12"/>
  <c r="B294" i="12"/>
  <c r="C294" i="12"/>
  <c r="A295" i="12"/>
  <c r="B295" i="12"/>
  <c r="C295" i="12"/>
  <c r="A296" i="12"/>
  <c r="B296" i="12"/>
  <c r="C296" i="12"/>
  <c r="A297" i="12"/>
  <c r="B297" i="12"/>
  <c r="C297" i="12"/>
  <c r="A298" i="12"/>
  <c r="B298" i="12"/>
  <c r="C298" i="12"/>
  <c r="A299" i="12"/>
  <c r="B299" i="12"/>
  <c r="C299" i="12"/>
  <c r="A300" i="12"/>
  <c r="B300" i="12"/>
  <c r="C300" i="12"/>
  <c r="A301" i="12"/>
  <c r="B301" i="12"/>
  <c r="C301" i="12"/>
  <c r="A302" i="12"/>
  <c r="B302" i="12"/>
  <c r="C302" i="12"/>
  <c r="A303" i="12"/>
  <c r="B303" i="12"/>
  <c r="C303" i="12"/>
  <c r="A304" i="12"/>
  <c r="B304" i="12"/>
  <c r="C304" i="12"/>
  <c r="A305" i="12"/>
  <c r="B305" i="12"/>
  <c r="C305" i="12"/>
  <c r="A306" i="12"/>
  <c r="B306" i="12"/>
  <c r="C306" i="12"/>
  <c r="A307" i="12"/>
  <c r="B307" i="12"/>
  <c r="C307" i="12"/>
  <c r="A308" i="12"/>
  <c r="B308" i="12"/>
  <c r="C308" i="12"/>
  <c r="A309" i="12"/>
  <c r="B309" i="12"/>
  <c r="C309" i="12"/>
  <c r="A310" i="12"/>
  <c r="B310" i="12"/>
  <c r="C310" i="12"/>
  <c r="A311" i="12"/>
  <c r="B311" i="12"/>
  <c r="C311" i="12"/>
  <c r="A312" i="12"/>
  <c r="B312" i="12"/>
  <c r="C312" i="12"/>
  <c r="A313" i="12"/>
  <c r="B313" i="12"/>
  <c r="C313" i="12"/>
  <c r="A314" i="12"/>
  <c r="B314" i="12"/>
  <c r="C314" i="12"/>
  <c r="A315" i="12"/>
  <c r="B315" i="12"/>
  <c r="C315" i="12"/>
  <c r="A316" i="12"/>
  <c r="B316" i="12"/>
  <c r="C316" i="12"/>
  <c r="A317" i="12"/>
  <c r="B317" i="12"/>
  <c r="C317" i="12"/>
  <c r="A318" i="12"/>
  <c r="B318" i="12"/>
  <c r="C318" i="12"/>
  <c r="A319" i="12"/>
  <c r="B319" i="12"/>
  <c r="C319" i="12"/>
  <c r="A320" i="12"/>
  <c r="B320" i="12"/>
  <c r="C320" i="12"/>
  <c r="A321" i="12"/>
  <c r="B321" i="12"/>
  <c r="C321" i="12"/>
  <c r="A322" i="12"/>
  <c r="B322" i="12"/>
  <c r="C322" i="12"/>
  <c r="A323" i="12"/>
  <c r="B323" i="12"/>
  <c r="C323" i="12"/>
  <c r="A324" i="12"/>
  <c r="B324" i="12"/>
  <c r="C324" i="12"/>
  <c r="A325" i="12"/>
  <c r="B325" i="12"/>
  <c r="C325" i="12"/>
  <c r="A326" i="12"/>
  <c r="B326" i="12"/>
  <c r="C326" i="12"/>
  <c r="A327" i="12"/>
  <c r="B327" i="12"/>
  <c r="C327" i="12"/>
  <c r="A328" i="12"/>
  <c r="B328" i="12"/>
  <c r="C328" i="12"/>
  <c r="A329" i="12"/>
  <c r="B329" i="12"/>
  <c r="C329" i="12"/>
  <c r="A330" i="12"/>
  <c r="B330" i="12"/>
  <c r="C330" i="12"/>
  <c r="A331" i="12"/>
  <c r="B331" i="12"/>
  <c r="C331" i="12"/>
  <c r="A332" i="12"/>
  <c r="B332" i="12"/>
  <c r="C332" i="12"/>
  <c r="A333" i="12"/>
  <c r="B333" i="12"/>
  <c r="C333" i="12"/>
  <c r="A334" i="12"/>
  <c r="B334" i="12"/>
  <c r="C334" i="12"/>
  <c r="A335" i="12"/>
  <c r="B335" i="12"/>
  <c r="C335" i="12"/>
  <c r="A336" i="12"/>
  <c r="B336" i="12"/>
  <c r="C336" i="12"/>
  <c r="A337" i="12"/>
  <c r="B337" i="12"/>
  <c r="C337" i="12"/>
  <c r="A338" i="12"/>
  <c r="B338" i="12"/>
  <c r="C338" i="12"/>
  <c r="A339" i="12"/>
  <c r="B339" i="12"/>
  <c r="C339" i="12"/>
  <c r="A340" i="12"/>
  <c r="B340" i="12"/>
  <c r="C340" i="12"/>
  <c r="A341" i="12"/>
  <c r="B341" i="12"/>
  <c r="C341" i="12"/>
  <c r="A342" i="12"/>
  <c r="B342" i="12"/>
  <c r="C342" i="12"/>
  <c r="A343" i="12"/>
  <c r="B343" i="12"/>
  <c r="C343" i="12"/>
  <c r="A344" i="12"/>
  <c r="B344" i="12"/>
  <c r="C344" i="12"/>
  <c r="A345" i="12"/>
  <c r="B345" i="12"/>
  <c r="C345" i="12"/>
  <c r="A346" i="12"/>
  <c r="B346" i="12"/>
  <c r="C346" i="12"/>
  <c r="A347" i="12"/>
  <c r="B347" i="12"/>
  <c r="C347" i="12"/>
  <c r="A348" i="12"/>
  <c r="B348" i="12"/>
  <c r="C348" i="12"/>
  <c r="A349" i="12"/>
  <c r="B349" i="12"/>
  <c r="C349" i="12"/>
  <c r="A350" i="12"/>
  <c r="B350" i="12"/>
  <c r="C350" i="12"/>
  <c r="A351" i="12"/>
  <c r="B351" i="12"/>
  <c r="C351" i="12"/>
  <c r="A352" i="12"/>
  <c r="B352" i="12"/>
  <c r="C352" i="12"/>
  <c r="A353" i="12"/>
  <c r="B353" i="12"/>
  <c r="C353" i="12"/>
  <c r="A354" i="12"/>
  <c r="B354" i="12"/>
  <c r="C354" i="12"/>
  <c r="A355" i="12"/>
  <c r="B355" i="12"/>
  <c r="C355" i="12"/>
  <c r="A356" i="12"/>
  <c r="B356" i="12"/>
  <c r="C356" i="12"/>
  <c r="A357" i="12"/>
  <c r="B357" i="12"/>
  <c r="C357" i="12"/>
  <c r="A358" i="12"/>
  <c r="B358" i="12"/>
  <c r="C358" i="12"/>
  <c r="A359" i="12"/>
  <c r="B359" i="12"/>
  <c r="C359" i="12"/>
  <c r="A360" i="12"/>
  <c r="B360" i="12"/>
  <c r="C360" i="12"/>
  <c r="A361" i="12"/>
  <c r="B361" i="12"/>
  <c r="C361" i="12"/>
  <c r="A362" i="12"/>
  <c r="B362" i="12"/>
  <c r="C362" i="12"/>
  <c r="A363" i="12"/>
  <c r="B363" i="12"/>
  <c r="C363" i="12"/>
  <c r="A364" i="12"/>
  <c r="B364" i="12"/>
  <c r="C364" i="12"/>
  <c r="A365" i="12"/>
  <c r="B365" i="12"/>
  <c r="C365" i="12"/>
  <c r="A366" i="12"/>
  <c r="B366" i="12"/>
  <c r="C366" i="12"/>
  <c r="A367" i="12"/>
  <c r="B367" i="12"/>
  <c r="C367" i="12"/>
  <c r="A368" i="12"/>
  <c r="B368" i="12"/>
  <c r="C368" i="12"/>
  <c r="A369" i="12"/>
  <c r="B369" i="12"/>
  <c r="C369" i="12"/>
  <c r="A370" i="12"/>
  <c r="B370" i="12"/>
  <c r="C370" i="12"/>
  <c r="A371" i="12"/>
  <c r="B371" i="12"/>
  <c r="C371" i="12"/>
  <c r="A372" i="12"/>
  <c r="B372" i="12"/>
  <c r="C372" i="12"/>
  <c r="A373" i="12"/>
  <c r="B373" i="12"/>
  <c r="C373" i="12"/>
  <c r="A374" i="12"/>
  <c r="B374" i="12"/>
  <c r="C374" i="12"/>
  <c r="A375" i="12"/>
  <c r="B375" i="12"/>
  <c r="C375" i="12"/>
  <c r="A376" i="12"/>
  <c r="B376" i="12"/>
  <c r="C376" i="12"/>
  <c r="A377" i="12"/>
  <c r="B377" i="12"/>
  <c r="C377" i="12"/>
  <c r="A378" i="12"/>
  <c r="B378" i="12"/>
  <c r="C378" i="12"/>
  <c r="A379" i="12"/>
  <c r="B379" i="12"/>
  <c r="C379" i="12"/>
  <c r="A380" i="12"/>
  <c r="B380" i="12"/>
  <c r="C380" i="12"/>
  <c r="A381" i="12"/>
  <c r="B381" i="12"/>
  <c r="C381" i="12"/>
  <c r="A382" i="12"/>
  <c r="B382" i="12"/>
  <c r="C382" i="12"/>
  <c r="A383" i="12"/>
  <c r="B383" i="12"/>
  <c r="C383" i="12"/>
  <c r="A384" i="12"/>
  <c r="B384" i="12"/>
  <c r="C384" i="12"/>
  <c r="A385" i="12"/>
  <c r="B385" i="12"/>
  <c r="C385" i="12"/>
  <c r="A386" i="12"/>
  <c r="B386" i="12"/>
  <c r="C386" i="12"/>
  <c r="A387" i="12"/>
  <c r="B387" i="12"/>
  <c r="C387" i="12"/>
  <c r="A388" i="12"/>
  <c r="B388" i="12"/>
  <c r="C388" i="12"/>
  <c r="A389" i="12"/>
  <c r="B389" i="12"/>
  <c r="C389" i="12"/>
  <c r="A390" i="12"/>
  <c r="B390" i="12"/>
  <c r="C390" i="12"/>
  <c r="A391" i="12"/>
  <c r="B391" i="12"/>
  <c r="C391" i="12"/>
  <c r="A392" i="12"/>
  <c r="B392" i="12"/>
  <c r="C392" i="12"/>
  <c r="A393" i="12"/>
  <c r="B393" i="12"/>
  <c r="C393" i="12"/>
  <c r="A394" i="12"/>
  <c r="B394" i="12"/>
  <c r="C394" i="12"/>
  <c r="A395" i="12"/>
  <c r="B395" i="12"/>
  <c r="C395" i="12"/>
  <c r="A396" i="12"/>
  <c r="B396" i="12"/>
  <c r="C396" i="12"/>
  <c r="A397" i="12"/>
  <c r="B397" i="12"/>
  <c r="C397" i="12"/>
  <c r="A398" i="12"/>
  <c r="B398" i="12"/>
  <c r="C398" i="12"/>
  <c r="A399" i="12"/>
  <c r="B399" i="12"/>
  <c r="C399" i="12"/>
  <c r="A400" i="12"/>
  <c r="B400" i="12"/>
  <c r="C400" i="12"/>
  <c r="A401" i="12"/>
  <c r="B401" i="12"/>
  <c r="C401" i="12"/>
  <c r="A402" i="12"/>
  <c r="B402" i="12"/>
  <c r="C402" i="12"/>
  <c r="A403" i="12"/>
  <c r="B403" i="12"/>
  <c r="C403" i="12"/>
  <c r="A404" i="12"/>
  <c r="B404" i="12"/>
  <c r="C404" i="12"/>
  <c r="A405" i="12"/>
  <c r="B405" i="12"/>
  <c r="C405" i="12"/>
  <c r="A406" i="12"/>
  <c r="B406" i="12"/>
  <c r="C406" i="12"/>
  <c r="A407" i="12"/>
  <c r="B407" i="12"/>
  <c r="C407" i="12"/>
  <c r="A408" i="12"/>
  <c r="B408" i="12"/>
  <c r="C408" i="12"/>
  <c r="A409" i="12"/>
  <c r="B409" i="12"/>
  <c r="C409" i="12"/>
  <c r="A410" i="12"/>
  <c r="B410" i="12"/>
  <c r="C410" i="12"/>
  <c r="A411" i="12"/>
  <c r="B411" i="12"/>
  <c r="C411" i="12"/>
  <c r="A412" i="12"/>
  <c r="B412" i="12"/>
  <c r="C412" i="12"/>
  <c r="A413" i="12"/>
  <c r="B413" i="12"/>
  <c r="C413" i="12"/>
  <c r="A414" i="12"/>
  <c r="B414" i="12"/>
  <c r="C414" i="12"/>
  <c r="A415" i="12"/>
  <c r="B415" i="12"/>
  <c r="C415" i="12"/>
  <c r="A416" i="12"/>
  <c r="B416" i="12"/>
  <c r="C416" i="12"/>
  <c r="A417" i="12"/>
  <c r="B417" i="12"/>
  <c r="C417" i="12"/>
  <c r="A418" i="12"/>
  <c r="B418" i="12"/>
  <c r="C418" i="12"/>
  <c r="A419" i="12"/>
  <c r="B419" i="12"/>
  <c r="C419" i="12"/>
  <c r="A420" i="12"/>
  <c r="B420" i="12"/>
  <c r="C420" i="12"/>
  <c r="A421" i="12"/>
  <c r="B421" i="12"/>
  <c r="C421" i="12"/>
  <c r="A422" i="12"/>
  <c r="B422" i="12"/>
  <c r="C422" i="12"/>
  <c r="A423" i="12"/>
  <c r="B423" i="12"/>
  <c r="C423" i="12"/>
  <c r="A424" i="12"/>
  <c r="B424" i="12"/>
  <c r="C424" i="12"/>
  <c r="A425" i="12"/>
  <c r="B425" i="12"/>
  <c r="C425" i="12"/>
  <c r="A426" i="12"/>
  <c r="B426" i="12"/>
  <c r="C426" i="12"/>
  <c r="A427" i="12"/>
  <c r="B427" i="12"/>
  <c r="C427" i="12"/>
  <c r="A428" i="12"/>
  <c r="B428" i="12"/>
  <c r="C428" i="12"/>
  <c r="A429" i="12"/>
  <c r="B429" i="12"/>
  <c r="C429" i="12"/>
  <c r="A430" i="12"/>
  <c r="B430" i="12"/>
  <c r="C430" i="12"/>
  <c r="A431" i="12"/>
  <c r="B431" i="12"/>
  <c r="C431" i="12"/>
  <c r="A432" i="12"/>
  <c r="B432" i="12"/>
  <c r="C432" i="12"/>
  <c r="A433" i="12"/>
  <c r="B433" i="12"/>
  <c r="C433" i="12"/>
  <c r="A434" i="12"/>
  <c r="B434" i="12"/>
  <c r="C434" i="12"/>
  <c r="A435" i="12"/>
  <c r="B435" i="12"/>
  <c r="C435" i="12"/>
  <c r="A436" i="12"/>
  <c r="B436" i="12"/>
  <c r="C436" i="12"/>
  <c r="A437" i="12"/>
  <c r="B437" i="12"/>
  <c r="C437" i="12"/>
  <c r="A438" i="12"/>
  <c r="B438" i="12"/>
  <c r="C438" i="12"/>
  <c r="A439" i="12"/>
  <c r="B439" i="12"/>
  <c r="C439" i="12"/>
  <c r="A440" i="12"/>
  <c r="B440" i="12"/>
  <c r="C440" i="12"/>
  <c r="A441" i="12"/>
  <c r="B441" i="12"/>
  <c r="C441" i="12"/>
  <c r="A442" i="12"/>
  <c r="B442" i="12"/>
  <c r="C442" i="12"/>
  <c r="A443" i="12"/>
  <c r="B443" i="12"/>
  <c r="C443" i="12"/>
  <c r="A444" i="12"/>
  <c r="B444" i="12"/>
  <c r="C444" i="12"/>
  <c r="A445" i="12"/>
  <c r="B445" i="12"/>
  <c r="C445" i="12"/>
  <c r="A446" i="12"/>
  <c r="B446" i="12"/>
  <c r="C446" i="12"/>
  <c r="A447" i="12"/>
  <c r="B447" i="12"/>
  <c r="C447" i="12"/>
  <c r="A448" i="12"/>
  <c r="B448" i="12"/>
  <c r="C448" i="12"/>
  <c r="A449" i="12"/>
  <c r="B449" i="12"/>
  <c r="C449" i="12"/>
  <c r="A450" i="12"/>
  <c r="B450" i="12"/>
  <c r="C450" i="12"/>
  <c r="A451" i="12"/>
  <c r="B451" i="12"/>
  <c r="C451" i="12"/>
  <c r="A452" i="12"/>
  <c r="B452" i="12"/>
  <c r="C452" i="12"/>
  <c r="A453" i="12"/>
  <c r="B453" i="12"/>
  <c r="C453" i="12"/>
  <c r="A454" i="12"/>
  <c r="B454" i="12"/>
  <c r="C454" i="12"/>
  <c r="A455" i="12"/>
  <c r="B455" i="12"/>
  <c r="C455" i="12"/>
  <c r="A456" i="12"/>
  <c r="B456" i="12"/>
  <c r="C456" i="12"/>
  <c r="A457" i="12"/>
  <c r="B457" i="12"/>
  <c r="C457" i="12"/>
  <c r="A458" i="12"/>
  <c r="B458" i="12"/>
  <c r="C458" i="12"/>
  <c r="A459" i="12"/>
  <c r="B459" i="12"/>
  <c r="C459" i="12"/>
  <c r="A460" i="12"/>
  <c r="B460" i="12"/>
  <c r="C460" i="12"/>
  <c r="A461" i="12"/>
  <c r="B461" i="12"/>
  <c r="C461" i="12"/>
  <c r="A462" i="12"/>
  <c r="B462" i="12"/>
  <c r="C462" i="12"/>
  <c r="A463" i="12"/>
  <c r="B463" i="12"/>
  <c r="C463" i="12"/>
  <c r="A464" i="12"/>
  <c r="B464" i="12"/>
  <c r="C464" i="12"/>
  <c r="A465" i="12"/>
  <c r="B465" i="12"/>
  <c r="C465" i="12"/>
  <c r="A466" i="12"/>
  <c r="B466" i="12"/>
  <c r="C466" i="12"/>
  <c r="A467" i="12"/>
  <c r="B467" i="12"/>
  <c r="C467" i="12"/>
  <c r="A468" i="12"/>
  <c r="B468" i="12"/>
  <c r="C468" i="12"/>
  <c r="A469" i="12"/>
  <c r="B469" i="12"/>
  <c r="C469" i="12"/>
  <c r="A470" i="12"/>
  <c r="B470" i="12"/>
  <c r="C470" i="12"/>
  <c r="A471" i="12"/>
  <c r="B471" i="12"/>
  <c r="C471" i="12"/>
  <c r="A472" i="12"/>
  <c r="B472" i="12"/>
  <c r="C472" i="12"/>
  <c r="A473" i="12"/>
  <c r="B473" i="12"/>
  <c r="C473" i="12"/>
  <c r="A474" i="12"/>
  <c r="B474" i="12"/>
  <c r="C474" i="12"/>
  <c r="A475" i="12"/>
  <c r="B475" i="12"/>
  <c r="C475" i="12"/>
  <c r="A476" i="12"/>
  <c r="B476" i="12"/>
  <c r="C476" i="12"/>
  <c r="A477" i="12"/>
  <c r="B477" i="12"/>
  <c r="C477" i="12"/>
  <c r="A478" i="12"/>
  <c r="B478" i="12"/>
  <c r="C478" i="12"/>
  <c r="A479" i="12"/>
  <c r="B479" i="12"/>
  <c r="C479" i="12"/>
  <c r="A480" i="12"/>
  <c r="B480" i="12"/>
  <c r="C480" i="12"/>
  <c r="A481" i="12"/>
  <c r="B481" i="12"/>
  <c r="C481" i="12"/>
  <c r="A482" i="12"/>
  <c r="B482" i="12"/>
  <c r="C482" i="12"/>
  <c r="A483" i="12"/>
  <c r="B483" i="12"/>
  <c r="C483" i="12"/>
  <c r="A484" i="12"/>
  <c r="B484" i="12"/>
  <c r="C484" i="12"/>
  <c r="A485" i="12"/>
  <c r="B485" i="12"/>
  <c r="C485" i="12"/>
  <c r="A486" i="12"/>
  <c r="B486" i="12"/>
  <c r="C486" i="12"/>
  <c r="A487" i="12"/>
  <c r="B487" i="12"/>
  <c r="C487" i="12"/>
  <c r="A488" i="12"/>
  <c r="B488" i="12"/>
  <c r="C488" i="12"/>
  <c r="A489" i="12"/>
  <c r="B489" i="12"/>
  <c r="C489" i="12"/>
  <c r="A490" i="12"/>
  <c r="B490" i="12"/>
  <c r="C490" i="12"/>
  <c r="A491" i="12"/>
  <c r="B491" i="12"/>
  <c r="C491" i="12"/>
  <c r="A492" i="12"/>
  <c r="B492" i="12"/>
  <c r="C492" i="12"/>
  <c r="A493" i="12"/>
  <c r="B493" i="12"/>
  <c r="C493" i="12"/>
  <c r="A494" i="12"/>
  <c r="B494" i="12"/>
  <c r="C494" i="12"/>
  <c r="A495" i="12"/>
  <c r="B495" i="12"/>
  <c r="C495" i="12"/>
  <c r="A496" i="12"/>
  <c r="B496" i="12"/>
  <c r="C496" i="12"/>
  <c r="A497" i="12"/>
  <c r="B497" i="12"/>
  <c r="C497" i="12"/>
  <c r="A498" i="12"/>
  <c r="B498" i="12"/>
  <c r="C498" i="12"/>
  <c r="A499" i="12"/>
  <c r="B499" i="12"/>
  <c r="C499" i="12"/>
  <c r="A500" i="12"/>
  <c r="B500" i="12"/>
  <c r="C500" i="12"/>
  <c r="A501" i="12"/>
  <c r="B501" i="12"/>
  <c r="C501" i="12"/>
  <c r="A502" i="12"/>
  <c r="B502" i="12"/>
  <c r="C502" i="12"/>
  <c r="A503" i="12"/>
  <c r="B503" i="12"/>
  <c r="C503" i="12"/>
  <c r="A504" i="12"/>
  <c r="B504" i="12"/>
  <c r="C504" i="12"/>
  <c r="A505" i="12"/>
  <c r="B505" i="12"/>
  <c r="C505" i="12"/>
  <c r="A506" i="12"/>
  <c r="B506" i="12"/>
  <c r="C506" i="12"/>
  <c r="A507" i="12"/>
  <c r="B507" i="12"/>
  <c r="C507" i="12"/>
  <c r="A508" i="12"/>
  <c r="B508" i="12"/>
  <c r="C508" i="12"/>
  <c r="A509" i="12"/>
  <c r="B509" i="12"/>
  <c r="C509" i="12"/>
  <c r="A510" i="12"/>
  <c r="B510" i="12"/>
  <c r="C510" i="12"/>
  <c r="A511" i="12"/>
  <c r="B511" i="12"/>
  <c r="C511" i="12"/>
  <c r="A512" i="12"/>
  <c r="B512" i="12"/>
  <c r="C512" i="12"/>
  <c r="A513" i="12"/>
  <c r="B513" i="12"/>
  <c r="C513" i="12"/>
  <c r="A514" i="12"/>
  <c r="B514" i="12"/>
  <c r="C514" i="12"/>
  <c r="A515" i="12"/>
  <c r="B515" i="12"/>
  <c r="C515" i="12"/>
  <c r="A516" i="12"/>
  <c r="B516" i="12"/>
  <c r="C516" i="12"/>
  <c r="A517" i="12"/>
  <c r="B517" i="12"/>
  <c r="C517" i="12"/>
  <c r="A518" i="12"/>
  <c r="B518" i="12"/>
  <c r="C518" i="12"/>
  <c r="A519" i="12"/>
  <c r="B519" i="12"/>
  <c r="C519" i="12"/>
  <c r="A520" i="12"/>
  <c r="B520" i="12"/>
  <c r="C520" i="12"/>
  <c r="A521" i="12"/>
  <c r="B521" i="12"/>
  <c r="C521" i="12"/>
  <c r="A522" i="12"/>
  <c r="B522" i="12"/>
  <c r="C522" i="12"/>
  <c r="A523" i="12"/>
  <c r="B523" i="12"/>
  <c r="C523" i="12"/>
  <c r="A524" i="12"/>
  <c r="B524" i="12"/>
  <c r="C524" i="12"/>
  <c r="A525" i="12"/>
  <c r="B525" i="12"/>
  <c r="C525" i="12"/>
  <c r="A526" i="12"/>
  <c r="B526" i="12"/>
  <c r="C526" i="12"/>
  <c r="A527" i="12"/>
  <c r="B527" i="12"/>
  <c r="C527" i="12"/>
  <c r="A528" i="12"/>
  <c r="B528" i="12"/>
  <c r="C528" i="12"/>
  <c r="A529" i="12"/>
  <c r="B529" i="12"/>
  <c r="C529" i="12"/>
  <c r="A530" i="12"/>
  <c r="B530" i="12"/>
  <c r="C530" i="12"/>
  <c r="A531" i="12"/>
  <c r="B531" i="12"/>
  <c r="C531" i="12"/>
  <c r="A532" i="12"/>
  <c r="B532" i="12"/>
  <c r="C532" i="12"/>
  <c r="A533" i="12"/>
  <c r="B533" i="12"/>
  <c r="C533" i="12"/>
  <c r="A534" i="12"/>
  <c r="B534" i="12"/>
  <c r="C534" i="12"/>
  <c r="A535" i="12"/>
  <c r="B535" i="12"/>
  <c r="C535" i="12"/>
  <c r="A536" i="12"/>
  <c r="B536" i="12"/>
  <c r="C536" i="12"/>
  <c r="A537" i="12"/>
  <c r="B537" i="12"/>
  <c r="C537" i="12"/>
  <c r="A538" i="12"/>
  <c r="B538" i="12"/>
  <c r="C538" i="12"/>
  <c r="A539" i="12"/>
  <c r="B539" i="12"/>
  <c r="C539" i="12"/>
  <c r="A540" i="12"/>
  <c r="B540" i="12"/>
  <c r="C540" i="12"/>
  <c r="A541" i="12"/>
  <c r="B541" i="12"/>
  <c r="C541" i="12"/>
  <c r="A542" i="12"/>
  <c r="B542" i="12"/>
  <c r="C542" i="12"/>
  <c r="A543" i="12"/>
  <c r="B543" i="12"/>
  <c r="C543" i="12"/>
  <c r="A544" i="12"/>
  <c r="B544" i="12"/>
  <c r="C544" i="12"/>
  <c r="A545" i="12"/>
  <c r="B545" i="12"/>
  <c r="C545" i="12"/>
  <c r="A546" i="12"/>
  <c r="B546" i="12"/>
  <c r="C546" i="12"/>
  <c r="A547" i="12"/>
  <c r="B547" i="12"/>
  <c r="C547" i="12"/>
  <c r="A548" i="12"/>
  <c r="B548" i="12"/>
  <c r="C548" i="12"/>
  <c r="A549" i="12"/>
  <c r="B549" i="12"/>
  <c r="C549" i="12"/>
  <c r="A550" i="12"/>
  <c r="B550" i="12"/>
  <c r="C550" i="12"/>
  <c r="A551" i="12"/>
  <c r="B551" i="12"/>
  <c r="C551" i="12"/>
  <c r="A552" i="12"/>
  <c r="B552" i="12"/>
  <c r="C552" i="12"/>
  <c r="A553" i="12"/>
  <c r="B553" i="12"/>
  <c r="C553" i="12"/>
  <c r="A554" i="12"/>
  <c r="B554" i="12"/>
  <c r="C554" i="12"/>
  <c r="A555" i="12"/>
  <c r="B555" i="12"/>
  <c r="C555" i="12"/>
  <c r="A556" i="12"/>
  <c r="B556" i="12"/>
  <c r="C556" i="12"/>
  <c r="A557" i="12"/>
  <c r="B557" i="12"/>
  <c r="C557" i="12"/>
  <c r="A558" i="12"/>
  <c r="B558" i="12"/>
  <c r="C558" i="12"/>
  <c r="A559" i="12"/>
  <c r="B559" i="12"/>
  <c r="C559" i="12"/>
  <c r="A560" i="12"/>
  <c r="B560" i="12"/>
  <c r="C560" i="12"/>
  <c r="A561" i="12"/>
  <c r="B561" i="12"/>
  <c r="C561" i="12"/>
  <c r="A562" i="12"/>
  <c r="B562" i="12"/>
  <c r="C562" i="12"/>
  <c r="A563" i="12"/>
  <c r="B563" i="12"/>
  <c r="C563" i="12"/>
  <c r="A564" i="12"/>
  <c r="B564" i="12"/>
  <c r="C564" i="12"/>
  <c r="A565" i="12"/>
  <c r="B565" i="12"/>
  <c r="C565" i="12"/>
  <c r="A566" i="12"/>
  <c r="B566" i="12"/>
  <c r="C566" i="12"/>
  <c r="A567" i="12"/>
  <c r="B567" i="12"/>
  <c r="C567" i="12"/>
  <c r="A568" i="12"/>
  <c r="B568" i="12"/>
  <c r="C568" i="12"/>
  <c r="A569" i="12"/>
  <c r="B569" i="12"/>
  <c r="C569" i="12"/>
  <c r="A570" i="12"/>
  <c r="B570" i="12"/>
  <c r="C570" i="12"/>
  <c r="A571" i="12"/>
  <c r="B571" i="12"/>
  <c r="C571" i="12"/>
  <c r="A572" i="12"/>
  <c r="B572" i="12"/>
  <c r="C572" i="12"/>
  <c r="A573" i="12"/>
  <c r="B573" i="12"/>
  <c r="C573" i="12"/>
  <c r="A574" i="12"/>
  <c r="B574" i="12"/>
  <c r="C574" i="12"/>
  <c r="A575" i="12"/>
  <c r="B575" i="12"/>
  <c r="C575" i="12"/>
  <c r="A576" i="12"/>
  <c r="B576" i="12"/>
  <c r="C576" i="12"/>
  <c r="A577" i="12"/>
  <c r="B577" i="12"/>
  <c r="C577" i="12"/>
  <c r="A578" i="12"/>
  <c r="B578" i="12"/>
  <c r="C578" i="12"/>
  <c r="A579" i="12"/>
  <c r="B579" i="12"/>
  <c r="C579" i="12"/>
  <c r="A580" i="12"/>
  <c r="B580" i="12"/>
  <c r="C580" i="12"/>
  <c r="A581" i="12"/>
  <c r="B581" i="12"/>
  <c r="C581" i="12"/>
  <c r="A582" i="12"/>
  <c r="B582" i="12"/>
  <c r="C582" i="12"/>
  <c r="A583" i="12"/>
  <c r="B583" i="12"/>
  <c r="C583" i="12"/>
  <c r="A584" i="12"/>
  <c r="B584" i="12"/>
  <c r="C584" i="12"/>
  <c r="A585" i="12"/>
  <c r="B585" i="12"/>
  <c r="C585" i="12"/>
  <c r="A586" i="12"/>
  <c r="B586" i="12"/>
  <c r="C586" i="12"/>
  <c r="A587" i="12"/>
  <c r="B587" i="12"/>
  <c r="C587" i="12"/>
  <c r="A588" i="12"/>
  <c r="B588" i="12"/>
  <c r="C588" i="12"/>
  <c r="A589" i="12"/>
  <c r="B589" i="12"/>
  <c r="C589" i="12"/>
  <c r="A590" i="12"/>
  <c r="B590" i="12"/>
  <c r="C590" i="12"/>
  <c r="A591" i="12"/>
  <c r="B591" i="12"/>
  <c r="C591" i="12"/>
  <c r="A592" i="12"/>
  <c r="B592" i="12"/>
  <c r="C592" i="12"/>
  <c r="A593" i="12"/>
  <c r="B593" i="12"/>
  <c r="C593" i="12"/>
  <c r="A594" i="12"/>
  <c r="B594" i="12"/>
  <c r="C594" i="12"/>
  <c r="A595" i="12"/>
  <c r="B595" i="12"/>
  <c r="C595" i="12"/>
  <c r="A596" i="12"/>
  <c r="B596" i="12"/>
  <c r="C596" i="12"/>
  <c r="A597" i="12"/>
  <c r="B597" i="12"/>
  <c r="C597" i="12"/>
  <c r="A598" i="12"/>
  <c r="B598" i="12"/>
  <c r="C598" i="12"/>
  <c r="A599" i="12"/>
  <c r="B599" i="12"/>
  <c r="C599" i="12"/>
  <c r="A600" i="12"/>
  <c r="B600" i="12"/>
  <c r="C600" i="12"/>
  <c r="A601" i="12"/>
  <c r="B601" i="12"/>
  <c r="C601" i="12"/>
  <c r="A602" i="12"/>
  <c r="B602" i="12"/>
  <c r="C602" i="12"/>
  <c r="A603" i="12"/>
  <c r="B603" i="12"/>
  <c r="C603" i="12"/>
  <c r="A604" i="12"/>
  <c r="B604" i="12"/>
  <c r="C604" i="12"/>
  <c r="A605" i="12"/>
  <c r="B605" i="12"/>
  <c r="C605" i="12"/>
  <c r="A606" i="12"/>
  <c r="B606" i="12"/>
  <c r="C606" i="12"/>
  <c r="A607" i="12"/>
  <c r="B607" i="12"/>
  <c r="C607" i="12"/>
  <c r="A608" i="12"/>
  <c r="B608" i="12"/>
  <c r="C608" i="12"/>
  <c r="A609" i="12"/>
  <c r="B609" i="12"/>
  <c r="C609" i="12"/>
  <c r="A610" i="12"/>
  <c r="B610" i="12"/>
  <c r="C610" i="12"/>
  <c r="A611" i="12"/>
  <c r="B611" i="12"/>
  <c r="C611" i="12"/>
  <c r="A612" i="12"/>
  <c r="B612" i="12"/>
  <c r="C612" i="12"/>
  <c r="A613" i="12"/>
  <c r="B613" i="12"/>
  <c r="C613" i="12"/>
  <c r="A614" i="12"/>
  <c r="B614" i="12"/>
  <c r="C614" i="12"/>
  <c r="A615" i="12"/>
  <c r="B615" i="12"/>
  <c r="C615" i="12"/>
  <c r="A616" i="12"/>
  <c r="B616" i="12"/>
  <c r="C616" i="12"/>
  <c r="A617" i="12"/>
  <c r="B617" i="12"/>
  <c r="C617" i="12"/>
  <c r="A618" i="12"/>
  <c r="B618" i="12"/>
  <c r="C618" i="12"/>
  <c r="A619" i="12"/>
  <c r="B619" i="12"/>
  <c r="C619" i="12"/>
  <c r="A620" i="12"/>
  <c r="B620" i="12"/>
  <c r="C620" i="12"/>
  <c r="A621" i="12"/>
  <c r="B621" i="12"/>
  <c r="C621" i="12"/>
  <c r="A622" i="12"/>
  <c r="B622" i="12"/>
  <c r="C622" i="12"/>
  <c r="A623" i="12"/>
  <c r="B623" i="12"/>
  <c r="C623" i="12"/>
  <c r="A624" i="12"/>
  <c r="B624" i="12"/>
  <c r="C624" i="12"/>
  <c r="A625" i="12"/>
  <c r="B625" i="12"/>
  <c r="C625" i="12"/>
  <c r="A626" i="12"/>
  <c r="B626" i="12"/>
  <c r="C626" i="12"/>
  <c r="A627" i="12"/>
  <c r="B627" i="12"/>
  <c r="C627" i="12"/>
  <c r="A628" i="12"/>
  <c r="B628" i="12"/>
  <c r="C628" i="12"/>
  <c r="A629" i="12"/>
  <c r="B629" i="12"/>
  <c r="C629" i="12"/>
  <c r="A630" i="12"/>
  <c r="B630" i="12"/>
  <c r="C630" i="12"/>
  <c r="A631" i="12"/>
  <c r="B631" i="12"/>
  <c r="C631" i="12"/>
  <c r="A632" i="12"/>
  <c r="B632" i="12"/>
  <c r="C632" i="12"/>
  <c r="A633" i="12"/>
  <c r="B633" i="12"/>
  <c r="C633" i="12"/>
  <c r="A634" i="12"/>
  <c r="B634" i="12"/>
  <c r="C634" i="12"/>
  <c r="A635" i="12"/>
  <c r="B635" i="12"/>
  <c r="C635" i="12"/>
  <c r="A636" i="12"/>
  <c r="B636" i="12"/>
  <c r="C636" i="12"/>
  <c r="A637" i="12"/>
  <c r="B637" i="12"/>
  <c r="C637" i="12"/>
  <c r="A638" i="12"/>
  <c r="B638" i="12"/>
  <c r="C638" i="12"/>
  <c r="A639" i="12"/>
  <c r="B639" i="12"/>
  <c r="C639" i="12"/>
  <c r="A640" i="12"/>
  <c r="B640" i="12"/>
  <c r="C640" i="12"/>
  <c r="A641" i="12"/>
  <c r="B641" i="12"/>
  <c r="C641" i="12"/>
  <c r="A642" i="12"/>
  <c r="B642" i="12"/>
  <c r="C642" i="12"/>
  <c r="A643" i="12"/>
  <c r="B643" i="12"/>
  <c r="C643" i="12"/>
  <c r="A644" i="12"/>
  <c r="B644" i="12"/>
  <c r="C644" i="12"/>
  <c r="A645" i="12"/>
  <c r="B645" i="12"/>
  <c r="C645" i="12"/>
  <c r="A646" i="12"/>
  <c r="B646" i="12"/>
  <c r="C646" i="12"/>
  <c r="A647" i="12"/>
  <c r="B647" i="12"/>
  <c r="C647" i="12"/>
  <c r="A648" i="12"/>
  <c r="B648" i="12"/>
  <c r="C648" i="12"/>
  <c r="A649" i="12"/>
  <c r="B649" i="12"/>
  <c r="C649" i="12"/>
  <c r="A650" i="12"/>
  <c r="B650" i="12"/>
  <c r="C650" i="12"/>
  <c r="A651" i="12"/>
  <c r="B651" i="12"/>
  <c r="C651" i="12"/>
  <c r="A652" i="12"/>
  <c r="B652" i="12"/>
  <c r="C652" i="12"/>
  <c r="A653" i="12"/>
  <c r="B653" i="12"/>
  <c r="C653" i="12"/>
  <c r="A654" i="12"/>
  <c r="B654" i="12"/>
  <c r="C654" i="12"/>
  <c r="A655" i="12"/>
  <c r="B655" i="12"/>
  <c r="C655" i="12"/>
  <c r="A656" i="12"/>
  <c r="B656" i="12"/>
  <c r="C656" i="12"/>
  <c r="A657" i="12"/>
  <c r="B657" i="12"/>
  <c r="C657" i="12"/>
  <c r="A658" i="12"/>
  <c r="B658" i="12"/>
  <c r="C658" i="12"/>
  <c r="A659" i="12"/>
  <c r="B659" i="12"/>
  <c r="C659" i="12"/>
  <c r="A660" i="12"/>
  <c r="B660" i="12"/>
  <c r="C660" i="12"/>
  <c r="A661" i="12"/>
  <c r="B661" i="12"/>
  <c r="C661" i="12"/>
  <c r="A662" i="12"/>
  <c r="B662" i="12"/>
  <c r="C662" i="12"/>
  <c r="A663" i="12"/>
  <c r="B663" i="12"/>
  <c r="C663" i="12"/>
  <c r="A664" i="12"/>
  <c r="B664" i="12"/>
  <c r="C664" i="12"/>
  <c r="A665" i="12"/>
  <c r="B665" i="12"/>
  <c r="C665" i="12"/>
  <c r="A666" i="12"/>
  <c r="B666" i="12"/>
  <c r="C666" i="12"/>
  <c r="A667" i="12"/>
  <c r="B667" i="12"/>
  <c r="C667" i="12"/>
  <c r="A668" i="12"/>
  <c r="B668" i="12"/>
  <c r="C668" i="12"/>
  <c r="A669" i="12"/>
  <c r="B669" i="12"/>
  <c r="C669" i="12"/>
  <c r="A670" i="12"/>
  <c r="B670" i="12"/>
  <c r="C670" i="12"/>
  <c r="A671" i="12"/>
  <c r="B671" i="12"/>
  <c r="C671" i="12"/>
  <c r="A672" i="12"/>
  <c r="B672" i="12"/>
  <c r="C672" i="12"/>
  <c r="A673" i="12"/>
  <c r="B673" i="12"/>
  <c r="C673" i="12"/>
  <c r="A674" i="12"/>
  <c r="B674" i="12"/>
  <c r="C674" i="12"/>
  <c r="A675" i="12"/>
  <c r="B675" i="12"/>
  <c r="C675" i="12"/>
  <c r="A676" i="12"/>
  <c r="B676" i="12"/>
  <c r="C676" i="12"/>
  <c r="A677" i="12"/>
  <c r="B677" i="12"/>
  <c r="C677" i="12"/>
  <c r="A678" i="12"/>
  <c r="B678" i="12"/>
  <c r="C678" i="12"/>
  <c r="A679" i="12"/>
  <c r="B679" i="12"/>
  <c r="C679" i="12"/>
  <c r="A680" i="12"/>
  <c r="B680" i="12"/>
  <c r="C680" i="12"/>
  <c r="A681" i="12"/>
  <c r="B681" i="12"/>
  <c r="C681" i="12"/>
  <c r="A682" i="12"/>
  <c r="B682" i="12"/>
  <c r="C682" i="12"/>
  <c r="A683" i="12"/>
  <c r="B683" i="12"/>
  <c r="C683" i="12"/>
  <c r="A684" i="12"/>
  <c r="B684" i="12"/>
  <c r="C684" i="12"/>
  <c r="A685" i="12"/>
  <c r="B685" i="12"/>
  <c r="C685" i="12"/>
  <c r="A686" i="12"/>
  <c r="B686" i="12"/>
  <c r="C686" i="12"/>
  <c r="A687" i="12"/>
  <c r="B687" i="12"/>
  <c r="C687" i="12"/>
  <c r="A688" i="12"/>
  <c r="B688" i="12"/>
  <c r="C688" i="12"/>
  <c r="A689" i="12"/>
  <c r="B689" i="12"/>
  <c r="C689" i="12"/>
  <c r="A690" i="12"/>
  <c r="B690" i="12"/>
  <c r="C690" i="12"/>
  <c r="A691" i="12"/>
  <c r="B691" i="12"/>
  <c r="C691" i="12"/>
  <c r="A692" i="12"/>
  <c r="B692" i="12"/>
  <c r="C692" i="12"/>
  <c r="A693" i="12"/>
  <c r="B693" i="12"/>
  <c r="C693" i="12"/>
  <c r="A694" i="12"/>
  <c r="B694" i="12"/>
  <c r="C694" i="12"/>
  <c r="A695" i="12"/>
  <c r="B695" i="12"/>
  <c r="C695" i="12"/>
  <c r="A696" i="12"/>
  <c r="B696" i="12"/>
  <c r="C696" i="12"/>
  <c r="A697" i="12"/>
  <c r="B697" i="12"/>
  <c r="C697" i="12"/>
  <c r="A698" i="12"/>
  <c r="B698" i="12"/>
  <c r="C698" i="12"/>
  <c r="A699" i="12"/>
  <c r="B699" i="12"/>
  <c r="C699" i="12"/>
  <c r="A700" i="12"/>
  <c r="B700" i="12"/>
  <c r="C700" i="12"/>
  <c r="A701" i="12"/>
  <c r="B701" i="12"/>
  <c r="C701" i="12"/>
  <c r="A702" i="12"/>
  <c r="B702" i="12"/>
  <c r="C702" i="12"/>
  <c r="A703" i="12"/>
  <c r="B703" i="12"/>
  <c r="C703" i="12"/>
  <c r="A704" i="12"/>
  <c r="B704" i="12"/>
  <c r="C704" i="12"/>
  <c r="A705" i="12"/>
  <c r="B705" i="12"/>
  <c r="C705" i="12"/>
  <c r="A706" i="12"/>
  <c r="B706" i="12"/>
  <c r="C706" i="12"/>
  <c r="A707" i="12"/>
  <c r="B707" i="12"/>
  <c r="C707" i="12"/>
  <c r="A708" i="12"/>
  <c r="B708" i="12"/>
  <c r="C708" i="12"/>
  <c r="A709" i="12"/>
  <c r="B709" i="12"/>
  <c r="C709" i="12"/>
  <c r="A710" i="12"/>
  <c r="B710" i="12"/>
  <c r="C710" i="12"/>
  <c r="A711" i="12"/>
  <c r="B711" i="12"/>
  <c r="C711" i="12"/>
  <c r="A712" i="12"/>
  <c r="B712" i="12"/>
  <c r="C712" i="12"/>
  <c r="A713" i="12"/>
  <c r="B713" i="12"/>
  <c r="C713" i="12"/>
  <c r="A714" i="12"/>
  <c r="B714" i="12"/>
  <c r="C714" i="12"/>
  <c r="A715" i="12"/>
  <c r="B715" i="12"/>
  <c r="C715" i="12"/>
  <c r="A716" i="12"/>
  <c r="B716" i="12"/>
  <c r="C716" i="12"/>
  <c r="A717" i="12"/>
  <c r="B717" i="12"/>
  <c r="C717" i="12"/>
  <c r="A718" i="12"/>
  <c r="B718" i="12"/>
  <c r="C718" i="12"/>
  <c r="A719" i="12"/>
  <c r="B719" i="12"/>
  <c r="C719" i="12"/>
  <c r="A720" i="12"/>
  <c r="B720" i="12"/>
  <c r="C720" i="12"/>
  <c r="A721" i="12"/>
  <c r="B721" i="12"/>
  <c r="C721" i="12"/>
  <c r="A722" i="12"/>
  <c r="B722" i="12"/>
  <c r="C722" i="12"/>
  <c r="A723" i="12"/>
  <c r="B723" i="12"/>
  <c r="C723" i="12"/>
  <c r="A724" i="12"/>
  <c r="B724" i="12"/>
  <c r="C724" i="12"/>
  <c r="A725" i="12"/>
  <c r="B725" i="12"/>
  <c r="C725" i="12"/>
  <c r="A726" i="12"/>
  <c r="B726" i="12"/>
  <c r="C726" i="12"/>
  <c r="A727" i="12"/>
  <c r="B727" i="12"/>
  <c r="C727" i="12"/>
  <c r="A728" i="12"/>
  <c r="B728" i="12"/>
  <c r="C728" i="12"/>
  <c r="A729" i="12"/>
  <c r="B729" i="12"/>
  <c r="C729" i="12"/>
  <c r="A730" i="12"/>
  <c r="B730" i="12"/>
  <c r="C730" i="12"/>
  <c r="A731" i="12"/>
  <c r="B731" i="12"/>
  <c r="C731" i="12"/>
  <c r="A732" i="12"/>
  <c r="B732" i="12"/>
  <c r="C732" i="12"/>
  <c r="A733" i="12"/>
  <c r="B733" i="12"/>
  <c r="C733" i="12"/>
  <c r="A734" i="12"/>
  <c r="B734" i="12"/>
  <c r="C734" i="12"/>
  <c r="A735" i="12"/>
  <c r="B735" i="12"/>
  <c r="C735" i="12"/>
  <c r="A736" i="12"/>
  <c r="B736" i="12"/>
  <c r="C736" i="12"/>
  <c r="A737" i="12"/>
  <c r="B737" i="12"/>
  <c r="C737" i="12"/>
  <c r="A738" i="12"/>
  <c r="B738" i="12"/>
  <c r="C738" i="12"/>
  <c r="A739" i="12"/>
  <c r="B739" i="12"/>
  <c r="C739" i="12"/>
  <c r="A740" i="12"/>
  <c r="B740" i="12"/>
  <c r="C740" i="12"/>
  <c r="A741" i="12"/>
  <c r="B741" i="12"/>
  <c r="C741" i="12"/>
  <c r="A742" i="12"/>
  <c r="B742" i="12"/>
  <c r="C742" i="12"/>
  <c r="A743" i="12"/>
  <c r="B743" i="12"/>
  <c r="C743" i="12"/>
  <c r="A744" i="12"/>
  <c r="B744" i="12"/>
  <c r="C744" i="12"/>
  <c r="A745" i="12"/>
  <c r="B745" i="12"/>
  <c r="C745" i="12"/>
  <c r="A746" i="12"/>
  <c r="B746" i="12"/>
  <c r="C746" i="12"/>
  <c r="A747" i="12"/>
  <c r="B747" i="12"/>
  <c r="C747" i="12"/>
  <c r="A748" i="12"/>
  <c r="B748" i="12"/>
  <c r="C748" i="12"/>
  <c r="A749" i="12"/>
  <c r="B749" i="12"/>
  <c r="C749" i="12"/>
  <c r="A750" i="12"/>
  <c r="B750" i="12"/>
  <c r="C750" i="12"/>
  <c r="A751" i="12"/>
  <c r="B751" i="12"/>
  <c r="C751" i="12"/>
  <c r="A752" i="12"/>
  <c r="B752" i="12"/>
  <c r="C752" i="12"/>
  <c r="A753" i="12"/>
  <c r="B753" i="12"/>
  <c r="C753" i="12"/>
  <c r="A754" i="12"/>
  <c r="B754" i="12"/>
  <c r="C754" i="12"/>
  <c r="A755" i="12"/>
  <c r="B755" i="12"/>
  <c r="C755" i="12"/>
  <c r="A756" i="12"/>
  <c r="B756" i="12"/>
  <c r="C756" i="12"/>
  <c r="A757" i="12"/>
  <c r="B757" i="12"/>
  <c r="C757" i="12"/>
  <c r="A758" i="12"/>
  <c r="B758" i="12"/>
  <c r="C758" i="12"/>
  <c r="A759" i="12"/>
  <c r="B759" i="12"/>
  <c r="C759" i="12"/>
  <c r="A760" i="12"/>
  <c r="B760" i="12"/>
  <c r="C760" i="12"/>
  <c r="A761" i="12"/>
  <c r="B761" i="12"/>
  <c r="C761" i="12"/>
  <c r="A762" i="12"/>
  <c r="B762" i="12"/>
  <c r="C762" i="12"/>
  <c r="A763" i="12"/>
  <c r="B763" i="12"/>
  <c r="C763" i="12"/>
  <c r="A764" i="12"/>
  <c r="B764" i="12"/>
  <c r="C764" i="12"/>
  <c r="A765" i="12"/>
  <c r="B765" i="12"/>
  <c r="C765" i="12"/>
  <c r="A766" i="12"/>
  <c r="B766" i="12"/>
  <c r="C766" i="12"/>
  <c r="A767" i="12"/>
  <c r="B767" i="12"/>
  <c r="C767" i="12"/>
  <c r="A768" i="12"/>
  <c r="B768" i="12"/>
  <c r="C768" i="12"/>
  <c r="A769" i="12"/>
  <c r="B769" i="12"/>
  <c r="C769" i="12"/>
  <c r="A770" i="12"/>
  <c r="B770" i="12"/>
  <c r="C770" i="12"/>
  <c r="A771" i="12"/>
  <c r="B771" i="12"/>
  <c r="C771" i="12"/>
  <c r="A772" i="12"/>
  <c r="B772" i="12"/>
  <c r="C772" i="12"/>
  <c r="A773" i="12"/>
  <c r="B773" i="12"/>
  <c r="C773" i="12"/>
  <c r="A774" i="12"/>
  <c r="B774" i="12"/>
  <c r="C774" i="12"/>
  <c r="A775" i="12"/>
  <c r="B775" i="12"/>
  <c r="C775" i="12"/>
  <c r="A776" i="12"/>
  <c r="B776" i="12"/>
  <c r="C776" i="12"/>
  <c r="A777" i="12"/>
  <c r="B777" i="12"/>
  <c r="C777" i="12"/>
  <c r="A778" i="12"/>
  <c r="B778" i="12"/>
  <c r="C778" i="12"/>
  <c r="A779" i="12"/>
  <c r="B779" i="12"/>
  <c r="C779" i="12"/>
  <c r="A780" i="12"/>
  <c r="B780" i="12"/>
  <c r="C780" i="12"/>
  <c r="A781" i="12"/>
  <c r="B781" i="12"/>
  <c r="C781" i="12"/>
  <c r="A782" i="12"/>
  <c r="B782" i="12"/>
  <c r="C782" i="12"/>
  <c r="A783" i="12"/>
  <c r="B783" i="12"/>
  <c r="C783" i="12"/>
  <c r="A784" i="12"/>
  <c r="B784" i="12"/>
  <c r="C784" i="12"/>
  <c r="A785" i="12"/>
  <c r="B785" i="12"/>
  <c r="C785" i="12"/>
  <c r="A786" i="12"/>
  <c r="B786" i="12"/>
  <c r="C786" i="12"/>
  <c r="A787" i="12"/>
  <c r="B787" i="12"/>
  <c r="C787" i="12"/>
  <c r="A788" i="12"/>
  <c r="B788" i="12"/>
  <c r="C788" i="12"/>
  <c r="A789" i="12"/>
  <c r="B789" i="12"/>
  <c r="C789" i="12"/>
  <c r="A790" i="12"/>
  <c r="B790" i="12"/>
  <c r="C790" i="12"/>
  <c r="A791" i="12"/>
  <c r="B791" i="12"/>
  <c r="C791" i="12"/>
  <c r="A792" i="12"/>
  <c r="B792" i="12"/>
  <c r="C792" i="12"/>
  <c r="A793" i="12"/>
  <c r="B793" i="12"/>
  <c r="C793" i="12"/>
  <c r="A794" i="12"/>
  <c r="B794" i="12"/>
  <c r="C794" i="12"/>
  <c r="A795" i="12"/>
  <c r="B795" i="12"/>
  <c r="C795" i="12"/>
  <c r="A796" i="12"/>
  <c r="B796" i="12"/>
  <c r="C796" i="12"/>
  <c r="A797" i="12"/>
  <c r="B797" i="12"/>
  <c r="C797" i="12"/>
  <c r="A798" i="12"/>
  <c r="B798" i="12"/>
  <c r="C798" i="12"/>
  <c r="A799" i="12"/>
  <c r="B799" i="12"/>
  <c r="C799" i="12"/>
  <c r="A800" i="12"/>
  <c r="B800" i="12"/>
  <c r="C800" i="12"/>
  <c r="A801" i="12"/>
  <c r="B801" i="12"/>
  <c r="C801" i="12"/>
  <c r="A802" i="12"/>
  <c r="B802" i="12"/>
  <c r="C802" i="12"/>
  <c r="A803" i="12"/>
  <c r="B803" i="12"/>
  <c r="C803" i="12"/>
  <c r="A804" i="12"/>
  <c r="B804" i="12"/>
  <c r="C804" i="12"/>
  <c r="A805" i="12"/>
  <c r="B805" i="12"/>
  <c r="C805" i="12"/>
  <c r="A806" i="12"/>
  <c r="B806" i="12"/>
  <c r="C806" i="12"/>
  <c r="A807" i="12"/>
  <c r="B807" i="12"/>
  <c r="C807" i="12"/>
  <c r="A808" i="12"/>
  <c r="B808" i="12"/>
  <c r="C808" i="12"/>
  <c r="A809" i="12"/>
  <c r="B809" i="12"/>
  <c r="C809" i="12"/>
  <c r="A810" i="12"/>
  <c r="B810" i="12"/>
  <c r="C810" i="12"/>
  <c r="A811" i="12"/>
  <c r="B811" i="12"/>
  <c r="C811" i="12"/>
  <c r="A812" i="12"/>
  <c r="B812" i="12"/>
  <c r="C812" i="12"/>
  <c r="A813" i="12"/>
  <c r="B813" i="12"/>
  <c r="C813" i="12"/>
  <c r="A814" i="12"/>
  <c r="B814" i="12"/>
  <c r="C814" i="12"/>
  <c r="A815" i="12"/>
  <c r="B815" i="12"/>
  <c r="C815" i="12"/>
  <c r="A816" i="12"/>
  <c r="B816" i="12"/>
  <c r="C816" i="12"/>
  <c r="A817" i="12"/>
  <c r="B817" i="12"/>
  <c r="C817" i="12"/>
  <c r="A818" i="12"/>
  <c r="B818" i="12"/>
  <c r="C818" i="12"/>
  <c r="A819" i="12"/>
  <c r="B819" i="12"/>
  <c r="C819" i="12"/>
  <c r="A820" i="12"/>
  <c r="B820" i="12"/>
  <c r="C820" i="12"/>
  <c r="A821" i="12"/>
  <c r="B821" i="12"/>
  <c r="C821" i="12"/>
  <c r="A822" i="12"/>
  <c r="B822" i="12"/>
  <c r="C822" i="12"/>
  <c r="A823" i="12"/>
  <c r="B823" i="12"/>
  <c r="C823" i="12"/>
  <c r="A824" i="12"/>
  <c r="B824" i="12"/>
  <c r="C824" i="12"/>
  <c r="A825" i="12"/>
  <c r="B825" i="12"/>
  <c r="C825" i="12"/>
  <c r="A826" i="12"/>
  <c r="B826" i="12"/>
  <c r="C826" i="12"/>
  <c r="A827" i="12"/>
  <c r="B827" i="12"/>
  <c r="C827" i="12"/>
  <c r="A828" i="12"/>
  <c r="B828" i="12"/>
  <c r="C828" i="12"/>
  <c r="A829" i="12"/>
  <c r="B829" i="12"/>
  <c r="C829" i="12"/>
  <c r="A830" i="12"/>
  <c r="B830" i="12"/>
  <c r="C830" i="12"/>
  <c r="A831" i="12"/>
  <c r="B831" i="12"/>
  <c r="C831" i="12"/>
  <c r="A832" i="12"/>
  <c r="B832" i="12"/>
  <c r="C832" i="12"/>
  <c r="A833" i="12"/>
  <c r="B833" i="12"/>
  <c r="C833" i="12"/>
  <c r="A834" i="12"/>
  <c r="B834" i="12"/>
  <c r="C834" i="12"/>
  <c r="A835" i="12"/>
  <c r="B835" i="12"/>
  <c r="C835" i="12"/>
  <c r="A836" i="12"/>
  <c r="B836" i="12"/>
  <c r="C836" i="12"/>
  <c r="A837" i="12"/>
  <c r="B837" i="12"/>
  <c r="C837" i="12"/>
  <c r="A838" i="12"/>
  <c r="B838" i="12"/>
  <c r="C838" i="12"/>
  <c r="A839" i="12"/>
  <c r="B839" i="12"/>
  <c r="C839" i="12"/>
  <c r="A840" i="12"/>
  <c r="B840" i="12"/>
  <c r="C840" i="12"/>
  <c r="A841" i="12"/>
  <c r="B841" i="12"/>
  <c r="C841" i="12"/>
  <c r="A842" i="12"/>
  <c r="B842" i="12"/>
  <c r="C842" i="12"/>
  <c r="A843" i="12"/>
  <c r="B843" i="12"/>
  <c r="C843" i="12"/>
  <c r="A844" i="12"/>
  <c r="B844" i="12"/>
  <c r="C844" i="12"/>
  <c r="A845" i="12"/>
  <c r="B845" i="12"/>
  <c r="C845" i="12"/>
  <c r="A846" i="12"/>
  <c r="B846" i="12"/>
  <c r="C846" i="12"/>
  <c r="A847" i="12"/>
  <c r="B847" i="12"/>
  <c r="C847" i="12"/>
  <c r="A848" i="12"/>
  <c r="B848" i="12"/>
  <c r="C848" i="12"/>
  <c r="A849" i="12"/>
  <c r="B849" i="12"/>
  <c r="C849" i="12"/>
  <c r="A850" i="12"/>
  <c r="B850" i="12"/>
  <c r="C850" i="12"/>
  <c r="A851" i="12"/>
  <c r="B851" i="12"/>
  <c r="C851" i="12"/>
  <c r="A852" i="12"/>
  <c r="B852" i="12"/>
  <c r="C852" i="12"/>
  <c r="A853" i="12"/>
  <c r="B853" i="12"/>
  <c r="C853" i="12"/>
  <c r="A854" i="12"/>
  <c r="B854" i="12"/>
  <c r="C854" i="12"/>
  <c r="A855" i="12"/>
  <c r="B855" i="12"/>
  <c r="C855" i="12"/>
  <c r="A856" i="12"/>
  <c r="B856" i="12"/>
  <c r="C856" i="12"/>
  <c r="A857" i="12"/>
  <c r="B857" i="12"/>
  <c r="C857" i="12"/>
  <c r="A858" i="12"/>
  <c r="B858" i="12"/>
  <c r="C858" i="12"/>
  <c r="A859" i="12"/>
  <c r="B859" i="12"/>
  <c r="C859" i="12"/>
  <c r="A860" i="12"/>
  <c r="B860" i="12"/>
  <c r="C860" i="12"/>
  <c r="A861" i="12"/>
  <c r="B861" i="12"/>
  <c r="C861" i="12"/>
  <c r="A862" i="12"/>
  <c r="B862" i="12"/>
  <c r="C862" i="12"/>
  <c r="A863" i="12"/>
  <c r="B863" i="12"/>
  <c r="C863" i="12"/>
  <c r="A864" i="12"/>
  <c r="B864" i="12"/>
  <c r="C864" i="12"/>
  <c r="A865" i="12"/>
  <c r="B865" i="12"/>
  <c r="C865" i="12"/>
  <c r="A866" i="12"/>
  <c r="B866" i="12"/>
  <c r="C866" i="12"/>
  <c r="A867" i="12"/>
  <c r="B867" i="12"/>
  <c r="C867" i="12"/>
  <c r="A868" i="12"/>
  <c r="B868" i="12"/>
  <c r="C868" i="12"/>
  <c r="A869" i="12"/>
  <c r="B869" i="12"/>
  <c r="C869" i="12"/>
  <c r="A870" i="12"/>
  <c r="B870" i="12"/>
  <c r="C870" i="12"/>
  <c r="A871" i="12"/>
  <c r="B871" i="12"/>
  <c r="C871" i="12"/>
  <c r="A872" i="12"/>
  <c r="B872" i="12"/>
  <c r="C872" i="12"/>
  <c r="A873" i="12"/>
  <c r="B873" i="12"/>
  <c r="C873" i="12"/>
  <c r="A874" i="12"/>
  <c r="B874" i="12"/>
  <c r="C874" i="12"/>
  <c r="A875" i="12"/>
  <c r="B875" i="12"/>
  <c r="C875" i="12"/>
  <c r="A876" i="12"/>
  <c r="B876" i="12"/>
  <c r="C876" i="12"/>
  <c r="A877" i="12"/>
  <c r="B877" i="12"/>
  <c r="C877" i="12"/>
  <c r="A878" i="12"/>
  <c r="B878" i="12"/>
  <c r="C878" i="12"/>
  <c r="A879" i="12"/>
  <c r="B879" i="12"/>
  <c r="C879" i="12"/>
  <c r="A880" i="12"/>
  <c r="B880" i="12"/>
  <c r="C880" i="12"/>
  <c r="A881" i="12"/>
  <c r="B881" i="12"/>
  <c r="C881" i="12"/>
  <c r="A882" i="12"/>
  <c r="B882" i="12"/>
  <c r="C882" i="12"/>
  <c r="A883" i="12"/>
  <c r="B883" i="12"/>
  <c r="C883" i="12"/>
  <c r="A884" i="12"/>
  <c r="B884" i="12"/>
  <c r="C884" i="12"/>
  <c r="A885" i="12"/>
  <c r="B885" i="12"/>
  <c r="C885" i="12"/>
  <c r="A886" i="12"/>
  <c r="B886" i="12"/>
  <c r="C886" i="12"/>
  <c r="A887" i="12"/>
  <c r="B887" i="12"/>
  <c r="C887" i="12"/>
  <c r="A888" i="12"/>
  <c r="B888" i="12"/>
  <c r="C888" i="12"/>
  <c r="A889" i="12"/>
  <c r="B889" i="12"/>
  <c r="C889" i="12"/>
  <c r="A890" i="12"/>
  <c r="B890" i="12"/>
  <c r="C890" i="12"/>
  <c r="A891" i="12"/>
  <c r="B891" i="12"/>
  <c r="C891" i="12"/>
  <c r="A892" i="12"/>
  <c r="B892" i="12"/>
  <c r="C892" i="12"/>
  <c r="A893" i="12"/>
  <c r="B893" i="12"/>
  <c r="C893" i="12"/>
  <c r="A894" i="12"/>
  <c r="B894" i="12"/>
  <c r="C894" i="12"/>
  <c r="A895" i="12"/>
  <c r="B895" i="12"/>
  <c r="C895" i="12"/>
  <c r="A896" i="12"/>
  <c r="B896" i="12"/>
  <c r="C896" i="12"/>
  <c r="A897" i="12"/>
  <c r="B897" i="12"/>
  <c r="C897" i="12"/>
  <c r="A898" i="12"/>
  <c r="B898" i="12"/>
  <c r="C898" i="12"/>
  <c r="A899" i="12"/>
  <c r="B899" i="12"/>
  <c r="C899" i="12"/>
  <c r="A900" i="12"/>
  <c r="B900" i="12"/>
  <c r="C900" i="12"/>
  <c r="A901" i="12"/>
  <c r="B901" i="12"/>
  <c r="C901" i="12"/>
  <c r="A902" i="12"/>
  <c r="B902" i="12"/>
  <c r="C902" i="12"/>
  <c r="A903" i="12"/>
  <c r="B903" i="12"/>
  <c r="C903" i="12"/>
  <c r="A904" i="12"/>
  <c r="B904" i="12"/>
  <c r="C904" i="12"/>
  <c r="A905" i="12"/>
  <c r="B905" i="12"/>
  <c r="C905" i="12"/>
  <c r="A906" i="12"/>
  <c r="B906" i="12"/>
  <c r="C906" i="12"/>
  <c r="A907" i="12"/>
  <c r="B907" i="12"/>
  <c r="C907" i="12"/>
  <c r="A908" i="12"/>
  <c r="B908" i="12"/>
  <c r="C908" i="12"/>
  <c r="A909" i="12"/>
  <c r="B909" i="12"/>
  <c r="C909" i="12"/>
  <c r="A910" i="12"/>
  <c r="B910" i="12"/>
  <c r="C910" i="12"/>
  <c r="A911" i="12"/>
  <c r="B911" i="12"/>
  <c r="C911" i="12"/>
  <c r="A912" i="12"/>
  <c r="B912" i="12"/>
  <c r="C912" i="12"/>
  <c r="A913" i="12"/>
  <c r="B913" i="12"/>
  <c r="C913" i="12"/>
  <c r="A914" i="12"/>
  <c r="B914" i="12"/>
  <c r="C914" i="12"/>
  <c r="A915" i="12"/>
  <c r="B915" i="12"/>
  <c r="C915" i="12"/>
  <c r="A916" i="12"/>
  <c r="B916" i="12"/>
  <c r="C916" i="12"/>
  <c r="A917" i="12"/>
  <c r="B917" i="12"/>
  <c r="C917" i="12"/>
  <c r="A918" i="12"/>
  <c r="B918" i="12"/>
  <c r="C918" i="12"/>
  <c r="A919" i="12"/>
  <c r="B919" i="12"/>
  <c r="C919" i="12"/>
  <c r="A920" i="12"/>
  <c r="B920" i="12"/>
  <c r="C920" i="12"/>
  <c r="A921" i="12"/>
  <c r="B921" i="12"/>
  <c r="C921" i="12"/>
  <c r="A922" i="12"/>
  <c r="B922" i="12"/>
  <c r="C922" i="12"/>
  <c r="A923" i="12"/>
  <c r="B923" i="12"/>
  <c r="C923" i="12"/>
  <c r="A924" i="12"/>
  <c r="B924" i="12"/>
  <c r="C924" i="12"/>
  <c r="A925" i="12"/>
  <c r="B925" i="12"/>
  <c r="C925" i="12"/>
  <c r="A926" i="12"/>
  <c r="B926" i="12"/>
  <c r="C926" i="12"/>
  <c r="A927" i="12"/>
  <c r="B927" i="12"/>
  <c r="C927" i="12"/>
  <c r="A928" i="12"/>
  <c r="B928" i="12"/>
  <c r="C928" i="12"/>
  <c r="A929" i="12"/>
  <c r="B929" i="12"/>
  <c r="C929" i="12"/>
  <c r="A930" i="12"/>
  <c r="B930" i="12"/>
  <c r="C930" i="12"/>
  <c r="A931" i="12"/>
  <c r="B931" i="12"/>
  <c r="C931" i="12"/>
  <c r="A932" i="12"/>
  <c r="B932" i="12"/>
  <c r="C932" i="12"/>
  <c r="A933" i="12"/>
  <c r="B933" i="12"/>
  <c r="C933" i="12"/>
  <c r="A934" i="12"/>
  <c r="B934" i="12"/>
  <c r="C934" i="12"/>
  <c r="A935" i="12"/>
  <c r="B935" i="12"/>
  <c r="C935" i="12"/>
  <c r="A936" i="12"/>
  <c r="B936" i="12"/>
  <c r="C936" i="12"/>
  <c r="A937" i="12"/>
  <c r="B937" i="12"/>
  <c r="C937" i="12"/>
  <c r="A938" i="12"/>
  <c r="B938" i="12"/>
  <c r="C938" i="12"/>
  <c r="A939" i="12"/>
  <c r="B939" i="12"/>
  <c r="C939" i="12"/>
  <c r="A940" i="12"/>
  <c r="B940" i="12"/>
  <c r="C940" i="12"/>
  <c r="A941" i="12"/>
  <c r="B941" i="12"/>
  <c r="C941" i="12"/>
  <c r="A942" i="12"/>
  <c r="B942" i="12"/>
  <c r="C942" i="12"/>
  <c r="A943" i="12"/>
  <c r="B943" i="12"/>
  <c r="C943" i="12"/>
  <c r="A944" i="12"/>
  <c r="B944" i="12"/>
  <c r="C944" i="12"/>
  <c r="A945" i="12"/>
  <c r="B945" i="12"/>
  <c r="C945" i="12"/>
  <c r="A946" i="12"/>
  <c r="B946" i="12"/>
  <c r="C946" i="12"/>
  <c r="A947" i="12"/>
  <c r="B947" i="12"/>
  <c r="C947" i="12"/>
  <c r="A948" i="12"/>
  <c r="B948" i="12"/>
  <c r="C948" i="12"/>
  <c r="A949" i="12"/>
  <c r="B949" i="12"/>
  <c r="C949" i="12"/>
  <c r="A950" i="12"/>
  <c r="B950" i="12"/>
  <c r="C950" i="12"/>
  <c r="A951" i="12"/>
  <c r="B951" i="12"/>
  <c r="C951" i="12"/>
  <c r="A952" i="12"/>
  <c r="B952" i="12"/>
  <c r="C952" i="12"/>
  <c r="A953" i="12"/>
  <c r="B953" i="12"/>
  <c r="C953" i="12"/>
  <c r="A954" i="12"/>
  <c r="B954" i="12"/>
  <c r="C954" i="12"/>
  <c r="A955" i="12"/>
  <c r="B955" i="12"/>
  <c r="C955" i="12"/>
  <c r="A956" i="12"/>
  <c r="B956" i="12"/>
  <c r="C956" i="12"/>
  <c r="A957" i="12"/>
  <c r="B957" i="12"/>
  <c r="C957" i="12"/>
  <c r="A958" i="12"/>
  <c r="B958" i="12"/>
  <c r="C958" i="12"/>
  <c r="A959" i="12"/>
  <c r="B959" i="12"/>
  <c r="C959" i="12"/>
  <c r="A960" i="12"/>
  <c r="B960" i="12"/>
  <c r="C960" i="12"/>
  <c r="A961" i="12"/>
  <c r="B961" i="12"/>
  <c r="C961" i="12"/>
  <c r="A962" i="12"/>
  <c r="B962" i="12"/>
  <c r="C962" i="12"/>
  <c r="A963" i="12"/>
  <c r="B963" i="12"/>
  <c r="C963" i="12"/>
  <c r="A964" i="12"/>
  <c r="B964" i="12"/>
  <c r="C964" i="12"/>
  <c r="A965" i="12"/>
  <c r="B965" i="12"/>
  <c r="C965" i="12"/>
  <c r="A966" i="12"/>
  <c r="B966" i="12"/>
  <c r="C966" i="12"/>
  <c r="A967" i="12"/>
  <c r="B967" i="12"/>
  <c r="C967" i="12"/>
  <c r="A968" i="12"/>
  <c r="B968" i="12"/>
  <c r="C968" i="12"/>
  <c r="A969" i="12"/>
  <c r="B969" i="12"/>
  <c r="C969" i="12"/>
  <c r="A970" i="12"/>
  <c r="B970" i="12"/>
  <c r="C970" i="12"/>
  <c r="A971" i="12"/>
  <c r="B971" i="12"/>
  <c r="C971" i="12"/>
  <c r="A972" i="12"/>
  <c r="B972" i="12"/>
  <c r="C972" i="12"/>
  <c r="A973" i="12"/>
  <c r="B973" i="12"/>
  <c r="C973" i="12"/>
  <c r="A974" i="12"/>
  <c r="B974" i="12"/>
  <c r="C974" i="12"/>
  <c r="A975" i="12"/>
  <c r="B975" i="12"/>
  <c r="C975" i="12"/>
  <c r="A976" i="12"/>
  <c r="B976" i="12"/>
  <c r="C976" i="12"/>
  <c r="A977" i="12"/>
  <c r="B977" i="12"/>
  <c r="C977" i="12"/>
  <c r="A978" i="12"/>
  <c r="B978" i="12"/>
  <c r="C978" i="12"/>
  <c r="A979" i="12"/>
  <c r="B979" i="12"/>
  <c r="C979" i="12"/>
  <c r="A980" i="12"/>
  <c r="B980" i="12"/>
  <c r="C980" i="12"/>
  <c r="A981" i="12"/>
  <c r="B981" i="12"/>
  <c r="C981" i="12"/>
  <c r="A982" i="12"/>
  <c r="B982" i="12"/>
  <c r="C982" i="12"/>
  <c r="A983" i="12"/>
  <c r="B983" i="12"/>
  <c r="C983" i="12"/>
  <c r="A984" i="12"/>
  <c r="B984" i="12"/>
  <c r="C984" i="12"/>
  <c r="A985" i="12"/>
  <c r="B985" i="12"/>
  <c r="C985" i="12"/>
  <c r="A986" i="12"/>
  <c r="B986" i="12"/>
  <c r="C986" i="12"/>
  <c r="A987" i="12"/>
  <c r="B987" i="12"/>
  <c r="C987" i="12"/>
  <c r="A988" i="12"/>
  <c r="B988" i="12"/>
  <c r="C988" i="12"/>
  <c r="A989" i="12"/>
  <c r="B989" i="12"/>
  <c r="C989" i="12"/>
  <c r="A990" i="12"/>
  <c r="B990" i="12"/>
  <c r="C990" i="12"/>
  <c r="A991" i="12"/>
  <c r="B991" i="12"/>
  <c r="C991" i="12"/>
  <c r="A992" i="12"/>
  <c r="B992" i="12"/>
  <c r="C992" i="12"/>
  <c r="A993" i="12"/>
  <c r="B993" i="12"/>
  <c r="C993" i="12"/>
  <c r="A994" i="12"/>
  <c r="B994" i="12"/>
  <c r="C994" i="12"/>
  <c r="A995" i="12"/>
  <c r="B995" i="12"/>
  <c r="C995" i="12"/>
  <c r="A996" i="12"/>
  <c r="B996" i="12"/>
  <c r="C996" i="12"/>
  <c r="A997" i="12"/>
  <c r="B997" i="12"/>
  <c r="C997" i="12"/>
  <c r="A998" i="12"/>
  <c r="B998" i="12"/>
  <c r="C998" i="12"/>
  <c r="A999" i="12"/>
  <c r="B999" i="12"/>
  <c r="C999" i="12"/>
  <c r="A1000" i="12"/>
  <c r="B1000" i="12"/>
  <c r="C1000" i="12"/>
  <c r="A1001" i="12"/>
  <c r="B1001" i="12"/>
  <c r="C1001" i="12"/>
  <c r="C2" i="12"/>
  <c r="B2" i="12"/>
  <c r="A2" i="12"/>
  <c r="C9" i="15" l="1"/>
  <c r="C10" i="15"/>
  <c r="AW1009" i="3" l="1"/>
  <c r="AX1009" i="3"/>
  <c r="AY1009" i="3"/>
  <c r="AZ1009" i="3"/>
  <c r="BA1009" i="3"/>
  <c r="AV1009" i="3"/>
  <c r="C3" i="19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35" i="19"/>
  <c r="C36" i="19"/>
  <c r="C37" i="19"/>
  <c r="C38" i="19"/>
  <c r="C39" i="19"/>
  <c r="C40" i="19"/>
  <c r="C41" i="19"/>
  <c r="C42" i="19"/>
  <c r="C43" i="19"/>
  <c r="C44" i="19"/>
  <c r="C45" i="19"/>
  <c r="C46" i="19"/>
  <c r="C47" i="19"/>
  <c r="C48" i="19"/>
  <c r="C49" i="19"/>
  <c r="C50" i="19"/>
  <c r="C51" i="19"/>
  <c r="C52" i="19"/>
  <c r="C53" i="19"/>
  <c r="C54" i="19"/>
  <c r="C55" i="19"/>
  <c r="C56" i="19"/>
  <c r="C57" i="19"/>
  <c r="C58" i="19"/>
  <c r="C59" i="19"/>
  <c r="C60" i="19"/>
  <c r="C61" i="19"/>
  <c r="C62" i="19"/>
  <c r="C63" i="19"/>
  <c r="C64" i="19"/>
  <c r="C65" i="19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C104" i="19"/>
  <c r="C105" i="19"/>
  <c r="C106" i="19"/>
  <c r="C107" i="19"/>
  <c r="C108" i="19"/>
  <c r="C109" i="19"/>
  <c r="C110" i="19"/>
  <c r="C111" i="19"/>
  <c r="C112" i="19"/>
  <c r="C113" i="19"/>
  <c r="C114" i="19"/>
  <c r="C115" i="19"/>
  <c r="C116" i="19"/>
  <c r="C117" i="19"/>
  <c r="C118" i="19"/>
  <c r="C119" i="19"/>
  <c r="C2" i="19"/>
  <c r="BE283" i="3"/>
  <c r="BF283" i="3"/>
  <c r="BG283" i="3"/>
  <c r="BE284" i="3"/>
  <c r="BF284" i="3"/>
  <c r="BG284" i="3"/>
  <c r="BE285" i="3"/>
  <c r="BF285" i="3"/>
  <c r="BG285" i="3"/>
  <c r="BE286" i="3"/>
  <c r="BF286" i="3"/>
  <c r="BG286" i="3"/>
  <c r="BE287" i="3"/>
  <c r="BF287" i="3"/>
  <c r="BG287" i="3"/>
  <c r="BE288" i="3"/>
  <c r="BF288" i="3"/>
  <c r="BG288" i="3"/>
  <c r="BE289" i="3"/>
  <c r="BF289" i="3"/>
  <c r="BG289" i="3"/>
  <c r="BE290" i="3"/>
  <c r="BF290" i="3"/>
  <c r="BG290" i="3"/>
  <c r="BE291" i="3"/>
  <c r="BF291" i="3"/>
  <c r="BG291" i="3"/>
  <c r="BE292" i="3"/>
  <c r="BF292" i="3"/>
  <c r="BG292" i="3"/>
  <c r="BE293" i="3"/>
  <c r="BF293" i="3"/>
  <c r="BG293" i="3"/>
  <c r="BE294" i="3"/>
  <c r="BF294" i="3"/>
  <c r="BG294" i="3"/>
  <c r="BE295" i="3"/>
  <c r="BF295" i="3"/>
  <c r="BG295" i="3"/>
  <c r="BE296" i="3"/>
  <c r="BF296" i="3"/>
  <c r="BG296" i="3"/>
  <c r="BE297" i="3"/>
  <c r="BF297" i="3"/>
  <c r="BG297" i="3"/>
  <c r="BE298" i="3"/>
  <c r="BF298" i="3"/>
  <c r="BG298" i="3"/>
  <c r="BE299" i="3"/>
  <c r="BF299" i="3"/>
  <c r="BG299" i="3"/>
  <c r="BE300" i="3"/>
  <c r="BF300" i="3"/>
  <c r="BG300" i="3"/>
  <c r="BE301" i="3"/>
  <c r="BF301" i="3"/>
  <c r="BG301" i="3"/>
  <c r="BE302" i="3"/>
  <c r="BF302" i="3"/>
  <c r="BG302" i="3"/>
  <c r="BE303" i="3"/>
  <c r="BF303" i="3"/>
  <c r="BG303" i="3"/>
  <c r="BE304" i="3"/>
  <c r="BF304" i="3"/>
  <c r="BG304" i="3"/>
  <c r="BE305" i="3"/>
  <c r="BF305" i="3"/>
  <c r="BG305" i="3"/>
  <c r="BE306" i="3"/>
  <c r="BF306" i="3"/>
  <c r="BG306" i="3"/>
  <c r="BE307" i="3"/>
  <c r="BF307" i="3"/>
  <c r="BG307" i="3"/>
  <c r="BE308" i="3"/>
  <c r="BF308" i="3"/>
  <c r="BG308" i="3"/>
  <c r="BE309" i="3"/>
  <c r="BF309" i="3"/>
  <c r="BG309" i="3"/>
  <c r="BE310" i="3"/>
  <c r="BF310" i="3"/>
  <c r="BG310" i="3"/>
  <c r="BE311" i="3"/>
  <c r="BF311" i="3"/>
  <c r="BG311" i="3"/>
  <c r="BE312" i="3"/>
  <c r="BF312" i="3"/>
  <c r="BG312" i="3"/>
  <c r="BE313" i="3"/>
  <c r="BF313" i="3"/>
  <c r="BG313" i="3"/>
  <c r="BE314" i="3"/>
  <c r="BF314" i="3"/>
  <c r="BG314" i="3"/>
  <c r="BE315" i="3"/>
  <c r="BF315" i="3"/>
  <c r="BG315" i="3"/>
  <c r="BE316" i="3"/>
  <c r="BF316" i="3"/>
  <c r="BG316" i="3"/>
  <c r="BE317" i="3"/>
  <c r="BF317" i="3"/>
  <c r="BG317" i="3"/>
  <c r="BE318" i="3"/>
  <c r="BF318" i="3"/>
  <c r="BG318" i="3"/>
  <c r="BE319" i="3"/>
  <c r="BF319" i="3"/>
  <c r="BG319" i="3"/>
  <c r="BE320" i="3"/>
  <c r="BF320" i="3"/>
  <c r="BG320" i="3"/>
  <c r="BE321" i="3"/>
  <c r="BF321" i="3"/>
  <c r="BG321" i="3"/>
  <c r="BE322" i="3"/>
  <c r="BF322" i="3"/>
  <c r="BG322" i="3"/>
  <c r="BE323" i="3"/>
  <c r="BF323" i="3"/>
  <c r="BG323" i="3"/>
  <c r="BE324" i="3"/>
  <c r="BF324" i="3"/>
  <c r="BG324" i="3"/>
  <c r="BE325" i="3"/>
  <c r="BF325" i="3"/>
  <c r="BG325" i="3"/>
  <c r="BE326" i="3"/>
  <c r="BF326" i="3"/>
  <c r="BG326" i="3"/>
  <c r="BE327" i="3"/>
  <c r="BF327" i="3"/>
  <c r="BG327" i="3"/>
  <c r="BE328" i="3"/>
  <c r="BF328" i="3"/>
  <c r="BG328" i="3"/>
  <c r="BE329" i="3"/>
  <c r="BF329" i="3"/>
  <c r="BG329" i="3"/>
  <c r="BE330" i="3"/>
  <c r="BF330" i="3"/>
  <c r="BG330" i="3"/>
  <c r="BE331" i="3"/>
  <c r="BF331" i="3"/>
  <c r="BG331" i="3"/>
  <c r="BE332" i="3"/>
  <c r="BF332" i="3"/>
  <c r="BG332" i="3"/>
  <c r="BE333" i="3"/>
  <c r="BF333" i="3"/>
  <c r="BG333" i="3"/>
  <c r="BE334" i="3"/>
  <c r="BF334" i="3"/>
  <c r="BG334" i="3"/>
  <c r="F2" i="14"/>
  <c r="C3" i="14"/>
  <c r="C4" i="14"/>
  <c r="C5" i="14"/>
  <c r="C6" i="14"/>
  <c r="C7" i="14"/>
  <c r="C8" i="14"/>
  <c r="C9" i="14"/>
  <c r="C10" i="14"/>
  <c r="C11" i="14"/>
  <c r="C12" i="14"/>
  <c r="C13" i="14"/>
  <c r="C14" i="14"/>
  <c r="C15" i="14"/>
  <c r="C16" i="14"/>
  <c r="C17" i="14"/>
  <c r="C18" i="14"/>
  <c r="C19" i="14"/>
  <c r="C20" i="14"/>
  <c r="C21" i="14"/>
  <c r="C22" i="14"/>
  <c r="C23" i="14"/>
  <c r="C24" i="14"/>
  <c r="C25" i="14"/>
  <c r="C26" i="14"/>
  <c r="C27" i="14"/>
  <c r="C28" i="14"/>
  <c r="C29" i="14"/>
  <c r="C30" i="14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5" i="14"/>
  <c r="C56" i="14"/>
  <c r="C57" i="14"/>
  <c r="C58" i="14"/>
  <c r="C59" i="14"/>
  <c r="C60" i="14"/>
  <c r="C61" i="14"/>
  <c r="C62" i="14"/>
  <c r="C63" i="14"/>
  <c r="C64" i="14"/>
  <c r="C65" i="14"/>
  <c r="C66" i="14"/>
  <c r="C67" i="14"/>
  <c r="C68" i="14"/>
  <c r="C69" i="14"/>
  <c r="C70" i="14"/>
  <c r="C71" i="14"/>
  <c r="C72" i="14"/>
  <c r="C73" i="14"/>
  <c r="C74" i="14"/>
  <c r="C75" i="14"/>
  <c r="C76" i="14"/>
  <c r="C77" i="14"/>
  <c r="C78" i="14"/>
  <c r="C79" i="14"/>
  <c r="C80" i="14"/>
  <c r="C81" i="14"/>
  <c r="C82" i="14"/>
  <c r="C83" i="14"/>
  <c r="C84" i="14"/>
  <c r="C85" i="14"/>
  <c r="C86" i="14"/>
  <c r="C87" i="14"/>
  <c r="C88" i="14"/>
  <c r="C89" i="14"/>
  <c r="C90" i="14"/>
  <c r="C91" i="14"/>
  <c r="C92" i="14"/>
  <c r="C93" i="14"/>
  <c r="C94" i="14"/>
  <c r="C95" i="14"/>
  <c r="C96" i="14"/>
  <c r="C97" i="14"/>
  <c r="C98" i="14"/>
  <c r="C99" i="14"/>
  <c r="C100" i="14"/>
  <c r="C101" i="14"/>
  <c r="C102" i="14"/>
  <c r="C103" i="14"/>
  <c r="C104" i="14"/>
  <c r="C105" i="14"/>
  <c r="C106" i="14"/>
  <c r="C107" i="14"/>
  <c r="C108" i="14"/>
  <c r="C109" i="14"/>
  <c r="C110" i="14"/>
  <c r="C111" i="14"/>
  <c r="C112" i="14"/>
  <c r="C113" i="14"/>
  <c r="C114" i="14"/>
  <c r="C115" i="14"/>
  <c r="C116" i="14"/>
  <c r="C117" i="14"/>
  <c r="C118" i="14"/>
  <c r="C119" i="14"/>
  <c r="C2" i="14"/>
  <c r="D7" i="1" l="1"/>
  <c r="D17" i="1" s="1"/>
  <c r="H22" i="3"/>
  <c r="H7" i="16" l="1"/>
  <c r="H3" i="16"/>
  <c r="G9" i="16"/>
  <c r="G7" i="16"/>
  <c r="G5" i="16"/>
  <c r="H2" i="16"/>
  <c r="H4" i="16"/>
  <c r="H5" i="16"/>
  <c r="H6" i="16"/>
  <c r="H8" i="16"/>
  <c r="H9" i="16"/>
  <c r="G3" i="16"/>
  <c r="G4" i="16"/>
  <c r="G6" i="16"/>
  <c r="G8" i="16"/>
  <c r="G2" i="16"/>
  <c r="E4" i="15"/>
  <c r="G4" i="15" s="1"/>
  <c r="E14" i="15" s="1"/>
  <c r="F14" i="15" s="1"/>
  <c r="E5" i="15"/>
  <c r="G5" i="15" s="1"/>
  <c r="E15" i="15" s="1"/>
  <c r="F15" i="15" s="1"/>
  <c r="E6" i="15"/>
  <c r="G6" i="15" s="1"/>
  <c r="E16" i="15" s="1"/>
  <c r="F16" i="15" s="1"/>
  <c r="E7" i="15"/>
  <c r="G7" i="15" s="1"/>
  <c r="E17" i="15" s="1"/>
  <c r="F17" i="15" s="1"/>
  <c r="E8" i="15"/>
  <c r="G8" i="15" s="1"/>
  <c r="E18" i="15" s="1"/>
  <c r="F18" i="15" s="1"/>
  <c r="E9" i="15"/>
  <c r="G9" i="15" s="1"/>
  <c r="E19" i="15" s="1"/>
  <c r="F19" i="15" s="1"/>
  <c r="E10" i="15"/>
  <c r="G10" i="15" s="1"/>
  <c r="E20" i="15" s="1"/>
  <c r="F20" i="15" s="1"/>
  <c r="E3" i="15"/>
  <c r="G3" i="15" s="1"/>
  <c r="E13" i="15" s="1"/>
  <c r="F13" i="15" s="1"/>
  <c r="D4" i="15"/>
  <c r="F4" i="15" s="1"/>
  <c r="C14" i="15" s="1"/>
  <c r="D14" i="15" s="1"/>
  <c r="D5" i="15"/>
  <c r="F5" i="15" s="1"/>
  <c r="C15" i="15" s="1"/>
  <c r="D15" i="15" s="1"/>
  <c r="D6" i="15"/>
  <c r="F6" i="15" s="1"/>
  <c r="C16" i="15" s="1"/>
  <c r="D16" i="15" s="1"/>
  <c r="D7" i="15"/>
  <c r="F7" i="15" s="1"/>
  <c r="C17" i="15" s="1"/>
  <c r="D17" i="15" s="1"/>
  <c r="D8" i="15"/>
  <c r="F8" i="15" s="1"/>
  <c r="C18" i="15" s="1"/>
  <c r="D18" i="15" s="1"/>
  <c r="D9" i="15"/>
  <c r="F9" i="15" s="1"/>
  <c r="C19" i="15" s="1"/>
  <c r="D19" i="15" s="1"/>
  <c r="D10" i="15"/>
  <c r="F10" i="15" s="1"/>
  <c r="C20" i="15" s="1"/>
  <c r="D20" i="15" s="1"/>
  <c r="D3" i="15"/>
  <c r="F3" i="15" s="1"/>
  <c r="C13" i="15" s="1"/>
  <c r="D13" i="15" s="1"/>
  <c r="C7" i="1" l="1"/>
  <c r="D6" i="1"/>
  <c r="I13" i="1" s="1"/>
  <c r="C6" i="1"/>
  <c r="D13" i="1" s="1"/>
  <c r="D5" i="1"/>
  <c r="C5" i="1"/>
  <c r="D22" i="4" l="1"/>
  <c r="D21" i="4"/>
  <c r="U283" i="3"/>
  <c r="U284" i="3"/>
  <c r="U285" i="3"/>
  <c r="U286" i="3"/>
  <c r="U287" i="3"/>
  <c r="U288" i="3"/>
  <c r="U289" i="3"/>
  <c r="U290" i="3"/>
  <c r="U291" i="3"/>
  <c r="U292" i="3"/>
  <c r="U293" i="3"/>
  <c r="U294" i="3"/>
  <c r="U295" i="3"/>
  <c r="U296" i="3"/>
  <c r="U297" i="3"/>
  <c r="U298" i="3"/>
  <c r="U299" i="3"/>
  <c r="U300" i="3"/>
  <c r="U301" i="3"/>
  <c r="U302" i="3"/>
  <c r="U303" i="3"/>
  <c r="U304" i="3"/>
  <c r="U305" i="3"/>
  <c r="U306" i="3"/>
  <c r="U307" i="3"/>
  <c r="U308" i="3"/>
  <c r="U309" i="3"/>
  <c r="U310" i="3"/>
  <c r="U311" i="3"/>
  <c r="U312" i="3"/>
  <c r="U313" i="3"/>
  <c r="U314" i="3"/>
  <c r="U315" i="3"/>
  <c r="U316" i="3"/>
  <c r="U317" i="3"/>
  <c r="U318" i="3"/>
  <c r="U319" i="3"/>
  <c r="U320" i="3"/>
  <c r="U321" i="3"/>
  <c r="U322" i="3"/>
  <c r="U323" i="3"/>
  <c r="U324" i="3"/>
  <c r="U325" i="3"/>
  <c r="U326" i="3"/>
  <c r="U327" i="3"/>
  <c r="U328" i="3"/>
  <c r="U329" i="3"/>
  <c r="U330" i="3"/>
  <c r="U331" i="3"/>
  <c r="U332" i="3"/>
  <c r="U333" i="3"/>
  <c r="U334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G17" i="4"/>
  <c r="G18" i="4"/>
  <c r="L17" i="4"/>
  <c r="J17" i="4" s="1"/>
  <c r="L18" i="4"/>
  <c r="J18" i="4" s="1"/>
  <c r="F18" i="4" l="1"/>
  <c r="F17" i="4"/>
  <c r="L74" i="3"/>
  <c r="BE10" i="3" l="1"/>
  <c r="BF10" i="3"/>
  <c r="BG10" i="3"/>
  <c r="BJ10" i="3" s="1"/>
  <c r="BE11" i="3"/>
  <c r="BF11" i="3"/>
  <c r="BG11" i="3"/>
  <c r="BJ11" i="3" s="1"/>
  <c r="BE12" i="3"/>
  <c r="BF12" i="3"/>
  <c r="BG12" i="3"/>
  <c r="BJ12" i="3" s="1"/>
  <c r="BE13" i="3"/>
  <c r="BF13" i="3"/>
  <c r="BG13" i="3"/>
  <c r="BJ13" i="3" s="1"/>
  <c r="BE14" i="3"/>
  <c r="BF14" i="3"/>
  <c r="BG14" i="3"/>
  <c r="BJ14" i="3" s="1"/>
  <c r="BE15" i="3"/>
  <c r="BF15" i="3"/>
  <c r="BG15" i="3"/>
  <c r="BJ15" i="3" s="1"/>
  <c r="BE16" i="3"/>
  <c r="BF16" i="3"/>
  <c r="BG16" i="3"/>
  <c r="BJ16" i="3" s="1"/>
  <c r="BE17" i="3"/>
  <c r="BF17" i="3"/>
  <c r="BG17" i="3"/>
  <c r="BJ17" i="3" s="1"/>
  <c r="BE18" i="3"/>
  <c r="BF18" i="3"/>
  <c r="BG18" i="3"/>
  <c r="BJ18" i="3" s="1"/>
  <c r="BE19" i="3"/>
  <c r="BF19" i="3"/>
  <c r="BG19" i="3"/>
  <c r="BJ19" i="3" s="1"/>
  <c r="BE20" i="3"/>
  <c r="BF20" i="3"/>
  <c r="BG20" i="3"/>
  <c r="BJ20" i="3" s="1"/>
  <c r="BE21" i="3"/>
  <c r="BF21" i="3"/>
  <c r="BG21" i="3"/>
  <c r="BJ21" i="3" s="1"/>
  <c r="BE22" i="3"/>
  <c r="BF22" i="3"/>
  <c r="BG22" i="3"/>
  <c r="BJ22" i="3" s="1"/>
  <c r="BE23" i="3"/>
  <c r="BF23" i="3"/>
  <c r="BG23" i="3"/>
  <c r="BJ23" i="3" s="1"/>
  <c r="BE24" i="3"/>
  <c r="BF24" i="3"/>
  <c r="BG24" i="3"/>
  <c r="BJ24" i="3" s="1"/>
  <c r="BE25" i="3"/>
  <c r="BF25" i="3"/>
  <c r="BG25" i="3"/>
  <c r="BJ25" i="3" s="1"/>
  <c r="BE26" i="3"/>
  <c r="BF26" i="3"/>
  <c r="BG26" i="3"/>
  <c r="BJ26" i="3" s="1"/>
  <c r="BE27" i="3"/>
  <c r="BF27" i="3"/>
  <c r="BG27" i="3"/>
  <c r="BJ27" i="3" s="1"/>
  <c r="BE28" i="3"/>
  <c r="BF28" i="3"/>
  <c r="BG28" i="3"/>
  <c r="BJ28" i="3" s="1"/>
  <c r="BE29" i="3"/>
  <c r="BF29" i="3"/>
  <c r="BG29" i="3"/>
  <c r="BJ29" i="3" s="1"/>
  <c r="BE30" i="3"/>
  <c r="BF30" i="3"/>
  <c r="BG30" i="3"/>
  <c r="BJ30" i="3" s="1"/>
  <c r="BE31" i="3"/>
  <c r="BF31" i="3"/>
  <c r="BG31" i="3"/>
  <c r="BJ31" i="3" s="1"/>
  <c r="BE32" i="3"/>
  <c r="BF32" i="3"/>
  <c r="BG32" i="3"/>
  <c r="BJ32" i="3" s="1"/>
  <c r="BE33" i="3"/>
  <c r="BF33" i="3"/>
  <c r="BG33" i="3"/>
  <c r="BJ33" i="3" s="1"/>
  <c r="BE34" i="3"/>
  <c r="BF34" i="3"/>
  <c r="BG34" i="3"/>
  <c r="BJ34" i="3" s="1"/>
  <c r="BE35" i="3"/>
  <c r="BF35" i="3"/>
  <c r="BG35" i="3"/>
  <c r="BJ35" i="3" s="1"/>
  <c r="BE36" i="3"/>
  <c r="BF36" i="3"/>
  <c r="BG36" i="3"/>
  <c r="BJ36" i="3" s="1"/>
  <c r="BE37" i="3"/>
  <c r="BF37" i="3"/>
  <c r="BG37" i="3"/>
  <c r="BJ37" i="3" s="1"/>
  <c r="BE38" i="3"/>
  <c r="BF38" i="3"/>
  <c r="BG38" i="3"/>
  <c r="BJ38" i="3" s="1"/>
  <c r="BE39" i="3"/>
  <c r="BF39" i="3"/>
  <c r="BG39" i="3"/>
  <c r="BJ39" i="3" s="1"/>
  <c r="BE40" i="3"/>
  <c r="BF40" i="3"/>
  <c r="BG40" i="3"/>
  <c r="BJ40" i="3" s="1"/>
  <c r="BE41" i="3"/>
  <c r="BF41" i="3"/>
  <c r="BG41" i="3"/>
  <c r="BJ41" i="3" s="1"/>
  <c r="BE42" i="3"/>
  <c r="BF42" i="3"/>
  <c r="BG42" i="3"/>
  <c r="BJ42" i="3" s="1"/>
  <c r="BE43" i="3"/>
  <c r="BF43" i="3"/>
  <c r="BG43" i="3"/>
  <c r="BJ43" i="3" s="1"/>
  <c r="BE44" i="3"/>
  <c r="BF44" i="3"/>
  <c r="BG44" i="3"/>
  <c r="BJ44" i="3" s="1"/>
  <c r="BE45" i="3"/>
  <c r="BF45" i="3"/>
  <c r="BG45" i="3"/>
  <c r="BJ45" i="3" s="1"/>
  <c r="BE46" i="3"/>
  <c r="BF46" i="3"/>
  <c r="BG46" i="3"/>
  <c r="BJ46" i="3" s="1"/>
  <c r="BE47" i="3"/>
  <c r="BF47" i="3"/>
  <c r="BG47" i="3"/>
  <c r="BJ47" i="3" s="1"/>
  <c r="BE48" i="3"/>
  <c r="BF48" i="3"/>
  <c r="BG48" i="3"/>
  <c r="BJ48" i="3" s="1"/>
  <c r="BE49" i="3"/>
  <c r="BF49" i="3"/>
  <c r="BG49" i="3"/>
  <c r="BJ49" i="3" s="1"/>
  <c r="BE50" i="3"/>
  <c r="BF50" i="3"/>
  <c r="BG50" i="3"/>
  <c r="BJ50" i="3" s="1"/>
  <c r="BE51" i="3"/>
  <c r="BF51" i="3"/>
  <c r="BG51" i="3"/>
  <c r="BJ51" i="3" s="1"/>
  <c r="BE52" i="3"/>
  <c r="BF52" i="3"/>
  <c r="BG52" i="3"/>
  <c r="BJ52" i="3" s="1"/>
  <c r="BE53" i="3"/>
  <c r="BF53" i="3"/>
  <c r="BG53" i="3"/>
  <c r="BJ53" i="3" s="1"/>
  <c r="BE54" i="3"/>
  <c r="BF54" i="3"/>
  <c r="BG54" i="3"/>
  <c r="BJ54" i="3" s="1"/>
  <c r="BE55" i="3"/>
  <c r="BF55" i="3"/>
  <c r="BG55" i="3"/>
  <c r="BJ55" i="3" s="1"/>
  <c r="BE56" i="3"/>
  <c r="BF56" i="3"/>
  <c r="BG56" i="3"/>
  <c r="BJ56" i="3" s="1"/>
  <c r="BE57" i="3"/>
  <c r="BF57" i="3"/>
  <c r="BG57" i="3"/>
  <c r="BJ57" i="3" s="1"/>
  <c r="BE58" i="3"/>
  <c r="BF58" i="3"/>
  <c r="BG58" i="3"/>
  <c r="BJ58" i="3" s="1"/>
  <c r="BE59" i="3"/>
  <c r="BF59" i="3"/>
  <c r="BG59" i="3"/>
  <c r="BJ59" i="3" s="1"/>
  <c r="BE60" i="3"/>
  <c r="BF60" i="3"/>
  <c r="BG60" i="3"/>
  <c r="BJ60" i="3" s="1"/>
  <c r="BE61" i="3"/>
  <c r="BF61" i="3"/>
  <c r="BG61" i="3"/>
  <c r="BJ61" i="3" s="1"/>
  <c r="BE62" i="3"/>
  <c r="BF62" i="3"/>
  <c r="BG62" i="3"/>
  <c r="BJ62" i="3" s="1"/>
  <c r="BE63" i="3"/>
  <c r="BF63" i="3"/>
  <c r="BG63" i="3"/>
  <c r="BJ63" i="3" s="1"/>
  <c r="BE64" i="3"/>
  <c r="BF64" i="3"/>
  <c r="BG64" i="3"/>
  <c r="BJ64" i="3" s="1"/>
  <c r="BE65" i="3"/>
  <c r="BF65" i="3"/>
  <c r="BG65" i="3"/>
  <c r="BJ65" i="3" s="1"/>
  <c r="BE66" i="3"/>
  <c r="BF66" i="3"/>
  <c r="BG66" i="3"/>
  <c r="BJ66" i="3" s="1"/>
  <c r="BE67" i="3"/>
  <c r="BF67" i="3"/>
  <c r="BG67" i="3"/>
  <c r="BJ67" i="3" s="1"/>
  <c r="BE68" i="3"/>
  <c r="BF68" i="3"/>
  <c r="BG68" i="3"/>
  <c r="BJ68" i="3" s="1"/>
  <c r="BE69" i="3"/>
  <c r="BF69" i="3"/>
  <c r="BG69" i="3"/>
  <c r="BJ69" i="3" s="1"/>
  <c r="BE70" i="3"/>
  <c r="BF70" i="3"/>
  <c r="BG70" i="3"/>
  <c r="BJ70" i="3" s="1"/>
  <c r="BE71" i="3"/>
  <c r="BF71" i="3"/>
  <c r="BG71" i="3"/>
  <c r="BJ71" i="3" s="1"/>
  <c r="BE72" i="3"/>
  <c r="BF72" i="3"/>
  <c r="BG72" i="3"/>
  <c r="BJ72" i="3" s="1"/>
  <c r="BE73" i="3"/>
  <c r="BF73" i="3"/>
  <c r="BG73" i="3"/>
  <c r="BJ73" i="3" s="1"/>
  <c r="BE74" i="3"/>
  <c r="BF74" i="3"/>
  <c r="BG74" i="3"/>
  <c r="BJ74" i="3" s="1"/>
  <c r="BE75" i="3"/>
  <c r="BF75" i="3"/>
  <c r="BG75" i="3"/>
  <c r="BJ75" i="3" s="1"/>
  <c r="BE76" i="3"/>
  <c r="BF76" i="3"/>
  <c r="BG76" i="3"/>
  <c r="BJ76" i="3" s="1"/>
  <c r="BE77" i="3"/>
  <c r="BF77" i="3"/>
  <c r="BG77" i="3"/>
  <c r="BJ77" i="3" s="1"/>
  <c r="BE78" i="3"/>
  <c r="BF78" i="3"/>
  <c r="BG78" i="3"/>
  <c r="BJ78" i="3" s="1"/>
  <c r="BE79" i="3"/>
  <c r="BF79" i="3"/>
  <c r="BG79" i="3"/>
  <c r="BJ79" i="3" s="1"/>
  <c r="BE80" i="3"/>
  <c r="BF80" i="3"/>
  <c r="BG80" i="3"/>
  <c r="BJ80" i="3" s="1"/>
  <c r="BE81" i="3"/>
  <c r="BF81" i="3"/>
  <c r="BG81" i="3"/>
  <c r="BJ81" i="3" s="1"/>
  <c r="BE82" i="3"/>
  <c r="BF82" i="3"/>
  <c r="BG82" i="3"/>
  <c r="BJ82" i="3" s="1"/>
  <c r="BE83" i="3"/>
  <c r="BF83" i="3"/>
  <c r="BG83" i="3"/>
  <c r="BJ83" i="3" s="1"/>
  <c r="BE84" i="3"/>
  <c r="BF84" i="3"/>
  <c r="BG84" i="3"/>
  <c r="BJ84" i="3" s="1"/>
  <c r="BE85" i="3"/>
  <c r="BF85" i="3"/>
  <c r="BG85" i="3"/>
  <c r="BJ85" i="3" s="1"/>
  <c r="BE86" i="3"/>
  <c r="BF86" i="3"/>
  <c r="BG86" i="3"/>
  <c r="BJ86" i="3" s="1"/>
  <c r="BE87" i="3"/>
  <c r="BF87" i="3"/>
  <c r="BG87" i="3"/>
  <c r="BJ87" i="3" s="1"/>
  <c r="BE88" i="3"/>
  <c r="BF88" i="3"/>
  <c r="BG88" i="3"/>
  <c r="BJ88" i="3" s="1"/>
  <c r="BE89" i="3"/>
  <c r="BF89" i="3"/>
  <c r="BG89" i="3"/>
  <c r="BJ89" i="3" s="1"/>
  <c r="BE90" i="3"/>
  <c r="BF90" i="3"/>
  <c r="BG90" i="3"/>
  <c r="BJ90" i="3" s="1"/>
  <c r="BE91" i="3"/>
  <c r="BF91" i="3"/>
  <c r="BG91" i="3"/>
  <c r="BJ91" i="3" s="1"/>
  <c r="BE92" i="3"/>
  <c r="BF92" i="3"/>
  <c r="BG92" i="3"/>
  <c r="BJ92" i="3" s="1"/>
  <c r="BE93" i="3"/>
  <c r="BF93" i="3"/>
  <c r="BG93" i="3"/>
  <c r="BJ93" i="3" s="1"/>
  <c r="BE94" i="3"/>
  <c r="BF94" i="3"/>
  <c r="BG94" i="3"/>
  <c r="BJ94" i="3" s="1"/>
  <c r="BE95" i="3"/>
  <c r="BF95" i="3"/>
  <c r="BG95" i="3"/>
  <c r="BJ95" i="3" s="1"/>
  <c r="BE96" i="3"/>
  <c r="BF96" i="3"/>
  <c r="BG96" i="3"/>
  <c r="BJ96" i="3" s="1"/>
  <c r="BE97" i="3"/>
  <c r="BF97" i="3"/>
  <c r="BG97" i="3"/>
  <c r="BJ97" i="3" s="1"/>
  <c r="BE98" i="3"/>
  <c r="BF98" i="3"/>
  <c r="BG98" i="3"/>
  <c r="BJ98" i="3" s="1"/>
  <c r="BE99" i="3"/>
  <c r="BF99" i="3"/>
  <c r="BG99" i="3"/>
  <c r="BJ99" i="3" s="1"/>
  <c r="BE100" i="3"/>
  <c r="BF100" i="3"/>
  <c r="BG100" i="3"/>
  <c r="BJ100" i="3" s="1"/>
  <c r="BE101" i="3"/>
  <c r="BF101" i="3"/>
  <c r="BG101" i="3"/>
  <c r="BJ101" i="3" s="1"/>
  <c r="BE102" i="3"/>
  <c r="BF102" i="3"/>
  <c r="BG102" i="3"/>
  <c r="BJ102" i="3" s="1"/>
  <c r="BE103" i="3"/>
  <c r="BF103" i="3"/>
  <c r="BG103" i="3"/>
  <c r="BJ103" i="3" s="1"/>
  <c r="BE104" i="3"/>
  <c r="BF104" i="3"/>
  <c r="BG104" i="3"/>
  <c r="BJ104" i="3" s="1"/>
  <c r="BE105" i="3"/>
  <c r="BF105" i="3"/>
  <c r="BG105" i="3"/>
  <c r="BJ105" i="3" s="1"/>
  <c r="BE106" i="3"/>
  <c r="BF106" i="3"/>
  <c r="BG106" i="3"/>
  <c r="BJ106" i="3" s="1"/>
  <c r="BE107" i="3"/>
  <c r="BF107" i="3"/>
  <c r="BG107" i="3"/>
  <c r="BJ107" i="3" s="1"/>
  <c r="BE108" i="3"/>
  <c r="BF108" i="3"/>
  <c r="BG108" i="3"/>
  <c r="BJ108" i="3" s="1"/>
  <c r="BE109" i="3"/>
  <c r="BF109" i="3"/>
  <c r="BG109" i="3"/>
  <c r="BJ109" i="3" s="1"/>
  <c r="BE110" i="3"/>
  <c r="BF110" i="3"/>
  <c r="BG110" i="3"/>
  <c r="BJ110" i="3" s="1"/>
  <c r="BE111" i="3"/>
  <c r="BF111" i="3"/>
  <c r="BG111" i="3"/>
  <c r="BJ111" i="3" s="1"/>
  <c r="BE112" i="3"/>
  <c r="BF112" i="3"/>
  <c r="BG112" i="3"/>
  <c r="BJ112" i="3" s="1"/>
  <c r="BE113" i="3"/>
  <c r="BF113" i="3"/>
  <c r="BG113" i="3"/>
  <c r="BJ113" i="3" s="1"/>
  <c r="BE114" i="3"/>
  <c r="BF114" i="3"/>
  <c r="BG114" i="3"/>
  <c r="BJ114" i="3" s="1"/>
  <c r="BE115" i="3"/>
  <c r="BF115" i="3"/>
  <c r="BG115" i="3"/>
  <c r="BJ115" i="3" s="1"/>
  <c r="BE116" i="3"/>
  <c r="BF116" i="3"/>
  <c r="BG116" i="3"/>
  <c r="BJ116" i="3" s="1"/>
  <c r="BE117" i="3"/>
  <c r="BF117" i="3"/>
  <c r="BG117" i="3"/>
  <c r="BJ117" i="3" s="1"/>
  <c r="BE118" i="3"/>
  <c r="BF118" i="3"/>
  <c r="BG118" i="3"/>
  <c r="BJ118" i="3" s="1"/>
  <c r="BE119" i="3"/>
  <c r="BF119" i="3"/>
  <c r="BG119" i="3"/>
  <c r="BJ119" i="3" s="1"/>
  <c r="BE120" i="3"/>
  <c r="BF120" i="3"/>
  <c r="BG120" i="3"/>
  <c r="BJ120" i="3" s="1"/>
  <c r="BE121" i="3"/>
  <c r="BF121" i="3"/>
  <c r="BG121" i="3"/>
  <c r="BJ121" i="3" s="1"/>
  <c r="BE122" i="3"/>
  <c r="BF122" i="3"/>
  <c r="BG122" i="3"/>
  <c r="BJ122" i="3" s="1"/>
  <c r="BE123" i="3"/>
  <c r="BF123" i="3"/>
  <c r="BG123" i="3"/>
  <c r="BJ123" i="3" s="1"/>
  <c r="BE124" i="3"/>
  <c r="BF124" i="3"/>
  <c r="BG124" i="3"/>
  <c r="BJ124" i="3" s="1"/>
  <c r="BE125" i="3"/>
  <c r="BF125" i="3"/>
  <c r="BG125" i="3"/>
  <c r="BJ125" i="3" s="1"/>
  <c r="BE126" i="3"/>
  <c r="BF126" i="3"/>
  <c r="BG126" i="3"/>
  <c r="BJ126" i="3" s="1"/>
  <c r="BE127" i="3"/>
  <c r="BF127" i="3"/>
  <c r="BG127" i="3"/>
  <c r="BJ127" i="3" s="1"/>
  <c r="BE128" i="3"/>
  <c r="BF128" i="3"/>
  <c r="BG128" i="3"/>
  <c r="BJ128" i="3" s="1"/>
  <c r="BE129" i="3"/>
  <c r="BF129" i="3"/>
  <c r="BG129" i="3"/>
  <c r="BJ129" i="3" s="1"/>
  <c r="BE130" i="3"/>
  <c r="BF130" i="3"/>
  <c r="BG130" i="3"/>
  <c r="BJ130" i="3" s="1"/>
  <c r="BE131" i="3"/>
  <c r="BF131" i="3"/>
  <c r="BG131" i="3"/>
  <c r="BJ131" i="3" s="1"/>
  <c r="BE132" i="3"/>
  <c r="BF132" i="3"/>
  <c r="BG132" i="3"/>
  <c r="BJ132" i="3" s="1"/>
  <c r="BE133" i="3"/>
  <c r="BF133" i="3"/>
  <c r="BG133" i="3"/>
  <c r="BJ133" i="3" s="1"/>
  <c r="BE134" i="3"/>
  <c r="BF134" i="3"/>
  <c r="BG134" i="3"/>
  <c r="BJ134" i="3" s="1"/>
  <c r="BE135" i="3"/>
  <c r="BF135" i="3"/>
  <c r="BG135" i="3"/>
  <c r="BJ135" i="3" s="1"/>
  <c r="BE136" i="3"/>
  <c r="BF136" i="3"/>
  <c r="BG136" i="3"/>
  <c r="BJ136" i="3" s="1"/>
  <c r="BE137" i="3"/>
  <c r="BF137" i="3"/>
  <c r="BG137" i="3"/>
  <c r="BJ137" i="3" s="1"/>
  <c r="BE138" i="3"/>
  <c r="BF138" i="3"/>
  <c r="BG138" i="3"/>
  <c r="BJ138" i="3" s="1"/>
  <c r="BE139" i="3"/>
  <c r="BF139" i="3"/>
  <c r="BG139" i="3"/>
  <c r="BJ139" i="3" s="1"/>
  <c r="BE140" i="3"/>
  <c r="BF140" i="3"/>
  <c r="BG140" i="3"/>
  <c r="BJ140" i="3" s="1"/>
  <c r="BE141" i="3"/>
  <c r="BF141" i="3"/>
  <c r="BG141" i="3"/>
  <c r="BJ141" i="3" s="1"/>
  <c r="BE142" i="3"/>
  <c r="BF142" i="3"/>
  <c r="BG142" i="3"/>
  <c r="BJ142" i="3" s="1"/>
  <c r="BE143" i="3"/>
  <c r="BF143" i="3"/>
  <c r="BG143" i="3"/>
  <c r="BJ143" i="3" s="1"/>
  <c r="BE144" i="3"/>
  <c r="BF144" i="3"/>
  <c r="BG144" i="3"/>
  <c r="BJ144" i="3" s="1"/>
  <c r="BE145" i="3"/>
  <c r="BF145" i="3"/>
  <c r="BG145" i="3"/>
  <c r="BJ145" i="3" s="1"/>
  <c r="BE146" i="3"/>
  <c r="BF146" i="3"/>
  <c r="BG146" i="3"/>
  <c r="BJ146" i="3" s="1"/>
  <c r="BE147" i="3"/>
  <c r="BF147" i="3"/>
  <c r="BG147" i="3"/>
  <c r="BJ147" i="3" s="1"/>
  <c r="BE148" i="3"/>
  <c r="BF148" i="3"/>
  <c r="BG148" i="3"/>
  <c r="BJ148" i="3" s="1"/>
  <c r="BE149" i="3"/>
  <c r="BF149" i="3"/>
  <c r="BG149" i="3"/>
  <c r="BJ149" i="3" s="1"/>
  <c r="BE150" i="3"/>
  <c r="BF150" i="3"/>
  <c r="BG150" i="3"/>
  <c r="BJ150" i="3" s="1"/>
  <c r="BE151" i="3"/>
  <c r="BF151" i="3"/>
  <c r="BG151" i="3"/>
  <c r="BJ151" i="3" s="1"/>
  <c r="BE152" i="3"/>
  <c r="BF152" i="3"/>
  <c r="BG152" i="3"/>
  <c r="BJ152" i="3" s="1"/>
  <c r="BE153" i="3"/>
  <c r="BF153" i="3"/>
  <c r="BG153" i="3"/>
  <c r="BJ153" i="3" s="1"/>
  <c r="BE154" i="3"/>
  <c r="BF154" i="3"/>
  <c r="BG154" i="3"/>
  <c r="BJ154" i="3" s="1"/>
  <c r="BE155" i="3"/>
  <c r="BF155" i="3"/>
  <c r="BG155" i="3"/>
  <c r="BJ155" i="3" s="1"/>
  <c r="BE156" i="3"/>
  <c r="BF156" i="3"/>
  <c r="BG156" i="3"/>
  <c r="BJ156" i="3" s="1"/>
  <c r="BE157" i="3"/>
  <c r="BF157" i="3"/>
  <c r="BG157" i="3"/>
  <c r="BJ157" i="3" s="1"/>
  <c r="BE158" i="3"/>
  <c r="BF158" i="3"/>
  <c r="BG158" i="3"/>
  <c r="BJ158" i="3" s="1"/>
  <c r="BE159" i="3"/>
  <c r="BF159" i="3"/>
  <c r="BG159" i="3"/>
  <c r="BJ159" i="3" s="1"/>
  <c r="BE160" i="3"/>
  <c r="BF160" i="3"/>
  <c r="BG160" i="3"/>
  <c r="BJ160" i="3" s="1"/>
  <c r="BE161" i="3"/>
  <c r="BF161" i="3"/>
  <c r="BG161" i="3"/>
  <c r="BJ161" i="3" s="1"/>
  <c r="BE162" i="3"/>
  <c r="BF162" i="3"/>
  <c r="BG162" i="3"/>
  <c r="BJ162" i="3" s="1"/>
  <c r="BE163" i="3"/>
  <c r="BF163" i="3"/>
  <c r="BG163" i="3"/>
  <c r="BJ163" i="3" s="1"/>
  <c r="BE164" i="3"/>
  <c r="BF164" i="3"/>
  <c r="BG164" i="3"/>
  <c r="BJ164" i="3" s="1"/>
  <c r="BE165" i="3"/>
  <c r="BF165" i="3"/>
  <c r="BG165" i="3"/>
  <c r="BJ165" i="3" s="1"/>
  <c r="BE166" i="3"/>
  <c r="BF166" i="3"/>
  <c r="BG166" i="3"/>
  <c r="BJ166" i="3" s="1"/>
  <c r="BE167" i="3"/>
  <c r="BF167" i="3"/>
  <c r="BG167" i="3"/>
  <c r="BJ167" i="3" s="1"/>
  <c r="BE168" i="3"/>
  <c r="BF168" i="3"/>
  <c r="BG168" i="3"/>
  <c r="BJ168" i="3" s="1"/>
  <c r="BE169" i="3"/>
  <c r="BF169" i="3"/>
  <c r="BG169" i="3"/>
  <c r="BJ169" i="3" s="1"/>
  <c r="BE170" i="3"/>
  <c r="BF170" i="3"/>
  <c r="BG170" i="3"/>
  <c r="BJ170" i="3" s="1"/>
  <c r="BE171" i="3"/>
  <c r="BF171" i="3"/>
  <c r="BG171" i="3"/>
  <c r="BJ171" i="3" s="1"/>
  <c r="BE172" i="3"/>
  <c r="BF172" i="3"/>
  <c r="BG172" i="3"/>
  <c r="BJ172" i="3" s="1"/>
  <c r="BE173" i="3"/>
  <c r="BF173" i="3"/>
  <c r="BG173" i="3"/>
  <c r="BJ173" i="3" s="1"/>
  <c r="BE174" i="3"/>
  <c r="BF174" i="3"/>
  <c r="BG174" i="3"/>
  <c r="BJ174" i="3" s="1"/>
  <c r="BE175" i="3"/>
  <c r="BF175" i="3"/>
  <c r="BG175" i="3"/>
  <c r="BJ175" i="3" s="1"/>
  <c r="BE176" i="3"/>
  <c r="BF176" i="3"/>
  <c r="BG176" i="3"/>
  <c r="BJ176" i="3" s="1"/>
  <c r="BE177" i="3"/>
  <c r="BF177" i="3"/>
  <c r="BG177" i="3"/>
  <c r="BJ177" i="3" s="1"/>
  <c r="BE178" i="3"/>
  <c r="BF178" i="3"/>
  <c r="BG178" i="3"/>
  <c r="BJ178" i="3" s="1"/>
  <c r="BE179" i="3"/>
  <c r="BF179" i="3"/>
  <c r="BG179" i="3"/>
  <c r="BJ179" i="3" s="1"/>
  <c r="BE180" i="3"/>
  <c r="BF180" i="3"/>
  <c r="BG180" i="3"/>
  <c r="BJ180" i="3" s="1"/>
  <c r="BE181" i="3"/>
  <c r="BF181" i="3"/>
  <c r="BG181" i="3"/>
  <c r="BJ181" i="3" s="1"/>
  <c r="BE182" i="3"/>
  <c r="BF182" i="3"/>
  <c r="BG182" i="3"/>
  <c r="BJ182" i="3" s="1"/>
  <c r="BE183" i="3"/>
  <c r="BF183" i="3"/>
  <c r="BG183" i="3"/>
  <c r="BJ183" i="3" s="1"/>
  <c r="BE184" i="3"/>
  <c r="BF184" i="3"/>
  <c r="BG184" i="3"/>
  <c r="BJ184" i="3" s="1"/>
  <c r="BE185" i="3"/>
  <c r="BF185" i="3"/>
  <c r="BG185" i="3"/>
  <c r="BJ185" i="3" s="1"/>
  <c r="BE186" i="3"/>
  <c r="BF186" i="3"/>
  <c r="BG186" i="3"/>
  <c r="BJ186" i="3" s="1"/>
  <c r="BE187" i="3"/>
  <c r="BF187" i="3"/>
  <c r="BG187" i="3"/>
  <c r="BJ187" i="3" s="1"/>
  <c r="BE188" i="3"/>
  <c r="BF188" i="3"/>
  <c r="BG188" i="3"/>
  <c r="BJ188" i="3" s="1"/>
  <c r="BE189" i="3"/>
  <c r="BF189" i="3"/>
  <c r="BG189" i="3"/>
  <c r="BJ189" i="3" s="1"/>
  <c r="BE190" i="3"/>
  <c r="BF190" i="3"/>
  <c r="BG190" i="3"/>
  <c r="BJ190" i="3" s="1"/>
  <c r="BE191" i="3"/>
  <c r="BF191" i="3"/>
  <c r="BG191" i="3"/>
  <c r="BJ191" i="3" s="1"/>
  <c r="BE192" i="3"/>
  <c r="BF192" i="3"/>
  <c r="BG192" i="3"/>
  <c r="BJ192" i="3" s="1"/>
  <c r="BE193" i="3"/>
  <c r="BF193" i="3"/>
  <c r="BG193" i="3"/>
  <c r="BJ193" i="3" s="1"/>
  <c r="BE194" i="3"/>
  <c r="BF194" i="3"/>
  <c r="BG194" i="3"/>
  <c r="BJ194" i="3" s="1"/>
  <c r="BE195" i="3"/>
  <c r="BF195" i="3"/>
  <c r="BG195" i="3"/>
  <c r="BJ195" i="3" s="1"/>
  <c r="BE196" i="3"/>
  <c r="BF196" i="3"/>
  <c r="BG196" i="3"/>
  <c r="BJ196" i="3" s="1"/>
  <c r="BE197" i="3"/>
  <c r="BF197" i="3"/>
  <c r="BG197" i="3"/>
  <c r="BJ197" i="3" s="1"/>
  <c r="BE198" i="3"/>
  <c r="BF198" i="3"/>
  <c r="BG198" i="3"/>
  <c r="BJ198" i="3" s="1"/>
  <c r="BE199" i="3"/>
  <c r="BF199" i="3"/>
  <c r="BG199" i="3"/>
  <c r="BJ199" i="3" s="1"/>
  <c r="BE200" i="3"/>
  <c r="BF200" i="3"/>
  <c r="BG200" i="3"/>
  <c r="BJ200" i="3" s="1"/>
  <c r="BE201" i="3"/>
  <c r="BF201" i="3"/>
  <c r="BG201" i="3"/>
  <c r="BJ201" i="3" s="1"/>
  <c r="BE202" i="3"/>
  <c r="BF202" i="3"/>
  <c r="BG202" i="3"/>
  <c r="BJ202" i="3" s="1"/>
  <c r="BE203" i="3"/>
  <c r="BF203" i="3"/>
  <c r="BG203" i="3"/>
  <c r="BJ203" i="3" s="1"/>
  <c r="BE204" i="3"/>
  <c r="BF204" i="3"/>
  <c r="BG204" i="3"/>
  <c r="BJ204" i="3" s="1"/>
  <c r="BE205" i="3"/>
  <c r="BF205" i="3"/>
  <c r="BG205" i="3"/>
  <c r="BJ205" i="3" s="1"/>
  <c r="BE206" i="3"/>
  <c r="BF206" i="3"/>
  <c r="BG206" i="3"/>
  <c r="BJ206" i="3" s="1"/>
  <c r="BE207" i="3"/>
  <c r="BF207" i="3"/>
  <c r="BG207" i="3"/>
  <c r="BJ207" i="3" s="1"/>
  <c r="BE208" i="3"/>
  <c r="BF208" i="3"/>
  <c r="BG208" i="3"/>
  <c r="BJ208" i="3" s="1"/>
  <c r="BE209" i="3"/>
  <c r="BF209" i="3"/>
  <c r="BG209" i="3"/>
  <c r="BJ209" i="3" s="1"/>
  <c r="BE210" i="3"/>
  <c r="BF210" i="3"/>
  <c r="BG210" i="3"/>
  <c r="BJ210" i="3" s="1"/>
  <c r="BE211" i="3"/>
  <c r="BF211" i="3"/>
  <c r="BG211" i="3"/>
  <c r="BJ211" i="3" s="1"/>
  <c r="BE212" i="3"/>
  <c r="BF212" i="3"/>
  <c r="BG212" i="3"/>
  <c r="BJ212" i="3" s="1"/>
  <c r="BE213" i="3"/>
  <c r="BF213" i="3"/>
  <c r="BG213" i="3"/>
  <c r="BJ213" i="3" s="1"/>
  <c r="BE214" i="3"/>
  <c r="BF214" i="3"/>
  <c r="BG214" i="3"/>
  <c r="BJ214" i="3" s="1"/>
  <c r="BE215" i="3"/>
  <c r="BF215" i="3"/>
  <c r="BG215" i="3"/>
  <c r="BJ215" i="3" s="1"/>
  <c r="BE216" i="3"/>
  <c r="BF216" i="3"/>
  <c r="BG216" i="3"/>
  <c r="BJ216" i="3" s="1"/>
  <c r="BE217" i="3"/>
  <c r="BF217" i="3"/>
  <c r="BG217" i="3"/>
  <c r="BJ217" i="3" s="1"/>
  <c r="BE218" i="3"/>
  <c r="BF218" i="3"/>
  <c r="BG218" i="3"/>
  <c r="BJ218" i="3" s="1"/>
  <c r="BE219" i="3"/>
  <c r="BF219" i="3"/>
  <c r="BG219" i="3"/>
  <c r="BJ219" i="3" s="1"/>
  <c r="BE220" i="3"/>
  <c r="BF220" i="3"/>
  <c r="BG220" i="3"/>
  <c r="BJ220" i="3" s="1"/>
  <c r="BE221" i="3"/>
  <c r="BF221" i="3"/>
  <c r="BG221" i="3"/>
  <c r="BJ221" i="3" s="1"/>
  <c r="BE222" i="3"/>
  <c r="BF222" i="3"/>
  <c r="BG222" i="3"/>
  <c r="BJ222" i="3" s="1"/>
  <c r="BE223" i="3"/>
  <c r="BF223" i="3"/>
  <c r="BG223" i="3"/>
  <c r="BJ223" i="3" s="1"/>
  <c r="BE224" i="3"/>
  <c r="BF224" i="3"/>
  <c r="BG224" i="3"/>
  <c r="BJ224" i="3" s="1"/>
  <c r="BE225" i="3"/>
  <c r="BF225" i="3"/>
  <c r="BG225" i="3"/>
  <c r="BJ225" i="3" s="1"/>
  <c r="BE226" i="3"/>
  <c r="BF226" i="3"/>
  <c r="BG226" i="3"/>
  <c r="BJ226" i="3" s="1"/>
  <c r="BE227" i="3"/>
  <c r="BF227" i="3"/>
  <c r="BG227" i="3"/>
  <c r="BJ227" i="3" s="1"/>
  <c r="BE228" i="3"/>
  <c r="BF228" i="3"/>
  <c r="BG228" i="3"/>
  <c r="BJ228" i="3" s="1"/>
  <c r="BE229" i="3"/>
  <c r="BF229" i="3"/>
  <c r="BG229" i="3"/>
  <c r="BJ229" i="3" s="1"/>
  <c r="BE230" i="3"/>
  <c r="BF230" i="3"/>
  <c r="BG230" i="3"/>
  <c r="BJ230" i="3" s="1"/>
  <c r="BE231" i="3"/>
  <c r="BF231" i="3"/>
  <c r="BG231" i="3"/>
  <c r="BJ231" i="3" s="1"/>
  <c r="BE232" i="3"/>
  <c r="BF232" i="3"/>
  <c r="BG232" i="3"/>
  <c r="BJ232" i="3" s="1"/>
  <c r="BE233" i="3"/>
  <c r="BF233" i="3"/>
  <c r="BG233" i="3"/>
  <c r="BJ233" i="3" s="1"/>
  <c r="BE234" i="3"/>
  <c r="BF234" i="3"/>
  <c r="BG234" i="3"/>
  <c r="BJ234" i="3" s="1"/>
  <c r="BE235" i="3"/>
  <c r="BF235" i="3"/>
  <c r="BG235" i="3"/>
  <c r="BJ235" i="3" s="1"/>
  <c r="BE236" i="3"/>
  <c r="BF236" i="3"/>
  <c r="BG236" i="3"/>
  <c r="BJ236" i="3" s="1"/>
  <c r="BE237" i="3"/>
  <c r="BF237" i="3"/>
  <c r="BG237" i="3"/>
  <c r="BJ237" i="3" s="1"/>
  <c r="BE238" i="3"/>
  <c r="BF238" i="3"/>
  <c r="BG238" i="3"/>
  <c r="BJ238" i="3" s="1"/>
  <c r="BE239" i="3"/>
  <c r="BF239" i="3"/>
  <c r="BG239" i="3"/>
  <c r="BJ239" i="3" s="1"/>
  <c r="BE240" i="3"/>
  <c r="BF240" i="3"/>
  <c r="BG240" i="3"/>
  <c r="BJ240" i="3" s="1"/>
  <c r="BE241" i="3"/>
  <c r="BF241" i="3"/>
  <c r="BG241" i="3"/>
  <c r="BJ241" i="3" s="1"/>
  <c r="BE242" i="3"/>
  <c r="BF242" i="3"/>
  <c r="BG242" i="3"/>
  <c r="BJ242" i="3" s="1"/>
  <c r="BE243" i="3"/>
  <c r="BF243" i="3"/>
  <c r="BG243" i="3"/>
  <c r="BJ243" i="3" s="1"/>
  <c r="BE244" i="3"/>
  <c r="BF244" i="3"/>
  <c r="BG244" i="3"/>
  <c r="BJ244" i="3" s="1"/>
  <c r="BE245" i="3"/>
  <c r="BF245" i="3"/>
  <c r="BG245" i="3"/>
  <c r="BJ245" i="3" s="1"/>
  <c r="BE246" i="3"/>
  <c r="BF246" i="3"/>
  <c r="BG246" i="3"/>
  <c r="BJ246" i="3" s="1"/>
  <c r="BE247" i="3"/>
  <c r="BF247" i="3"/>
  <c r="BG247" i="3"/>
  <c r="BJ247" i="3" s="1"/>
  <c r="BE248" i="3"/>
  <c r="BF248" i="3"/>
  <c r="BG248" i="3"/>
  <c r="BJ248" i="3" s="1"/>
  <c r="BE249" i="3"/>
  <c r="BF249" i="3"/>
  <c r="BG249" i="3"/>
  <c r="BJ249" i="3" s="1"/>
  <c r="BE250" i="3"/>
  <c r="BF250" i="3"/>
  <c r="BG250" i="3"/>
  <c r="BJ250" i="3" s="1"/>
  <c r="BE251" i="3"/>
  <c r="BF251" i="3"/>
  <c r="BG251" i="3"/>
  <c r="BJ251" i="3" s="1"/>
  <c r="BE252" i="3"/>
  <c r="BF252" i="3"/>
  <c r="BG252" i="3"/>
  <c r="BJ252" i="3" s="1"/>
  <c r="BE253" i="3"/>
  <c r="BF253" i="3"/>
  <c r="BG253" i="3"/>
  <c r="BJ253" i="3" s="1"/>
  <c r="BE254" i="3"/>
  <c r="BF254" i="3"/>
  <c r="BG254" i="3"/>
  <c r="BJ254" i="3" s="1"/>
  <c r="BE255" i="3"/>
  <c r="BF255" i="3"/>
  <c r="BG255" i="3"/>
  <c r="BJ255" i="3" s="1"/>
  <c r="BE256" i="3"/>
  <c r="BF256" i="3"/>
  <c r="BG256" i="3"/>
  <c r="BJ256" i="3" s="1"/>
  <c r="BE257" i="3"/>
  <c r="BF257" i="3"/>
  <c r="BG257" i="3"/>
  <c r="BJ257" i="3" s="1"/>
  <c r="BE258" i="3"/>
  <c r="BF258" i="3"/>
  <c r="BG258" i="3"/>
  <c r="BJ258" i="3" s="1"/>
  <c r="BE259" i="3"/>
  <c r="BF259" i="3"/>
  <c r="BG259" i="3"/>
  <c r="BJ259" i="3" s="1"/>
  <c r="BE260" i="3"/>
  <c r="BF260" i="3"/>
  <c r="BG260" i="3"/>
  <c r="BJ260" i="3" s="1"/>
  <c r="BE261" i="3"/>
  <c r="BF261" i="3"/>
  <c r="BG261" i="3"/>
  <c r="BJ261" i="3" s="1"/>
  <c r="BE262" i="3"/>
  <c r="BF262" i="3"/>
  <c r="BG262" i="3"/>
  <c r="BJ262" i="3" s="1"/>
  <c r="BE263" i="3"/>
  <c r="BF263" i="3"/>
  <c r="BG263" i="3"/>
  <c r="BJ263" i="3" s="1"/>
  <c r="BE264" i="3"/>
  <c r="BF264" i="3"/>
  <c r="BG264" i="3"/>
  <c r="BJ264" i="3" s="1"/>
  <c r="BE265" i="3"/>
  <c r="BF265" i="3"/>
  <c r="BG265" i="3"/>
  <c r="BJ265" i="3" s="1"/>
  <c r="BE266" i="3"/>
  <c r="BF266" i="3"/>
  <c r="BG266" i="3"/>
  <c r="BJ266" i="3" s="1"/>
  <c r="BE267" i="3"/>
  <c r="BF267" i="3"/>
  <c r="BG267" i="3"/>
  <c r="BJ267" i="3" s="1"/>
  <c r="BE268" i="3"/>
  <c r="BF268" i="3"/>
  <c r="BG268" i="3"/>
  <c r="BJ268" i="3" s="1"/>
  <c r="BE269" i="3"/>
  <c r="BF269" i="3"/>
  <c r="BG269" i="3"/>
  <c r="BJ269" i="3" s="1"/>
  <c r="BE270" i="3"/>
  <c r="BF270" i="3"/>
  <c r="BG270" i="3"/>
  <c r="BJ270" i="3" s="1"/>
  <c r="BE271" i="3"/>
  <c r="BF271" i="3"/>
  <c r="BG271" i="3"/>
  <c r="BJ271" i="3" s="1"/>
  <c r="BE272" i="3"/>
  <c r="BF272" i="3"/>
  <c r="BG272" i="3"/>
  <c r="BJ272" i="3" s="1"/>
  <c r="BE273" i="3"/>
  <c r="BF273" i="3"/>
  <c r="BG273" i="3"/>
  <c r="BJ273" i="3" s="1"/>
  <c r="BE274" i="3"/>
  <c r="BF274" i="3"/>
  <c r="BG274" i="3"/>
  <c r="BJ274" i="3" s="1"/>
  <c r="BE275" i="3"/>
  <c r="BF275" i="3"/>
  <c r="BG275" i="3"/>
  <c r="BJ275" i="3" s="1"/>
  <c r="BE276" i="3"/>
  <c r="BF276" i="3"/>
  <c r="BG276" i="3"/>
  <c r="BJ276" i="3" s="1"/>
  <c r="BE277" i="3"/>
  <c r="BF277" i="3"/>
  <c r="BG277" i="3"/>
  <c r="BJ277" i="3" s="1"/>
  <c r="BE278" i="3"/>
  <c r="BF278" i="3"/>
  <c r="BG278" i="3"/>
  <c r="BJ278" i="3" s="1"/>
  <c r="BE279" i="3"/>
  <c r="BF279" i="3"/>
  <c r="BG279" i="3"/>
  <c r="BJ279" i="3" s="1"/>
  <c r="BE280" i="3"/>
  <c r="BF280" i="3"/>
  <c r="BG280" i="3"/>
  <c r="BJ280" i="3" s="1"/>
  <c r="BE281" i="3"/>
  <c r="BF281" i="3"/>
  <c r="BG281" i="3"/>
  <c r="BJ281" i="3" s="1"/>
  <c r="BE282" i="3"/>
  <c r="BF282" i="3"/>
  <c r="BG282" i="3"/>
  <c r="BJ282" i="3" s="1"/>
  <c r="BE335" i="3"/>
  <c r="BF335" i="3"/>
  <c r="BG335" i="3"/>
  <c r="BJ335" i="3" s="1"/>
  <c r="BE336" i="3"/>
  <c r="BF336" i="3"/>
  <c r="BG336" i="3"/>
  <c r="BJ336" i="3" s="1"/>
  <c r="BE337" i="3"/>
  <c r="BF337" i="3"/>
  <c r="BG337" i="3"/>
  <c r="BJ337" i="3" s="1"/>
  <c r="BE338" i="3"/>
  <c r="BF338" i="3"/>
  <c r="BG338" i="3"/>
  <c r="BJ338" i="3" s="1"/>
  <c r="BE339" i="3"/>
  <c r="BF339" i="3"/>
  <c r="BG339" i="3"/>
  <c r="BJ339" i="3" s="1"/>
  <c r="BE340" i="3"/>
  <c r="BF340" i="3"/>
  <c r="BG340" i="3"/>
  <c r="BJ340" i="3" s="1"/>
  <c r="BE341" i="3"/>
  <c r="BF341" i="3"/>
  <c r="BG341" i="3"/>
  <c r="BJ341" i="3" s="1"/>
  <c r="BE342" i="3"/>
  <c r="BF342" i="3"/>
  <c r="BG342" i="3"/>
  <c r="BJ342" i="3" s="1"/>
  <c r="BE343" i="3"/>
  <c r="BF343" i="3"/>
  <c r="BG343" i="3"/>
  <c r="BJ343" i="3" s="1"/>
  <c r="BE344" i="3"/>
  <c r="BF344" i="3"/>
  <c r="BG344" i="3"/>
  <c r="BJ344" i="3" s="1"/>
  <c r="BE345" i="3"/>
  <c r="BF345" i="3"/>
  <c r="BG345" i="3"/>
  <c r="BJ345" i="3" s="1"/>
  <c r="BE346" i="3"/>
  <c r="BF346" i="3"/>
  <c r="BG346" i="3"/>
  <c r="BJ346" i="3" s="1"/>
  <c r="BE347" i="3"/>
  <c r="BF347" i="3"/>
  <c r="BG347" i="3"/>
  <c r="BJ347" i="3" s="1"/>
  <c r="BE348" i="3"/>
  <c r="BF348" i="3"/>
  <c r="BG348" i="3"/>
  <c r="BJ348" i="3" s="1"/>
  <c r="BE349" i="3"/>
  <c r="BF349" i="3"/>
  <c r="BG349" i="3"/>
  <c r="BJ349" i="3" s="1"/>
  <c r="BE350" i="3"/>
  <c r="BF350" i="3"/>
  <c r="BG350" i="3"/>
  <c r="BJ350" i="3" s="1"/>
  <c r="BE351" i="3"/>
  <c r="BF351" i="3"/>
  <c r="BG351" i="3"/>
  <c r="BJ351" i="3" s="1"/>
  <c r="BE352" i="3"/>
  <c r="BF352" i="3"/>
  <c r="BG352" i="3"/>
  <c r="BJ352" i="3" s="1"/>
  <c r="BE353" i="3"/>
  <c r="BF353" i="3"/>
  <c r="BG353" i="3"/>
  <c r="BJ353" i="3" s="1"/>
  <c r="BE354" i="3"/>
  <c r="BF354" i="3"/>
  <c r="BG354" i="3"/>
  <c r="BJ354" i="3" s="1"/>
  <c r="BE355" i="3"/>
  <c r="BF355" i="3"/>
  <c r="BG355" i="3"/>
  <c r="BJ355" i="3" s="1"/>
  <c r="BE356" i="3"/>
  <c r="BF356" i="3"/>
  <c r="BG356" i="3"/>
  <c r="BJ356" i="3" s="1"/>
  <c r="BE357" i="3"/>
  <c r="BF357" i="3"/>
  <c r="BG357" i="3"/>
  <c r="BJ357" i="3" s="1"/>
  <c r="BE358" i="3"/>
  <c r="BF358" i="3"/>
  <c r="BG358" i="3"/>
  <c r="BJ358" i="3" s="1"/>
  <c r="BE359" i="3"/>
  <c r="BF359" i="3"/>
  <c r="BG359" i="3"/>
  <c r="BJ359" i="3" s="1"/>
  <c r="BE360" i="3"/>
  <c r="BF360" i="3"/>
  <c r="BG360" i="3"/>
  <c r="BJ360" i="3" s="1"/>
  <c r="BE361" i="3"/>
  <c r="BF361" i="3"/>
  <c r="BG361" i="3"/>
  <c r="BJ361" i="3" s="1"/>
  <c r="BE362" i="3"/>
  <c r="BF362" i="3"/>
  <c r="BG362" i="3"/>
  <c r="BJ362" i="3" s="1"/>
  <c r="BE363" i="3"/>
  <c r="BF363" i="3"/>
  <c r="BG363" i="3"/>
  <c r="BJ363" i="3" s="1"/>
  <c r="BE364" i="3"/>
  <c r="BF364" i="3"/>
  <c r="BG364" i="3"/>
  <c r="BJ364" i="3" s="1"/>
  <c r="BE365" i="3"/>
  <c r="BF365" i="3"/>
  <c r="BG365" i="3"/>
  <c r="BJ365" i="3" s="1"/>
  <c r="BE366" i="3"/>
  <c r="BF366" i="3"/>
  <c r="BG366" i="3"/>
  <c r="BJ366" i="3" s="1"/>
  <c r="BE367" i="3"/>
  <c r="BF367" i="3"/>
  <c r="BG367" i="3"/>
  <c r="BJ367" i="3" s="1"/>
  <c r="BE368" i="3"/>
  <c r="BF368" i="3"/>
  <c r="BG368" i="3"/>
  <c r="BJ368" i="3" s="1"/>
  <c r="BE369" i="3"/>
  <c r="BF369" i="3"/>
  <c r="BG369" i="3"/>
  <c r="BJ369" i="3" s="1"/>
  <c r="BE370" i="3"/>
  <c r="BF370" i="3"/>
  <c r="BG370" i="3"/>
  <c r="BJ370" i="3" s="1"/>
  <c r="BE371" i="3"/>
  <c r="BF371" i="3"/>
  <c r="BG371" i="3"/>
  <c r="BJ371" i="3" s="1"/>
  <c r="BE372" i="3"/>
  <c r="BF372" i="3"/>
  <c r="BG372" i="3"/>
  <c r="BJ372" i="3" s="1"/>
  <c r="BE373" i="3"/>
  <c r="BF373" i="3"/>
  <c r="BG373" i="3"/>
  <c r="BJ373" i="3" s="1"/>
  <c r="BE374" i="3"/>
  <c r="BF374" i="3"/>
  <c r="BG374" i="3"/>
  <c r="BJ374" i="3" s="1"/>
  <c r="BE375" i="3"/>
  <c r="BF375" i="3"/>
  <c r="BG375" i="3"/>
  <c r="BJ375" i="3" s="1"/>
  <c r="BE376" i="3"/>
  <c r="BF376" i="3"/>
  <c r="BG376" i="3"/>
  <c r="BJ376" i="3" s="1"/>
  <c r="BE377" i="3"/>
  <c r="BF377" i="3"/>
  <c r="BG377" i="3"/>
  <c r="BJ377" i="3" s="1"/>
  <c r="BE378" i="3"/>
  <c r="BF378" i="3"/>
  <c r="BG378" i="3"/>
  <c r="BJ378" i="3" s="1"/>
  <c r="BE379" i="3"/>
  <c r="BF379" i="3"/>
  <c r="BG379" i="3"/>
  <c r="BJ379" i="3" s="1"/>
  <c r="BE380" i="3"/>
  <c r="BF380" i="3"/>
  <c r="BG380" i="3"/>
  <c r="BJ380" i="3" s="1"/>
  <c r="BE381" i="3"/>
  <c r="BF381" i="3"/>
  <c r="BG381" i="3"/>
  <c r="BJ381" i="3" s="1"/>
  <c r="BE382" i="3"/>
  <c r="BF382" i="3"/>
  <c r="BG382" i="3"/>
  <c r="BJ382" i="3" s="1"/>
  <c r="BE383" i="3"/>
  <c r="BF383" i="3"/>
  <c r="BG383" i="3"/>
  <c r="BJ383" i="3" s="1"/>
  <c r="BE384" i="3"/>
  <c r="BF384" i="3"/>
  <c r="BG384" i="3"/>
  <c r="BJ384" i="3" s="1"/>
  <c r="BE385" i="3"/>
  <c r="BF385" i="3"/>
  <c r="BG385" i="3"/>
  <c r="BJ385" i="3" s="1"/>
  <c r="BE386" i="3"/>
  <c r="BF386" i="3"/>
  <c r="BG386" i="3"/>
  <c r="BJ386" i="3" s="1"/>
  <c r="BE387" i="3"/>
  <c r="BF387" i="3"/>
  <c r="BG387" i="3"/>
  <c r="BJ387" i="3" s="1"/>
  <c r="BE388" i="3"/>
  <c r="BF388" i="3"/>
  <c r="BG388" i="3"/>
  <c r="BJ388" i="3" s="1"/>
  <c r="BE389" i="3"/>
  <c r="BF389" i="3"/>
  <c r="BG389" i="3"/>
  <c r="BJ389" i="3" s="1"/>
  <c r="BE390" i="3"/>
  <c r="BF390" i="3"/>
  <c r="BG390" i="3"/>
  <c r="BJ390" i="3" s="1"/>
  <c r="BE391" i="3"/>
  <c r="BF391" i="3"/>
  <c r="BG391" i="3"/>
  <c r="BJ391" i="3" s="1"/>
  <c r="BE392" i="3"/>
  <c r="BF392" i="3"/>
  <c r="BG392" i="3"/>
  <c r="BJ392" i="3" s="1"/>
  <c r="BE393" i="3"/>
  <c r="BF393" i="3"/>
  <c r="BG393" i="3"/>
  <c r="BJ393" i="3" s="1"/>
  <c r="BE394" i="3"/>
  <c r="BF394" i="3"/>
  <c r="BG394" i="3"/>
  <c r="BJ394" i="3" s="1"/>
  <c r="BE395" i="3"/>
  <c r="BF395" i="3"/>
  <c r="BG395" i="3"/>
  <c r="BJ395" i="3" s="1"/>
  <c r="BE396" i="3"/>
  <c r="BF396" i="3"/>
  <c r="BG396" i="3"/>
  <c r="BJ396" i="3" s="1"/>
  <c r="BE397" i="3"/>
  <c r="BF397" i="3"/>
  <c r="BG397" i="3"/>
  <c r="BJ397" i="3" s="1"/>
  <c r="BE398" i="3"/>
  <c r="BF398" i="3"/>
  <c r="BG398" i="3"/>
  <c r="BJ398" i="3" s="1"/>
  <c r="BE399" i="3"/>
  <c r="BF399" i="3"/>
  <c r="BG399" i="3"/>
  <c r="BJ399" i="3" s="1"/>
  <c r="BE400" i="3"/>
  <c r="BF400" i="3"/>
  <c r="BG400" i="3"/>
  <c r="BJ400" i="3" s="1"/>
  <c r="BE401" i="3"/>
  <c r="BF401" i="3"/>
  <c r="BG401" i="3"/>
  <c r="BJ401" i="3" s="1"/>
  <c r="BE402" i="3"/>
  <c r="BF402" i="3"/>
  <c r="BG402" i="3"/>
  <c r="BJ402" i="3" s="1"/>
  <c r="BE403" i="3"/>
  <c r="BF403" i="3"/>
  <c r="BG403" i="3"/>
  <c r="BJ403" i="3" s="1"/>
  <c r="BE404" i="3"/>
  <c r="BF404" i="3"/>
  <c r="BG404" i="3"/>
  <c r="BJ404" i="3" s="1"/>
  <c r="BE405" i="3"/>
  <c r="BF405" i="3"/>
  <c r="BG405" i="3"/>
  <c r="BJ405" i="3" s="1"/>
  <c r="BE406" i="3"/>
  <c r="BF406" i="3"/>
  <c r="BG406" i="3"/>
  <c r="BJ406" i="3" s="1"/>
  <c r="BE407" i="3"/>
  <c r="BF407" i="3"/>
  <c r="BG407" i="3"/>
  <c r="BJ407" i="3" s="1"/>
  <c r="BE408" i="3"/>
  <c r="BF408" i="3"/>
  <c r="BG408" i="3"/>
  <c r="BJ408" i="3" s="1"/>
  <c r="BE409" i="3"/>
  <c r="BF409" i="3"/>
  <c r="BG409" i="3"/>
  <c r="BJ409" i="3" s="1"/>
  <c r="BE410" i="3"/>
  <c r="BF410" i="3"/>
  <c r="BG410" i="3"/>
  <c r="BJ410" i="3" s="1"/>
  <c r="BE411" i="3"/>
  <c r="BF411" i="3"/>
  <c r="BG411" i="3"/>
  <c r="BJ411" i="3" s="1"/>
  <c r="BE412" i="3"/>
  <c r="BF412" i="3"/>
  <c r="BG412" i="3"/>
  <c r="BJ412" i="3" s="1"/>
  <c r="BE413" i="3"/>
  <c r="BF413" i="3"/>
  <c r="BG413" i="3"/>
  <c r="BJ413" i="3" s="1"/>
  <c r="BE414" i="3"/>
  <c r="BF414" i="3"/>
  <c r="BG414" i="3"/>
  <c r="BJ414" i="3" s="1"/>
  <c r="BE415" i="3"/>
  <c r="BF415" i="3"/>
  <c r="BG415" i="3"/>
  <c r="BJ415" i="3" s="1"/>
  <c r="BE416" i="3"/>
  <c r="BF416" i="3"/>
  <c r="BG416" i="3"/>
  <c r="BJ416" i="3" s="1"/>
  <c r="BE417" i="3"/>
  <c r="BF417" i="3"/>
  <c r="BG417" i="3"/>
  <c r="BJ417" i="3" s="1"/>
  <c r="BE418" i="3"/>
  <c r="BF418" i="3"/>
  <c r="BG418" i="3"/>
  <c r="BJ418" i="3" s="1"/>
  <c r="BE419" i="3"/>
  <c r="BF419" i="3"/>
  <c r="BG419" i="3"/>
  <c r="BJ419" i="3" s="1"/>
  <c r="BE420" i="3"/>
  <c r="BF420" i="3"/>
  <c r="BG420" i="3"/>
  <c r="BJ420" i="3" s="1"/>
  <c r="BE421" i="3"/>
  <c r="BF421" i="3"/>
  <c r="BG421" i="3"/>
  <c r="BJ421" i="3" s="1"/>
  <c r="BE422" i="3"/>
  <c r="BF422" i="3"/>
  <c r="BG422" i="3"/>
  <c r="BJ422" i="3" s="1"/>
  <c r="BE423" i="3"/>
  <c r="BF423" i="3"/>
  <c r="BG423" i="3"/>
  <c r="BJ423" i="3" s="1"/>
  <c r="BE424" i="3"/>
  <c r="BF424" i="3"/>
  <c r="BG424" i="3"/>
  <c r="BJ424" i="3" s="1"/>
  <c r="BE425" i="3"/>
  <c r="BF425" i="3"/>
  <c r="BG425" i="3"/>
  <c r="BJ425" i="3" s="1"/>
  <c r="BE426" i="3"/>
  <c r="BF426" i="3"/>
  <c r="BG426" i="3"/>
  <c r="BJ426" i="3" s="1"/>
  <c r="BE427" i="3"/>
  <c r="BF427" i="3"/>
  <c r="BG427" i="3"/>
  <c r="BJ427" i="3" s="1"/>
  <c r="BE428" i="3"/>
  <c r="BF428" i="3"/>
  <c r="BG428" i="3"/>
  <c r="BJ428" i="3" s="1"/>
  <c r="BE429" i="3"/>
  <c r="BF429" i="3"/>
  <c r="BG429" i="3"/>
  <c r="BJ429" i="3" s="1"/>
  <c r="BE430" i="3"/>
  <c r="BF430" i="3"/>
  <c r="BG430" i="3"/>
  <c r="BJ430" i="3" s="1"/>
  <c r="BE431" i="3"/>
  <c r="BF431" i="3"/>
  <c r="BG431" i="3"/>
  <c r="BJ431" i="3" s="1"/>
  <c r="BE432" i="3"/>
  <c r="BF432" i="3"/>
  <c r="BG432" i="3"/>
  <c r="BJ432" i="3" s="1"/>
  <c r="BE433" i="3"/>
  <c r="BF433" i="3"/>
  <c r="BG433" i="3"/>
  <c r="BJ433" i="3" s="1"/>
  <c r="BE434" i="3"/>
  <c r="BF434" i="3"/>
  <c r="BG434" i="3"/>
  <c r="BJ434" i="3" s="1"/>
  <c r="BE435" i="3"/>
  <c r="BF435" i="3"/>
  <c r="BG435" i="3"/>
  <c r="BJ435" i="3" s="1"/>
  <c r="BE436" i="3"/>
  <c r="BF436" i="3"/>
  <c r="BG436" i="3"/>
  <c r="BJ436" i="3" s="1"/>
  <c r="BE437" i="3"/>
  <c r="BF437" i="3"/>
  <c r="BG437" i="3"/>
  <c r="BJ437" i="3" s="1"/>
  <c r="BE438" i="3"/>
  <c r="BF438" i="3"/>
  <c r="BG438" i="3"/>
  <c r="BJ438" i="3" s="1"/>
  <c r="BE439" i="3"/>
  <c r="BF439" i="3"/>
  <c r="BG439" i="3"/>
  <c r="BJ439" i="3" s="1"/>
  <c r="BE440" i="3"/>
  <c r="BF440" i="3"/>
  <c r="BG440" i="3"/>
  <c r="BJ440" i="3" s="1"/>
  <c r="BE441" i="3"/>
  <c r="BF441" i="3"/>
  <c r="BG441" i="3"/>
  <c r="BJ441" i="3" s="1"/>
  <c r="BE442" i="3"/>
  <c r="BF442" i="3"/>
  <c r="BG442" i="3"/>
  <c r="BJ442" i="3" s="1"/>
  <c r="BE443" i="3"/>
  <c r="BF443" i="3"/>
  <c r="BG443" i="3"/>
  <c r="BJ443" i="3" s="1"/>
  <c r="BE444" i="3"/>
  <c r="BF444" i="3"/>
  <c r="BG444" i="3"/>
  <c r="BJ444" i="3" s="1"/>
  <c r="BE445" i="3"/>
  <c r="BF445" i="3"/>
  <c r="BG445" i="3"/>
  <c r="BJ445" i="3" s="1"/>
  <c r="BE446" i="3"/>
  <c r="BF446" i="3"/>
  <c r="BG446" i="3"/>
  <c r="BJ446" i="3" s="1"/>
  <c r="BE447" i="3"/>
  <c r="BF447" i="3"/>
  <c r="BG447" i="3"/>
  <c r="BJ447" i="3" s="1"/>
  <c r="BE448" i="3"/>
  <c r="BF448" i="3"/>
  <c r="BG448" i="3"/>
  <c r="BJ448" i="3" s="1"/>
  <c r="BE449" i="3"/>
  <c r="BF449" i="3"/>
  <c r="BG449" i="3"/>
  <c r="BJ449" i="3" s="1"/>
  <c r="BE450" i="3"/>
  <c r="BF450" i="3"/>
  <c r="BG450" i="3"/>
  <c r="BJ450" i="3" s="1"/>
  <c r="BE451" i="3"/>
  <c r="BF451" i="3"/>
  <c r="BG451" i="3"/>
  <c r="BJ451" i="3" s="1"/>
  <c r="BE452" i="3"/>
  <c r="BF452" i="3"/>
  <c r="BG452" i="3"/>
  <c r="BJ452" i="3" s="1"/>
  <c r="BE453" i="3"/>
  <c r="BF453" i="3"/>
  <c r="BG453" i="3"/>
  <c r="BJ453" i="3" s="1"/>
  <c r="BE454" i="3"/>
  <c r="BF454" i="3"/>
  <c r="BG454" i="3"/>
  <c r="BJ454" i="3" s="1"/>
  <c r="BE455" i="3"/>
  <c r="BF455" i="3"/>
  <c r="BG455" i="3"/>
  <c r="BJ455" i="3" s="1"/>
  <c r="BE456" i="3"/>
  <c r="BF456" i="3"/>
  <c r="BG456" i="3"/>
  <c r="BJ456" i="3" s="1"/>
  <c r="BE457" i="3"/>
  <c r="BF457" i="3"/>
  <c r="BG457" i="3"/>
  <c r="BJ457" i="3" s="1"/>
  <c r="BE458" i="3"/>
  <c r="BF458" i="3"/>
  <c r="BG458" i="3"/>
  <c r="BJ458" i="3" s="1"/>
  <c r="BE459" i="3"/>
  <c r="BF459" i="3"/>
  <c r="BG459" i="3"/>
  <c r="BJ459" i="3" s="1"/>
  <c r="BE460" i="3"/>
  <c r="BF460" i="3"/>
  <c r="BG460" i="3"/>
  <c r="BJ460" i="3" s="1"/>
  <c r="BE461" i="3"/>
  <c r="BF461" i="3"/>
  <c r="BG461" i="3"/>
  <c r="BJ461" i="3" s="1"/>
  <c r="BE462" i="3"/>
  <c r="BF462" i="3"/>
  <c r="BG462" i="3"/>
  <c r="BJ462" i="3" s="1"/>
  <c r="BE463" i="3"/>
  <c r="BF463" i="3"/>
  <c r="BG463" i="3"/>
  <c r="BJ463" i="3" s="1"/>
  <c r="BE464" i="3"/>
  <c r="BF464" i="3"/>
  <c r="BG464" i="3"/>
  <c r="BJ464" i="3" s="1"/>
  <c r="BE465" i="3"/>
  <c r="BF465" i="3"/>
  <c r="BG465" i="3"/>
  <c r="BJ465" i="3" s="1"/>
  <c r="BE466" i="3"/>
  <c r="BF466" i="3"/>
  <c r="BG466" i="3"/>
  <c r="BJ466" i="3" s="1"/>
  <c r="BE467" i="3"/>
  <c r="BF467" i="3"/>
  <c r="BG467" i="3"/>
  <c r="BJ467" i="3" s="1"/>
  <c r="BE468" i="3"/>
  <c r="BF468" i="3"/>
  <c r="BG468" i="3"/>
  <c r="BJ468" i="3" s="1"/>
  <c r="BE469" i="3"/>
  <c r="BF469" i="3"/>
  <c r="BG469" i="3"/>
  <c r="BJ469" i="3" s="1"/>
  <c r="BE470" i="3"/>
  <c r="BF470" i="3"/>
  <c r="BG470" i="3"/>
  <c r="BJ470" i="3" s="1"/>
  <c r="BE471" i="3"/>
  <c r="BF471" i="3"/>
  <c r="BG471" i="3"/>
  <c r="BJ471" i="3" s="1"/>
  <c r="BE472" i="3"/>
  <c r="BF472" i="3"/>
  <c r="BG472" i="3"/>
  <c r="BJ472" i="3" s="1"/>
  <c r="BE473" i="3"/>
  <c r="BF473" i="3"/>
  <c r="BG473" i="3"/>
  <c r="BJ473" i="3" s="1"/>
  <c r="BE474" i="3"/>
  <c r="BF474" i="3"/>
  <c r="BG474" i="3"/>
  <c r="BJ474" i="3" s="1"/>
  <c r="BE475" i="3"/>
  <c r="BF475" i="3"/>
  <c r="BG475" i="3"/>
  <c r="BJ475" i="3" s="1"/>
  <c r="BE476" i="3"/>
  <c r="BF476" i="3"/>
  <c r="BG476" i="3"/>
  <c r="BJ476" i="3" s="1"/>
  <c r="BE477" i="3"/>
  <c r="BF477" i="3"/>
  <c r="BG477" i="3"/>
  <c r="BJ477" i="3" s="1"/>
  <c r="BE478" i="3"/>
  <c r="BF478" i="3"/>
  <c r="BG478" i="3"/>
  <c r="BJ478" i="3" s="1"/>
  <c r="BE479" i="3"/>
  <c r="BF479" i="3"/>
  <c r="BG479" i="3"/>
  <c r="BJ479" i="3" s="1"/>
  <c r="BE480" i="3"/>
  <c r="BF480" i="3"/>
  <c r="BG480" i="3"/>
  <c r="BJ480" i="3" s="1"/>
  <c r="BE481" i="3"/>
  <c r="BF481" i="3"/>
  <c r="BG481" i="3"/>
  <c r="BJ481" i="3" s="1"/>
  <c r="BE482" i="3"/>
  <c r="BF482" i="3"/>
  <c r="BG482" i="3"/>
  <c r="BJ482" i="3" s="1"/>
  <c r="BE483" i="3"/>
  <c r="BF483" i="3"/>
  <c r="BG483" i="3"/>
  <c r="BJ483" i="3" s="1"/>
  <c r="BE484" i="3"/>
  <c r="BF484" i="3"/>
  <c r="BG484" i="3"/>
  <c r="BJ484" i="3" s="1"/>
  <c r="BE485" i="3"/>
  <c r="BF485" i="3"/>
  <c r="BG485" i="3"/>
  <c r="BJ485" i="3" s="1"/>
  <c r="BE486" i="3"/>
  <c r="BF486" i="3"/>
  <c r="BG486" i="3"/>
  <c r="BJ486" i="3" s="1"/>
  <c r="BE487" i="3"/>
  <c r="BF487" i="3"/>
  <c r="BG487" i="3"/>
  <c r="BJ487" i="3" s="1"/>
  <c r="BE488" i="3"/>
  <c r="BF488" i="3"/>
  <c r="BG488" i="3"/>
  <c r="BJ488" i="3" s="1"/>
  <c r="BE489" i="3"/>
  <c r="BF489" i="3"/>
  <c r="BG489" i="3"/>
  <c r="BJ489" i="3" s="1"/>
  <c r="BE490" i="3"/>
  <c r="BF490" i="3"/>
  <c r="BG490" i="3"/>
  <c r="BJ490" i="3" s="1"/>
  <c r="BE491" i="3"/>
  <c r="BF491" i="3"/>
  <c r="BG491" i="3"/>
  <c r="BJ491" i="3" s="1"/>
  <c r="BE492" i="3"/>
  <c r="BF492" i="3"/>
  <c r="BG492" i="3"/>
  <c r="BJ492" i="3" s="1"/>
  <c r="BE493" i="3"/>
  <c r="BF493" i="3"/>
  <c r="BG493" i="3"/>
  <c r="BJ493" i="3" s="1"/>
  <c r="BE494" i="3"/>
  <c r="BF494" i="3"/>
  <c r="BG494" i="3"/>
  <c r="BJ494" i="3" s="1"/>
  <c r="BE495" i="3"/>
  <c r="BF495" i="3"/>
  <c r="BG495" i="3"/>
  <c r="BJ495" i="3" s="1"/>
  <c r="BE496" i="3"/>
  <c r="BF496" i="3"/>
  <c r="BG496" i="3"/>
  <c r="BJ496" i="3" s="1"/>
  <c r="BE497" i="3"/>
  <c r="BF497" i="3"/>
  <c r="BG497" i="3"/>
  <c r="BJ497" i="3" s="1"/>
  <c r="BE498" i="3"/>
  <c r="BF498" i="3"/>
  <c r="BG498" i="3"/>
  <c r="BJ498" i="3" s="1"/>
  <c r="BE499" i="3"/>
  <c r="BF499" i="3"/>
  <c r="BG499" i="3"/>
  <c r="BJ499" i="3" s="1"/>
  <c r="BE500" i="3"/>
  <c r="BF500" i="3"/>
  <c r="BG500" i="3"/>
  <c r="BJ500" i="3" s="1"/>
  <c r="BE501" i="3"/>
  <c r="BF501" i="3"/>
  <c r="BG501" i="3"/>
  <c r="BJ501" i="3" s="1"/>
  <c r="BE502" i="3"/>
  <c r="BF502" i="3"/>
  <c r="BG502" i="3"/>
  <c r="BJ502" i="3" s="1"/>
  <c r="BE503" i="3"/>
  <c r="BF503" i="3"/>
  <c r="BG503" i="3"/>
  <c r="BJ503" i="3" s="1"/>
  <c r="BE504" i="3"/>
  <c r="BF504" i="3"/>
  <c r="BG504" i="3"/>
  <c r="BJ504" i="3" s="1"/>
  <c r="BE505" i="3"/>
  <c r="BF505" i="3"/>
  <c r="BG505" i="3"/>
  <c r="BJ505" i="3" s="1"/>
  <c r="BE506" i="3"/>
  <c r="BF506" i="3"/>
  <c r="BG506" i="3"/>
  <c r="BJ506" i="3" s="1"/>
  <c r="BE507" i="3"/>
  <c r="BF507" i="3"/>
  <c r="BG507" i="3"/>
  <c r="BJ507" i="3" s="1"/>
  <c r="BE508" i="3"/>
  <c r="BF508" i="3"/>
  <c r="BG508" i="3"/>
  <c r="BJ508" i="3" s="1"/>
  <c r="BE509" i="3"/>
  <c r="BF509" i="3"/>
  <c r="BG509" i="3"/>
  <c r="BJ509" i="3" s="1"/>
  <c r="BE510" i="3"/>
  <c r="BF510" i="3"/>
  <c r="BG510" i="3"/>
  <c r="BJ510" i="3" s="1"/>
  <c r="BE511" i="3"/>
  <c r="BF511" i="3"/>
  <c r="BG511" i="3"/>
  <c r="BJ511" i="3" s="1"/>
  <c r="BE512" i="3"/>
  <c r="BF512" i="3"/>
  <c r="BG512" i="3"/>
  <c r="BJ512" i="3" s="1"/>
  <c r="BE513" i="3"/>
  <c r="BF513" i="3"/>
  <c r="BG513" i="3"/>
  <c r="BJ513" i="3" s="1"/>
  <c r="BE514" i="3"/>
  <c r="BF514" i="3"/>
  <c r="BG514" i="3"/>
  <c r="BJ514" i="3" s="1"/>
  <c r="BE515" i="3"/>
  <c r="BF515" i="3"/>
  <c r="BG515" i="3"/>
  <c r="BJ515" i="3" s="1"/>
  <c r="BE516" i="3"/>
  <c r="BF516" i="3"/>
  <c r="BG516" i="3"/>
  <c r="BJ516" i="3" s="1"/>
  <c r="BE517" i="3"/>
  <c r="BF517" i="3"/>
  <c r="BG517" i="3"/>
  <c r="BJ517" i="3" s="1"/>
  <c r="BE518" i="3"/>
  <c r="BF518" i="3"/>
  <c r="BG518" i="3"/>
  <c r="BJ518" i="3" s="1"/>
  <c r="BE519" i="3"/>
  <c r="BF519" i="3"/>
  <c r="BG519" i="3"/>
  <c r="BJ519" i="3" s="1"/>
  <c r="BE520" i="3"/>
  <c r="BF520" i="3"/>
  <c r="BG520" i="3"/>
  <c r="BJ520" i="3" s="1"/>
  <c r="BE521" i="3"/>
  <c r="BF521" i="3"/>
  <c r="BG521" i="3"/>
  <c r="BJ521" i="3" s="1"/>
  <c r="BE522" i="3"/>
  <c r="BF522" i="3"/>
  <c r="BG522" i="3"/>
  <c r="BJ522" i="3" s="1"/>
  <c r="BE523" i="3"/>
  <c r="BF523" i="3"/>
  <c r="BG523" i="3"/>
  <c r="BJ523" i="3" s="1"/>
  <c r="BE524" i="3"/>
  <c r="BF524" i="3"/>
  <c r="BG524" i="3"/>
  <c r="BJ524" i="3" s="1"/>
  <c r="BE525" i="3"/>
  <c r="BF525" i="3"/>
  <c r="BG525" i="3"/>
  <c r="BJ525" i="3" s="1"/>
  <c r="BE526" i="3"/>
  <c r="BF526" i="3"/>
  <c r="BG526" i="3"/>
  <c r="BJ526" i="3" s="1"/>
  <c r="BE527" i="3"/>
  <c r="BF527" i="3"/>
  <c r="BG527" i="3"/>
  <c r="BJ527" i="3" s="1"/>
  <c r="BE528" i="3"/>
  <c r="BF528" i="3"/>
  <c r="BG528" i="3"/>
  <c r="BJ528" i="3" s="1"/>
  <c r="BE529" i="3"/>
  <c r="BF529" i="3"/>
  <c r="BG529" i="3"/>
  <c r="BJ529" i="3" s="1"/>
  <c r="BE530" i="3"/>
  <c r="BF530" i="3"/>
  <c r="BG530" i="3"/>
  <c r="BJ530" i="3" s="1"/>
  <c r="BE531" i="3"/>
  <c r="BF531" i="3"/>
  <c r="BG531" i="3"/>
  <c r="BJ531" i="3" s="1"/>
  <c r="BE532" i="3"/>
  <c r="BF532" i="3"/>
  <c r="BG532" i="3"/>
  <c r="BJ532" i="3" s="1"/>
  <c r="BE533" i="3"/>
  <c r="BF533" i="3"/>
  <c r="BG533" i="3"/>
  <c r="BJ533" i="3" s="1"/>
  <c r="BE534" i="3"/>
  <c r="BF534" i="3"/>
  <c r="BG534" i="3"/>
  <c r="BJ534" i="3" s="1"/>
  <c r="BE535" i="3"/>
  <c r="BF535" i="3"/>
  <c r="BG535" i="3"/>
  <c r="BJ535" i="3" s="1"/>
  <c r="BE536" i="3"/>
  <c r="BF536" i="3"/>
  <c r="BG536" i="3"/>
  <c r="BJ536" i="3" s="1"/>
  <c r="BE537" i="3"/>
  <c r="BF537" i="3"/>
  <c r="BG537" i="3"/>
  <c r="BJ537" i="3" s="1"/>
  <c r="BE538" i="3"/>
  <c r="BF538" i="3"/>
  <c r="BG538" i="3"/>
  <c r="BJ538" i="3" s="1"/>
  <c r="BE539" i="3"/>
  <c r="BF539" i="3"/>
  <c r="BG539" i="3"/>
  <c r="BJ539" i="3" s="1"/>
  <c r="BE540" i="3"/>
  <c r="BF540" i="3"/>
  <c r="BG540" i="3"/>
  <c r="BJ540" i="3" s="1"/>
  <c r="BE541" i="3"/>
  <c r="BF541" i="3"/>
  <c r="BG541" i="3"/>
  <c r="BJ541" i="3" s="1"/>
  <c r="BE542" i="3"/>
  <c r="BF542" i="3"/>
  <c r="BG542" i="3"/>
  <c r="BJ542" i="3" s="1"/>
  <c r="BE543" i="3"/>
  <c r="BF543" i="3"/>
  <c r="BG543" i="3"/>
  <c r="BJ543" i="3" s="1"/>
  <c r="BE544" i="3"/>
  <c r="BF544" i="3"/>
  <c r="BG544" i="3"/>
  <c r="BJ544" i="3" s="1"/>
  <c r="BE545" i="3"/>
  <c r="BF545" i="3"/>
  <c r="BG545" i="3"/>
  <c r="BJ545" i="3" s="1"/>
  <c r="BE546" i="3"/>
  <c r="BF546" i="3"/>
  <c r="BG546" i="3"/>
  <c r="BJ546" i="3" s="1"/>
  <c r="BE547" i="3"/>
  <c r="BF547" i="3"/>
  <c r="BG547" i="3"/>
  <c r="BJ547" i="3" s="1"/>
  <c r="BE548" i="3"/>
  <c r="BF548" i="3"/>
  <c r="BG548" i="3"/>
  <c r="BJ548" i="3" s="1"/>
  <c r="BE549" i="3"/>
  <c r="BF549" i="3"/>
  <c r="BG549" i="3"/>
  <c r="BJ549" i="3" s="1"/>
  <c r="BE550" i="3"/>
  <c r="BF550" i="3"/>
  <c r="BG550" i="3"/>
  <c r="BJ550" i="3" s="1"/>
  <c r="BE551" i="3"/>
  <c r="BF551" i="3"/>
  <c r="BG551" i="3"/>
  <c r="BJ551" i="3" s="1"/>
  <c r="BE552" i="3"/>
  <c r="BF552" i="3"/>
  <c r="BG552" i="3"/>
  <c r="BJ552" i="3" s="1"/>
  <c r="BE553" i="3"/>
  <c r="BF553" i="3"/>
  <c r="BG553" i="3"/>
  <c r="BJ553" i="3" s="1"/>
  <c r="BE554" i="3"/>
  <c r="BF554" i="3"/>
  <c r="BG554" i="3"/>
  <c r="BJ554" i="3" s="1"/>
  <c r="BE555" i="3"/>
  <c r="BF555" i="3"/>
  <c r="BG555" i="3"/>
  <c r="BJ555" i="3" s="1"/>
  <c r="BE556" i="3"/>
  <c r="BF556" i="3"/>
  <c r="BG556" i="3"/>
  <c r="BJ556" i="3" s="1"/>
  <c r="BE557" i="3"/>
  <c r="BF557" i="3"/>
  <c r="BG557" i="3"/>
  <c r="BJ557" i="3" s="1"/>
  <c r="BE558" i="3"/>
  <c r="BF558" i="3"/>
  <c r="BG558" i="3"/>
  <c r="BJ558" i="3" s="1"/>
  <c r="BE559" i="3"/>
  <c r="BF559" i="3"/>
  <c r="BG559" i="3"/>
  <c r="BJ559" i="3" s="1"/>
  <c r="BE560" i="3"/>
  <c r="BF560" i="3"/>
  <c r="BG560" i="3"/>
  <c r="BJ560" i="3" s="1"/>
  <c r="BE561" i="3"/>
  <c r="BF561" i="3"/>
  <c r="BG561" i="3"/>
  <c r="BJ561" i="3" s="1"/>
  <c r="BE562" i="3"/>
  <c r="BF562" i="3"/>
  <c r="BG562" i="3"/>
  <c r="BJ562" i="3" s="1"/>
  <c r="BE563" i="3"/>
  <c r="BF563" i="3"/>
  <c r="BG563" i="3"/>
  <c r="BJ563" i="3" s="1"/>
  <c r="BE564" i="3"/>
  <c r="BF564" i="3"/>
  <c r="BG564" i="3"/>
  <c r="BJ564" i="3" s="1"/>
  <c r="BE565" i="3"/>
  <c r="BF565" i="3"/>
  <c r="BG565" i="3"/>
  <c r="BJ565" i="3" s="1"/>
  <c r="BE566" i="3"/>
  <c r="BF566" i="3"/>
  <c r="BG566" i="3"/>
  <c r="BJ566" i="3" s="1"/>
  <c r="BE567" i="3"/>
  <c r="BF567" i="3"/>
  <c r="BG567" i="3"/>
  <c r="BJ567" i="3" s="1"/>
  <c r="BE568" i="3"/>
  <c r="BF568" i="3"/>
  <c r="BG568" i="3"/>
  <c r="BJ568" i="3" s="1"/>
  <c r="BE569" i="3"/>
  <c r="BF569" i="3"/>
  <c r="BG569" i="3"/>
  <c r="BJ569" i="3" s="1"/>
  <c r="BE570" i="3"/>
  <c r="BF570" i="3"/>
  <c r="BG570" i="3"/>
  <c r="BJ570" i="3" s="1"/>
  <c r="BE571" i="3"/>
  <c r="BF571" i="3"/>
  <c r="BG571" i="3"/>
  <c r="BJ571" i="3" s="1"/>
  <c r="BE572" i="3"/>
  <c r="BF572" i="3"/>
  <c r="BG572" i="3"/>
  <c r="BJ572" i="3" s="1"/>
  <c r="BE573" i="3"/>
  <c r="BF573" i="3"/>
  <c r="BG573" i="3"/>
  <c r="BJ573" i="3" s="1"/>
  <c r="BE574" i="3"/>
  <c r="BF574" i="3"/>
  <c r="BG574" i="3"/>
  <c r="BJ574" i="3" s="1"/>
  <c r="BE575" i="3"/>
  <c r="BF575" i="3"/>
  <c r="BG575" i="3"/>
  <c r="BJ575" i="3" s="1"/>
  <c r="BE576" i="3"/>
  <c r="BF576" i="3"/>
  <c r="BG576" i="3"/>
  <c r="BJ576" i="3" s="1"/>
  <c r="BE577" i="3"/>
  <c r="BF577" i="3"/>
  <c r="BG577" i="3"/>
  <c r="BJ577" i="3" s="1"/>
  <c r="BE578" i="3"/>
  <c r="BF578" i="3"/>
  <c r="BG578" i="3"/>
  <c r="BJ578" i="3" s="1"/>
  <c r="BE579" i="3"/>
  <c r="BF579" i="3"/>
  <c r="BG579" i="3"/>
  <c r="BJ579" i="3" s="1"/>
  <c r="BE580" i="3"/>
  <c r="BF580" i="3"/>
  <c r="BG580" i="3"/>
  <c r="BJ580" i="3" s="1"/>
  <c r="BE581" i="3"/>
  <c r="BF581" i="3"/>
  <c r="BG581" i="3"/>
  <c r="BJ581" i="3" s="1"/>
  <c r="BE582" i="3"/>
  <c r="BF582" i="3"/>
  <c r="BG582" i="3"/>
  <c r="BJ582" i="3" s="1"/>
  <c r="BE583" i="3"/>
  <c r="BF583" i="3"/>
  <c r="BG583" i="3"/>
  <c r="BJ583" i="3" s="1"/>
  <c r="BE584" i="3"/>
  <c r="BF584" i="3"/>
  <c r="BG584" i="3"/>
  <c r="BJ584" i="3" s="1"/>
  <c r="BE585" i="3"/>
  <c r="BF585" i="3"/>
  <c r="BG585" i="3"/>
  <c r="BJ585" i="3" s="1"/>
  <c r="BE586" i="3"/>
  <c r="BF586" i="3"/>
  <c r="BG586" i="3"/>
  <c r="BJ586" i="3" s="1"/>
  <c r="BE587" i="3"/>
  <c r="BF587" i="3"/>
  <c r="BG587" i="3"/>
  <c r="BJ587" i="3" s="1"/>
  <c r="BE588" i="3"/>
  <c r="BF588" i="3"/>
  <c r="BG588" i="3"/>
  <c r="BJ588" i="3" s="1"/>
  <c r="BE589" i="3"/>
  <c r="BF589" i="3"/>
  <c r="BG589" i="3"/>
  <c r="BJ589" i="3" s="1"/>
  <c r="BE590" i="3"/>
  <c r="BF590" i="3"/>
  <c r="BG590" i="3"/>
  <c r="BJ590" i="3" s="1"/>
  <c r="BE591" i="3"/>
  <c r="BF591" i="3"/>
  <c r="BG591" i="3"/>
  <c r="BJ591" i="3" s="1"/>
  <c r="BE592" i="3"/>
  <c r="BF592" i="3"/>
  <c r="BG592" i="3"/>
  <c r="BJ592" i="3" s="1"/>
  <c r="BE593" i="3"/>
  <c r="BF593" i="3"/>
  <c r="BG593" i="3"/>
  <c r="BJ593" i="3" s="1"/>
  <c r="BE594" i="3"/>
  <c r="BF594" i="3"/>
  <c r="BG594" i="3"/>
  <c r="BJ594" i="3" s="1"/>
  <c r="BE595" i="3"/>
  <c r="BF595" i="3"/>
  <c r="BG595" i="3"/>
  <c r="BJ595" i="3" s="1"/>
  <c r="BE596" i="3"/>
  <c r="BF596" i="3"/>
  <c r="BG596" i="3"/>
  <c r="BJ596" i="3" s="1"/>
  <c r="BE597" i="3"/>
  <c r="BF597" i="3"/>
  <c r="BG597" i="3"/>
  <c r="BJ597" i="3" s="1"/>
  <c r="BE598" i="3"/>
  <c r="BF598" i="3"/>
  <c r="BG598" i="3"/>
  <c r="BJ598" i="3" s="1"/>
  <c r="BE599" i="3"/>
  <c r="BF599" i="3"/>
  <c r="BG599" i="3"/>
  <c r="BJ599" i="3" s="1"/>
  <c r="BE600" i="3"/>
  <c r="BF600" i="3"/>
  <c r="BG600" i="3"/>
  <c r="BJ600" i="3" s="1"/>
  <c r="BE601" i="3"/>
  <c r="BF601" i="3"/>
  <c r="BG601" i="3"/>
  <c r="BJ601" i="3" s="1"/>
  <c r="BE602" i="3"/>
  <c r="BF602" i="3"/>
  <c r="BG602" i="3"/>
  <c r="BJ602" i="3" s="1"/>
  <c r="BE603" i="3"/>
  <c r="BF603" i="3"/>
  <c r="BG603" i="3"/>
  <c r="BJ603" i="3" s="1"/>
  <c r="BE604" i="3"/>
  <c r="BF604" i="3"/>
  <c r="BG604" i="3"/>
  <c r="BJ604" i="3" s="1"/>
  <c r="BE605" i="3"/>
  <c r="BF605" i="3"/>
  <c r="BG605" i="3"/>
  <c r="BJ605" i="3" s="1"/>
  <c r="BE606" i="3"/>
  <c r="BF606" i="3"/>
  <c r="BG606" i="3"/>
  <c r="BJ606" i="3" s="1"/>
  <c r="BE607" i="3"/>
  <c r="BF607" i="3"/>
  <c r="BG607" i="3"/>
  <c r="BJ607" i="3" s="1"/>
  <c r="BE608" i="3"/>
  <c r="BF608" i="3"/>
  <c r="BG608" i="3"/>
  <c r="BJ608" i="3" s="1"/>
  <c r="BE609" i="3"/>
  <c r="BF609" i="3"/>
  <c r="BG609" i="3"/>
  <c r="BJ609" i="3" s="1"/>
  <c r="BE610" i="3"/>
  <c r="BF610" i="3"/>
  <c r="BG610" i="3"/>
  <c r="BJ610" i="3" s="1"/>
  <c r="BE611" i="3"/>
  <c r="BF611" i="3"/>
  <c r="BG611" i="3"/>
  <c r="BJ611" i="3" s="1"/>
  <c r="BE612" i="3"/>
  <c r="BF612" i="3"/>
  <c r="BG612" i="3"/>
  <c r="BJ612" i="3" s="1"/>
  <c r="BE613" i="3"/>
  <c r="BF613" i="3"/>
  <c r="BG613" i="3"/>
  <c r="BJ613" i="3" s="1"/>
  <c r="BE614" i="3"/>
  <c r="BF614" i="3"/>
  <c r="BG614" i="3"/>
  <c r="BJ614" i="3" s="1"/>
  <c r="BE615" i="3"/>
  <c r="BF615" i="3"/>
  <c r="BG615" i="3"/>
  <c r="BJ615" i="3" s="1"/>
  <c r="BE616" i="3"/>
  <c r="BF616" i="3"/>
  <c r="BG616" i="3"/>
  <c r="BJ616" i="3" s="1"/>
  <c r="BE617" i="3"/>
  <c r="BF617" i="3"/>
  <c r="BG617" i="3"/>
  <c r="BJ617" i="3" s="1"/>
  <c r="BE618" i="3"/>
  <c r="BF618" i="3"/>
  <c r="BG618" i="3"/>
  <c r="BJ618" i="3" s="1"/>
  <c r="BE619" i="3"/>
  <c r="BF619" i="3"/>
  <c r="BG619" i="3"/>
  <c r="BJ619" i="3" s="1"/>
  <c r="BE620" i="3"/>
  <c r="BF620" i="3"/>
  <c r="BG620" i="3"/>
  <c r="BJ620" i="3" s="1"/>
  <c r="BE621" i="3"/>
  <c r="BF621" i="3"/>
  <c r="BG621" i="3"/>
  <c r="BJ621" i="3" s="1"/>
  <c r="BE622" i="3"/>
  <c r="BF622" i="3"/>
  <c r="BG622" i="3"/>
  <c r="BJ622" i="3" s="1"/>
  <c r="BE623" i="3"/>
  <c r="BF623" i="3"/>
  <c r="BG623" i="3"/>
  <c r="BJ623" i="3" s="1"/>
  <c r="BE624" i="3"/>
  <c r="BF624" i="3"/>
  <c r="BG624" i="3"/>
  <c r="BJ624" i="3" s="1"/>
  <c r="BE625" i="3"/>
  <c r="BF625" i="3"/>
  <c r="BG625" i="3"/>
  <c r="BJ625" i="3" s="1"/>
  <c r="BE626" i="3"/>
  <c r="BF626" i="3"/>
  <c r="BG626" i="3"/>
  <c r="BJ626" i="3" s="1"/>
  <c r="BE627" i="3"/>
  <c r="BF627" i="3"/>
  <c r="BG627" i="3"/>
  <c r="BJ627" i="3" s="1"/>
  <c r="BE628" i="3"/>
  <c r="BF628" i="3"/>
  <c r="BG628" i="3"/>
  <c r="BJ628" i="3" s="1"/>
  <c r="BE629" i="3"/>
  <c r="BF629" i="3"/>
  <c r="BG629" i="3"/>
  <c r="BJ629" i="3" s="1"/>
  <c r="BE630" i="3"/>
  <c r="BF630" i="3"/>
  <c r="BG630" i="3"/>
  <c r="BJ630" i="3" s="1"/>
  <c r="BE631" i="3"/>
  <c r="BF631" i="3"/>
  <c r="BG631" i="3"/>
  <c r="BJ631" i="3" s="1"/>
  <c r="BE632" i="3"/>
  <c r="BF632" i="3"/>
  <c r="BG632" i="3"/>
  <c r="BJ632" i="3" s="1"/>
  <c r="BE633" i="3"/>
  <c r="BF633" i="3"/>
  <c r="BG633" i="3"/>
  <c r="BJ633" i="3" s="1"/>
  <c r="BE634" i="3"/>
  <c r="BF634" i="3"/>
  <c r="BG634" i="3"/>
  <c r="BJ634" i="3" s="1"/>
  <c r="BE635" i="3"/>
  <c r="BF635" i="3"/>
  <c r="BG635" i="3"/>
  <c r="BJ635" i="3" s="1"/>
  <c r="BE636" i="3"/>
  <c r="BF636" i="3"/>
  <c r="BG636" i="3"/>
  <c r="BJ636" i="3" s="1"/>
  <c r="BE637" i="3"/>
  <c r="BF637" i="3"/>
  <c r="BG637" i="3"/>
  <c r="BJ637" i="3" s="1"/>
  <c r="BE638" i="3"/>
  <c r="BF638" i="3"/>
  <c r="BG638" i="3"/>
  <c r="BJ638" i="3" s="1"/>
  <c r="BE639" i="3"/>
  <c r="BF639" i="3"/>
  <c r="BG639" i="3"/>
  <c r="BJ639" i="3" s="1"/>
  <c r="BE640" i="3"/>
  <c r="BF640" i="3"/>
  <c r="BG640" i="3"/>
  <c r="BJ640" i="3" s="1"/>
  <c r="BE641" i="3"/>
  <c r="BF641" i="3"/>
  <c r="BG641" i="3"/>
  <c r="BJ641" i="3" s="1"/>
  <c r="BE642" i="3"/>
  <c r="BF642" i="3"/>
  <c r="BG642" i="3"/>
  <c r="BJ642" i="3" s="1"/>
  <c r="BE643" i="3"/>
  <c r="BF643" i="3"/>
  <c r="BG643" i="3"/>
  <c r="BJ643" i="3" s="1"/>
  <c r="BE644" i="3"/>
  <c r="BF644" i="3"/>
  <c r="BG644" i="3"/>
  <c r="BJ644" i="3" s="1"/>
  <c r="BE645" i="3"/>
  <c r="BF645" i="3"/>
  <c r="BG645" i="3"/>
  <c r="BJ645" i="3" s="1"/>
  <c r="BE646" i="3"/>
  <c r="BF646" i="3"/>
  <c r="BG646" i="3"/>
  <c r="BJ646" i="3" s="1"/>
  <c r="BE647" i="3"/>
  <c r="BF647" i="3"/>
  <c r="BG647" i="3"/>
  <c r="BJ647" i="3" s="1"/>
  <c r="BE648" i="3"/>
  <c r="BF648" i="3"/>
  <c r="BG648" i="3"/>
  <c r="BJ648" i="3" s="1"/>
  <c r="BE649" i="3"/>
  <c r="BF649" i="3"/>
  <c r="BG649" i="3"/>
  <c r="BJ649" i="3" s="1"/>
  <c r="BE650" i="3"/>
  <c r="BF650" i="3"/>
  <c r="BG650" i="3"/>
  <c r="BJ650" i="3" s="1"/>
  <c r="BE651" i="3"/>
  <c r="BF651" i="3"/>
  <c r="BG651" i="3"/>
  <c r="BJ651" i="3" s="1"/>
  <c r="BE652" i="3"/>
  <c r="BF652" i="3"/>
  <c r="BG652" i="3"/>
  <c r="BJ652" i="3" s="1"/>
  <c r="BE653" i="3"/>
  <c r="BF653" i="3"/>
  <c r="BG653" i="3"/>
  <c r="BJ653" i="3" s="1"/>
  <c r="BE654" i="3"/>
  <c r="BF654" i="3"/>
  <c r="BG654" i="3"/>
  <c r="BJ654" i="3" s="1"/>
  <c r="BE655" i="3"/>
  <c r="BF655" i="3"/>
  <c r="BG655" i="3"/>
  <c r="BJ655" i="3" s="1"/>
  <c r="BE656" i="3"/>
  <c r="BF656" i="3"/>
  <c r="BG656" i="3"/>
  <c r="BJ656" i="3" s="1"/>
  <c r="BE657" i="3"/>
  <c r="BF657" i="3"/>
  <c r="BG657" i="3"/>
  <c r="BJ657" i="3" s="1"/>
  <c r="BE658" i="3"/>
  <c r="BF658" i="3"/>
  <c r="BG658" i="3"/>
  <c r="BJ658" i="3" s="1"/>
  <c r="BE659" i="3"/>
  <c r="BF659" i="3"/>
  <c r="BG659" i="3"/>
  <c r="BJ659" i="3" s="1"/>
  <c r="BE660" i="3"/>
  <c r="BF660" i="3"/>
  <c r="BG660" i="3"/>
  <c r="BJ660" i="3" s="1"/>
  <c r="BE661" i="3"/>
  <c r="BF661" i="3"/>
  <c r="BG661" i="3"/>
  <c r="BJ661" i="3" s="1"/>
  <c r="BE662" i="3"/>
  <c r="BF662" i="3"/>
  <c r="BG662" i="3"/>
  <c r="BJ662" i="3" s="1"/>
  <c r="BE663" i="3"/>
  <c r="BF663" i="3"/>
  <c r="BG663" i="3"/>
  <c r="BJ663" i="3" s="1"/>
  <c r="BE664" i="3"/>
  <c r="BF664" i="3"/>
  <c r="BG664" i="3"/>
  <c r="BJ664" i="3" s="1"/>
  <c r="BE665" i="3"/>
  <c r="BF665" i="3"/>
  <c r="BG665" i="3"/>
  <c r="BJ665" i="3" s="1"/>
  <c r="BE666" i="3"/>
  <c r="BF666" i="3"/>
  <c r="BG666" i="3"/>
  <c r="BJ666" i="3" s="1"/>
  <c r="BE667" i="3"/>
  <c r="BF667" i="3"/>
  <c r="BG667" i="3"/>
  <c r="BJ667" i="3" s="1"/>
  <c r="BE668" i="3"/>
  <c r="BF668" i="3"/>
  <c r="BG668" i="3"/>
  <c r="BJ668" i="3" s="1"/>
  <c r="BE669" i="3"/>
  <c r="BF669" i="3"/>
  <c r="BG669" i="3"/>
  <c r="BJ669" i="3" s="1"/>
  <c r="BE670" i="3"/>
  <c r="BF670" i="3"/>
  <c r="BG670" i="3"/>
  <c r="BJ670" i="3" s="1"/>
  <c r="BE671" i="3"/>
  <c r="BF671" i="3"/>
  <c r="BG671" i="3"/>
  <c r="BJ671" i="3" s="1"/>
  <c r="BE672" i="3"/>
  <c r="BF672" i="3"/>
  <c r="BG672" i="3"/>
  <c r="BJ672" i="3" s="1"/>
  <c r="BE673" i="3"/>
  <c r="BF673" i="3"/>
  <c r="BG673" i="3"/>
  <c r="BJ673" i="3" s="1"/>
  <c r="BE674" i="3"/>
  <c r="BF674" i="3"/>
  <c r="BG674" i="3"/>
  <c r="BJ674" i="3" s="1"/>
  <c r="BE675" i="3"/>
  <c r="BF675" i="3"/>
  <c r="BG675" i="3"/>
  <c r="BJ675" i="3" s="1"/>
  <c r="BE676" i="3"/>
  <c r="BF676" i="3"/>
  <c r="BG676" i="3"/>
  <c r="BJ676" i="3" s="1"/>
  <c r="BE677" i="3"/>
  <c r="BF677" i="3"/>
  <c r="BG677" i="3"/>
  <c r="BJ677" i="3" s="1"/>
  <c r="BE678" i="3"/>
  <c r="BF678" i="3"/>
  <c r="BG678" i="3"/>
  <c r="BJ678" i="3" s="1"/>
  <c r="BE679" i="3"/>
  <c r="BF679" i="3"/>
  <c r="BG679" i="3"/>
  <c r="BJ679" i="3" s="1"/>
  <c r="BE680" i="3"/>
  <c r="BF680" i="3"/>
  <c r="BG680" i="3"/>
  <c r="BJ680" i="3" s="1"/>
  <c r="BE681" i="3"/>
  <c r="BF681" i="3"/>
  <c r="BG681" i="3"/>
  <c r="BJ681" i="3" s="1"/>
  <c r="BE682" i="3"/>
  <c r="BF682" i="3"/>
  <c r="BG682" i="3"/>
  <c r="BJ682" i="3" s="1"/>
  <c r="BE683" i="3"/>
  <c r="BF683" i="3"/>
  <c r="BG683" i="3"/>
  <c r="BJ683" i="3" s="1"/>
  <c r="BE684" i="3"/>
  <c r="BF684" i="3"/>
  <c r="BG684" i="3"/>
  <c r="BJ684" i="3" s="1"/>
  <c r="BE685" i="3"/>
  <c r="BF685" i="3"/>
  <c r="BG685" i="3"/>
  <c r="BJ685" i="3" s="1"/>
  <c r="BE686" i="3"/>
  <c r="BF686" i="3"/>
  <c r="BG686" i="3"/>
  <c r="BJ686" i="3" s="1"/>
  <c r="BE687" i="3"/>
  <c r="BF687" i="3"/>
  <c r="BG687" i="3"/>
  <c r="BJ687" i="3" s="1"/>
  <c r="BE688" i="3"/>
  <c r="BF688" i="3"/>
  <c r="BG688" i="3"/>
  <c r="BJ688" i="3" s="1"/>
  <c r="BE689" i="3"/>
  <c r="BF689" i="3"/>
  <c r="BG689" i="3"/>
  <c r="BJ689" i="3" s="1"/>
  <c r="BE690" i="3"/>
  <c r="BF690" i="3"/>
  <c r="BG690" i="3"/>
  <c r="BJ690" i="3" s="1"/>
  <c r="BE691" i="3"/>
  <c r="BF691" i="3"/>
  <c r="BG691" i="3"/>
  <c r="BJ691" i="3" s="1"/>
  <c r="BE692" i="3"/>
  <c r="BF692" i="3"/>
  <c r="BG692" i="3"/>
  <c r="BJ692" i="3" s="1"/>
  <c r="BE693" i="3"/>
  <c r="BF693" i="3"/>
  <c r="BG693" i="3"/>
  <c r="BJ693" i="3" s="1"/>
  <c r="BE694" i="3"/>
  <c r="BF694" i="3"/>
  <c r="BG694" i="3"/>
  <c r="BJ694" i="3" s="1"/>
  <c r="BE695" i="3"/>
  <c r="BF695" i="3"/>
  <c r="BG695" i="3"/>
  <c r="BJ695" i="3" s="1"/>
  <c r="BE696" i="3"/>
  <c r="BF696" i="3"/>
  <c r="BG696" i="3"/>
  <c r="BJ696" i="3" s="1"/>
  <c r="BE697" i="3"/>
  <c r="BF697" i="3"/>
  <c r="BG697" i="3"/>
  <c r="BJ697" i="3" s="1"/>
  <c r="BE698" i="3"/>
  <c r="BF698" i="3"/>
  <c r="BG698" i="3"/>
  <c r="BJ698" i="3" s="1"/>
  <c r="BE699" i="3"/>
  <c r="BF699" i="3"/>
  <c r="BG699" i="3"/>
  <c r="BJ699" i="3" s="1"/>
  <c r="BE700" i="3"/>
  <c r="BF700" i="3"/>
  <c r="BG700" i="3"/>
  <c r="BJ700" i="3" s="1"/>
  <c r="BE701" i="3"/>
  <c r="BF701" i="3"/>
  <c r="BG701" i="3"/>
  <c r="BJ701" i="3" s="1"/>
  <c r="BE702" i="3"/>
  <c r="BF702" i="3"/>
  <c r="BG702" i="3"/>
  <c r="BJ702" i="3" s="1"/>
  <c r="BE703" i="3"/>
  <c r="BF703" i="3"/>
  <c r="BG703" i="3"/>
  <c r="BJ703" i="3" s="1"/>
  <c r="BE704" i="3"/>
  <c r="BF704" i="3"/>
  <c r="BG704" i="3"/>
  <c r="BJ704" i="3" s="1"/>
  <c r="BE705" i="3"/>
  <c r="BF705" i="3"/>
  <c r="BG705" i="3"/>
  <c r="BJ705" i="3" s="1"/>
  <c r="BE706" i="3"/>
  <c r="BF706" i="3"/>
  <c r="BG706" i="3"/>
  <c r="BJ706" i="3" s="1"/>
  <c r="BE707" i="3"/>
  <c r="BF707" i="3"/>
  <c r="BG707" i="3"/>
  <c r="BJ707" i="3" s="1"/>
  <c r="BE708" i="3"/>
  <c r="BF708" i="3"/>
  <c r="BG708" i="3"/>
  <c r="BJ708" i="3" s="1"/>
  <c r="BE709" i="3"/>
  <c r="BF709" i="3"/>
  <c r="BG709" i="3"/>
  <c r="BJ709" i="3" s="1"/>
  <c r="BE710" i="3"/>
  <c r="BF710" i="3"/>
  <c r="BG710" i="3"/>
  <c r="BJ710" i="3" s="1"/>
  <c r="BE711" i="3"/>
  <c r="BF711" i="3"/>
  <c r="BG711" i="3"/>
  <c r="BJ711" i="3" s="1"/>
  <c r="BE712" i="3"/>
  <c r="BF712" i="3"/>
  <c r="BG712" i="3"/>
  <c r="BJ712" i="3" s="1"/>
  <c r="BE713" i="3"/>
  <c r="BF713" i="3"/>
  <c r="BG713" i="3"/>
  <c r="BJ713" i="3" s="1"/>
  <c r="BE714" i="3"/>
  <c r="BF714" i="3"/>
  <c r="BG714" i="3"/>
  <c r="BJ714" i="3" s="1"/>
  <c r="BE715" i="3"/>
  <c r="BF715" i="3"/>
  <c r="BG715" i="3"/>
  <c r="BJ715" i="3" s="1"/>
  <c r="BE716" i="3"/>
  <c r="BF716" i="3"/>
  <c r="BG716" i="3"/>
  <c r="BJ716" i="3" s="1"/>
  <c r="BE717" i="3"/>
  <c r="BF717" i="3"/>
  <c r="BG717" i="3"/>
  <c r="BJ717" i="3" s="1"/>
  <c r="BE718" i="3"/>
  <c r="BF718" i="3"/>
  <c r="BG718" i="3"/>
  <c r="BJ718" i="3" s="1"/>
  <c r="BE719" i="3"/>
  <c r="BF719" i="3"/>
  <c r="BG719" i="3"/>
  <c r="BJ719" i="3" s="1"/>
  <c r="BE720" i="3"/>
  <c r="BF720" i="3"/>
  <c r="BG720" i="3"/>
  <c r="BJ720" i="3" s="1"/>
  <c r="BE721" i="3"/>
  <c r="BF721" i="3"/>
  <c r="BG721" i="3"/>
  <c r="BJ721" i="3" s="1"/>
  <c r="BE722" i="3"/>
  <c r="BF722" i="3"/>
  <c r="BG722" i="3"/>
  <c r="BJ722" i="3" s="1"/>
  <c r="BE723" i="3"/>
  <c r="BF723" i="3"/>
  <c r="BG723" i="3"/>
  <c r="BJ723" i="3" s="1"/>
  <c r="BE724" i="3"/>
  <c r="BF724" i="3"/>
  <c r="BG724" i="3"/>
  <c r="BJ724" i="3" s="1"/>
  <c r="BE725" i="3"/>
  <c r="BF725" i="3"/>
  <c r="BG725" i="3"/>
  <c r="BJ725" i="3" s="1"/>
  <c r="BE726" i="3"/>
  <c r="BF726" i="3"/>
  <c r="BG726" i="3"/>
  <c r="BJ726" i="3" s="1"/>
  <c r="BE727" i="3"/>
  <c r="BF727" i="3"/>
  <c r="BG727" i="3"/>
  <c r="BJ727" i="3" s="1"/>
  <c r="BE728" i="3"/>
  <c r="BF728" i="3"/>
  <c r="BG728" i="3"/>
  <c r="BJ728" i="3" s="1"/>
  <c r="BE729" i="3"/>
  <c r="BF729" i="3"/>
  <c r="BG729" i="3"/>
  <c r="BJ729" i="3" s="1"/>
  <c r="BE730" i="3"/>
  <c r="BF730" i="3"/>
  <c r="BG730" i="3"/>
  <c r="BJ730" i="3" s="1"/>
  <c r="BE731" i="3"/>
  <c r="BF731" i="3"/>
  <c r="BG731" i="3"/>
  <c r="BJ731" i="3" s="1"/>
  <c r="BE732" i="3"/>
  <c r="BF732" i="3"/>
  <c r="BG732" i="3"/>
  <c r="BJ732" i="3" s="1"/>
  <c r="BE733" i="3"/>
  <c r="BF733" i="3"/>
  <c r="BG733" i="3"/>
  <c r="BJ733" i="3" s="1"/>
  <c r="BE734" i="3"/>
  <c r="BF734" i="3"/>
  <c r="BG734" i="3"/>
  <c r="BJ734" i="3" s="1"/>
  <c r="BE735" i="3"/>
  <c r="BF735" i="3"/>
  <c r="BG735" i="3"/>
  <c r="BJ735" i="3" s="1"/>
  <c r="BE736" i="3"/>
  <c r="BF736" i="3"/>
  <c r="BG736" i="3"/>
  <c r="BJ736" i="3" s="1"/>
  <c r="BE737" i="3"/>
  <c r="BF737" i="3"/>
  <c r="BG737" i="3"/>
  <c r="BJ737" i="3" s="1"/>
  <c r="BE738" i="3"/>
  <c r="BF738" i="3"/>
  <c r="BG738" i="3"/>
  <c r="BJ738" i="3" s="1"/>
  <c r="BE739" i="3"/>
  <c r="BF739" i="3"/>
  <c r="BG739" i="3"/>
  <c r="BJ739" i="3" s="1"/>
  <c r="BE740" i="3"/>
  <c r="BF740" i="3"/>
  <c r="BG740" i="3"/>
  <c r="BJ740" i="3" s="1"/>
  <c r="BE741" i="3"/>
  <c r="BF741" i="3"/>
  <c r="BG741" i="3"/>
  <c r="BJ741" i="3" s="1"/>
  <c r="BE742" i="3"/>
  <c r="BF742" i="3"/>
  <c r="BG742" i="3"/>
  <c r="BJ742" i="3" s="1"/>
  <c r="BE743" i="3"/>
  <c r="BF743" i="3"/>
  <c r="BG743" i="3"/>
  <c r="BJ743" i="3" s="1"/>
  <c r="BE744" i="3"/>
  <c r="BF744" i="3"/>
  <c r="BG744" i="3"/>
  <c r="BJ744" i="3" s="1"/>
  <c r="BE745" i="3"/>
  <c r="BF745" i="3"/>
  <c r="BG745" i="3"/>
  <c r="BJ745" i="3" s="1"/>
  <c r="BE746" i="3"/>
  <c r="BF746" i="3"/>
  <c r="BG746" i="3"/>
  <c r="BJ746" i="3" s="1"/>
  <c r="BE747" i="3"/>
  <c r="BF747" i="3"/>
  <c r="BG747" i="3"/>
  <c r="BJ747" i="3" s="1"/>
  <c r="BE748" i="3"/>
  <c r="BF748" i="3"/>
  <c r="BG748" i="3"/>
  <c r="BJ748" i="3" s="1"/>
  <c r="BE749" i="3"/>
  <c r="BF749" i="3"/>
  <c r="BG749" i="3"/>
  <c r="BJ749" i="3" s="1"/>
  <c r="BE750" i="3"/>
  <c r="BF750" i="3"/>
  <c r="BG750" i="3"/>
  <c r="BJ750" i="3" s="1"/>
  <c r="BE751" i="3"/>
  <c r="BF751" i="3"/>
  <c r="BG751" i="3"/>
  <c r="BJ751" i="3" s="1"/>
  <c r="BE752" i="3"/>
  <c r="BF752" i="3"/>
  <c r="BG752" i="3"/>
  <c r="BJ752" i="3" s="1"/>
  <c r="BE753" i="3"/>
  <c r="BF753" i="3"/>
  <c r="BG753" i="3"/>
  <c r="BJ753" i="3" s="1"/>
  <c r="BE754" i="3"/>
  <c r="BF754" i="3"/>
  <c r="BG754" i="3"/>
  <c r="BJ754" i="3" s="1"/>
  <c r="BE755" i="3"/>
  <c r="BF755" i="3"/>
  <c r="BG755" i="3"/>
  <c r="BJ755" i="3" s="1"/>
  <c r="BE756" i="3"/>
  <c r="BF756" i="3"/>
  <c r="BG756" i="3"/>
  <c r="BJ756" i="3" s="1"/>
  <c r="BE757" i="3"/>
  <c r="BF757" i="3"/>
  <c r="BG757" i="3"/>
  <c r="BJ757" i="3" s="1"/>
  <c r="BE758" i="3"/>
  <c r="BF758" i="3"/>
  <c r="BG758" i="3"/>
  <c r="BJ758" i="3" s="1"/>
  <c r="BE759" i="3"/>
  <c r="BF759" i="3"/>
  <c r="BG759" i="3"/>
  <c r="BJ759" i="3" s="1"/>
  <c r="BE760" i="3"/>
  <c r="BF760" i="3"/>
  <c r="BG760" i="3"/>
  <c r="BJ760" i="3" s="1"/>
  <c r="BE761" i="3"/>
  <c r="BF761" i="3"/>
  <c r="BG761" i="3"/>
  <c r="BJ761" i="3" s="1"/>
  <c r="BE762" i="3"/>
  <c r="BF762" i="3"/>
  <c r="BG762" i="3"/>
  <c r="BJ762" i="3" s="1"/>
  <c r="BE763" i="3"/>
  <c r="BF763" i="3"/>
  <c r="BG763" i="3"/>
  <c r="BJ763" i="3" s="1"/>
  <c r="BE764" i="3"/>
  <c r="BF764" i="3"/>
  <c r="BG764" i="3"/>
  <c r="BJ764" i="3" s="1"/>
  <c r="BE765" i="3"/>
  <c r="BF765" i="3"/>
  <c r="BG765" i="3"/>
  <c r="BJ765" i="3" s="1"/>
  <c r="BE766" i="3"/>
  <c r="BF766" i="3"/>
  <c r="BG766" i="3"/>
  <c r="BJ766" i="3" s="1"/>
  <c r="BE767" i="3"/>
  <c r="BF767" i="3"/>
  <c r="BG767" i="3"/>
  <c r="BJ767" i="3" s="1"/>
  <c r="BE768" i="3"/>
  <c r="BF768" i="3"/>
  <c r="BG768" i="3"/>
  <c r="BJ768" i="3" s="1"/>
  <c r="BE769" i="3"/>
  <c r="BF769" i="3"/>
  <c r="BG769" i="3"/>
  <c r="BJ769" i="3" s="1"/>
  <c r="BE770" i="3"/>
  <c r="BF770" i="3"/>
  <c r="BG770" i="3"/>
  <c r="BJ770" i="3" s="1"/>
  <c r="BE771" i="3"/>
  <c r="BF771" i="3"/>
  <c r="BG771" i="3"/>
  <c r="BJ771" i="3" s="1"/>
  <c r="BE772" i="3"/>
  <c r="BF772" i="3"/>
  <c r="BG772" i="3"/>
  <c r="BJ772" i="3" s="1"/>
  <c r="BE773" i="3"/>
  <c r="BF773" i="3"/>
  <c r="BG773" i="3"/>
  <c r="BJ773" i="3" s="1"/>
  <c r="BE774" i="3"/>
  <c r="BF774" i="3"/>
  <c r="BG774" i="3"/>
  <c r="BJ774" i="3" s="1"/>
  <c r="BE775" i="3"/>
  <c r="BF775" i="3"/>
  <c r="BG775" i="3"/>
  <c r="BJ775" i="3" s="1"/>
  <c r="BE776" i="3"/>
  <c r="BF776" i="3"/>
  <c r="BG776" i="3"/>
  <c r="BJ776" i="3" s="1"/>
  <c r="BE777" i="3"/>
  <c r="BF777" i="3"/>
  <c r="BG777" i="3"/>
  <c r="BJ777" i="3" s="1"/>
  <c r="BE778" i="3"/>
  <c r="BF778" i="3"/>
  <c r="BG778" i="3"/>
  <c r="BJ778" i="3" s="1"/>
  <c r="BE779" i="3"/>
  <c r="BF779" i="3"/>
  <c r="BG779" i="3"/>
  <c r="BJ779" i="3" s="1"/>
  <c r="BE780" i="3"/>
  <c r="BF780" i="3"/>
  <c r="BG780" i="3"/>
  <c r="BJ780" i="3" s="1"/>
  <c r="BE781" i="3"/>
  <c r="BF781" i="3"/>
  <c r="BG781" i="3"/>
  <c r="BJ781" i="3" s="1"/>
  <c r="BE782" i="3"/>
  <c r="BF782" i="3"/>
  <c r="BG782" i="3"/>
  <c r="BJ782" i="3" s="1"/>
  <c r="BE783" i="3"/>
  <c r="BF783" i="3"/>
  <c r="BG783" i="3"/>
  <c r="BJ783" i="3" s="1"/>
  <c r="BE784" i="3"/>
  <c r="BF784" i="3"/>
  <c r="BG784" i="3"/>
  <c r="BJ784" i="3" s="1"/>
  <c r="BE785" i="3"/>
  <c r="BF785" i="3"/>
  <c r="BG785" i="3"/>
  <c r="BJ785" i="3" s="1"/>
  <c r="BE786" i="3"/>
  <c r="BF786" i="3"/>
  <c r="BG786" i="3"/>
  <c r="BJ786" i="3" s="1"/>
  <c r="BE787" i="3"/>
  <c r="BF787" i="3"/>
  <c r="BG787" i="3"/>
  <c r="BJ787" i="3" s="1"/>
  <c r="BE788" i="3"/>
  <c r="BF788" i="3"/>
  <c r="BG788" i="3"/>
  <c r="BJ788" i="3" s="1"/>
  <c r="BE789" i="3"/>
  <c r="BF789" i="3"/>
  <c r="BG789" i="3"/>
  <c r="BJ789" i="3" s="1"/>
  <c r="BE790" i="3"/>
  <c r="BF790" i="3"/>
  <c r="BG790" i="3"/>
  <c r="BJ790" i="3" s="1"/>
  <c r="BE791" i="3"/>
  <c r="BF791" i="3"/>
  <c r="BG791" i="3"/>
  <c r="BJ791" i="3" s="1"/>
  <c r="BE792" i="3"/>
  <c r="BF792" i="3"/>
  <c r="BG792" i="3"/>
  <c r="BJ792" i="3" s="1"/>
  <c r="BE793" i="3"/>
  <c r="BF793" i="3"/>
  <c r="BG793" i="3"/>
  <c r="BJ793" i="3" s="1"/>
  <c r="BE794" i="3"/>
  <c r="BF794" i="3"/>
  <c r="BG794" i="3"/>
  <c r="BJ794" i="3" s="1"/>
  <c r="BE795" i="3"/>
  <c r="BF795" i="3"/>
  <c r="BG795" i="3"/>
  <c r="BJ795" i="3" s="1"/>
  <c r="BE796" i="3"/>
  <c r="BF796" i="3"/>
  <c r="BG796" i="3"/>
  <c r="BJ796" i="3" s="1"/>
  <c r="BE797" i="3"/>
  <c r="BF797" i="3"/>
  <c r="BG797" i="3"/>
  <c r="BJ797" i="3" s="1"/>
  <c r="BE798" i="3"/>
  <c r="BF798" i="3"/>
  <c r="BG798" i="3"/>
  <c r="BJ798" i="3" s="1"/>
  <c r="BE799" i="3"/>
  <c r="BF799" i="3"/>
  <c r="BG799" i="3"/>
  <c r="BJ799" i="3" s="1"/>
  <c r="BE800" i="3"/>
  <c r="BF800" i="3"/>
  <c r="BG800" i="3"/>
  <c r="BJ800" i="3" s="1"/>
  <c r="BE801" i="3"/>
  <c r="BF801" i="3"/>
  <c r="BG801" i="3"/>
  <c r="BJ801" i="3" s="1"/>
  <c r="BE802" i="3"/>
  <c r="BF802" i="3"/>
  <c r="BG802" i="3"/>
  <c r="BJ802" i="3" s="1"/>
  <c r="BE803" i="3"/>
  <c r="BF803" i="3"/>
  <c r="BG803" i="3"/>
  <c r="BJ803" i="3" s="1"/>
  <c r="BE804" i="3"/>
  <c r="BF804" i="3"/>
  <c r="BG804" i="3"/>
  <c r="BJ804" i="3" s="1"/>
  <c r="BE805" i="3"/>
  <c r="BF805" i="3"/>
  <c r="BG805" i="3"/>
  <c r="BJ805" i="3" s="1"/>
  <c r="BE806" i="3"/>
  <c r="BF806" i="3"/>
  <c r="BG806" i="3"/>
  <c r="BJ806" i="3" s="1"/>
  <c r="BE807" i="3"/>
  <c r="BF807" i="3"/>
  <c r="BG807" i="3"/>
  <c r="BJ807" i="3" s="1"/>
  <c r="BE808" i="3"/>
  <c r="BF808" i="3"/>
  <c r="BG808" i="3"/>
  <c r="BJ808" i="3" s="1"/>
  <c r="BE809" i="3"/>
  <c r="BF809" i="3"/>
  <c r="BG809" i="3"/>
  <c r="BJ809" i="3" s="1"/>
  <c r="BE810" i="3"/>
  <c r="BF810" i="3"/>
  <c r="BG810" i="3"/>
  <c r="BJ810" i="3" s="1"/>
  <c r="BE811" i="3"/>
  <c r="BF811" i="3"/>
  <c r="BG811" i="3"/>
  <c r="BJ811" i="3" s="1"/>
  <c r="BE812" i="3"/>
  <c r="BF812" i="3"/>
  <c r="BG812" i="3"/>
  <c r="BJ812" i="3" s="1"/>
  <c r="BE813" i="3"/>
  <c r="BF813" i="3"/>
  <c r="BG813" i="3"/>
  <c r="BJ813" i="3" s="1"/>
  <c r="BE814" i="3"/>
  <c r="BF814" i="3"/>
  <c r="BG814" i="3"/>
  <c r="BJ814" i="3" s="1"/>
  <c r="BE815" i="3"/>
  <c r="BF815" i="3"/>
  <c r="BG815" i="3"/>
  <c r="BJ815" i="3" s="1"/>
  <c r="BE816" i="3"/>
  <c r="BF816" i="3"/>
  <c r="BG816" i="3"/>
  <c r="BJ816" i="3" s="1"/>
  <c r="BE817" i="3"/>
  <c r="BF817" i="3"/>
  <c r="BG817" i="3"/>
  <c r="BJ817" i="3" s="1"/>
  <c r="BE818" i="3"/>
  <c r="BF818" i="3"/>
  <c r="BG818" i="3"/>
  <c r="BJ818" i="3" s="1"/>
  <c r="BE819" i="3"/>
  <c r="BF819" i="3"/>
  <c r="BG819" i="3"/>
  <c r="BJ819" i="3" s="1"/>
  <c r="BE820" i="3"/>
  <c r="BF820" i="3"/>
  <c r="BG820" i="3"/>
  <c r="BJ820" i="3" s="1"/>
  <c r="BE821" i="3"/>
  <c r="BF821" i="3"/>
  <c r="BG821" i="3"/>
  <c r="BJ821" i="3" s="1"/>
  <c r="BE822" i="3"/>
  <c r="BF822" i="3"/>
  <c r="BG822" i="3"/>
  <c r="BJ822" i="3" s="1"/>
  <c r="BE823" i="3"/>
  <c r="BF823" i="3"/>
  <c r="BG823" i="3"/>
  <c r="BJ823" i="3" s="1"/>
  <c r="BE824" i="3"/>
  <c r="BF824" i="3"/>
  <c r="BG824" i="3"/>
  <c r="BJ824" i="3" s="1"/>
  <c r="BE825" i="3"/>
  <c r="BF825" i="3"/>
  <c r="BG825" i="3"/>
  <c r="BJ825" i="3" s="1"/>
  <c r="BE826" i="3"/>
  <c r="BF826" i="3"/>
  <c r="BG826" i="3"/>
  <c r="BJ826" i="3" s="1"/>
  <c r="BE827" i="3"/>
  <c r="BF827" i="3"/>
  <c r="BG827" i="3"/>
  <c r="BJ827" i="3" s="1"/>
  <c r="BE828" i="3"/>
  <c r="BF828" i="3"/>
  <c r="BG828" i="3"/>
  <c r="BJ828" i="3" s="1"/>
  <c r="BE829" i="3"/>
  <c r="BF829" i="3"/>
  <c r="BG829" i="3"/>
  <c r="BJ829" i="3" s="1"/>
  <c r="BE830" i="3"/>
  <c r="BF830" i="3"/>
  <c r="BG830" i="3"/>
  <c r="BJ830" i="3" s="1"/>
  <c r="BE831" i="3"/>
  <c r="BF831" i="3"/>
  <c r="BG831" i="3"/>
  <c r="BJ831" i="3" s="1"/>
  <c r="BE832" i="3"/>
  <c r="BF832" i="3"/>
  <c r="BG832" i="3"/>
  <c r="BJ832" i="3" s="1"/>
  <c r="BE833" i="3"/>
  <c r="BF833" i="3"/>
  <c r="BG833" i="3"/>
  <c r="BJ833" i="3" s="1"/>
  <c r="BE834" i="3"/>
  <c r="BF834" i="3"/>
  <c r="BG834" i="3"/>
  <c r="BJ834" i="3" s="1"/>
  <c r="BE835" i="3"/>
  <c r="BF835" i="3"/>
  <c r="BG835" i="3"/>
  <c r="BJ835" i="3" s="1"/>
  <c r="BE836" i="3"/>
  <c r="BF836" i="3"/>
  <c r="BG836" i="3"/>
  <c r="BJ836" i="3" s="1"/>
  <c r="BE837" i="3"/>
  <c r="BF837" i="3"/>
  <c r="BG837" i="3"/>
  <c r="BJ837" i="3" s="1"/>
  <c r="BE838" i="3"/>
  <c r="BF838" i="3"/>
  <c r="BG838" i="3"/>
  <c r="BJ838" i="3" s="1"/>
  <c r="BE839" i="3"/>
  <c r="BF839" i="3"/>
  <c r="BG839" i="3"/>
  <c r="BJ839" i="3" s="1"/>
  <c r="BE840" i="3"/>
  <c r="BF840" i="3"/>
  <c r="BG840" i="3"/>
  <c r="BJ840" i="3" s="1"/>
  <c r="BE841" i="3"/>
  <c r="BF841" i="3"/>
  <c r="BG841" i="3"/>
  <c r="BJ841" i="3" s="1"/>
  <c r="BE842" i="3"/>
  <c r="BF842" i="3"/>
  <c r="BG842" i="3"/>
  <c r="BJ842" i="3" s="1"/>
  <c r="BE843" i="3"/>
  <c r="BF843" i="3"/>
  <c r="BG843" i="3"/>
  <c r="BJ843" i="3" s="1"/>
  <c r="BE844" i="3"/>
  <c r="BF844" i="3"/>
  <c r="BG844" i="3"/>
  <c r="BJ844" i="3" s="1"/>
  <c r="BE845" i="3"/>
  <c r="BF845" i="3"/>
  <c r="BG845" i="3"/>
  <c r="BJ845" i="3" s="1"/>
  <c r="BE846" i="3"/>
  <c r="BF846" i="3"/>
  <c r="BG846" i="3"/>
  <c r="BJ846" i="3" s="1"/>
  <c r="BE847" i="3"/>
  <c r="BF847" i="3"/>
  <c r="BG847" i="3"/>
  <c r="BJ847" i="3" s="1"/>
  <c r="BE848" i="3"/>
  <c r="BF848" i="3"/>
  <c r="BG848" i="3"/>
  <c r="BJ848" i="3" s="1"/>
  <c r="BE849" i="3"/>
  <c r="BF849" i="3"/>
  <c r="BG849" i="3"/>
  <c r="BJ849" i="3" s="1"/>
  <c r="BE850" i="3"/>
  <c r="BF850" i="3"/>
  <c r="BG850" i="3"/>
  <c r="BJ850" i="3" s="1"/>
  <c r="BE851" i="3"/>
  <c r="BF851" i="3"/>
  <c r="BG851" i="3"/>
  <c r="BJ851" i="3" s="1"/>
  <c r="BE852" i="3"/>
  <c r="BF852" i="3"/>
  <c r="BG852" i="3"/>
  <c r="BJ852" i="3" s="1"/>
  <c r="BE853" i="3"/>
  <c r="BF853" i="3"/>
  <c r="BG853" i="3"/>
  <c r="BJ853" i="3" s="1"/>
  <c r="BE854" i="3"/>
  <c r="BF854" i="3"/>
  <c r="BG854" i="3"/>
  <c r="BJ854" i="3" s="1"/>
  <c r="BE855" i="3"/>
  <c r="BF855" i="3"/>
  <c r="BG855" i="3"/>
  <c r="BJ855" i="3" s="1"/>
  <c r="BE856" i="3"/>
  <c r="BF856" i="3"/>
  <c r="BG856" i="3"/>
  <c r="BJ856" i="3" s="1"/>
  <c r="BE857" i="3"/>
  <c r="BF857" i="3"/>
  <c r="BG857" i="3"/>
  <c r="BJ857" i="3" s="1"/>
  <c r="BE858" i="3"/>
  <c r="BF858" i="3"/>
  <c r="BG858" i="3"/>
  <c r="BJ858" i="3" s="1"/>
  <c r="BE859" i="3"/>
  <c r="BF859" i="3"/>
  <c r="BG859" i="3"/>
  <c r="BJ859" i="3" s="1"/>
  <c r="BE860" i="3"/>
  <c r="BF860" i="3"/>
  <c r="BG860" i="3"/>
  <c r="BJ860" i="3" s="1"/>
  <c r="BE861" i="3"/>
  <c r="BF861" i="3"/>
  <c r="BG861" i="3"/>
  <c r="BJ861" i="3" s="1"/>
  <c r="BE862" i="3"/>
  <c r="BF862" i="3"/>
  <c r="BG862" i="3"/>
  <c r="BJ862" i="3" s="1"/>
  <c r="BE863" i="3"/>
  <c r="BF863" i="3"/>
  <c r="BG863" i="3"/>
  <c r="BJ863" i="3" s="1"/>
  <c r="BE864" i="3"/>
  <c r="BF864" i="3"/>
  <c r="BG864" i="3"/>
  <c r="BJ864" i="3" s="1"/>
  <c r="BE865" i="3"/>
  <c r="BF865" i="3"/>
  <c r="BG865" i="3"/>
  <c r="BJ865" i="3" s="1"/>
  <c r="BE866" i="3"/>
  <c r="BF866" i="3"/>
  <c r="BG866" i="3"/>
  <c r="BJ866" i="3" s="1"/>
  <c r="BE867" i="3"/>
  <c r="BF867" i="3"/>
  <c r="BG867" i="3"/>
  <c r="BJ867" i="3" s="1"/>
  <c r="BE868" i="3"/>
  <c r="BF868" i="3"/>
  <c r="BG868" i="3"/>
  <c r="BJ868" i="3" s="1"/>
  <c r="BE869" i="3"/>
  <c r="BF869" i="3"/>
  <c r="BG869" i="3"/>
  <c r="BJ869" i="3" s="1"/>
  <c r="BE870" i="3"/>
  <c r="BF870" i="3"/>
  <c r="BG870" i="3"/>
  <c r="BJ870" i="3" s="1"/>
  <c r="BE871" i="3"/>
  <c r="BF871" i="3"/>
  <c r="BG871" i="3"/>
  <c r="BJ871" i="3" s="1"/>
  <c r="BE872" i="3"/>
  <c r="BF872" i="3"/>
  <c r="BG872" i="3"/>
  <c r="BJ872" i="3" s="1"/>
  <c r="BE873" i="3"/>
  <c r="BF873" i="3"/>
  <c r="BG873" i="3"/>
  <c r="BJ873" i="3" s="1"/>
  <c r="BE874" i="3"/>
  <c r="BF874" i="3"/>
  <c r="BG874" i="3"/>
  <c r="BJ874" i="3" s="1"/>
  <c r="BE875" i="3"/>
  <c r="BF875" i="3"/>
  <c r="BG875" i="3"/>
  <c r="BJ875" i="3" s="1"/>
  <c r="BE876" i="3"/>
  <c r="BF876" i="3"/>
  <c r="BG876" i="3"/>
  <c r="BJ876" i="3" s="1"/>
  <c r="BE877" i="3"/>
  <c r="BF877" i="3"/>
  <c r="BG877" i="3"/>
  <c r="BJ877" i="3" s="1"/>
  <c r="BE878" i="3"/>
  <c r="BF878" i="3"/>
  <c r="BG878" i="3"/>
  <c r="BJ878" i="3" s="1"/>
  <c r="BE879" i="3"/>
  <c r="BF879" i="3"/>
  <c r="BG879" i="3"/>
  <c r="BJ879" i="3" s="1"/>
  <c r="BE880" i="3"/>
  <c r="BF880" i="3"/>
  <c r="BG880" i="3"/>
  <c r="BJ880" i="3" s="1"/>
  <c r="BE881" i="3"/>
  <c r="BF881" i="3"/>
  <c r="BG881" i="3"/>
  <c r="BJ881" i="3" s="1"/>
  <c r="BE882" i="3"/>
  <c r="BF882" i="3"/>
  <c r="BG882" i="3"/>
  <c r="BJ882" i="3" s="1"/>
  <c r="BE883" i="3"/>
  <c r="BF883" i="3"/>
  <c r="BG883" i="3"/>
  <c r="BJ883" i="3" s="1"/>
  <c r="BE884" i="3"/>
  <c r="BF884" i="3"/>
  <c r="BG884" i="3"/>
  <c r="BJ884" i="3" s="1"/>
  <c r="BE885" i="3"/>
  <c r="BF885" i="3"/>
  <c r="BG885" i="3"/>
  <c r="BJ885" i="3" s="1"/>
  <c r="BE886" i="3"/>
  <c r="BF886" i="3"/>
  <c r="BG886" i="3"/>
  <c r="BJ886" i="3" s="1"/>
  <c r="BE887" i="3"/>
  <c r="BF887" i="3"/>
  <c r="BG887" i="3"/>
  <c r="BJ887" i="3" s="1"/>
  <c r="BE888" i="3"/>
  <c r="BF888" i="3"/>
  <c r="BG888" i="3"/>
  <c r="BJ888" i="3" s="1"/>
  <c r="BE889" i="3"/>
  <c r="BF889" i="3"/>
  <c r="BG889" i="3"/>
  <c r="BJ889" i="3" s="1"/>
  <c r="BE890" i="3"/>
  <c r="BF890" i="3"/>
  <c r="BG890" i="3"/>
  <c r="BJ890" i="3" s="1"/>
  <c r="BE891" i="3"/>
  <c r="BF891" i="3"/>
  <c r="BG891" i="3"/>
  <c r="BJ891" i="3" s="1"/>
  <c r="BE892" i="3"/>
  <c r="BF892" i="3"/>
  <c r="BG892" i="3"/>
  <c r="BJ892" i="3" s="1"/>
  <c r="BE893" i="3"/>
  <c r="BF893" i="3"/>
  <c r="BG893" i="3"/>
  <c r="BJ893" i="3" s="1"/>
  <c r="BE894" i="3"/>
  <c r="BF894" i="3"/>
  <c r="BG894" i="3"/>
  <c r="BJ894" i="3" s="1"/>
  <c r="BE895" i="3"/>
  <c r="BF895" i="3"/>
  <c r="BG895" i="3"/>
  <c r="BJ895" i="3" s="1"/>
  <c r="BE896" i="3"/>
  <c r="BF896" i="3"/>
  <c r="BG896" i="3"/>
  <c r="BJ896" i="3" s="1"/>
  <c r="BE897" i="3"/>
  <c r="BF897" i="3"/>
  <c r="BG897" i="3"/>
  <c r="BJ897" i="3" s="1"/>
  <c r="BE898" i="3"/>
  <c r="BF898" i="3"/>
  <c r="BG898" i="3"/>
  <c r="BJ898" i="3" s="1"/>
  <c r="BE899" i="3"/>
  <c r="BF899" i="3"/>
  <c r="BG899" i="3"/>
  <c r="BJ899" i="3" s="1"/>
  <c r="BE900" i="3"/>
  <c r="BF900" i="3"/>
  <c r="BG900" i="3"/>
  <c r="BJ900" i="3" s="1"/>
  <c r="BE901" i="3"/>
  <c r="BF901" i="3"/>
  <c r="BG901" i="3"/>
  <c r="BJ901" i="3" s="1"/>
  <c r="BE902" i="3"/>
  <c r="BF902" i="3"/>
  <c r="BG902" i="3"/>
  <c r="BJ902" i="3" s="1"/>
  <c r="BE903" i="3"/>
  <c r="BF903" i="3"/>
  <c r="BG903" i="3"/>
  <c r="BJ903" i="3" s="1"/>
  <c r="BE904" i="3"/>
  <c r="BF904" i="3"/>
  <c r="BG904" i="3"/>
  <c r="BJ904" i="3" s="1"/>
  <c r="BE905" i="3"/>
  <c r="BF905" i="3"/>
  <c r="BG905" i="3"/>
  <c r="BJ905" i="3" s="1"/>
  <c r="BE906" i="3"/>
  <c r="BF906" i="3"/>
  <c r="BG906" i="3"/>
  <c r="BJ906" i="3" s="1"/>
  <c r="BE907" i="3"/>
  <c r="BF907" i="3"/>
  <c r="BG907" i="3"/>
  <c r="BJ907" i="3" s="1"/>
  <c r="BE908" i="3"/>
  <c r="BF908" i="3"/>
  <c r="BG908" i="3"/>
  <c r="BJ908" i="3" s="1"/>
  <c r="BE909" i="3"/>
  <c r="BF909" i="3"/>
  <c r="BG909" i="3"/>
  <c r="BJ909" i="3" s="1"/>
  <c r="BE910" i="3"/>
  <c r="BF910" i="3"/>
  <c r="BG910" i="3"/>
  <c r="BJ910" i="3" s="1"/>
  <c r="BE911" i="3"/>
  <c r="BF911" i="3"/>
  <c r="BG911" i="3"/>
  <c r="BJ911" i="3" s="1"/>
  <c r="BE912" i="3"/>
  <c r="BF912" i="3"/>
  <c r="BG912" i="3"/>
  <c r="BJ912" i="3" s="1"/>
  <c r="BE913" i="3"/>
  <c r="BF913" i="3"/>
  <c r="BG913" i="3"/>
  <c r="BJ913" i="3" s="1"/>
  <c r="BE914" i="3"/>
  <c r="BF914" i="3"/>
  <c r="BG914" i="3"/>
  <c r="BJ914" i="3" s="1"/>
  <c r="BE915" i="3"/>
  <c r="BF915" i="3"/>
  <c r="BG915" i="3"/>
  <c r="BJ915" i="3" s="1"/>
  <c r="BE916" i="3"/>
  <c r="BF916" i="3"/>
  <c r="BG916" i="3"/>
  <c r="BJ916" i="3" s="1"/>
  <c r="BE917" i="3"/>
  <c r="BF917" i="3"/>
  <c r="BG917" i="3"/>
  <c r="BJ917" i="3" s="1"/>
  <c r="BE918" i="3"/>
  <c r="BF918" i="3"/>
  <c r="BG918" i="3"/>
  <c r="BJ918" i="3" s="1"/>
  <c r="BE919" i="3"/>
  <c r="BF919" i="3"/>
  <c r="BG919" i="3"/>
  <c r="BJ919" i="3" s="1"/>
  <c r="BE920" i="3"/>
  <c r="BF920" i="3"/>
  <c r="BG920" i="3"/>
  <c r="BJ920" i="3" s="1"/>
  <c r="BE921" i="3"/>
  <c r="BF921" i="3"/>
  <c r="BG921" i="3"/>
  <c r="BJ921" i="3" s="1"/>
  <c r="BE922" i="3"/>
  <c r="BF922" i="3"/>
  <c r="BG922" i="3"/>
  <c r="BJ922" i="3" s="1"/>
  <c r="BE923" i="3"/>
  <c r="BF923" i="3"/>
  <c r="BG923" i="3"/>
  <c r="BJ923" i="3" s="1"/>
  <c r="BE924" i="3"/>
  <c r="BF924" i="3"/>
  <c r="BG924" i="3"/>
  <c r="BJ924" i="3" s="1"/>
  <c r="BE925" i="3"/>
  <c r="BF925" i="3"/>
  <c r="BG925" i="3"/>
  <c r="BJ925" i="3" s="1"/>
  <c r="BE926" i="3"/>
  <c r="BF926" i="3"/>
  <c r="BG926" i="3"/>
  <c r="BJ926" i="3" s="1"/>
  <c r="BE927" i="3"/>
  <c r="BF927" i="3"/>
  <c r="BG927" i="3"/>
  <c r="BJ927" i="3" s="1"/>
  <c r="BE928" i="3"/>
  <c r="BF928" i="3"/>
  <c r="BG928" i="3"/>
  <c r="BJ928" i="3" s="1"/>
  <c r="BE929" i="3"/>
  <c r="BF929" i="3"/>
  <c r="BG929" i="3"/>
  <c r="BJ929" i="3" s="1"/>
  <c r="BE930" i="3"/>
  <c r="BF930" i="3"/>
  <c r="BG930" i="3"/>
  <c r="BJ930" i="3" s="1"/>
  <c r="BE931" i="3"/>
  <c r="BF931" i="3"/>
  <c r="BG931" i="3"/>
  <c r="BJ931" i="3" s="1"/>
  <c r="BE932" i="3"/>
  <c r="BF932" i="3"/>
  <c r="BG932" i="3"/>
  <c r="BJ932" i="3" s="1"/>
  <c r="BE933" i="3"/>
  <c r="BF933" i="3"/>
  <c r="BG933" i="3"/>
  <c r="BJ933" i="3" s="1"/>
  <c r="BE934" i="3"/>
  <c r="BF934" i="3"/>
  <c r="BG934" i="3"/>
  <c r="BJ934" i="3" s="1"/>
  <c r="BE935" i="3"/>
  <c r="BF935" i="3"/>
  <c r="BG935" i="3"/>
  <c r="BJ935" i="3" s="1"/>
  <c r="BE936" i="3"/>
  <c r="BF936" i="3"/>
  <c r="BG936" i="3"/>
  <c r="BJ936" i="3" s="1"/>
  <c r="BE937" i="3"/>
  <c r="BF937" i="3"/>
  <c r="BG937" i="3"/>
  <c r="BJ937" i="3" s="1"/>
  <c r="BE938" i="3"/>
  <c r="BF938" i="3"/>
  <c r="BG938" i="3"/>
  <c r="BJ938" i="3" s="1"/>
  <c r="BE939" i="3"/>
  <c r="BF939" i="3"/>
  <c r="BG939" i="3"/>
  <c r="BJ939" i="3" s="1"/>
  <c r="BE940" i="3"/>
  <c r="BF940" i="3"/>
  <c r="BG940" i="3"/>
  <c r="BJ940" i="3" s="1"/>
  <c r="BE941" i="3"/>
  <c r="BF941" i="3"/>
  <c r="BG941" i="3"/>
  <c r="BJ941" i="3" s="1"/>
  <c r="BE942" i="3"/>
  <c r="BF942" i="3"/>
  <c r="BG942" i="3"/>
  <c r="BJ942" i="3" s="1"/>
  <c r="BE943" i="3"/>
  <c r="BF943" i="3"/>
  <c r="BG943" i="3"/>
  <c r="BJ943" i="3" s="1"/>
  <c r="BE944" i="3"/>
  <c r="BF944" i="3"/>
  <c r="BG944" i="3"/>
  <c r="BJ944" i="3" s="1"/>
  <c r="BE945" i="3"/>
  <c r="BF945" i="3"/>
  <c r="BG945" i="3"/>
  <c r="BJ945" i="3" s="1"/>
  <c r="BE946" i="3"/>
  <c r="BF946" i="3"/>
  <c r="BG946" i="3"/>
  <c r="BJ946" i="3" s="1"/>
  <c r="BE947" i="3"/>
  <c r="BF947" i="3"/>
  <c r="BG947" i="3"/>
  <c r="BJ947" i="3" s="1"/>
  <c r="BE948" i="3"/>
  <c r="BF948" i="3"/>
  <c r="BG948" i="3"/>
  <c r="BJ948" i="3" s="1"/>
  <c r="BE949" i="3"/>
  <c r="BF949" i="3"/>
  <c r="BG949" i="3"/>
  <c r="BJ949" i="3" s="1"/>
  <c r="BE950" i="3"/>
  <c r="BF950" i="3"/>
  <c r="BG950" i="3"/>
  <c r="BJ950" i="3" s="1"/>
  <c r="BE951" i="3"/>
  <c r="BF951" i="3"/>
  <c r="BG951" i="3"/>
  <c r="BJ951" i="3" s="1"/>
  <c r="BE952" i="3"/>
  <c r="BF952" i="3"/>
  <c r="BG952" i="3"/>
  <c r="BJ952" i="3" s="1"/>
  <c r="BE953" i="3"/>
  <c r="BF953" i="3"/>
  <c r="BG953" i="3"/>
  <c r="BJ953" i="3" s="1"/>
  <c r="BE954" i="3"/>
  <c r="BF954" i="3"/>
  <c r="BG954" i="3"/>
  <c r="BJ954" i="3" s="1"/>
  <c r="BE955" i="3"/>
  <c r="BF955" i="3"/>
  <c r="BG955" i="3"/>
  <c r="BJ955" i="3" s="1"/>
  <c r="BE956" i="3"/>
  <c r="BF956" i="3"/>
  <c r="BG956" i="3"/>
  <c r="BJ956" i="3" s="1"/>
  <c r="BE957" i="3"/>
  <c r="BF957" i="3"/>
  <c r="BG957" i="3"/>
  <c r="BJ957" i="3" s="1"/>
  <c r="BE958" i="3"/>
  <c r="BF958" i="3"/>
  <c r="BG958" i="3"/>
  <c r="BJ958" i="3" s="1"/>
  <c r="BE959" i="3"/>
  <c r="BF959" i="3"/>
  <c r="BG959" i="3"/>
  <c r="BJ959" i="3" s="1"/>
  <c r="BE960" i="3"/>
  <c r="BF960" i="3"/>
  <c r="BG960" i="3"/>
  <c r="BJ960" i="3" s="1"/>
  <c r="BE961" i="3"/>
  <c r="BF961" i="3"/>
  <c r="BG961" i="3"/>
  <c r="BJ961" i="3" s="1"/>
  <c r="BE962" i="3"/>
  <c r="BF962" i="3"/>
  <c r="BG962" i="3"/>
  <c r="BJ962" i="3" s="1"/>
  <c r="BE963" i="3"/>
  <c r="BF963" i="3"/>
  <c r="BG963" i="3"/>
  <c r="BJ963" i="3" s="1"/>
  <c r="BE964" i="3"/>
  <c r="BF964" i="3"/>
  <c r="BG964" i="3"/>
  <c r="BJ964" i="3" s="1"/>
  <c r="BE965" i="3"/>
  <c r="BF965" i="3"/>
  <c r="BG965" i="3"/>
  <c r="BJ965" i="3" s="1"/>
  <c r="BE966" i="3"/>
  <c r="BF966" i="3"/>
  <c r="BG966" i="3"/>
  <c r="BJ966" i="3" s="1"/>
  <c r="BE967" i="3"/>
  <c r="BF967" i="3"/>
  <c r="BG967" i="3"/>
  <c r="BJ967" i="3" s="1"/>
  <c r="BE968" i="3"/>
  <c r="BF968" i="3"/>
  <c r="BG968" i="3"/>
  <c r="BJ968" i="3" s="1"/>
  <c r="BE969" i="3"/>
  <c r="BF969" i="3"/>
  <c r="BG969" i="3"/>
  <c r="BJ969" i="3" s="1"/>
  <c r="BE970" i="3"/>
  <c r="BF970" i="3"/>
  <c r="BG970" i="3"/>
  <c r="BJ970" i="3" s="1"/>
  <c r="BE971" i="3"/>
  <c r="BF971" i="3"/>
  <c r="BG971" i="3"/>
  <c r="BJ971" i="3" s="1"/>
  <c r="BE972" i="3"/>
  <c r="BF972" i="3"/>
  <c r="BG972" i="3"/>
  <c r="BJ972" i="3" s="1"/>
  <c r="BE973" i="3"/>
  <c r="BF973" i="3"/>
  <c r="BG973" i="3"/>
  <c r="BJ973" i="3" s="1"/>
  <c r="BE974" i="3"/>
  <c r="BF974" i="3"/>
  <c r="BG974" i="3"/>
  <c r="BJ974" i="3" s="1"/>
  <c r="BE975" i="3"/>
  <c r="BF975" i="3"/>
  <c r="BG975" i="3"/>
  <c r="BJ975" i="3" s="1"/>
  <c r="BE976" i="3"/>
  <c r="BF976" i="3"/>
  <c r="BG976" i="3"/>
  <c r="BJ976" i="3" s="1"/>
  <c r="BE977" i="3"/>
  <c r="BF977" i="3"/>
  <c r="BG977" i="3"/>
  <c r="BJ977" i="3" s="1"/>
  <c r="BE978" i="3"/>
  <c r="BF978" i="3"/>
  <c r="BG978" i="3"/>
  <c r="BJ978" i="3" s="1"/>
  <c r="BE979" i="3"/>
  <c r="BF979" i="3"/>
  <c r="BG979" i="3"/>
  <c r="BJ979" i="3" s="1"/>
  <c r="BE980" i="3"/>
  <c r="BF980" i="3"/>
  <c r="BG980" i="3"/>
  <c r="BJ980" i="3" s="1"/>
  <c r="BE981" i="3"/>
  <c r="BF981" i="3"/>
  <c r="BG981" i="3"/>
  <c r="BJ981" i="3" s="1"/>
  <c r="BE982" i="3"/>
  <c r="BF982" i="3"/>
  <c r="BG982" i="3"/>
  <c r="BJ982" i="3" s="1"/>
  <c r="BE983" i="3"/>
  <c r="BF983" i="3"/>
  <c r="BG983" i="3"/>
  <c r="BJ983" i="3" s="1"/>
  <c r="BE984" i="3"/>
  <c r="BF984" i="3"/>
  <c r="BG984" i="3"/>
  <c r="BJ984" i="3" s="1"/>
  <c r="BE985" i="3"/>
  <c r="BF985" i="3"/>
  <c r="BG985" i="3"/>
  <c r="BJ985" i="3" s="1"/>
  <c r="BE986" i="3"/>
  <c r="BF986" i="3"/>
  <c r="BG986" i="3"/>
  <c r="BJ986" i="3" s="1"/>
  <c r="BE987" i="3"/>
  <c r="BF987" i="3"/>
  <c r="BG987" i="3"/>
  <c r="BJ987" i="3" s="1"/>
  <c r="BE988" i="3"/>
  <c r="BF988" i="3"/>
  <c r="BG988" i="3"/>
  <c r="BJ988" i="3" s="1"/>
  <c r="BE989" i="3"/>
  <c r="BF989" i="3"/>
  <c r="BG989" i="3"/>
  <c r="BJ989" i="3" s="1"/>
  <c r="BE990" i="3"/>
  <c r="BF990" i="3"/>
  <c r="BG990" i="3"/>
  <c r="BJ990" i="3" s="1"/>
  <c r="BE991" i="3"/>
  <c r="BF991" i="3"/>
  <c r="BG991" i="3"/>
  <c r="BJ991" i="3" s="1"/>
  <c r="BE992" i="3"/>
  <c r="BF992" i="3"/>
  <c r="BG992" i="3"/>
  <c r="BJ992" i="3" s="1"/>
  <c r="BE993" i="3"/>
  <c r="BF993" i="3"/>
  <c r="BG993" i="3"/>
  <c r="BJ993" i="3" s="1"/>
  <c r="BE994" i="3"/>
  <c r="BF994" i="3"/>
  <c r="BG994" i="3"/>
  <c r="BJ994" i="3" s="1"/>
  <c r="BE995" i="3"/>
  <c r="BF995" i="3"/>
  <c r="BG995" i="3"/>
  <c r="BJ995" i="3" s="1"/>
  <c r="BE996" i="3"/>
  <c r="BF996" i="3"/>
  <c r="BG996" i="3"/>
  <c r="BJ996" i="3" s="1"/>
  <c r="BE997" i="3"/>
  <c r="BF997" i="3"/>
  <c r="BG997" i="3"/>
  <c r="BJ997" i="3" s="1"/>
  <c r="BE998" i="3"/>
  <c r="BF998" i="3"/>
  <c r="BG998" i="3"/>
  <c r="BJ998" i="3" s="1"/>
  <c r="BE999" i="3"/>
  <c r="BF999" i="3"/>
  <c r="BG999" i="3"/>
  <c r="BJ999" i="3" s="1"/>
  <c r="BE1000" i="3"/>
  <c r="BF1000" i="3"/>
  <c r="BG1000" i="3"/>
  <c r="BJ1000" i="3" s="1"/>
  <c r="BE1001" i="3"/>
  <c r="BF1001" i="3"/>
  <c r="BG1001" i="3"/>
  <c r="BJ1001" i="3" s="1"/>
  <c r="BE1002" i="3"/>
  <c r="BF1002" i="3"/>
  <c r="BG1002" i="3"/>
  <c r="BJ1002" i="3" s="1"/>
  <c r="BE1003" i="3"/>
  <c r="BF1003" i="3"/>
  <c r="BG1003" i="3"/>
  <c r="BJ1003" i="3" s="1"/>
  <c r="BE1004" i="3"/>
  <c r="BF1004" i="3"/>
  <c r="BG1004" i="3"/>
  <c r="BJ1004" i="3" s="1"/>
  <c r="BE1005" i="3"/>
  <c r="BF1005" i="3"/>
  <c r="BG1005" i="3"/>
  <c r="BJ1005" i="3" s="1"/>
  <c r="BE1006" i="3"/>
  <c r="BF1006" i="3"/>
  <c r="BG1006" i="3"/>
  <c r="BJ1006" i="3" s="1"/>
  <c r="BE1007" i="3"/>
  <c r="BF1007" i="3"/>
  <c r="BG1007" i="3"/>
  <c r="BJ1007" i="3" s="1"/>
  <c r="BE1008" i="3"/>
  <c r="BF1008" i="3"/>
  <c r="BG1008" i="3"/>
  <c r="BJ1008" i="3" s="1"/>
  <c r="BG9" i="3"/>
  <c r="BF9" i="3"/>
  <c r="BF1009" i="3" s="1"/>
  <c r="BE9" i="3"/>
  <c r="BE1009" i="3" s="1"/>
  <c r="BJ9" i="3" l="1"/>
  <c r="BG1009" i="3"/>
  <c r="BH9" i="3"/>
  <c r="BI9" i="3"/>
  <c r="BI1005" i="3"/>
  <c r="BH1005" i="3"/>
  <c r="BI1001" i="3"/>
  <c r="BH1001" i="3"/>
  <c r="BI997" i="3"/>
  <c r="BH997" i="3"/>
  <c r="BI993" i="3"/>
  <c r="BH993" i="3"/>
  <c r="BI989" i="3"/>
  <c r="BH989" i="3"/>
  <c r="BI985" i="3"/>
  <c r="BH985" i="3"/>
  <c r="BI981" i="3"/>
  <c r="BH981" i="3"/>
  <c r="BI977" i="3"/>
  <c r="BH977" i="3"/>
  <c r="BI973" i="3"/>
  <c r="BH973" i="3"/>
  <c r="BI969" i="3"/>
  <c r="BH969" i="3"/>
  <c r="BI965" i="3"/>
  <c r="BH965" i="3"/>
  <c r="BI961" i="3"/>
  <c r="BH961" i="3"/>
  <c r="BI957" i="3"/>
  <c r="BH957" i="3"/>
  <c r="BI953" i="3"/>
  <c r="BH953" i="3"/>
  <c r="BI949" i="3"/>
  <c r="BH949" i="3"/>
  <c r="BI945" i="3"/>
  <c r="BH945" i="3"/>
  <c r="BI941" i="3"/>
  <c r="BH941" i="3"/>
  <c r="BI937" i="3"/>
  <c r="BH937" i="3"/>
  <c r="BI933" i="3"/>
  <c r="BH933" i="3"/>
  <c r="BI929" i="3"/>
  <c r="BH929" i="3"/>
  <c r="BI925" i="3"/>
  <c r="BH925" i="3"/>
  <c r="BI921" i="3"/>
  <c r="BH921" i="3"/>
  <c r="BI917" i="3"/>
  <c r="BH917" i="3"/>
  <c r="BI913" i="3"/>
  <c r="BH913" i="3"/>
  <c r="BI909" i="3"/>
  <c r="BH909" i="3"/>
  <c r="BI905" i="3"/>
  <c r="BH905" i="3"/>
  <c r="BI901" i="3"/>
  <c r="BH901" i="3"/>
  <c r="BI897" i="3"/>
  <c r="BH897" i="3"/>
  <c r="BI893" i="3"/>
  <c r="BH893" i="3"/>
  <c r="BI889" i="3"/>
  <c r="BH889" i="3"/>
  <c r="BI885" i="3"/>
  <c r="BH885" i="3"/>
  <c r="BI881" i="3"/>
  <c r="BH881" i="3"/>
  <c r="BI877" i="3"/>
  <c r="BH877" i="3"/>
  <c r="BI873" i="3"/>
  <c r="BH873" i="3"/>
  <c r="BI869" i="3"/>
  <c r="BH869" i="3"/>
  <c r="BI865" i="3"/>
  <c r="BH865" i="3"/>
  <c r="BI861" i="3"/>
  <c r="BH861" i="3"/>
  <c r="BI857" i="3"/>
  <c r="BH857" i="3"/>
  <c r="BI853" i="3"/>
  <c r="BH853" i="3"/>
  <c r="BI849" i="3"/>
  <c r="BH849" i="3"/>
  <c r="BI845" i="3"/>
  <c r="BH845" i="3"/>
  <c r="BI841" i="3"/>
  <c r="BH841" i="3"/>
  <c r="BI837" i="3"/>
  <c r="BH837" i="3"/>
  <c r="BI833" i="3"/>
  <c r="BH833" i="3"/>
  <c r="BI829" i="3"/>
  <c r="BH829" i="3"/>
  <c r="BI825" i="3"/>
  <c r="BH825" i="3"/>
  <c r="BI821" i="3"/>
  <c r="BH821" i="3"/>
  <c r="BI817" i="3"/>
  <c r="BH817" i="3"/>
  <c r="BI813" i="3"/>
  <c r="BH813" i="3"/>
  <c r="BI809" i="3"/>
  <c r="BH809" i="3"/>
  <c r="BI805" i="3"/>
  <c r="BH805" i="3"/>
  <c r="BI801" i="3"/>
  <c r="BH801" i="3"/>
  <c r="BI797" i="3"/>
  <c r="BH797" i="3"/>
  <c r="BI793" i="3"/>
  <c r="BH793" i="3"/>
  <c r="BI789" i="3"/>
  <c r="BH789" i="3"/>
  <c r="BI785" i="3"/>
  <c r="BH785" i="3"/>
  <c r="BI781" i="3"/>
  <c r="BH781" i="3"/>
  <c r="BI777" i="3"/>
  <c r="BH777" i="3"/>
  <c r="BI773" i="3"/>
  <c r="BH773" i="3"/>
  <c r="BI769" i="3"/>
  <c r="BH769" i="3"/>
  <c r="BH765" i="3"/>
  <c r="BI765" i="3"/>
  <c r="BH761" i="3"/>
  <c r="BI761" i="3"/>
  <c r="BH757" i="3"/>
  <c r="BI757" i="3"/>
  <c r="BI753" i="3"/>
  <c r="BH753" i="3"/>
  <c r="BH749" i="3"/>
  <c r="BI749" i="3"/>
  <c r="BH745" i="3"/>
  <c r="BI745" i="3"/>
  <c r="BH741" i="3"/>
  <c r="BI741" i="3"/>
  <c r="BI737" i="3"/>
  <c r="BH737" i="3"/>
  <c r="BH733" i="3"/>
  <c r="BI733" i="3"/>
  <c r="BH729" i="3"/>
  <c r="BI729" i="3"/>
  <c r="BH725" i="3"/>
  <c r="BI725" i="3"/>
  <c r="BI721" i="3"/>
  <c r="BH721" i="3"/>
  <c r="BH717" i="3"/>
  <c r="BI717" i="3"/>
  <c r="BH713" i="3"/>
  <c r="BI713" i="3"/>
  <c r="BH709" i="3"/>
  <c r="BI709" i="3"/>
  <c r="BI705" i="3"/>
  <c r="BH705" i="3"/>
  <c r="BH701" i="3"/>
  <c r="BI701" i="3"/>
  <c r="BH697" i="3"/>
  <c r="BI697" i="3"/>
  <c r="BH693" i="3"/>
  <c r="BI693" i="3"/>
  <c r="BH689" i="3"/>
  <c r="BI689" i="3"/>
  <c r="BH685" i="3"/>
  <c r="BI685" i="3"/>
  <c r="BH681" i="3"/>
  <c r="BI681" i="3"/>
  <c r="BH677" i="3"/>
  <c r="BI677" i="3"/>
  <c r="BH673" i="3"/>
  <c r="BI673" i="3"/>
  <c r="BH669" i="3"/>
  <c r="BI669" i="3"/>
  <c r="BH665" i="3"/>
  <c r="BI665" i="3"/>
  <c r="BH661" i="3"/>
  <c r="BI661" i="3"/>
  <c r="BH657" i="3"/>
  <c r="BI657" i="3"/>
  <c r="BH653" i="3"/>
  <c r="BI653" i="3"/>
  <c r="BH649" i="3"/>
  <c r="BI649" i="3"/>
  <c r="BH645" i="3"/>
  <c r="BI645" i="3"/>
  <c r="BH641" i="3"/>
  <c r="BI641" i="3"/>
  <c r="BH637" i="3"/>
  <c r="BI637" i="3"/>
  <c r="BH633" i="3"/>
  <c r="BI633" i="3"/>
  <c r="BH629" i="3"/>
  <c r="BI629" i="3"/>
  <c r="BH625" i="3"/>
  <c r="BI625" i="3"/>
  <c r="BH621" i="3"/>
  <c r="BI621" i="3"/>
  <c r="BH617" i="3"/>
  <c r="BI617" i="3"/>
  <c r="BH613" i="3"/>
  <c r="BI613" i="3"/>
  <c r="BH609" i="3"/>
  <c r="BI609" i="3"/>
  <c r="BH605" i="3"/>
  <c r="BI605" i="3"/>
  <c r="BH601" i="3"/>
  <c r="BI601" i="3"/>
  <c r="BH597" i="3"/>
  <c r="BI597" i="3"/>
  <c r="BH593" i="3"/>
  <c r="BI593" i="3"/>
  <c r="BH589" i="3"/>
  <c r="BI589" i="3"/>
  <c r="BH585" i="3"/>
  <c r="BI585" i="3"/>
  <c r="BH581" i="3"/>
  <c r="BI581" i="3"/>
  <c r="BH577" i="3"/>
  <c r="BI577" i="3"/>
  <c r="BH573" i="3"/>
  <c r="BI573" i="3"/>
  <c r="BH569" i="3"/>
  <c r="BI569" i="3"/>
  <c r="BH565" i="3"/>
  <c r="BI565" i="3"/>
  <c r="BH561" i="3"/>
  <c r="BI561" i="3"/>
  <c r="BH557" i="3"/>
  <c r="BI557" i="3"/>
  <c r="BH553" i="3"/>
  <c r="BI553" i="3"/>
  <c r="BH549" i="3"/>
  <c r="BI549" i="3"/>
  <c r="BH545" i="3"/>
  <c r="BI545" i="3"/>
  <c r="BH541" i="3"/>
  <c r="BI541" i="3"/>
  <c r="BH537" i="3"/>
  <c r="BI537" i="3"/>
  <c r="BH533" i="3"/>
  <c r="BI533" i="3"/>
  <c r="BH529" i="3"/>
  <c r="BI529" i="3"/>
  <c r="BH525" i="3"/>
  <c r="BI525" i="3"/>
  <c r="BH521" i="3"/>
  <c r="BI521" i="3"/>
  <c r="BH517" i="3"/>
  <c r="BI517" i="3"/>
  <c r="BH513" i="3"/>
  <c r="BI513" i="3"/>
  <c r="BH509" i="3"/>
  <c r="BI509" i="3"/>
  <c r="BH505" i="3"/>
  <c r="BI505" i="3"/>
  <c r="BH501" i="3"/>
  <c r="BI501" i="3"/>
  <c r="BH497" i="3"/>
  <c r="BI497" i="3"/>
  <c r="BH493" i="3"/>
  <c r="BI493" i="3"/>
  <c r="BH489" i="3"/>
  <c r="BI489" i="3"/>
  <c r="BH485" i="3"/>
  <c r="BI485" i="3"/>
  <c r="BH481" i="3"/>
  <c r="BI481" i="3"/>
  <c r="BH477" i="3"/>
  <c r="BI477" i="3"/>
  <c r="BH473" i="3"/>
  <c r="BI473" i="3"/>
  <c r="BH469" i="3"/>
  <c r="BI469" i="3"/>
  <c r="BH465" i="3"/>
  <c r="BI465" i="3"/>
  <c r="BH461" i="3"/>
  <c r="BI461" i="3"/>
  <c r="BH457" i="3"/>
  <c r="BI457" i="3"/>
  <c r="BH453" i="3"/>
  <c r="BI453" i="3"/>
  <c r="BH449" i="3"/>
  <c r="BI449" i="3"/>
  <c r="BH445" i="3"/>
  <c r="BI445" i="3"/>
  <c r="BH441" i="3"/>
  <c r="BI441" i="3"/>
  <c r="BH437" i="3"/>
  <c r="BI437" i="3"/>
  <c r="BH433" i="3"/>
  <c r="BI433" i="3"/>
  <c r="BH429" i="3"/>
  <c r="BI429" i="3"/>
  <c r="BI425" i="3"/>
  <c r="BH425" i="3"/>
  <c r="BI421" i="3"/>
  <c r="BH421" i="3"/>
  <c r="BI417" i="3"/>
  <c r="BH417" i="3"/>
  <c r="BI413" i="3"/>
  <c r="BH413" i="3"/>
  <c r="BI409" i="3"/>
  <c r="BH409" i="3"/>
  <c r="BI405" i="3"/>
  <c r="BH405" i="3"/>
  <c r="BI401" i="3"/>
  <c r="BH401" i="3"/>
  <c r="BI397" i="3"/>
  <c r="BH397" i="3"/>
  <c r="BI393" i="3"/>
  <c r="BH393" i="3"/>
  <c r="BI389" i="3"/>
  <c r="BH389" i="3"/>
  <c r="BI385" i="3"/>
  <c r="BH385" i="3"/>
  <c r="BI381" i="3"/>
  <c r="BH381" i="3"/>
  <c r="BI377" i="3"/>
  <c r="BH377" i="3"/>
  <c r="BI373" i="3"/>
  <c r="BH373" i="3"/>
  <c r="BI369" i="3"/>
  <c r="BH369" i="3"/>
  <c r="BI365" i="3"/>
  <c r="BH365" i="3"/>
  <c r="BI361" i="3"/>
  <c r="BH361" i="3"/>
  <c r="BI357" i="3"/>
  <c r="BH357" i="3"/>
  <c r="BI353" i="3"/>
  <c r="BH353" i="3"/>
  <c r="BI349" i="3"/>
  <c r="BH349" i="3"/>
  <c r="BI345" i="3"/>
  <c r="BH345" i="3"/>
  <c r="BI341" i="3"/>
  <c r="BH341" i="3"/>
  <c r="BI337" i="3"/>
  <c r="BH337" i="3"/>
  <c r="BI281" i="3"/>
  <c r="BH281" i="3"/>
  <c r="BI277" i="3"/>
  <c r="BH277" i="3"/>
  <c r="BI273" i="3"/>
  <c r="BH273" i="3"/>
  <c r="BI269" i="3"/>
  <c r="BH269" i="3"/>
  <c r="BI265" i="3"/>
  <c r="BH265" i="3"/>
  <c r="BH261" i="3"/>
  <c r="BI261" i="3"/>
  <c r="BH257" i="3"/>
  <c r="BI257" i="3"/>
  <c r="BH253" i="3"/>
  <c r="BI253" i="3"/>
  <c r="BH249" i="3"/>
  <c r="BI249" i="3"/>
  <c r="BH245" i="3"/>
  <c r="BI245" i="3"/>
  <c r="BH241" i="3"/>
  <c r="BI241" i="3"/>
  <c r="BH237" i="3"/>
  <c r="BI237" i="3"/>
  <c r="BH233" i="3"/>
  <c r="BI233" i="3"/>
  <c r="BH229" i="3"/>
  <c r="BI229" i="3"/>
  <c r="BH225" i="3"/>
  <c r="BI225" i="3"/>
  <c r="BH221" i="3"/>
  <c r="BI221" i="3"/>
  <c r="BH217" i="3"/>
  <c r="BI217" i="3"/>
  <c r="BH213" i="3"/>
  <c r="BI213" i="3"/>
  <c r="BH209" i="3"/>
  <c r="BI209" i="3"/>
  <c r="BH205" i="3"/>
  <c r="BI205" i="3"/>
  <c r="BH201" i="3"/>
  <c r="BI201" i="3"/>
  <c r="BH197" i="3"/>
  <c r="BI197" i="3"/>
  <c r="BH193" i="3"/>
  <c r="BI193" i="3"/>
  <c r="BH189" i="3"/>
  <c r="BI189" i="3"/>
  <c r="BH185" i="3"/>
  <c r="BI185" i="3"/>
  <c r="BH181" i="3"/>
  <c r="BI181" i="3"/>
  <c r="BH177" i="3"/>
  <c r="BI177" i="3"/>
  <c r="BH173" i="3"/>
  <c r="BI173" i="3"/>
  <c r="BH169" i="3"/>
  <c r="BI169" i="3"/>
  <c r="BH165" i="3"/>
  <c r="BI165" i="3"/>
  <c r="BH161" i="3"/>
  <c r="BI161" i="3"/>
  <c r="BH157" i="3"/>
  <c r="BI157" i="3"/>
  <c r="BH153" i="3"/>
  <c r="BI153" i="3"/>
  <c r="BH149" i="3"/>
  <c r="BI149" i="3"/>
  <c r="BH145" i="3"/>
  <c r="BI145" i="3"/>
  <c r="BH141" i="3"/>
  <c r="BI141" i="3"/>
  <c r="BH137" i="3"/>
  <c r="BI137" i="3"/>
  <c r="BH133" i="3"/>
  <c r="BI133" i="3"/>
  <c r="BH129" i="3"/>
  <c r="BI129" i="3"/>
  <c r="BH125" i="3"/>
  <c r="BI125" i="3"/>
  <c r="BH121" i="3"/>
  <c r="BI121" i="3"/>
  <c r="BH117" i="3"/>
  <c r="BI117" i="3"/>
  <c r="BI113" i="3"/>
  <c r="BH113" i="3"/>
  <c r="BH109" i="3"/>
  <c r="BI109" i="3"/>
  <c r="BI105" i="3"/>
  <c r="BH105" i="3"/>
  <c r="BH101" i="3"/>
  <c r="BI101" i="3"/>
  <c r="BI97" i="3"/>
  <c r="BH97" i="3"/>
  <c r="BI93" i="3"/>
  <c r="BH93" i="3"/>
  <c r="BH89" i="3"/>
  <c r="BI89" i="3"/>
  <c r="BH85" i="3"/>
  <c r="BI85" i="3"/>
  <c r="BI81" i="3"/>
  <c r="BH81" i="3"/>
  <c r="BH77" i="3"/>
  <c r="BI77" i="3"/>
  <c r="BH73" i="3"/>
  <c r="BI73" i="3"/>
  <c r="BH69" i="3"/>
  <c r="BI69" i="3"/>
  <c r="BI65" i="3"/>
  <c r="BH65" i="3"/>
  <c r="BH61" i="3"/>
  <c r="BI61" i="3"/>
  <c r="BH57" i="3"/>
  <c r="BI57" i="3"/>
  <c r="BH53" i="3"/>
  <c r="BI53" i="3"/>
  <c r="BI49" i="3"/>
  <c r="BH49" i="3"/>
  <c r="BH45" i="3"/>
  <c r="BI45" i="3"/>
  <c r="BI41" i="3"/>
  <c r="BH41" i="3"/>
  <c r="BH37" i="3"/>
  <c r="BI37" i="3"/>
  <c r="BI33" i="3"/>
  <c r="BH33" i="3"/>
  <c r="BI29" i="3"/>
  <c r="BH29" i="3"/>
  <c r="BH25" i="3"/>
  <c r="BI25" i="3"/>
  <c r="BH21" i="3"/>
  <c r="BI21" i="3"/>
  <c r="BI17" i="3"/>
  <c r="BH17" i="3"/>
  <c r="BH13" i="3"/>
  <c r="BI13" i="3"/>
  <c r="BH1006" i="3"/>
  <c r="BI1006" i="3"/>
  <c r="BH1002" i="3"/>
  <c r="BI1002" i="3"/>
  <c r="BH998" i="3"/>
  <c r="BI998" i="3"/>
  <c r="BI994" i="3"/>
  <c r="BH994" i="3"/>
  <c r="BI990" i="3"/>
  <c r="BH990" i="3"/>
  <c r="BH986" i="3"/>
  <c r="BI986" i="3"/>
  <c r="BH982" i="3"/>
  <c r="BI982" i="3"/>
  <c r="BI978" i="3"/>
  <c r="BH978" i="3"/>
  <c r="BH974" i="3"/>
  <c r="BI974" i="3"/>
  <c r="BI970" i="3"/>
  <c r="BH970" i="3"/>
  <c r="BH966" i="3"/>
  <c r="BI966" i="3"/>
  <c r="BH962" i="3"/>
  <c r="BI962" i="3"/>
  <c r="BH958" i="3"/>
  <c r="BI958" i="3"/>
  <c r="BI954" i="3"/>
  <c r="BH954" i="3"/>
  <c r="BH950" i="3"/>
  <c r="BI950" i="3"/>
  <c r="BH946" i="3"/>
  <c r="BI946" i="3"/>
  <c r="BH942" i="3"/>
  <c r="BI942" i="3"/>
  <c r="BI938" i="3"/>
  <c r="BH938" i="3"/>
  <c r="BH934" i="3"/>
  <c r="BI934" i="3"/>
  <c r="BH930" i="3"/>
  <c r="BI930" i="3"/>
  <c r="BH926" i="3"/>
  <c r="BI926" i="3"/>
  <c r="BI922" i="3"/>
  <c r="BH922" i="3"/>
  <c r="BH918" i="3"/>
  <c r="BI918" i="3"/>
  <c r="BH914" i="3"/>
  <c r="BI914" i="3"/>
  <c r="BH910" i="3"/>
  <c r="BI910" i="3"/>
  <c r="BI906" i="3"/>
  <c r="BH906" i="3"/>
  <c r="BH902" i="3"/>
  <c r="BI902" i="3"/>
  <c r="BH898" i="3"/>
  <c r="BI898" i="3"/>
  <c r="BH894" i="3"/>
  <c r="BI894" i="3"/>
  <c r="BI890" i="3"/>
  <c r="BH890" i="3"/>
  <c r="BH886" i="3"/>
  <c r="BI886" i="3"/>
  <c r="BH882" i="3"/>
  <c r="BI882" i="3"/>
  <c r="BH878" i="3"/>
  <c r="BI878" i="3"/>
  <c r="BI874" i="3"/>
  <c r="BH874" i="3"/>
  <c r="BH870" i="3"/>
  <c r="BI870" i="3"/>
  <c r="BH866" i="3"/>
  <c r="BI866" i="3"/>
  <c r="BH862" i="3"/>
  <c r="BI862" i="3"/>
  <c r="BI858" i="3"/>
  <c r="BH858" i="3"/>
  <c r="BH854" i="3"/>
  <c r="BI854" i="3"/>
  <c r="BH850" i="3"/>
  <c r="BI850" i="3"/>
  <c r="BH846" i="3"/>
  <c r="BI846" i="3"/>
  <c r="BI842" i="3"/>
  <c r="BH842" i="3"/>
  <c r="BH838" i="3"/>
  <c r="BI838" i="3"/>
  <c r="BH834" i="3"/>
  <c r="BI834" i="3"/>
  <c r="BH830" i="3"/>
  <c r="BI830" i="3"/>
  <c r="BI826" i="3"/>
  <c r="BH826" i="3"/>
  <c r="BH822" i="3"/>
  <c r="BI822" i="3"/>
  <c r="BH818" i="3"/>
  <c r="BI818" i="3"/>
  <c r="BH814" i="3"/>
  <c r="BI814" i="3"/>
  <c r="BI810" i="3"/>
  <c r="BH810" i="3"/>
  <c r="BH806" i="3"/>
  <c r="BI806" i="3"/>
  <c r="BH802" i="3"/>
  <c r="BI802" i="3"/>
  <c r="BH798" i="3"/>
  <c r="BI798" i="3"/>
  <c r="BI794" i="3"/>
  <c r="BH794" i="3"/>
  <c r="BH790" i="3"/>
  <c r="BI790" i="3"/>
  <c r="BH786" i="3"/>
  <c r="BI786" i="3"/>
  <c r="BH782" i="3"/>
  <c r="BI782" i="3"/>
  <c r="BI778" i="3"/>
  <c r="BH778" i="3"/>
  <c r="BH774" i="3"/>
  <c r="BI774" i="3"/>
  <c r="BH770" i="3"/>
  <c r="BI770" i="3"/>
  <c r="BH766" i="3"/>
  <c r="BI766" i="3"/>
  <c r="BI762" i="3"/>
  <c r="BH762" i="3"/>
  <c r="BH758" i="3"/>
  <c r="BI758" i="3"/>
  <c r="BH754" i="3"/>
  <c r="BI754" i="3"/>
  <c r="BH750" i="3"/>
  <c r="BI750" i="3"/>
  <c r="BI746" i="3"/>
  <c r="BH746" i="3"/>
  <c r="BH742" i="3"/>
  <c r="BI742" i="3"/>
  <c r="BH738" i="3"/>
  <c r="BI738" i="3"/>
  <c r="BH734" i="3"/>
  <c r="BI734" i="3"/>
  <c r="BI730" i="3"/>
  <c r="BH730" i="3"/>
  <c r="BH726" i="3"/>
  <c r="BI726" i="3"/>
  <c r="BH722" i="3"/>
  <c r="BI722" i="3"/>
  <c r="BH718" i="3"/>
  <c r="BI718" i="3"/>
  <c r="BI714" i="3"/>
  <c r="BH714" i="3"/>
  <c r="BH710" i="3"/>
  <c r="BI710" i="3"/>
  <c r="BH706" i="3"/>
  <c r="BI706" i="3"/>
  <c r="BH702" i="3"/>
  <c r="BI702" i="3"/>
  <c r="BI698" i="3"/>
  <c r="BH698" i="3"/>
  <c r="BH694" i="3"/>
  <c r="BI694" i="3"/>
  <c r="BH690" i="3"/>
  <c r="BI690" i="3"/>
  <c r="BH686" i="3"/>
  <c r="BI686" i="3"/>
  <c r="BH682" i="3"/>
  <c r="BI682" i="3"/>
  <c r="BH678" i="3"/>
  <c r="BI678" i="3"/>
  <c r="BH674" i="3"/>
  <c r="BI674" i="3"/>
  <c r="BH670" i="3"/>
  <c r="BI670" i="3"/>
  <c r="BH666" i="3"/>
  <c r="BI666" i="3"/>
  <c r="BH662" i="3"/>
  <c r="BI662" i="3"/>
  <c r="BH658" i="3"/>
  <c r="BI658" i="3"/>
  <c r="BH654" i="3"/>
  <c r="BI654" i="3"/>
  <c r="BH650" i="3"/>
  <c r="BI650" i="3"/>
  <c r="BH646" i="3"/>
  <c r="BI646" i="3"/>
  <c r="BH642" i="3"/>
  <c r="BI642" i="3"/>
  <c r="BH638" i="3"/>
  <c r="BI638" i="3"/>
  <c r="BH634" i="3"/>
  <c r="BI634" i="3"/>
  <c r="BH630" i="3"/>
  <c r="BI630" i="3"/>
  <c r="BH626" i="3"/>
  <c r="BI626" i="3"/>
  <c r="BH622" i="3"/>
  <c r="BI622" i="3"/>
  <c r="BH618" i="3"/>
  <c r="BI618" i="3"/>
  <c r="BH614" i="3"/>
  <c r="BI614" i="3"/>
  <c r="BH610" i="3"/>
  <c r="BI610" i="3"/>
  <c r="BH606" i="3"/>
  <c r="BI606" i="3"/>
  <c r="BH602" i="3"/>
  <c r="BI602" i="3"/>
  <c r="BH598" i="3"/>
  <c r="BI598" i="3"/>
  <c r="BH594" i="3"/>
  <c r="BI594" i="3"/>
  <c r="BH590" i="3"/>
  <c r="BI590" i="3"/>
  <c r="BH586" i="3"/>
  <c r="BI586" i="3"/>
  <c r="BH582" i="3"/>
  <c r="BI582" i="3"/>
  <c r="BH578" i="3"/>
  <c r="BI578" i="3"/>
  <c r="BH574" i="3"/>
  <c r="BI574" i="3"/>
  <c r="BH570" i="3"/>
  <c r="BI570" i="3"/>
  <c r="BH566" i="3"/>
  <c r="BI566" i="3"/>
  <c r="BH562" i="3"/>
  <c r="BI562" i="3"/>
  <c r="BH558" i="3"/>
  <c r="BI558" i="3"/>
  <c r="BH554" i="3"/>
  <c r="BI554" i="3"/>
  <c r="BH550" i="3"/>
  <c r="BI550" i="3"/>
  <c r="BH546" i="3"/>
  <c r="BI546" i="3"/>
  <c r="BH542" i="3"/>
  <c r="BI542" i="3"/>
  <c r="BH538" i="3"/>
  <c r="BI538" i="3"/>
  <c r="BH534" i="3"/>
  <c r="BI534" i="3"/>
  <c r="BH530" i="3"/>
  <c r="BI530" i="3"/>
  <c r="BH526" i="3"/>
  <c r="BI526" i="3"/>
  <c r="BH522" i="3"/>
  <c r="BI522" i="3"/>
  <c r="BH518" i="3"/>
  <c r="BI518" i="3"/>
  <c r="BH514" i="3"/>
  <c r="BI514" i="3"/>
  <c r="BH510" i="3"/>
  <c r="BI510" i="3"/>
  <c r="BH506" i="3"/>
  <c r="BI506" i="3"/>
  <c r="BH502" i="3"/>
  <c r="BI502" i="3"/>
  <c r="BH498" i="3"/>
  <c r="BI498" i="3"/>
  <c r="BH494" i="3"/>
  <c r="BI494" i="3"/>
  <c r="BH490" i="3"/>
  <c r="BI490" i="3"/>
  <c r="BH486" i="3"/>
  <c r="BI486" i="3"/>
  <c r="BH482" i="3"/>
  <c r="BI482" i="3"/>
  <c r="BH478" i="3"/>
  <c r="BI478" i="3"/>
  <c r="BH474" i="3"/>
  <c r="BI474" i="3"/>
  <c r="BH470" i="3"/>
  <c r="BI470" i="3"/>
  <c r="BH466" i="3"/>
  <c r="BI466" i="3"/>
  <c r="BH462" i="3"/>
  <c r="BI462" i="3"/>
  <c r="BH458" i="3"/>
  <c r="BI458" i="3"/>
  <c r="BH454" i="3"/>
  <c r="BI454" i="3"/>
  <c r="BH450" i="3"/>
  <c r="BI450" i="3"/>
  <c r="BH446" i="3"/>
  <c r="BI446" i="3"/>
  <c r="BH442" i="3"/>
  <c r="BI442" i="3"/>
  <c r="BH438" i="3"/>
  <c r="BI438" i="3"/>
  <c r="BH434" i="3"/>
  <c r="BI434" i="3"/>
  <c r="BH430" i="3"/>
  <c r="BI430" i="3"/>
  <c r="BH426" i="3"/>
  <c r="BI426" i="3"/>
  <c r="BH422" i="3"/>
  <c r="BI422" i="3"/>
  <c r="BH418" i="3"/>
  <c r="BI418" i="3"/>
  <c r="BH414" i="3"/>
  <c r="BI414" i="3"/>
  <c r="BH410" i="3"/>
  <c r="BI410" i="3"/>
  <c r="BH406" i="3"/>
  <c r="BI406" i="3"/>
  <c r="BH402" i="3"/>
  <c r="BI402" i="3"/>
  <c r="BH398" i="3"/>
  <c r="BI398" i="3"/>
  <c r="BH394" i="3"/>
  <c r="BI394" i="3"/>
  <c r="BH390" i="3"/>
  <c r="BI390" i="3"/>
  <c r="BH386" i="3"/>
  <c r="BI386" i="3"/>
  <c r="BH382" i="3"/>
  <c r="BI382" i="3"/>
  <c r="BH378" i="3"/>
  <c r="BI378" i="3"/>
  <c r="BH374" i="3"/>
  <c r="BI374" i="3"/>
  <c r="BH370" i="3"/>
  <c r="BI370" i="3"/>
  <c r="BH366" i="3"/>
  <c r="BI366" i="3"/>
  <c r="BH362" i="3"/>
  <c r="BI362" i="3"/>
  <c r="BH358" i="3"/>
  <c r="BI358" i="3"/>
  <c r="BH354" i="3"/>
  <c r="BI354" i="3"/>
  <c r="BH350" i="3"/>
  <c r="BI350" i="3"/>
  <c r="BH346" i="3"/>
  <c r="BI346" i="3"/>
  <c r="BH342" i="3"/>
  <c r="BI342" i="3"/>
  <c r="BH338" i="3"/>
  <c r="BI338" i="3"/>
  <c r="BH282" i="3"/>
  <c r="BI282" i="3"/>
  <c r="BH278" i="3"/>
  <c r="BI278" i="3"/>
  <c r="BH274" i="3"/>
  <c r="BI274" i="3"/>
  <c r="BH270" i="3"/>
  <c r="BI270" i="3"/>
  <c r="BH266" i="3"/>
  <c r="BI266" i="3"/>
  <c r="BI262" i="3"/>
  <c r="BH262" i="3"/>
  <c r="BI258" i="3"/>
  <c r="BH258" i="3"/>
  <c r="BI254" i="3"/>
  <c r="BH254" i="3"/>
  <c r="BI250" i="3"/>
  <c r="BH250" i="3"/>
  <c r="BI246" i="3"/>
  <c r="BH246" i="3"/>
  <c r="BI242" i="3"/>
  <c r="BH242" i="3"/>
  <c r="BI238" i="3"/>
  <c r="BH238" i="3"/>
  <c r="BI234" i="3"/>
  <c r="BH234" i="3"/>
  <c r="BI230" i="3"/>
  <c r="BH230" i="3"/>
  <c r="BI226" i="3"/>
  <c r="BH226" i="3"/>
  <c r="BI222" i="3"/>
  <c r="BH222" i="3"/>
  <c r="BI218" i="3"/>
  <c r="BH218" i="3"/>
  <c r="BI214" i="3"/>
  <c r="BH214" i="3"/>
  <c r="BI210" i="3"/>
  <c r="BH210" i="3"/>
  <c r="BI206" i="3"/>
  <c r="BH206" i="3"/>
  <c r="BI202" i="3"/>
  <c r="BH202" i="3"/>
  <c r="BI198" i="3"/>
  <c r="BH198" i="3"/>
  <c r="BI194" i="3"/>
  <c r="BH194" i="3"/>
  <c r="BI190" i="3"/>
  <c r="BH190" i="3"/>
  <c r="BI186" i="3"/>
  <c r="BH186" i="3"/>
  <c r="BI182" i="3"/>
  <c r="BH182" i="3"/>
  <c r="BI178" i="3"/>
  <c r="BH178" i="3"/>
  <c r="BI174" i="3"/>
  <c r="BH174" i="3"/>
  <c r="BI170" i="3"/>
  <c r="BH170" i="3"/>
  <c r="BI166" i="3"/>
  <c r="BH166" i="3"/>
  <c r="BI162" i="3"/>
  <c r="BH162" i="3"/>
  <c r="BI158" i="3"/>
  <c r="BH158" i="3"/>
  <c r="BI154" i="3"/>
  <c r="BH154" i="3"/>
  <c r="BI150" i="3"/>
  <c r="BH150" i="3"/>
  <c r="BI146" i="3"/>
  <c r="BH146" i="3"/>
  <c r="BI142" i="3"/>
  <c r="BH142" i="3"/>
  <c r="BI138" i="3"/>
  <c r="BH138" i="3"/>
  <c r="BI134" i="3"/>
  <c r="BH134" i="3"/>
  <c r="BI130" i="3"/>
  <c r="BH130" i="3"/>
  <c r="BI126" i="3"/>
  <c r="BH126" i="3"/>
  <c r="BH122" i="3"/>
  <c r="BI122" i="3"/>
  <c r="BH118" i="3"/>
  <c r="BI118" i="3"/>
  <c r="BH114" i="3"/>
  <c r="BI114" i="3"/>
  <c r="BH110" i="3"/>
  <c r="BI110" i="3"/>
  <c r="BH106" i="3"/>
  <c r="BI106" i="3"/>
  <c r="BH102" i="3"/>
  <c r="BI102" i="3"/>
  <c r="BH98" i="3"/>
  <c r="BI98" i="3"/>
  <c r="BH94" i="3"/>
  <c r="BI94" i="3"/>
  <c r="BH90" i="3"/>
  <c r="BI90" i="3"/>
  <c r="BH86" i="3"/>
  <c r="BI86" i="3"/>
  <c r="BH82" i="3"/>
  <c r="BI82" i="3"/>
  <c r="BH78" i="3"/>
  <c r="BI78" i="3"/>
  <c r="BH74" i="3"/>
  <c r="BI74" i="3"/>
  <c r="BH70" i="3"/>
  <c r="BI70" i="3"/>
  <c r="BH66" i="3"/>
  <c r="BI66" i="3"/>
  <c r="BH62" i="3"/>
  <c r="BI62" i="3"/>
  <c r="BH58" i="3"/>
  <c r="BI58" i="3"/>
  <c r="BH54" i="3"/>
  <c r="BI54" i="3"/>
  <c r="BH50" i="3"/>
  <c r="BI50" i="3"/>
  <c r="BH46" i="3"/>
  <c r="BI46" i="3"/>
  <c r="BH42" i="3"/>
  <c r="BI42" i="3"/>
  <c r="BH38" i="3"/>
  <c r="BI38" i="3"/>
  <c r="BH34" i="3"/>
  <c r="BI34" i="3"/>
  <c r="BH30" i="3"/>
  <c r="BI30" i="3"/>
  <c r="BH26" i="3"/>
  <c r="BI26" i="3"/>
  <c r="BH22" i="3"/>
  <c r="BI22" i="3"/>
  <c r="BH18" i="3"/>
  <c r="BI18" i="3"/>
  <c r="BH14" i="3"/>
  <c r="BI14" i="3"/>
  <c r="BH10" i="3"/>
  <c r="BI10" i="3"/>
  <c r="BH1007" i="3"/>
  <c r="BI1007" i="3"/>
  <c r="BI1003" i="3"/>
  <c r="BH1003" i="3"/>
  <c r="BH999" i="3"/>
  <c r="BI999" i="3"/>
  <c r="BH995" i="3"/>
  <c r="BI995" i="3"/>
  <c r="BH991" i="3"/>
  <c r="BI991" i="3"/>
  <c r="BI987" i="3"/>
  <c r="BH987" i="3"/>
  <c r="BI983" i="3"/>
  <c r="BH983" i="3"/>
  <c r="BH979" i="3"/>
  <c r="BI979" i="3"/>
  <c r="BH975" i="3"/>
  <c r="BI975" i="3"/>
  <c r="BH971" i="3"/>
  <c r="BI971" i="3"/>
  <c r="BH967" i="3"/>
  <c r="BI967" i="3"/>
  <c r="BH963" i="3"/>
  <c r="BI963" i="3"/>
  <c r="BH959" i="3"/>
  <c r="BI959" i="3"/>
  <c r="BH955" i="3"/>
  <c r="BI955" i="3"/>
  <c r="BH951" i="3"/>
  <c r="BI951" i="3"/>
  <c r="BH947" i="3"/>
  <c r="BI947" i="3"/>
  <c r="BH943" i="3"/>
  <c r="BI943" i="3"/>
  <c r="BH939" i="3"/>
  <c r="BI939" i="3"/>
  <c r="BH935" i="3"/>
  <c r="BI935" i="3"/>
  <c r="BH931" i="3"/>
  <c r="BI931" i="3"/>
  <c r="BH927" i="3"/>
  <c r="BI927" i="3"/>
  <c r="BH923" i="3"/>
  <c r="BI923" i="3"/>
  <c r="BH919" i="3"/>
  <c r="BI919" i="3"/>
  <c r="BH915" i="3"/>
  <c r="BI915" i="3"/>
  <c r="BH911" i="3"/>
  <c r="BI911" i="3"/>
  <c r="BH907" i="3"/>
  <c r="BI907" i="3"/>
  <c r="BH903" i="3"/>
  <c r="BI903" i="3"/>
  <c r="BH899" i="3"/>
  <c r="BI899" i="3"/>
  <c r="BH895" i="3"/>
  <c r="BI895" i="3"/>
  <c r="BH891" i="3"/>
  <c r="BI891" i="3"/>
  <c r="BH887" i="3"/>
  <c r="BI887" i="3"/>
  <c r="BH883" i="3"/>
  <c r="BI883" i="3"/>
  <c r="BH879" i="3"/>
  <c r="BI879" i="3"/>
  <c r="BH875" i="3"/>
  <c r="BI875" i="3"/>
  <c r="BH871" i="3"/>
  <c r="BI871" i="3"/>
  <c r="BH867" i="3"/>
  <c r="BI867" i="3"/>
  <c r="BH863" i="3"/>
  <c r="BI863" i="3"/>
  <c r="BH859" i="3"/>
  <c r="BI859" i="3"/>
  <c r="BH855" i="3"/>
  <c r="BI855" i="3"/>
  <c r="BH851" i="3"/>
  <c r="BI851" i="3"/>
  <c r="BH847" i="3"/>
  <c r="BI847" i="3"/>
  <c r="BH843" i="3"/>
  <c r="BI843" i="3"/>
  <c r="BH839" i="3"/>
  <c r="BI839" i="3"/>
  <c r="BH835" i="3"/>
  <c r="BI835" i="3"/>
  <c r="BH831" i="3"/>
  <c r="BI831" i="3"/>
  <c r="BH827" i="3"/>
  <c r="BI827" i="3"/>
  <c r="BH823" i="3"/>
  <c r="BI823" i="3"/>
  <c r="BH819" i="3"/>
  <c r="BI819" i="3"/>
  <c r="BH815" i="3"/>
  <c r="BI815" i="3"/>
  <c r="BH811" i="3"/>
  <c r="BI811" i="3"/>
  <c r="BH807" i="3"/>
  <c r="BI807" i="3"/>
  <c r="BH803" i="3"/>
  <c r="BI803" i="3"/>
  <c r="BH799" i="3"/>
  <c r="BI799" i="3"/>
  <c r="BH795" i="3"/>
  <c r="BI795" i="3"/>
  <c r="BH791" i="3"/>
  <c r="BI791" i="3"/>
  <c r="BH787" i="3"/>
  <c r="BI787" i="3"/>
  <c r="BH783" i="3"/>
  <c r="BI783" i="3"/>
  <c r="BH779" i="3"/>
  <c r="BI779" i="3"/>
  <c r="BH775" i="3"/>
  <c r="BI775" i="3"/>
  <c r="BH771" i="3"/>
  <c r="BI771" i="3"/>
  <c r="BH767" i="3"/>
  <c r="BI767" i="3"/>
  <c r="BH763" i="3"/>
  <c r="BI763" i="3"/>
  <c r="BH759" i="3"/>
  <c r="BI759" i="3"/>
  <c r="BH755" i="3"/>
  <c r="BI755" i="3"/>
  <c r="BH751" i="3"/>
  <c r="BI751" i="3"/>
  <c r="BH747" i="3"/>
  <c r="BI747" i="3"/>
  <c r="BH743" i="3"/>
  <c r="BI743" i="3"/>
  <c r="BH739" i="3"/>
  <c r="BI739" i="3"/>
  <c r="BH735" i="3"/>
  <c r="BI735" i="3"/>
  <c r="BH731" i="3"/>
  <c r="BI731" i="3"/>
  <c r="BH727" i="3"/>
  <c r="BI727" i="3"/>
  <c r="BH723" i="3"/>
  <c r="BI723" i="3"/>
  <c r="BH719" i="3"/>
  <c r="BI719" i="3"/>
  <c r="BH715" i="3"/>
  <c r="BI715" i="3"/>
  <c r="BH711" i="3"/>
  <c r="BI711" i="3"/>
  <c r="BH707" i="3"/>
  <c r="BI707" i="3"/>
  <c r="BH703" i="3"/>
  <c r="BI703" i="3"/>
  <c r="BH699" i="3"/>
  <c r="BI699" i="3"/>
  <c r="BH695" i="3"/>
  <c r="BI695" i="3"/>
  <c r="BH691" i="3"/>
  <c r="BI691" i="3"/>
  <c r="BH687" i="3"/>
  <c r="BI687" i="3"/>
  <c r="BH683" i="3"/>
  <c r="BI683" i="3"/>
  <c r="BH679" i="3"/>
  <c r="BI679" i="3"/>
  <c r="BH675" i="3"/>
  <c r="BI675" i="3"/>
  <c r="BH671" i="3"/>
  <c r="BI671" i="3"/>
  <c r="BH667" i="3"/>
  <c r="BI667" i="3"/>
  <c r="BH663" i="3"/>
  <c r="BI663" i="3"/>
  <c r="BH659" i="3"/>
  <c r="BI659" i="3"/>
  <c r="BH655" i="3"/>
  <c r="BI655" i="3"/>
  <c r="BH651" i="3"/>
  <c r="BI651" i="3"/>
  <c r="BH647" i="3"/>
  <c r="BI647" i="3"/>
  <c r="BH643" i="3"/>
  <c r="BI643" i="3"/>
  <c r="BH639" i="3"/>
  <c r="BI639" i="3"/>
  <c r="BH635" i="3"/>
  <c r="BI635" i="3"/>
  <c r="BH631" i="3"/>
  <c r="BI631" i="3"/>
  <c r="BH627" i="3"/>
  <c r="BI627" i="3"/>
  <c r="BH623" i="3"/>
  <c r="BI623" i="3"/>
  <c r="BH619" i="3"/>
  <c r="BI619" i="3"/>
  <c r="BH615" i="3"/>
  <c r="BI615" i="3"/>
  <c r="BH611" i="3"/>
  <c r="BI611" i="3"/>
  <c r="BH607" i="3"/>
  <c r="BI607" i="3"/>
  <c r="BH603" i="3"/>
  <c r="BI603" i="3"/>
  <c r="BH599" i="3"/>
  <c r="BI599" i="3"/>
  <c r="BH595" i="3"/>
  <c r="BI595" i="3"/>
  <c r="BH591" i="3"/>
  <c r="BI591" i="3"/>
  <c r="BH587" i="3"/>
  <c r="BI587" i="3"/>
  <c r="BH583" i="3"/>
  <c r="BI583" i="3"/>
  <c r="BH579" i="3"/>
  <c r="BI579" i="3"/>
  <c r="BH575" i="3"/>
  <c r="BI575" i="3"/>
  <c r="BH571" i="3"/>
  <c r="BI571" i="3"/>
  <c r="BH567" i="3"/>
  <c r="BI567" i="3"/>
  <c r="BH563" i="3"/>
  <c r="BI563" i="3"/>
  <c r="BH559" i="3"/>
  <c r="BI559" i="3"/>
  <c r="BH555" i="3"/>
  <c r="BI555" i="3"/>
  <c r="BH551" i="3"/>
  <c r="BI551" i="3"/>
  <c r="BH547" i="3"/>
  <c r="BI547" i="3"/>
  <c r="BH543" i="3"/>
  <c r="BI543" i="3"/>
  <c r="BH539" i="3"/>
  <c r="BI539" i="3"/>
  <c r="BH535" i="3"/>
  <c r="BI535" i="3"/>
  <c r="BH531" i="3"/>
  <c r="BI531" i="3"/>
  <c r="BH527" i="3"/>
  <c r="BI527" i="3"/>
  <c r="BH523" i="3"/>
  <c r="BI523" i="3"/>
  <c r="BH519" i="3"/>
  <c r="BI519" i="3"/>
  <c r="BH515" i="3"/>
  <c r="BI515" i="3"/>
  <c r="BH511" i="3"/>
  <c r="BI511" i="3"/>
  <c r="BH507" i="3"/>
  <c r="BI507" i="3"/>
  <c r="BH503" i="3"/>
  <c r="BI503" i="3"/>
  <c r="BH499" i="3"/>
  <c r="BI499" i="3"/>
  <c r="BH495" i="3"/>
  <c r="BI495" i="3"/>
  <c r="BH491" i="3"/>
  <c r="BI491" i="3"/>
  <c r="BH487" i="3"/>
  <c r="BI487" i="3"/>
  <c r="BH483" i="3"/>
  <c r="BI483" i="3"/>
  <c r="BH479" i="3"/>
  <c r="BI479" i="3"/>
  <c r="BH475" i="3"/>
  <c r="BI475" i="3"/>
  <c r="BH471" i="3"/>
  <c r="BI471" i="3"/>
  <c r="BH467" i="3"/>
  <c r="BI467" i="3"/>
  <c r="BH463" i="3"/>
  <c r="BI463" i="3"/>
  <c r="BH459" i="3"/>
  <c r="BI459" i="3"/>
  <c r="BH455" i="3"/>
  <c r="BI455" i="3"/>
  <c r="BH451" i="3"/>
  <c r="BI451" i="3"/>
  <c r="BH447" i="3"/>
  <c r="BI447" i="3"/>
  <c r="BH443" i="3"/>
  <c r="BI443" i="3"/>
  <c r="BH439" i="3"/>
  <c r="BI439" i="3"/>
  <c r="BH435" i="3"/>
  <c r="BI435" i="3"/>
  <c r="BH431" i="3"/>
  <c r="BI431" i="3"/>
  <c r="BH427" i="3"/>
  <c r="BI427" i="3"/>
  <c r="BH423" i="3"/>
  <c r="BI423" i="3"/>
  <c r="BH419" i="3"/>
  <c r="BI419" i="3"/>
  <c r="BH415" i="3"/>
  <c r="BI415" i="3"/>
  <c r="BH411" i="3"/>
  <c r="BI411" i="3"/>
  <c r="BH407" i="3"/>
  <c r="BI407" i="3"/>
  <c r="BH403" i="3"/>
  <c r="BI403" i="3"/>
  <c r="BH399" i="3"/>
  <c r="BI399" i="3"/>
  <c r="BH395" i="3"/>
  <c r="BI395" i="3"/>
  <c r="BH391" i="3"/>
  <c r="BI391" i="3"/>
  <c r="BH387" i="3"/>
  <c r="BI387" i="3"/>
  <c r="BH383" i="3"/>
  <c r="BI383" i="3"/>
  <c r="BH379" i="3"/>
  <c r="BI379" i="3"/>
  <c r="BH375" i="3"/>
  <c r="BI375" i="3"/>
  <c r="BH371" i="3"/>
  <c r="BI371" i="3"/>
  <c r="BH367" i="3"/>
  <c r="BI367" i="3"/>
  <c r="BH363" i="3"/>
  <c r="BI363" i="3"/>
  <c r="BH359" i="3"/>
  <c r="BI359" i="3"/>
  <c r="BH355" i="3"/>
  <c r="BI355" i="3"/>
  <c r="BH351" i="3"/>
  <c r="BI351" i="3"/>
  <c r="BH347" i="3"/>
  <c r="BI347" i="3"/>
  <c r="BH343" i="3"/>
  <c r="BI343" i="3"/>
  <c r="BH339" i="3"/>
  <c r="BI339" i="3"/>
  <c r="BH335" i="3"/>
  <c r="BI335" i="3"/>
  <c r="BH279" i="3"/>
  <c r="BI279" i="3"/>
  <c r="BH275" i="3"/>
  <c r="BI275" i="3"/>
  <c r="BH271" i="3"/>
  <c r="BI271" i="3"/>
  <c r="BH267" i="3"/>
  <c r="BI267" i="3"/>
  <c r="BH263" i="3"/>
  <c r="BI263" i="3"/>
  <c r="BH259" i="3"/>
  <c r="BI259" i="3"/>
  <c r="BH255" i="3"/>
  <c r="BI255" i="3"/>
  <c r="BI251" i="3"/>
  <c r="BH251" i="3"/>
  <c r="BH247" i="3"/>
  <c r="BI247" i="3"/>
  <c r="BH243" i="3"/>
  <c r="BI243" i="3"/>
  <c r="BH239" i="3"/>
  <c r="BI239" i="3"/>
  <c r="BI235" i="3"/>
  <c r="BH235" i="3"/>
  <c r="BH231" i="3"/>
  <c r="BI231" i="3"/>
  <c r="BH227" i="3"/>
  <c r="BI227" i="3"/>
  <c r="BH223" i="3"/>
  <c r="BI223" i="3"/>
  <c r="BI219" i="3"/>
  <c r="BH219" i="3"/>
  <c r="BH215" i="3"/>
  <c r="BI215" i="3"/>
  <c r="BH211" i="3"/>
  <c r="BI211" i="3"/>
  <c r="BH207" i="3"/>
  <c r="BI207" i="3"/>
  <c r="BI203" i="3"/>
  <c r="BH203" i="3"/>
  <c r="BH199" i="3"/>
  <c r="BI199" i="3"/>
  <c r="BH195" i="3"/>
  <c r="BI195" i="3"/>
  <c r="BH191" i="3"/>
  <c r="BI191" i="3"/>
  <c r="BH187" i="3"/>
  <c r="BI187" i="3"/>
  <c r="BH183" i="3"/>
  <c r="BI183" i="3"/>
  <c r="BI179" i="3"/>
  <c r="BH179" i="3"/>
  <c r="BI175" i="3"/>
  <c r="BH175" i="3"/>
  <c r="BH171" i="3"/>
  <c r="BI171" i="3"/>
  <c r="BH167" i="3"/>
  <c r="BI167" i="3"/>
  <c r="BH163" i="3"/>
  <c r="BI163" i="3"/>
  <c r="BI159" i="3"/>
  <c r="BH159" i="3"/>
  <c r="BH155" i="3"/>
  <c r="BI155" i="3"/>
  <c r="BH151" i="3"/>
  <c r="BI151" i="3"/>
  <c r="BH147" i="3"/>
  <c r="BI147" i="3"/>
  <c r="BI143" i="3"/>
  <c r="BH143" i="3"/>
  <c r="BH139" i="3"/>
  <c r="BI139" i="3"/>
  <c r="BH135" i="3"/>
  <c r="BI135" i="3"/>
  <c r="BH131" i="3"/>
  <c r="BI131" i="3"/>
  <c r="BI127" i="3"/>
  <c r="BH127" i="3"/>
  <c r="BH123" i="3"/>
  <c r="BI123" i="3"/>
  <c r="BI119" i="3"/>
  <c r="BH119" i="3"/>
  <c r="BI115" i="3"/>
  <c r="BH115" i="3"/>
  <c r="BI111" i="3"/>
  <c r="BH111" i="3"/>
  <c r="BI107" i="3"/>
  <c r="BH107" i="3"/>
  <c r="BI103" i="3"/>
  <c r="BH103" i="3"/>
  <c r="BI99" i="3"/>
  <c r="BH99" i="3"/>
  <c r="BI95" i="3"/>
  <c r="BH95" i="3"/>
  <c r="BI91" i="3"/>
  <c r="BH91" i="3"/>
  <c r="BI87" i="3"/>
  <c r="BH87" i="3"/>
  <c r="BI83" i="3"/>
  <c r="BH83" i="3"/>
  <c r="BI79" i="3"/>
  <c r="BH79" i="3"/>
  <c r="BI75" i="3"/>
  <c r="BH75" i="3"/>
  <c r="BI71" i="3"/>
  <c r="BH71" i="3"/>
  <c r="BI67" i="3"/>
  <c r="BH67" i="3"/>
  <c r="BI63" i="3"/>
  <c r="BH63" i="3"/>
  <c r="BI59" i="3"/>
  <c r="BH59" i="3"/>
  <c r="BI55" i="3"/>
  <c r="BH55" i="3"/>
  <c r="BI51" i="3"/>
  <c r="BH51" i="3"/>
  <c r="BI47" i="3"/>
  <c r="BH47" i="3"/>
  <c r="BI43" i="3"/>
  <c r="BH43" i="3"/>
  <c r="BI39" i="3"/>
  <c r="BH39" i="3"/>
  <c r="BI35" i="3"/>
  <c r="BH35" i="3"/>
  <c r="BI31" i="3"/>
  <c r="BH31" i="3"/>
  <c r="BI27" i="3"/>
  <c r="BH27" i="3"/>
  <c r="BI23" i="3"/>
  <c r="BH23" i="3"/>
  <c r="BI19" i="3"/>
  <c r="BH19" i="3"/>
  <c r="BI15" i="3"/>
  <c r="BH15" i="3"/>
  <c r="BI11" i="3"/>
  <c r="BH11" i="3"/>
  <c r="BH1008" i="3"/>
  <c r="BI1008" i="3"/>
  <c r="BH1004" i="3"/>
  <c r="BI1004" i="3"/>
  <c r="BH1000" i="3"/>
  <c r="BI1000" i="3"/>
  <c r="BH996" i="3"/>
  <c r="BI996" i="3"/>
  <c r="BH992" i="3"/>
  <c r="BI992" i="3"/>
  <c r="BH988" i="3"/>
  <c r="BI988" i="3"/>
  <c r="BH984" i="3"/>
  <c r="BI984" i="3"/>
  <c r="BH980" i="3"/>
  <c r="BI980" i="3"/>
  <c r="BH976" i="3"/>
  <c r="BI976" i="3"/>
  <c r="BH972" i="3"/>
  <c r="BI972" i="3"/>
  <c r="BH968" i="3"/>
  <c r="BI968" i="3"/>
  <c r="BH964" i="3"/>
  <c r="BI964" i="3"/>
  <c r="BH960" i="3"/>
  <c r="BI960" i="3"/>
  <c r="BH956" i="3"/>
  <c r="BI956" i="3"/>
  <c r="BH952" i="3"/>
  <c r="BI952" i="3"/>
  <c r="BH948" i="3"/>
  <c r="BI948" i="3"/>
  <c r="BH944" i="3"/>
  <c r="BI944" i="3"/>
  <c r="BH940" i="3"/>
  <c r="BI940" i="3"/>
  <c r="BH936" i="3"/>
  <c r="BI936" i="3"/>
  <c r="BH932" i="3"/>
  <c r="BI932" i="3"/>
  <c r="BH928" i="3"/>
  <c r="BI928" i="3"/>
  <c r="BH924" i="3"/>
  <c r="BI924" i="3"/>
  <c r="BH920" i="3"/>
  <c r="BI920" i="3"/>
  <c r="BH916" i="3"/>
  <c r="BI916" i="3"/>
  <c r="BH912" i="3"/>
  <c r="BI912" i="3"/>
  <c r="BH908" i="3"/>
  <c r="BI908" i="3"/>
  <c r="BH904" i="3"/>
  <c r="BI904" i="3"/>
  <c r="BH900" i="3"/>
  <c r="BI900" i="3"/>
  <c r="BH896" i="3"/>
  <c r="BI896" i="3"/>
  <c r="BH892" i="3"/>
  <c r="BI892" i="3"/>
  <c r="BH888" i="3"/>
  <c r="BI888" i="3"/>
  <c r="BH884" i="3"/>
  <c r="BI884" i="3"/>
  <c r="BH880" i="3"/>
  <c r="BI880" i="3"/>
  <c r="BH876" i="3"/>
  <c r="BI876" i="3"/>
  <c r="BH872" i="3"/>
  <c r="BI872" i="3"/>
  <c r="BH868" i="3"/>
  <c r="BI868" i="3"/>
  <c r="BH864" i="3"/>
  <c r="BI864" i="3"/>
  <c r="BH860" i="3"/>
  <c r="BI860" i="3"/>
  <c r="BH856" i="3"/>
  <c r="BI856" i="3"/>
  <c r="BH852" i="3"/>
  <c r="BI852" i="3"/>
  <c r="BH848" i="3"/>
  <c r="BI848" i="3"/>
  <c r="BH844" i="3"/>
  <c r="BI844" i="3"/>
  <c r="BH840" i="3"/>
  <c r="BI840" i="3"/>
  <c r="BH836" i="3"/>
  <c r="BI836" i="3"/>
  <c r="BH832" i="3"/>
  <c r="BI832" i="3"/>
  <c r="BH828" i="3"/>
  <c r="BI828" i="3"/>
  <c r="BH824" i="3"/>
  <c r="BI824" i="3"/>
  <c r="BH820" i="3"/>
  <c r="BI820" i="3"/>
  <c r="BH816" i="3"/>
  <c r="BI816" i="3"/>
  <c r="BH812" i="3"/>
  <c r="BI812" i="3"/>
  <c r="BH808" i="3"/>
  <c r="BI808" i="3"/>
  <c r="BH804" i="3"/>
  <c r="BI804" i="3"/>
  <c r="BH800" i="3"/>
  <c r="BI800" i="3"/>
  <c r="BH796" i="3"/>
  <c r="BI796" i="3"/>
  <c r="BH792" i="3"/>
  <c r="BI792" i="3"/>
  <c r="BH788" i="3"/>
  <c r="BI788" i="3"/>
  <c r="BH784" i="3"/>
  <c r="BI784" i="3"/>
  <c r="BH780" i="3"/>
  <c r="BI780" i="3"/>
  <c r="BH776" i="3"/>
  <c r="BI776" i="3"/>
  <c r="BH772" i="3"/>
  <c r="BI772" i="3"/>
  <c r="BI768" i="3"/>
  <c r="BH768" i="3"/>
  <c r="BI764" i="3"/>
  <c r="BH764" i="3"/>
  <c r="BI760" i="3"/>
  <c r="BH760" i="3"/>
  <c r="BI756" i="3"/>
  <c r="BH756" i="3"/>
  <c r="BI752" i="3"/>
  <c r="BH752" i="3"/>
  <c r="BI748" i="3"/>
  <c r="BH748" i="3"/>
  <c r="BI744" i="3"/>
  <c r="BH744" i="3"/>
  <c r="BI740" i="3"/>
  <c r="BH740" i="3"/>
  <c r="BI736" i="3"/>
  <c r="BH736" i="3"/>
  <c r="BI732" i="3"/>
  <c r="BH732" i="3"/>
  <c r="BI728" i="3"/>
  <c r="BH728" i="3"/>
  <c r="BI724" i="3"/>
  <c r="BH724" i="3"/>
  <c r="BI720" i="3"/>
  <c r="BH720" i="3"/>
  <c r="BI716" i="3"/>
  <c r="BH716" i="3"/>
  <c r="BI712" i="3"/>
  <c r="BH712" i="3"/>
  <c r="BI708" i="3"/>
  <c r="BH708" i="3"/>
  <c r="BI704" i="3"/>
  <c r="BH704" i="3"/>
  <c r="BI700" i="3"/>
  <c r="BH700" i="3"/>
  <c r="BI696" i="3"/>
  <c r="BH696" i="3"/>
  <c r="BI692" i="3"/>
  <c r="BH692" i="3"/>
  <c r="BI688" i="3"/>
  <c r="BH688" i="3"/>
  <c r="BI684" i="3"/>
  <c r="BH684" i="3"/>
  <c r="BI680" i="3"/>
  <c r="BH680" i="3"/>
  <c r="BI676" i="3"/>
  <c r="BH676" i="3"/>
  <c r="BI672" i="3"/>
  <c r="BH672" i="3"/>
  <c r="BI668" i="3"/>
  <c r="BH668" i="3"/>
  <c r="BI664" i="3"/>
  <c r="BH664" i="3"/>
  <c r="BI660" i="3"/>
  <c r="BH660" i="3"/>
  <c r="BI656" i="3"/>
  <c r="BH656" i="3"/>
  <c r="BI652" i="3"/>
  <c r="BH652" i="3"/>
  <c r="BI648" i="3"/>
  <c r="BH648" i="3"/>
  <c r="BI644" i="3"/>
  <c r="BH644" i="3"/>
  <c r="BI640" i="3"/>
  <c r="BH640" i="3"/>
  <c r="BI636" i="3"/>
  <c r="BH636" i="3"/>
  <c r="BI632" i="3"/>
  <c r="BH632" i="3"/>
  <c r="BI628" i="3"/>
  <c r="BH628" i="3"/>
  <c r="BI624" i="3"/>
  <c r="BH624" i="3"/>
  <c r="BI620" i="3"/>
  <c r="BH620" i="3"/>
  <c r="BI616" i="3"/>
  <c r="BH616" i="3"/>
  <c r="BI612" i="3"/>
  <c r="BH612" i="3"/>
  <c r="BI608" i="3"/>
  <c r="BH608" i="3"/>
  <c r="BI604" i="3"/>
  <c r="BH604" i="3"/>
  <c r="BI600" i="3"/>
  <c r="BH600" i="3"/>
  <c r="BI596" i="3"/>
  <c r="BH596" i="3"/>
  <c r="BI592" i="3"/>
  <c r="BH592" i="3"/>
  <c r="BI588" i="3"/>
  <c r="BH588" i="3"/>
  <c r="BI584" i="3"/>
  <c r="BH584" i="3"/>
  <c r="BI580" i="3"/>
  <c r="BH580" i="3"/>
  <c r="BI576" i="3"/>
  <c r="BH576" i="3"/>
  <c r="BI572" i="3"/>
  <c r="BH572" i="3"/>
  <c r="BI568" i="3"/>
  <c r="BH568" i="3"/>
  <c r="BI564" i="3"/>
  <c r="BH564" i="3"/>
  <c r="BI560" i="3"/>
  <c r="BH560" i="3"/>
  <c r="BI556" i="3"/>
  <c r="BH556" i="3"/>
  <c r="BI552" i="3"/>
  <c r="BH552" i="3"/>
  <c r="BI548" i="3"/>
  <c r="BH548" i="3"/>
  <c r="BI544" i="3"/>
  <c r="BH544" i="3"/>
  <c r="BI540" i="3"/>
  <c r="BH540" i="3"/>
  <c r="BI536" i="3"/>
  <c r="BH536" i="3"/>
  <c r="BI532" i="3"/>
  <c r="BH532" i="3"/>
  <c r="BI528" i="3"/>
  <c r="BH528" i="3"/>
  <c r="BI524" i="3"/>
  <c r="BH524" i="3"/>
  <c r="BI520" i="3"/>
  <c r="BH520" i="3"/>
  <c r="BI516" i="3"/>
  <c r="BH516" i="3"/>
  <c r="BI512" i="3"/>
  <c r="BH512" i="3"/>
  <c r="BI508" i="3"/>
  <c r="BH508" i="3"/>
  <c r="BI504" i="3"/>
  <c r="BH504" i="3"/>
  <c r="BI500" i="3"/>
  <c r="BH500" i="3"/>
  <c r="BI496" i="3"/>
  <c r="BH496" i="3"/>
  <c r="BI492" i="3"/>
  <c r="BH492" i="3"/>
  <c r="BI488" i="3"/>
  <c r="BH488" i="3"/>
  <c r="BI484" i="3"/>
  <c r="BH484" i="3"/>
  <c r="BI480" i="3"/>
  <c r="BH480" i="3"/>
  <c r="BI476" i="3"/>
  <c r="BH476" i="3"/>
  <c r="BI472" i="3"/>
  <c r="BH472" i="3"/>
  <c r="BI468" i="3"/>
  <c r="BH468" i="3"/>
  <c r="BI464" i="3"/>
  <c r="BH464" i="3"/>
  <c r="BI460" i="3"/>
  <c r="BH460" i="3"/>
  <c r="BI456" i="3"/>
  <c r="BH456" i="3"/>
  <c r="BI452" i="3"/>
  <c r="BH452" i="3"/>
  <c r="BI448" i="3"/>
  <c r="BH448" i="3"/>
  <c r="BI444" i="3"/>
  <c r="BH444" i="3"/>
  <c r="BI440" i="3"/>
  <c r="BH440" i="3"/>
  <c r="BI436" i="3"/>
  <c r="BH436" i="3"/>
  <c r="BI432" i="3"/>
  <c r="BH432" i="3"/>
  <c r="BH428" i="3"/>
  <c r="BI428" i="3"/>
  <c r="BH424" i="3"/>
  <c r="BI424" i="3"/>
  <c r="BH420" i="3"/>
  <c r="BI420" i="3"/>
  <c r="BH416" i="3"/>
  <c r="BI416" i="3"/>
  <c r="BH412" i="3"/>
  <c r="BI412" i="3"/>
  <c r="BH408" i="3"/>
  <c r="BI408" i="3"/>
  <c r="BH404" i="3"/>
  <c r="BI404" i="3"/>
  <c r="BH400" i="3"/>
  <c r="BI400" i="3"/>
  <c r="BH396" i="3"/>
  <c r="BI396" i="3"/>
  <c r="BH392" i="3"/>
  <c r="BI392" i="3"/>
  <c r="BH388" i="3"/>
  <c r="BI388" i="3"/>
  <c r="BH384" i="3"/>
  <c r="BI384" i="3"/>
  <c r="BH380" i="3"/>
  <c r="BI380" i="3"/>
  <c r="BH376" i="3"/>
  <c r="BI376" i="3"/>
  <c r="BH372" i="3"/>
  <c r="BI372" i="3"/>
  <c r="BH368" i="3"/>
  <c r="BI368" i="3"/>
  <c r="BH364" i="3"/>
  <c r="BI364" i="3"/>
  <c r="BH360" i="3"/>
  <c r="BI360" i="3"/>
  <c r="BH356" i="3"/>
  <c r="BI356" i="3"/>
  <c r="BH352" i="3"/>
  <c r="BI352" i="3"/>
  <c r="BH348" i="3"/>
  <c r="BI348" i="3"/>
  <c r="BH344" i="3"/>
  <c r="BI344" i="3"/>
  <c r="BH340" i="3"/>
  <c r="BI340" i="3"/>
  <c r="BH336" i="3"/>
  <c r="BI336" i="3"/>
  <c r="BH280" i="3"/>
  <c r="BI280" i="3"/>
  <c r="BH276" i="3"/>
  <c r="BI276" i="3"/>
  <c r="BH272" i="3"/>
  <c r="BI272" i="3"/>
  <c r="BH268" i="3"/>
  <c r="BI268" i="3"/>
  <c r="BH264" i="3"/>
  <c r="BI264" i="3"/>
  <c r="BI260" i="3"/>
  <c r="BH260" i="3"/>
  <c r="BH256" i="3"/>
  <c r="BI256" i="3"/>
  <c r="BH252" i="3"/>
  <c r="BI252" i="3"/>
  <c r="BH248" i="3"/>
  <c r="BI248" i="3"/>
  <c r="BI244" i="3"/>
  <c r="BH244" i="3"/>
  <c r="BH240" i="3"/>
  <c r="BI240" i="3"/>
  <c r="BH236" i="3"/>
  <c r="BI236" i="3"/>
  <c r="BH232" i="3"/>
  <c r="BI232" i="3"/>
  <c r="BI228" i="3"/>
  <c r="BH228" i="3"/>
  <c r="BH224" i="3"/>
  <c r="BI224" i="3"/>
  <c r="BH220" i="3"/>
  <c r="BI220" i="3"/>
  <c r="BH216" i="3"/>
  <c r="BI216" i="3"/>
  <c r="BI212" i="3"/>
  <c r="BH212" i="3"/>
  <c r="BH208" i="3"/>
  <c r="BI208" i="3"/>
  <c r="BH204" i="3"/>
  <c r="BI204" i="3"/>
  <c r="BH200" i="3"/>
  <c r="BI200" i="3"/>
  <c r="BI196" i="3"/>
  <c r="BH196" i="3"/>
  <c r="BH192" i="3"/>
  <c r="BI192" i="3"/>
  <c r="BI188" i="3"/>
  <c r="BH188" i="3"/>
  <c r="BI184" i="3"/>
  <c r="BH184" i="3"/>
  <c r="BH180" i="3"/>
  <c r="BI180" i="3"/>
  <c r="BH176" i="3"/>
  <c r="BI176" i="3"/>
  <c r="BH172" i="3"/>
  <c r="BI172" i="3"/>
  <c r="BI168" i="3"/>
  <c r="BH168" i="3"/>
  <c r="BH164" i="3"/>
  <c r="BI164" i="3"/>
  <c r="BH160" i="3"/>
  <c r="BI160" i="3"/>
  <c r="BH156" i="3"/>
  <c r="BI156" i="3"/>
  <c r="BI152" i="3"/>
  <c r="BH152" i="3"/>
  <c r="BH148" i="3"/>
  <c r="BI148" i="3"/>
  <c r="BH144" i="3"/>
  <c r="BI144" i="3"/>
  <c r="BH140" i="3"/>
  <c r="BI140" i="3"/>
  <c r="BI136" i="3"/>
  <c r="BH136" i="3"/>
  <c r="BH132" i="3"/>
  <c r="BI132" i="3"/>
  <c r="BH128" i="3"/>
  <c r="BI128" i="3"/>
  <c r="BH124" i="3"/>
  <c r="BI124" i="3"/>
  <c r="BI120" i="3"/>
  <c r="BH120" i="3"/>
  <c r="BH116" i="3"/>
  <c r="BI116" i="3"/>
  <c r="BI112" i="3"/>
  <c r="BH112" i="3"/>
  <c r="BH108" i="3"/>
  <c r="BI108" i="3"/>
  <c r="BI104" i="3"/>
  <c r="BH104" i="3"/>
  <c r="BI100" i="3"/>
  <c r="BH100" i="3"/>
  <c r="BH96" i="3"/>
  <c r="BI96" i="3"/>
  <c r="BH92" i="3"/>
  <c r="BI92" i="3"/>
  <c r="BI88" i="3"/>
  <c r="BH88" i="3"/>
  <c r="BH84" i="3"/>
  <c r="BI84" i="3"/>
  <c r="BH80" i="3"/>
  <c r="BI80" i="3"/>
  <c r="BH76" i="3"/>
  <c r="BI76" i="3"/>
  <c r="BI72" i="3"/>
  <c r="BH72" i="3"/>
  <c r="BH68" i="3"/>
  <c r="BI68" i="3"/>
  <c r="BH64" i="3"/>
  <c r="BI64" i="3"/>
  <c r="BH60" i="3"/>
  <c r="BI60" i="3"/>
  <c r="BI56" i="3"/>
  <c r="BH56" i="3"/>
  <c r="BH52" i="3"/>
  <c r="BI52" i="3"/>
  <c r="BI48" i="3"/>
  <c r="BH48" i="3"/>
  <c r="BH44" i="3"/>
  <c r="BI44" i="3"/>
  <c r="BI40" i="3"/>
  <c r="BH40" i="3"/>
  <c r="BI36" i="3"/>
  <c r="BH36" i="3"/>
  <c r="BH32" i="3"/>
  <c r="BI32" i="3"/>
  <c r="BH28" i="3"/>
  <c r="BI28" i="3"/>
  <c r="BI24" i="3"/>
  <c r="BH24" i="3"/>
  <c r="BH20" i="3"/>
  <c r="BI20" i="3"/>
  <c r="BH16" i="3"/>
  <c r="BI16" i="3"/>
  <c r="BH12" i="3"/>
  <c r="BI12" i="3"/>
  <c r="F22" i="4"/>
  <c r="F21" i="4"/>
  <c r="L20" i="4"/>
  <c r="J20" i="4" s="1"/>
  <c r="G20" i="4"/>
  <c r="L19" i="4"/>
  <c r="J19" i="4" s="1"/>
  <c r="G19" i="4"/>
  <c r="D18" i="4"/>
  <c r="D17" i="4"/>
  <c r="G26" i="4"/>
  <c r="M26" i="4"/>
  <c r="J26" i="4" s="1"/>
  <c r="L26" i="4" s="1"/>
  <c r="P26" i="4"/>
  <c r="Q26" i="4" s="1"/>
  <c r="F19" i="4" l="1"/>
  <c r="D19" i="4" s="1"/>
  <c r="B27" i="3" s="1"/>
  <c r="F20" i="4"/>
  <c r="D20" i="4" s="1"/>
  <c r="C27" i="3" s="1"/>
  <c r="F26" i="4"/>
  <c r="D26" i="4" s="1"/>
  <c r="C28" i="3" l="1"/>
  <c r="B28" i="3"/>
  <c r="M27" i="4"/>
  <c r="J27" i="4" l="1"/>
  <c r="L27" i="4" s="1"/>
  <c r="P27" i="4"/>
  <c r="Q27" i="4" s="1"/>
  <c r="G27" i="4"/>
  <c r="F27" i="4" l="1"/>
  <c r="D27" i="4" s="1"/>
  <c r="J42" i="4"/>
  <c r="J38" i="4"/>
  <c r="G32" i="4"/>
  <c r="G44" i="4"/>
  <c r="G43" i="4"/>
  <c r="G42" i="4"/>
  <c r="G40" i="4"/>
  <c r="G39" i="4"/>
  <c r="G38" i="4"/>
  <c r="G36" i="4"/>
  <c r="G35" i="4"/>
  <c r="G34" i="4"/>
  <c r="G31" i="4"/>
  <c r="G30" i="4"/>
  <c r="G9" i="4" l="1"/>
  <c r="G10" i="4"/>
  <c r="G11" i="4"/>
  <c r="G12" i="4"/>
  <c r="G13" i="4"/>
  <c r="G8" i="4"/>
  <c r="C33" i="3" l="1"/>
  <c r="C32" i="3"/>
  <c r="M22" i="3" l="1"/>
  <c r="AB22" i="3"/>
  <c r="AA22" i="3"/>
  <c r="O22" i="3"/>
  <c r="N22" i="3"/>
  <c r="L125" i="3"/>
  <c r="L177" i="3" s="1"/>
  <c r="L229" i="3" s="1"/>
  <c r="L281" i="3" s="1"/>
  <c r="L333" i="3" s="1"/>
  <c r="L75" i="3"/>
  <c r="L127" i="3" s="1"/>
  <c r="L179" i="3" s="1"/>
  <c r="L231" i="3" s="1"/>
  <c r="L283" i="3" s="1"/>
  <c r="L76" i="3"/>
  <c r="L128" i="3" s="1"/>
  <c r="L180" i="3" s="1"/>
  <c r="L232" i="3" s="1"/>
  <c r="L284" i="3" s="1"/>
  <c r="L77" i="3"/>
  <c r="L129" i="3" s="1"/>
  <c r="L181" i="3" s="1"/>
  <c r="L233" i="3" s="1"/>
  <c r="L285" i="3" s="1"/>
  <c r="L78" i="3"/>
  <c r="L130" i="3" s="1"/>
  <c r="L182" i="3" s="1"/>
  <c r="L234" i="3" s="1"/>
  <c r="L286" i="3" s="1"/>
  <c r="L79" i="3"/>
  <c r="L131" i="3" s="1"/>
  <c r="L183" i="3" s="1"/>
  <c r="L235" i="3" s="1"/>
  <c r="L287" i="3" s="1"/>
  <c r="L80" i="3"/>
  <c r="L132" i="3" s="1"/>
  <c r="L184" i="3" s="1"/>
  <c r="L236" i="3" s="1"/>
  <c r="L288" i="3" s="1"/>
  <c r="L81" i="3"/>
  <c r="L133" i="3" s="1"/>
  <c r="L185" i="3" s="1"/>
  <c r="L237" i="3" s="1"/>
  <c r="L289" i="3" s="1"/>
  <c r="L82" i="3"/>
  <c r="L134" i="3" s="1"/>
  <c r="L186" i="3" s="1"/>
  <c r="L238" i="3" s="1"/>
  <c r="L290" i="3" s="1"/>
  <c r="L83" i="3"/>
  <c r="L135" i="3" s="1"/>
  <c r="L187" i="3" s="1"/>
  <c r="L239" i="3" s="1"/>
  <c r="L291" i="3" s="1"/>
  <c r="L84" i="3"/>
  <c r="L136" i="3" s="1"/>
  <c r="L188" i="3" s="1"/>
  <c r="L240" i="3" s="1"/>
  <c r="L292" i="3" s="1"/>
  <c r="L85" i="3"/>
  <c r="L137" i="3" s="1"/>
  <c r="L189" i="3" s="1"/>
  <c r="L241" i="3" s="1"/>
  <c r="L293" i="3" s="1"/>
  <c r="L86" i="3"/>
  <c r="L138" i="3" s="1"/>
  <c r="L190" i="3" s="1"/>
  <c r="L242" i="3" s="1"/>
  <c r="L294" i="3" s="1"/>
  <c r="L87" i="3"/>
  <c r="L139" i="3" s="1"/>
  <c r="L191" i="3" s="1"/>
  <c r="L243" i="3" s="1"/>
  <c r="L295" i="3" s="1"/>
  <c r="L88" i="3"/>
  <c r="L140" i="3" s="1"/>
  <c r="L192" i="3" s="1"/>
  <c r="L244" i="3" s="1"/>
  <c r="L296" i="3" s="1"/>
  <c r="L89" i="3"/>
  <c r="L141" i="3" s="1"/>
  <c r="L193" i="3" s="1"/>
  <c r="L245" i="3" s="1"/>
  <c r="L297" i="3" s="1"/>
  <c r="L90" i="3"/>
  <c r="L142" i="3" s="1"/>
  <c r="L194" i="3" s="1"/>
  <c r="L246" i="3" s="1"/>
  <c r="L298" i="3" s="1"/>
  <c r="L91" i="3"/>
  <c r="L143" i="3" s="1"/>
  <c r="L195" i="3" s="1"/>
  <c r="L247" i="3" s="1"/>
  <c r="L299" i="3" s="1"/>
  <c r="L92" i="3"/>
  <c r="L144" i="3" s="1"/>
  <c r="L196" i="3" s="1"/>
  <c r="L248" i="3" s="1"/>
  <c r="L300" i="3" s="1"/>
  <c r="L93" i="3"/>
  <c r="L145" i="3" s="1"/>
  <c r="L197" i="3" s="1"/>
  <c r="L249" i="3" s="1"/>
  <c r="L301" i="3" s="1"/>
  <c r="L94" i="3"/>
  <c r="L146" i="3" s="1"/>
  <c r="L198" i="3" s="1"/>
  <c r="L250" i="3" s="1"/>
  <c r="L302" i="3" s="1"/>
  <c r="L95" i="3"/>
  <c r="L147" i="3" s="1"/>
  <c r="L199" i="3" s="1"/>
  <c r="L251" i="3" s="1"/>
  <c r="L303" i="3" s="1"/>
  <c r="L96" i="3"/>
  <c r="L148" i="3" s="1"/>
  <c r="L200" i="3" s="1"/>
  <c r="L252" i="3" s="1"/>
  <c r="L304" i="3" s="1"/>
  <c r="L97" i="3"/>
  <c r="L149" i="3" s="1"/>
  <c r="L201" i="3" s="1"/>
  <c r="L253" i="3" s="1"/>
  <c r="L305" i="3" s="1"/>
  <c r="L98" i="3"/>
  <c r="L150" i="3" s="1"/>
  <c r="L202" i="3" s="1"/>
  <c r="L254" i="3" s="1"/>
  <c r="L306" i="3" s="1"/>
  <c r="L99" i="3"/>
  <c r="L151" i="3" s="1"/>
  <c r="L203" i="3" s="1"/>
  <c r="L255" i="3" s="1"/>
  <c r="L307" i="3" s="1"/>
  <c r="L100" i="3"/>
  <c r="L152" i="3" s="1"/>
  <c r="L204" i="3" s="1"/>
  <c r="L256" i="3" s="1"/>
  <c r="L308" i="3" s="1"/>
  <c r="L101" i="3"/>
  <c r="L153" i="3" s="1"/>
  <c r="L205" i="3" s="1"/>
  <c r="L257" i="3" s="1"/>
  <c r="L309" i="3" s="1"/>
  <c r="L102" i="3"/>
  <c r="L154" i="3" s="1"/>
  <c r="L206" i="3" s="1"/>
  <c r="L258" i="3" s="1"/>
  <c r="L310" i="3" s="1"/>
  <c r="L103" i="3"/>
  <c r="L155" i="3" s="1"/>
  <c r="L207" i="3" s="1"/>
  <c r="L259" i="3" s="1"/>
  <c r="L311" i="3" s="1"/>
  <c r="L104" i="3"/>
  <c r="L156" i="3" s="1"/>
  <c r="L208" i="3" s="1"/>
  <c r="L260" i="3" s="1"/>
  <c r="L312" i="3" s="1"/>
  <c r="L105" i="3"/>
  <c r="L157" i="3" s="1"/>
  <c r="L209" i="3" s="1"/>
  <c r="L261" i="3" s="1"/>
  <c r="L313" i="3" s="1"/>
  <c r="L106" i="3"/>
  <c r="L158" i="3" s="1"/>
  <c r="L210" i="3" s="1"/>
  <c r="L262" i="3" s="1"/>
  <c r="L314" i="3" s="1"/>
  <c r="L107" i="3"/>
  <c r="L159" i="3" s="1"/>
  <c r="L211" i="3" s="1"/>
  <c r="L263" i="3" s="1"/>
  <c r="L315" i="3" s="1"/>
  <c r="L108" i="3"/>
  <c r="L160" i="3" s="1"/>
  <c r="L212" i="3" s="1"/>
  <c r="L264" i="3" s="1"/>
  <c r="L316" i="3" s="1"/>
  <c r="L109" i="3"/>
  <c r="L161" i="3" s="1"/>
  <c r="L213" i="3" s="1"/>
  <c r="L265" i="3" s="1"/>
  <c r="L317" i="3" s="1"/>
  <c r="L110" i="3"/>
  <c r="L162" i="3" s="1"/>
  <c r="L214" i="3" s="1"/>
  <c r="L266" i="3" s="1"/>
  <c r="L318" i="3" s="1"/>
  <c r="L111" i="3"/>
  <c r="L163" i="3" s="1"/>
  <c r="L215" i="3" s="1"/>
  <c r="L267" i="3" s="1"/>
  <c r="L319" i="3" s="1"/>
  <c r="L112" i="3"/>
  <c r="L164" i="3" s="1"/>
  <c r="L216" i="3" s="1"/>
  <c r="L268" i="3" s="1"/>
  <c r="L320" i="3" s="1"/>
  <c r="L113" i="3"/>
  <c r="L165" i="3" s="1"/>
  <c r="L217" i="3" s="1"/>
  <c r="L269" i="3" s="1"/>
  <c r="L321" i="3" s="1"/>
  <c r="L114" i="3"/>
  <c r="L166" i="3" s="1"/>
  <c r="L218" i="3" s="1"/>
  <c r="L270" i="3" s="1"/>
  <c r="L322" i="3" s="1"/>
  <c r="L115" i="3"/>
  <c r="L167" i="3" s="1"/>
  <c r="L219" i="3" s="1"/>
  <c r="L271" i="3" s="1"/>
  <c r="L323" i="3" s="1"/>
  <c r="L116" i="3"/>
  <c r="L168" i="3" s="1"/>
  <c r="L220" i="3" s="1"/>
  <c r="L272" i="3" s="1"/>
  <c r="L324" i="3" s="1"/>
  <c r="L117" i="3"/>
  <c r="L169" i="3" s="1"/>
  <c r="L221" i="3" s="1"/>
  <c r="L273" i="3" s="1"/>
  <c r="L325" i="3" s="1"/>
  <c r="L118" i="3"/>
  <c r="L170" i="3" s="1"/>
  <c r="L222" i="3" s="1"/>
  <c r="L274" i="3" s="1"/>
  <c r="L326" i="3" s="1"/>
  <c r="L119" i="3"/>
  <c r="L171" i="3" s="1"/>
  <c r="L223" i="3" s="1"/>
  <c r="L275" i="3" s="1"/>
  <c r="L327" i="3" s="1"/>
  <c r="L120" i="3"/>
  <c r="L172" i="3" s="1"/>
  <c r="L224" i="3" s="1"/>
  <c r="L276" i="3" s="1"/>
  <c r="L328" i="3" s="1"/>
  <c r="L121" i="3"/>
  <c r="L173" i="3" s="1"/>
  <c r="L225" i="3" s="1"/>
  <c r="L277" i="3" s="1"/>
  <c r="L329" i="3" s="1"/>
  <c r="L122" i="3"/>
  <c r="L174" i="3" s="1"/>
  <c r="L226" i="3" s="1"/>
  <c r="L278" i="3" s="1"/>
  <c r="L330" i="3" s="1"/>
  <c r="L123" i="3"/>
  <c r="L175" i="3" s="1"/>
  <c r="L227" i="3" s="1"/>
  <c r="L279" i="3" s="1"/>
  <c r="L331" i="3" s="1"/>
  <c r="L124" i="3"/>
  <c r="L176" i="3" s="1"/>
  <c r="L228" i="3" s="1"/>
  <c r="L280" i="3" s="1"/>
  <c r="L332" i="3" s="1"/>
  <c r="L126" i="3"/>
  <c r="L178" i="3" s="1"/>
  <c r="L230" i="3" s="1"/>
  <c r="L282" i="3" s="1"/>
  <c r="Z334" i="3" l="1"/>
  <c r="L334" i="3"/>
  <c r="U282" i="3"/>
  <c r="U281" i="3"/>
  <c r="U280" i="3"/>
  <c r="U279" i="3"/>
  <c r="U278" i="3"/>
  <c r="U277" i="3"/>
  <c r="U276" i="3"/>
  <c r="U275" i="3"/>
  <c r="U274" i="3"/>
  <c r="U273" i="3"/>
  <c r="U272" i="3"/>
  <c r="U271" i="3"/>
  <c r="U270" i="3"/>
  <c r="U269" i="3"/>
  <c r="U268" i="3"/>
  <c r="U267" i="3"/>
  <c r="U266" i="3"/>
  <c r="U265" i="3"/>
  <c r="U264" i="3"/>
  <c r="U263" i="3"/>
  <c r="U262" i="3"/>
  <c r="U261" i="3"/>
  <c r="U260" i="3"/>
  <c r="U259" i="3"/>
  <c r="U258" i="3"/>
  <c r="U257" i="3"/>
  <c r="U256" i="3"/>
  <c r="U255" i="3"/>
  <c r="U254" i="3"/>
  <c r="U253" i="3"/>
  <c r="U252" i="3"/>
  <c r="U251" i="3"/>
  <c r="U250" i="3"/>
  <c r="U249" i="3"/>
  <c r="U248" i="3"/>
  <c r="U247" i="3"/>
  <c r="U246" i="3"/>
  <c r="U245" i="3"/>
  <c r="U244" i="3"/>
  <c r="U243" i="3"/>
  <c r="U242" i="3"/>
  <c r="U241" i="3"/>
  <c r="U240" i="3"/>
  <c r="U239" i="3"/>
  <c r="U238" i="3"/>
  <c r="U237" i="3"/>
  <c r="U236" i="3"/>
  <c r="U235" i="3"/>
  <c r="U234" i="3"/>
  <c r="U233" i="3"/>
  <c r="U232" i="3"/>
  <c r="U231" i="3"/>
  <c r="U230" i="3"/>
  <c r="U229" i="3"/>
  <c r="U228" i="3"/>
  <c r="U227" i="3"/>
  <c r="U226" i="3"/>
  <c r="U225" i="3"/>
  <c r="U224" i="3"/>
  <c r="U223" i="3"/>
  <c r="U222" i="3"/>
  <c r="U221" i="3"/>
  <c r="U220" i="3"/>
  <c r="U219" i="3"/>
  <c r="U218" i="3"/>
  <c r="U217" i="3"/>
  <c r="U216" i="3"/>
  <c r="U215" i="3"/>
  <c r="U214" i="3"/>
  <c r="U213" i="3"/>
  <c r="U212" i="3"/>
  <c r="U211" i="3"/>
  <c r="U210" i="3"/>
  <c r="U209" i="3"/>
  <c r="U208" i="3"/>
  <c r="U207" i="3"/>
  <c r="U206" i="3"/>
  <c r="U205" i="3"/>
  <c r="U204" i="3"/>
  <c r="U203" i="3"/>
  <c r="U202" i="3"/>
  <c r="U201" i="3"/>
  <c r="U200" i="3"/>
  <c r="U199" i="3"/>
  <c r="U198" i="3"/>
  <c r="U197" i="3"/>
  <c r="U196" i="3"/>
  <c r="U195" i="3"/>
  <c r="U194" i="3"/>
  <c r="U193" i="3"/>
  <c r="U192" i="3"/>
  <c r="U191" i="3"/>
  <c r="U190" i="3"/>
  <c r="U189" i="3"/>
  <c r="U188" i="3"/>
  <c r="U187" i="3"/>
  <c r="U186" i="3"/>
  <c r="U185" i="3"/>
  <c r="U184" i="3"/>
  <c r="U183" i="3"/>
  <c r="U182" i="3"/>
  <c r="U181" i="3"/>
  <c r="U180" i="3"/>
  <c r="U179" i="3"/>
  <c r="U178" i="3"/>
  <c r="U177" i="3"/>
  <c r="U176" i="3"/>
  <c r="U175" i="3"/>
  <c r="U174" i="3"/>
  <c r="U173" i="3"/>
  <c r="U172" i="3"/>
  <c r="U171" i="3"/>
  <c r="U170" i="3"/>
  <c r="U169" i="3"/>
  <c r="U168" i="3"/>
  <c r="U167" i="3"/>
  <c r="U166" i="3"/>
  <c r="U165" i="3"/>
  <c r="U164" i="3"/>
  <c r="U163" i="3"/>
  <c r="U162" i="3"/>
  <c r="U161" i="3"/>
  <c r="U160" i="3"/>
  <c r="U159" i="3"/>
  <c r="U158" i="3"/>
  <c r="U157" i="3"/>
  <c r="U156" i="3"/>
  <c r="U155" i="3"/>
  <c r="U154" i="3"/>
  <c r="U153" i="3"/>
  <c r="U152" i="3"/>
  <c r="U151" i="3"/>
  <c r="U150" i="3"/>
  <c r="U149" i="3"/>
  <c r="U148" i="3"/>
  <c r="U147" i="3"/>
  <c r="U146" i="3"/>
  <c r="U145" i="3"/>
  <c r="U144" i="3"/>
  <c r="U143" i="3"/>
  <c r="U142" i="3"/>
  <c r="U141" i="3"/>
  <c r="U140" i="3"/>
  <c r="U139" i="3"/>
  <c r="U138" i="3"/>
  <c r="U137" i="3"/>
  <c r="U136" i="3"/>
  <c r="U135" i="3"/>
  <c r="U134" i="3"/>
  <c r="U133" i="3"/>
  <c r="U132" i="3"/>
  <c r="U131" i="3"/>
  <c r="U130" i="3"/>
  <c r="U129" i="3"/>
  <c r="U128" i="3"/>
  <c r="U127" i="3"/>
  <c r="U126" i="3"/>
  <c r="U125" i="3"/>
  <c r="U124" i="3"/>
  <c r="U123" i="3"/>
  <c r="U122" i="3"/>
  <c r="U121" i="3"/>
  <c r="U120" i="3"/>
  <c r="U119" i="3"/>
  <c r="U118" i="3"/>
  <c r="U117" i="3"/>
  <c r="U116" i="3"/>
  <c r="U115" i="3"/>
  <c r="U114" i="3"/>
  <c r="U113" i="3"/>
  <c r="U112" i="3"/>
  <c r="U111" i="3"/>
  <c r="U110" i="3"/>
  <c r="U109" i="3"/>
  <c r="U108" i="3"/>
  <c r="U107" i="3"/>
  <c r="U106" i="3"/>
  <c r="U105" i="3"/>
  <c r="U104" i="3"/>
  <c r="U103" i="3"/>
  <c r="U102" i="3"/>
  <c r="U101" i="3"/>
  <c r="U100" i="3"/>
  <c r="U99" i="3"/>
  <c r="U98" i="3"/>
  <c r="U97" i="3"/>
  <c r="U96" i="3"/>
  <c r="U95" i="3"/>
  <c r="U94" i="3"/>
  <c r="U93" i="3"/>
  <c r="U92" i="3"/>
  <c r="U91" i="3"/>
  <c r="U90" i="3"/>
  <c r="U89" i="3"/>
  <c r="U88" i="3"/>
  <c r="U87" i="3"/>
  <c r="U86" i="3"/>
  <c r="U85" i="3"/>
  <c r="U84" i="3"/>
  <c r="U83" i="3"/>
  <c r="U82" i="3"/>
  <c r="U81" i="3"/>
  <c r="U80" i="3"/>
  <c r="U79" i="3"/>
  <c r="U78" i="3"/>
  <c r="U77" i="3"/>
  <c r="U76" i="3"/>
  <c r="U75" i="3"/>
  <c r="U74" i="3"/>
  <c r="U73" i="3"/>
  <c r="U72" i="3"/>
  <c r="U71" i="3"/>
  <c r="U70" i="3"/>
  <c r="U69" i="3"/>
  <c r="U68" i="3"/>
  <c r="U67" i="3"/>
  <c r="U66" i="3"/>
  <c r="U65" i="3"/>
  <c r="U64" i="3"/>
  <c r="U63" i="3"/>
  <c r="U62" i="3"/>
  <c r="U61" i="3"/>
  <c r="U60" i="3"/>
  <c r="U59" i="3"/>
  <c r="U58" i="3"/>
  <c r="U57" i="3"/>
  <c r="U56" i="3"/>
  <c r="U55" i="3"/>
  <c r="U54" i="3"/>
  <c r="U53" i="3"/>
  <c r="U52" i="3"/>
  <c r="U51" i="3"/>
  <c r="U50" i="3"/>
  <c r="U49" i="3"/>
  <c r="U48" i="3"/>
  <c r="U47" i="3"/>
  <c r="U46" i="3"/>
  <c r="U45" i="3"/>
  <c r="U44" i="3"/>
  <c r="U43" i="3"/>
  <c r="U42" i="3"/>
  <c r="U41" i="3"/>
  <c r="U40" i="3"/>
  <c r="U39" i="3"/>
  <c r="U38" i="3"/>
  <c r="U37" i="3"/>
  <c r="U36" i="3"/>
  <c r="U35" i="3"/>
  <c r="U34" i="3"/>
  <c r="U33" i="3"/>
  <c r="U32" i="3"/>
  <c r="U31" i="3"/>
  <c r="U30" i="3"/>
  <c r="U29" i="3"/>
  <c r="U28" i="3"/>
  <c r="U27" i="3"/>
  <c r="U26" i="3"/>
  <c r="U25" i="3"/>
  <c r="U24" i="3"/>
  <c r="U23" i="3"/>
  <c r="U22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4" i="3"/>
  <c r="F23" i="3"/>
  <c r="F22" i="3"/>
  <c r="B33" i="3" l="1"/>
  <c r="B32" i="3"/>
  <c r="P22" i="3" l="1"/>
  <c r="AD22" i="3"/>
  <c r="AE22" i="3"/>
  <c r="Q22" i="3"/>
  <c r="B34" i="3" l="1"/>
  <c r="AF22" i="3" l="1"/>
  <c r="R22" i="3"/>
  <c r="AC22" i="3"/>
  <c r="AG22" i="3" s="1"/>
  <c r="AH22" i="3" l="1"/>
  <c r="AI22" i="3" s="1"/>
  <c r="AJ22" i="3"/>
  <c r="C20" i="1"/>
  <c r="J13" i="1"/>
  <c r="D22" i="1" s="1"/>
  <c r="Q19" i="1" s="1"/>
  <c r="Q10" i="1" s="1"/>
  <c r="J12" i="1"/>
  <c r="H12" i="1"/>
  <c r="E13" i="1"/>
  <c r="C22" i="1" s="1"/>
  <c r="P19" i="1" s="1"/>
  <c r="P10" i="1" s="1"/>
  <c r="I18" i="1" s="1"/>
  <c r="E12" i="1"/>
  <c r="C19" i="1" s="1"/>
  <c r="P16" i="1" s="1"/>
  <c r="C12" i="1"/>
  <c r="P14" i="1" s="1"/>
  <c r="P5" i="1" s="1"/>
  <c r="E30" i="4" s="1"/>
  <c r="D21" i="1" l="1"/>
  <c r="Q18" i="1" s="1"/>
  <c r="Q9" i="1" s="1"/>
  <c r="B24" i="3"/>
  <c r="J18" i="1"/>
  <c r="C24" i="3"/>
  <c r="J23" i="1"/>
  <c r="I23" i="1"/>
  <c r="C21" i="1"/>
  <c r="P18" i="1" s="1"/>
  <c r="P9" i="1" s="1"/>
  <c r="D35" i="1"/>
  <c r="I35" i="1" s="1"/>
  <c r="I32" i="1" s="1"/>
  <c r="C35" i="1"/>
  <c r="H35" i="1" s="1"/>
  <c r="H32" i="1" s="1"/>
  <c r="D34" i="1"/>
  <c r="I34" i="1" s="1"/>
  <c r="I31" i="1" s="1"/>
  <c r="C34" i="1"/>
  <c r="H34" i="1" s="1"/>
  <c r="H31" i="1" s="1"/>
  <c r="D33" i="1"/>
  <c r="D36" i="1" s="1"/>
  <c r="I36" i="1" s="1"/>
  <c r="I33" i="1" s="1"/>
  <c r="C36" i="1"/>
  <c r="H36" i="1" s="1"/>
  <c r="H33" i="1" s="1"/>
  <c r="Y5" i="3" l="1"/>
  <c r="X5" i="3"/>
  <c r="J43" i="4" s="1"/>
  <c r="M5" i="3"/>
  <c r="L5" i="3"/>
  <c r="J39" i="4" s="1"/>
  <c r="D19" i="1"/>
  <c r="P7" i="1"/>
  <c r="D8" i="1"/>
  <c r="C8" i="1"/>
  <c r="Q14" i="1" l="1"/>
  <c r="Q5" i="1" s="1"/>
  <c r="M39" i="4"/>
  <c r="Q16" i="1"/>
  <c r="Q7" i="1" s="1"/>
  <c r="J40" i="4"/>
  <c r="I12" i="4"/>
  <c r="M43" i="4"/>
  <c r="E32" i="4"/>
  <c r="B23" i="3"/>
  <c r="M4" i="3" s="1"/>
  <c r="J17" i="1"/>
  <c r="J44" i="4"/>
  <c r="I13" i="4"/>
  <c r="D12" i="1"/>
  <c r="C18" i="1" s="1"/>
  <c r="P15" i="1" s="1"/>
  <c r="P6" i="1" s="1"/>
  <c r="D18" i="1"/>
  <c r="I12" i="1"/>
  <c r="C23" i="3" l="1"/>
  <c r="Y4" i="3" s="1"/>
  <c r="J22" i="1"/>
  <c r="E31" i="4"/>
  <c r="B22" i="3"/>
  <c r="I17" i="1"/>
  <c r="H17" i="1"/>
  <c r="M44" i="4"/>
  <c r="E44" i="4"/>
  <c r="E42" i="4"/>
  <c r="M40" i="4"/>
  <c r="F40" i="4" s="1"/>
  <c r="E40" i="4"/>
  <c r="E38" i="4"/>
  <c r="E43" i="4"/>
  <c r="E39" i="4"/>
  <c r="J32" i="4"/>
  <c r="I10" i="4"/>
  <c r="Q15" i="1"/>
  <c r="Q6" i="1" s="1"/>
  <c r="K13" i="4"/>
  <c r="P13" i="4" s="1"/>
  <c r="K12" i="4"/>
  <c r="P12" i="4" s="1"/>
  <c r="D40" i="4" l="1"/>
  <c r="Q12" i="4"/>
  <c r="C22" i="3"/>
  <c r="H22" i="1"/>
  <c r="I22" i="1"/>
  <c r="F44" i="4"/>
  <c r="D44" i="4" s="1"/>
  <c r="K10" i="4"/>
  <c r="Q10" i="4" s="1"/>
  <c r="L4" i="3"/>
  <c r="K4" i="3"/>
  <c r="F39" i="4"/>
  <c r="D39" i="4" s="1"/>
  <c r="M32" i="4"/>
  <c r="F42" i="4"/>
  <c r="F13" i="4"/>
  <c r="D13" i="4" s="1"/>
  <c r="F12" i="4"/>
  <c r="D12" i="4" s="1"/>
  <c r="Q13" i="4"/>
  <c r="F43" i="4"/>
  <c r="D43" i="4" s="1"/>
  <c r="J36" i="4"/>
  <c r="I11" i="4"/>
  <c r="P10" i="4" l="1"/>
  <c r="F10" i="4"/>
  <c r="D10" i="4" s="1"/>
  <c r="K11" i="4"/>
  <c r="P11" i="4" s="1"/>
  <c r="M36" i="4"/>
  <c r="I23" i="3" a="1"/>
  <c r="J30" i="4"/>
  <c r="J31" i="4"/>
  <c r="I8" i="4"/>
  <c r="W4" i="3"/>
  <c r="X4" i="3"/>
  <c r="F11" i="4" l="1"/>
  <c r="D11" i="4" s="1"/>
  <c r="F31" i="4"/>
  <c r="D31" i="4" s="1"/>
  <c r="M31" i="4"/>
  <c r="K23" i="3"/>
  <c r="I23" i="3"/>
  <c r="J23" i="3"/>
  <c r="Q11" i="4"/>
  <c r="J35" i="4"/>
  <c r="I9" i="4"/>
  <c r="M30" i="4"/>
  <c r="F32" i="4"/>
  <c r="D32" i="4" s="1"/>
  <c r="W23" i="3" a="1"/>
  <c r="J34" i="4"/>
  <c r="K8" i="4"/>
  <c r="Q8" i="4" s="1"/>
  <c r="H23" i="3" l="1"/>
  <c r="F8" i="4"/>
  <c r="D8" i="4" s="1"/>
  <c r="F30" i="4"/>
  <c r="W23" i="3"/>
  <c r="Y23" i="3"/>
  <c r="X23" i="3"/>
  <c r="E35" i="4"/>
  <c r="M35" i="4"/>
  <c r="F35" i="4" s="1"/>
  <c r="M23" i="3"/>
  <c r="I24" i="3" a="1"/>
  <c r="P23" i="3"/>
  <c r="P8" i="4"/>
  <c r="F36" i="4"/>
  <c r="O23" i="3"/>
  <c r="R23" i="3"/>
  <c r="M34" i="4"/>
  <c r="E34" i="4"/>
  <c r="E36" i="4"/>
  <c r="K9" i="4"/>
  <c r="P9" i="4" s="1"/>
  <c r="Q23" i="3"/>
  <c r="N23" i="3"/>
  <c r="F9" i="4" l="1"/>
  <c r="D9" i="4" s="1"/>
  <c r="D35" i="4"/>
  <c r="D36" i="4"/>
  <c r="F34" i="4"/>
  <c r="F38" i="4"/>
  <c r="J24" i="3"/>
  <c r="K24" i="3"/>
  <c r="I24" i="3"/>
  <c r="H24" i="3" s="1"/>
  <c r="AB23" i="3"/>
  <c r="AE23" i="3"/>
  <c r="Q9" i="4"/>
  <c r="AC23" i="3"/>
  <c r="AF23" i="3"/>
  <c r="AD23" i="3"/>
  <c r="AA23" i="3"/>
  <c r="W24" i="3" a="1"/>
  <c r="AJ23" i="3" l="1"/>
  <c r="AH23" i="3"/>
  <c r="AG23" i="3"/>
  <c r="R24" i="3"/>
  <c r="O24" i="3"/>
  <c r="Q24" i="3"/>
  <c r="N24" i="3"/>
  <c r="W24" i="3"/>
  <c r="Y24" i="3"/>
  <c r="X24" i="3"/>
  <c r="I25" i="3" a="1"/>
  <c r="P24" i="3"/>
  <c r="M24" i="3"/>
  <c r="AI23" i="3" l="1"/>
  <c r="K25" i="3"/>
  <c r="J25" i="3"/>
  <c r="I25" i="3"/>
  <c r="H25" i="3" s="1"/>
  <c r="AB24" i="3"/>
  <c r="AE24" i="3"/>
  <c r="AF24" i="3"/>
  <c r="AC24" i="3"/>
  <c r="AD24" i="3"/>
  <c r="AA24" i="3"/>
  <c r="W25" i="3" a="1"/>
  <c r="AJ24" i="3" l="1"/>
  <c r="AK23" i="3"/>
  <c r="AG24" i="3"/>
  <c r="AH24" i="3"/>
  <c r="I26" i="3" a="1"/>
  <c r="P25" i="3"/>
  <c r="M25" i="3"/>
  <c r="W25" i="3"/>
  <c r="X25" i="3"/>
  <c r="Y25" i="3"/>
  <c r="Q25" i="3"/>
  <c r="N25" i="3"/>
  <c r="R25" i="3"/>
  <c r="O25" i="3"/>
  <c r="AI24" i="3" l="1"/>
  <c r="AF25" i="3"/>
  <c r="AC25" i="3"/>
  <c r="W26" i="3" a="1"/>
  <c r="AD25" i="3"/>
  <c r="AA25" i="3"/>
  <c r="AE25" i="3"/>
  <c r="AB25" i="3"/>
  <c r="K26" i="3"/>
  <c r="J26" i="3"/>
  <c r="I26" i="3"/>
  <c r="H26" i="3" s="1"/>
  <c r="AJ25" i="3" l="1"/>
  <c r="AK24" i="3"/>
  <c r="AG25" i="3"/>
  <c r="AH25" i="3"/>
  <c r="W26" i="3"/>
  <c r="X26" i="3"/>
  <c r="Y26" i="3"/>
  <c r="R26" i="3"/>
  <c r="O26" i="3"/>
  <c r="P26" i="3"/>
  <c r="I27" i="3" a="1"/>
  <c r="M26" i="3"/>
  <c r="Q26" i="3"/>
  <c r="N26" i="3"/>
  <c r="AI25" i="3" l="1"/>
  <c r="J27" i="3"/>
  <c r="K27" i="3"/>
  <c r="I27" i="3"/>
  <c r="H27" i="3" s="1"/>
  <c r="AC26" i="3"/>
  <c r="AF26" i="3"/>
  <c r="AE26" i="3"/>
  <c r="AB26" i="3"/>
  <c r="AD26" i="3"/>
  <c r="AA26" i="3"/>
  <c r="W27" i="3" a="1"/>
  <c r="AJ26" i="3" l="1"/>
  <c r="AK25" i="3"/>
  <c r="AG26" i="3"/>
  <c r="AH26" i="3"/>
  <c r="P27" i="3"/>
  <c r="M27" i="3"/>
  <c r="I28" i="3" a="1"/>
  <c r="W27" i="3"/>
  <c r="Y27" i="3"/>
  <c r="X27" i="3"/>
  <c r="R27" i="3"/>
  <c r="O27" i="3"/>
  <c r="Q27" i="3"/>
  <c r="N27" i="3"/>
  <c r="AI26" i="3" l="1"/>
  <c r="J28" i="3"/>
  <c r="K28" i="3"/>
  <c r="I28" i="3"/>
  <c r="H28" i="3" s="1"/>
  <c r="AB27" i="3"/>
  <c r="AE27" i="3"/>
  <c r="W28" i="3" a="1"/>
  <c r="AA27" i="3"/>
  <c r="AD27" i="3"/>
  <c r="AC27" i="3"/>
  <c r="AF27" i="3"/>
  <c r="AJ27" i="3" l="1"/>
  <c r="AK26" i="3"/>
  <c r="AH27" i="3"/>
  <c r="AG27" i="3"/>
  <c r="I29" i="3" a="1"/>
  <c r="P28" i="3"/>
  <c r="M28" i="3"/>
  <c r="W28" i="3"/>
  <c r="X28" i="3"/>
  <c r="Y28" i="3"/>
  <c r="O28" i="3"/>
  <c r="R28" i="3"/>
  <c r="N28" i="3"/>
  <c r="Q28" i="3"/>
  <c r="AI27" i="3" l="1"/>
  <c r="AD28" i="3"/>
  <c r="AA28" i="3"/>
  <c r="W29" i="3" a="1"/>
  <c r="AC28" i="3"/>
  <c r="AF28" i="3"/>
  <c r="AE28" i="3"/>
  <c r="AB28" i="3"/>
  <c r="J29" i="3"/>
  <c r="K29" i="3"/>
  <c r="I29" i="3"/>
  <c r="H29" i="3" s="1"/>
  <c r="AJ28" i="3" l="1"/>
  <c r="AK27" i="3"/>
  <c r="AG28" i="3"/>
  <c r="AH28" i="3"/>
  <c r="W29" i="3"/>
  <c r="X29" i="3"/>
  <c r="Y29" i="3"/>
  <c r="Q29" i="3"/>
  <c r="N29" i="3"/>
  <c r="I30" i="3" a="1"/>
  <c r="P29" i="3"/>
  <c r="M29" i="3"/>
  <c r="R29" i="3"/>
  <c r="O29" i="3"/>
  <c r="AI28" i="3" l="1"/>
  <c r="AF29" i="3"/>
  <c r="AC29" i="3"/>
  <c r="J30" i="3"/>
  <c r="I30" i="3"/>
  <c r="K30" i="3"/>
  <c r="AE29" i="3"/>
  <c r="AB29" i="3"/>
  <c r="W30" i="3" a="1"/>
  <c r="AA29" i="3"/>
  <c r="AD29" i="3"/>
  <c r="H30" i="3" l="1"/>
  <c r="AJ29" i="3"/>
  <c r="AK28" i="3"/>
  <c r="AG29" i="3"/>
  <c r="AH29" i="3"/>
  <c r="X30" i="3"/>
  <c r="Y30" i="3"/>
  <c r="W30" i="3"/>
  <c r="P30" i="3"/>
  <c r="M30" i="3"/>
  <c r="I31" i="3" a="1"/>
  <c r="Q30" i="3"/>
  <c r="N30" i="3"/>
  <c r="R30" i="3"/>
  <c r="O30" i="3"/>
  <c r="AI29" i="3" l="1"/>
  <c r="AD30" i="3"/>
  <c r="AA30" i="3"/>
  <c r="W31" i="3" a="1"/>
  <c r="AB30" i="3"/>
  <c r="AE30" i="3"/>
  <c r="K31" i="3"/>
  <c r="I31" i="3"/>
  <c r="H31" i="3" s="1"/>
  <c r="J31" i="3"/>
  <c r="AF30" i="3"/>
  <c r="AC30" i="3"/>
  <c r="AJ30" i="3" l="1"/>
  <c r="AK29" i="3"/>
  <c r="AG30" i="3"/>
  <c r="AH30" i="3"/>
  <c r="Q31" i="3"/>
  <c r="N31" i="3"/>
  <c r="I32" i="3" a="1"/>
  <c r="P31" i="3"/>
  <c r="M31" i="3"/>
  <c r="X31" i="3"/>
  <c r="Y31" i="3"/>
  <c r="W31" i="3"/>
  <c r="R31" i="3"/>
  <c r="O31" i="3"/>
  <c r="AI30" i="3" l="1"/>
  <c r="W32" i="3" a="1"/>
  <c r="AD31" i="3"/>
  <c r="AA31" i="3"/>
  <c r="AF31" i="3"/>
  <c r="AC31" i="3"/>
  <c r="K32" i="3"/>
  <c r="I32" i="3"/>
  <c r="J32" i="3"/>
  <c r="AE31" i="3"/>
  <c r="AB31" i="3"/>
  <c r="H32" i="3" l="1"/>
  <c r="AJ31" i="3"/>
  <c r="AK30" i="3"/>
  <c r="AH31" i="3"/>
  <c r="AG31" i="3"/>
  <c r="Q32" i="3"/>
  <c r="N32" i="3"/>
  <c r="M32" i="3"/>
  <c r="I33" i="3" a="1"/>
  <c r="P32" i="3"/>
  <c r="R32" i="3"/>
  <c r="O32" i="3"/>
  <c r="X32" i="3"/>
  <c r="Y32" i="3"/>
  <c r="W32" i="3"/>
  <c r="AI31" i="3" l="1"/>
  <c r="I33" i="3"/>
  <c r="K33" i="3"/>
  <c r="J33" i="3"/>
  <c r="AB32" i="3"/>
  <c r="AE32" i="3"/>
  <c r="AD32" i="3"/>
  <c r="AA32" i="3"/>
  <c r="W33" i="3" a="1"/>
  <c r="AF32" i="3"/>
  <c r="AC32" i="3"/>
  <c r="H33" i="3" l="1"/>
  <c r="AJ32" i="3"/>
  <c r="AK31" i="3"/>
  <c r="AG32" i="3"/>
  <c r="AH32" i="3"/>
  <c r="X33" i="3"/>
  <c r="Y33" i="3"/>
  <c r="W33" i="3"/>
  <c r="Q33" i="3"/>
  <c r="N33" i="3"/>
  <c r="O33" i="3"/>
  <c r="R33" i="3"/>
  <c r="P33" i="3"/>
  <c r="M33" i="3"/>
  <c r="I34" i="3" a="1"/>
  <c r="AI32" i="3" l="1"/>
  <c r="AA33" i="3"/>
  <c r="AD33" i="3"/>
  <c r="W34" i="3" a="1"/>
  <c r="K34" i="3"/>
  <c r="I34" i="3"/>
  <c r="J34" i="3"/>
  <c r="AC33" i="3"/>
  <c r="AF33" i="3"/>
  <c r="AB33" i="3"/>
  <c r="AE33" i="3"/>
  <c r="H34" i="3" l="1"/>
  <c r="AJ33" i="3"/>
  <c r="AK32" i="3"/>
  <c r="AH33" i="3"/>
  <c r="AG33" i="3"/>
  <c r="N34" i="3"/>
  <c r="Q34" i="3"/>
  <c r="M34" i="3"/>
  <c r="I35" i="3" a="1"/>
  <c r="P34" i="3"/>
  <c r="R34" i="3"/>
  <c r="O34" i="3"/>
  <c r="X34" i="3"/>
  <c r="Y34" i="3"/>
  <c r="W34" i="3"/>
  <c r="AI33" i="3" l="1"/>
  <c r="AE34" i="3"/>
  <c r="AB34" i="3"/>
  <c r="J35" i="3"/>
  <c r="I35" i="3"/>
  <c r="K35" i="3"/>
  <c r="W35" i="3" a="1"/>
  <c r="AD34" i="3"/>
  <c r="AA34" i="3"/>
  <c r="AF34" i="3"/>
  <c r="AC34" i="3"/>
  <c r="H35" i="3" l="1"/>
  <c r="AJ34" i="3"/>
  <c r="AH34" i="3"/>
  <c r="AK33" i="3"/>
  <c r="AG34" i="3"/>
  <c r="I36" i="3" a="1"/>
  <c r="P35" i="3"/>
  <c r="M35" i="3"/>
  <c r="Q35" i="3"/>
  <c r="N35" i="3"/>
  <c r="Y35" i="3"/>
  <c r="W35" i="3"/>
  <c r="X35" i="3"/>
  <c r="R35" i="3"/>
  <c r="O35" i="3"/>
  <c r="AI34" i="3" l="1"/>
  <c r="AE35" i="3"/>
  <c r="AB35" i="3"/>
  <c r="AA35" i="3"/>
  <c r="W36" i="3" a="1"/>
  <c r="AD35" i="3"/>
  <c r="AF35" i="3"/>
  <c r="AC35" i="3"/>
  <c r="J36" i="3"/>
  <c r="K36" i="3"/>
  <c r="I36" i="3"/>
  <c r="H36" i="3" l="1"/>
  <c r="AJ35" i="3"/>
  <c r="AK34" i="3"/>
  <c r="AG35" i="3"/>
  <c r="AH35" i="3"/>
  <c r="Q36" i="3"/>
  <c r="N36" i="3"/>
  <c r="Y36" i="3"/>
  <c r="W36" i="3"/>
  <c r="X36" i="3"/>
  <c r="I37" i="3" a="1"/>
  <c r="P36" i="3"/>
  <c r="M36" i="3"/>
  <c r="O36" i="3"/>
  <c r="R36" i="3"/>
  <c r="AI35" i="3" l="1"/>
  <c r="AK35" i="3"/>
  <c r="AB36" i="3"/>
  <c r="AE36" i="3"/>
  <c r="AD36" i="3"/>
  <c r="AA36" i="3"/>
  <c r="W37" i="3" a="1"/>
  <c r="AC36" i="3"/>
  <c r="AF36" i="3"/>
  <c r="I37" i="3"/>
  <c r="J37" i="3"/>
  <c r="K37" i="3"/>
  <c r="H37" i="3" l="1"/>
  <c r="AJ36" i="3"/>
  <c r="AG36" i="3"/>
  <c r="AH36" i="3"/>
  <c r="Q37" i="3"/>
  <c r="N37" i="3"/>
  <c r="P37" i="3"/>
  <c r="M37" i="3"/>
  <c r="I38" i="3" a="1"/>
  <c r="O37" i="3"/>
  <c r="R37" i="3"/>
  <c r="W37" i="3"/>
  <c r="Y37" i="3"/>
  <c r="X37" i="3"/>
  <c r="AI36" i="3" l="1"/>
  <c r="AK36" i="3" s="1"/>
  <c r="AE37" i="3"/>
  <c r="AB37" i="3"/>
  <c r="AF37" i="3"/>
  <c r="AC37" i="3"/>
  <c r="AA37" i="3"/>
  <c r="W38" i="3" a="1"/>
  <c r="AD37" i="3"/>
  <c r="I38" i="3"/>
  <c r="K38" i="3"/>
  <c r="J38" i="3"/>
  <c r="H38" i="3" l="1"/>
  <c r="AJ37" i="3"/>
  <c r="AH37" i="3"/>
  <c r="AG37" i="3"/>
  <c r="N38" i="3"/>
  <c r="Q38" i="3"/>
  <c r="I39" i="3" a="1"/>
  <c r="P38" i="3"/>
  <c r="M38" i="3"/>
  <c r="Y38" i="3"/>
  <c r="X38" i="3"/>
  <c r="W38" i="3"/>
  <c r="R38" i="3"/>
  <c r="O38" i="3"/>
  <c r="AI37" i="3" l="1"/>
  <c r="AK37" i="3" s="1"/>
  <c r="AD38" i="3"/>
  <c r="AA38" i="3"/>
  <c r="W39" i="3" a="1"/>
  <c r="AE38" i="3"/>
  <c r="AB38" i="3"/>
  <c r="K39" i="3"/>
  <c r="I39" i="3"/>
  <c r="H39" i="3" s="1"/>
  <c r="J39" i="3"/>
  <c r="AF38" i="3"/>
  <c r="AC38" i="3"/>
  <c r="AJ38" i="3" l="1"/>
  <c r="AG38" i="3"/>
  <c r="AH38" i="3"/>
  <c r="Y39" i="3"/>
  <c r="W39" i="3"/>
  <c r="X39" i="3"/>
  <c r="R39" i="3"/>
  <c r="O39" i="3"/>
  <c r="Q39" i="3"/>
  <c r="N39" i="3"/>
  <c r="I40" i="3" a="1"/>
  <c r="P39" i="3"/>
  <c r="M39" i="3"/>
  <c r="AI38" i="3" l="1"/>
  <c r="J40" i="3"/>
  <c r="K40" i="3"/>
  <c r="I40" i="3"/>
  <c r="H40" i="3" s="1"/>
  <c r="AB39" i="3"/>
  <c r="AE39" i="3"/>
  <c r="AA39" i="3"/>
  <c r="W40" i="3" a="1"/>
  <c r="AD39" i="3"/>
  <c r="AC39" i="3"/>
  <c r="AF39" i="3"/>
  <c r="AJ39" i="3" l="1"/>
  <c r="AK38" i="3"/>
  <c r="AH39" i="3"/>
  <c r="AG39" i="3"/>
  <c r="R40" i="3"/>
  <c r="O40" i="3"/>
  <c r="N40" i="3"/>
  <c r="Q40" i="3"/>
  <c r="W40" i="3"/>
  <c r="Y40" i="3"/>
  <c r="X40" i="3"/>
  <c r="I41" i="3" a="1"/>
  <c r="P40" i="3"/>
  <c r="M40" i="3"/>
  <c r="AI39" i="3" l="1"/>
  <c r="I41" i="3"/>
  <c r="J41" i="3"/>
  <c r="K41" i="3"/>
  <c r="AB40" i="3"/>
  <c r="AE40" i="3"/>
  <c r="AF40" i="3"/>
  <c r="AC40" i="3"/>
  <c r="AD40" i="3"/>
  <c r="AA40" i="3"/>
  <c r="W41" i="3" a="1"/>
  <c r="H41" i="3" l="1"/>
  <c r="AJ40" i="3"/>
  <c r="AK39" i="3"/>
  <c r="AH40" i="3"/>
  <c r="AG40" i="3"/>
  <c r="R41" i="3"/>
  <c r="O41" i="3"/>
  <c r="W41" i="3"/>
  <c r="Y41" i="3"/>
  <c r="X41" i="3"/>
  <c r="N41" i="3"/>
  <c r="Q41" i="3"/>
  <c r="M41" i="3"/>
  <c r="P41" i="3"/>
  <c r="I42" i="3" a="1"/>
  <c r="AI40" i="3" l="1"/>
  <c r="W42" i="3" a="1"/>
  <c r="AA41" i="3"/>
  <c r="AD41" i="3"/>
  <c r="I42" i="3"/>
  <c r="K42" i="3"/>
  <c r="J42" i="3"/>
  <c r="AF41" i="3"/>
  <c r="AC41" i="3"/>
  <c r="AE41" i="3"/>
  <c r="AB41" i="3"/>
  <c r="H42" i="3" l="1"/>
  <c r="AJ41" i="3"/>
  <c r="AK40" i="3"/>
  <c r="AG41" i="3"/>
  <c r="AH41" i="3"/>
  <c r="M42" i="3"/>
  <c r="I43" i="3" a="1"/>
  <c r="P42" i="3"/>
  <c r="N42" i="3"/>
  <c r="Q42" i="3"/>
  <c r="R42" i="3"/>
  <c r="O42" i="3"/>
  <c r="W42" i="3"/>
  <c r="Y42" i="3"/>
  <c r="X42" i="3"/>
  <c r="AI41" i="3" l="1"/>
  <c r="AE42" i="3"/>
  <c r="AB42" i="3"/>
  <c r="AD42" i="3"/>
  <c r="AA42" i="3"/>
  <c r="W43" i="3" a="1"/>
  <c r="I43" i="3"/>
  <c r="J43" i="3"/>
  <c r="K43" i="3"/>
  <c r="AF42" i="3"/>
  <c r="AC42" i="3"/>
  <c r="H43" i="3" l="1"/>
  <c r="AJ42" i="3"/>
  <c r="AK41" i="3"/>
  <c r="AG42" i="3"/>
  <c r="AH42" i="3"/>
  <c r="Q43" i="3"/>
  <c r="N43" i="3"/>
  <c r="P43" i="3"/>
  <c r="M43" i="3"/>
  <c r="I44" i="3" a="1"/>
  <c r="R43" i="3"/>
  <c r="O43" i="3"/>
  <c r="Y43" i="3"/>
  <c r="W43" i="3"/>
  <c r="X43" i="3"/>
  <c r="AI42" i="3" l="1"/>
  <c r="AA43" i="3"/>
  <c r="W44" i="3" a="1"/>
  <c r="AD43" i="3"/>
  <c r="AF43" i="3"/>
  <c r="AC43" i="3"/>
  <c r="AE43" i="3"/>
  <c r="AB43" i="3"/>
  <c r="K44" i="3"/>
  <c r="I44" i="3"/>
  <c r="J44" i="3"/>
  <c r="H44" i="3" l="1"/>
  <c r="AJ43" i="3"/>
  <c r="AK42" i="3"/>
  <c r="AG43" i="3"/>
  <c r="AH43" i="3"/>
  <c r="R44" i="3"/>
  <c r="O44" i="3"/>
  <c r="Y44" i="3"/>
  <c r="W44" i="3"/>
  <c r="X44" i="3"/>
  <c r="Q44" i="3"/>
  <c r="N44" i="3"/>
  <c r="P44" i="3"/>
  <c r="M44" i="3"/>
  <c r="I45" i="3" a="1"/>
  <c r="AI43" i="3" l="1"/>
  <c r="AF44" i="3"/>
  <c r="AC44" i="3"/>
  <c r="K45" i="3"/>
  <c r="I45" i="3"/>
  <c r="J45" i="3"/>
  <c r="AA44" i="3"/>
  <c r="W45" i="3" a="1"/>
  <c r="AD44" i="3"/>
  <c r="AB44" i="3"/>
  <c r="AE44" i="3"/>
  <c r="H45" i="3" l="1"/>
  <c r="AJ44" i="3"/>
  <c r="AK43" i="3"/>
  <c r="AH44" i="3"/>
  <c r="AG44" i="3"/>
  <c r="X45" i="3"/>
  <c r="W45" i="3"/>
  <c r="Y45" i="3"/>
  <c r="R45" i="3"/>
  <c r="O45" i="3"/>
  <c r="P45" i="3"/>
  <c r="M45" i="3"/>
  <c r="I46" i="3" a="1"/>
  <c r="N45" i="3"/>
  <c r="Q45" i="3"/>
  <c r="AI44" i="3" l="1"/>
  <c r="K46" i="3"/>
  <c r="J46" i="3"/>
  <c r="I46" i="3"/>
  <c r="H46" i="3" s="1"/>
  <c r="AC45" i="3"/>
  <c r="AF45" i="3"/>
  <c r="AA45" i="3"/>
  <c r="W46" i="3" a="1"/>
  <c r="AD45" i="3"/>
  <c r="AE45" i="3"/>
  <c r="AB45" i="3"/>
  <c r="AJ45" i="3" l="1"/>
  <c r="AK44" i="3"/>
  <c r="AG45" i="3"/>
  <c r="AH45" i="3"/>
  <c r="W46" i="3"/>
  <c r="Y46" i="3"/>
  <c r="X46" i="3"/>
  <c r="M46" i="3"/>
  <c r="I47" i="3" a="1"/>
  <c r="P46" i="3"/>
  <c r="Q46" i="3"/>
  <c r="N46" i="3"/>
  <c r="R46" i="3"/>
  <c r="O46" i="3"/>
  <c r="AI45" i="3" l="1"/>
  <c r="AE46" i="3"/>
  <c r="AB46" i="3"/>
  <c r="AF46" i="3"/>
  <c r="AC46" i="3"/>
  <c r="J47" i="3"/>
  <c r="I47" i="3"/>
  <c r="H47" i="3" s="1"/>
  <c r="K47" i="3"/>
  <c r="AD46" i="3"/>
  <c r="AA46" i="3"/>
  <c r="W47" i="3" a="1"/>
  <c r="AJ46" i="3" l="1"/>
  <c r="AK45" i="3"/>
  <c r="AH46" i="3"/>
  <c r="AG46" i="3"/>
  <c r="O47" i="3"/>
  <c r="R47" i="3"/>
  <c r="W47" i="3"/>
  <c r="X47" i="3"/>
  <c r="Y47" i="3"/>
  <c r="I48" i="3" a="1"/>
  <c r="P47" i="3"/>
  <c r="M47" i="3"/>
  <c r="Q47" i="3"/>
  <c r="N47" i="3"/>
  <c r="AI46" i="3" l="1"/>
  <c r="AE47" i="3"/>
  <c r="AB47" i="3"/>
  <c r="W48" i="3" a="1"/>
  <c r="AD47" i="3"/>
  <c r="AA47" i="3"/>
  <c r="K48" i="3"/>
  <c r="I48" i="3"/>
  <c r="J48" i="3"/>
  <c r="AF47" i="3"/>
  <c r="AC47" i="3"/>
  <c r="H48" i="3" l="1"/>
  <c r="AJ47" i="3"/>
  <c r="AK46" i="3"/>
  <c r="AG47" i="3"/>
  <c r="AH47" i="3"/>
  <c r="W48" i="3"/>
  <c r="Y48" i="3"/>
  <c r="X48" i="3"/>
  <c r="P48" i="3"/>
  <c r="M48" i="3"/>
  <c r="I49" i="3" a="1"/>
  <c r="R48" i="3"/>
  <c r="O48" i="3"/>
  <c r="N48" i="3"/>
  <c r="Q48" i="3"/>
  <c r="AI47" i="3" l="1"/>
  <c r="J49" i="3"/>
  <c r="I49" i="3"/>
  <c r="H49" i="3" s="1"/>
  <c r="K49" i="3"/>
  <c r="AA48" i="3"/>
  <c r="W49" i="3" a="1"/>
  <c r="AD48" i="3"/>
  <c r="AB48" i="3"/>
  <c r="AE48" i="3"/>
  <c r="AC48" i="3"/>
  <c r="AF48" i="3"/>
  <c r="AJ48" i="3" l="1"/>
  <c r="AK47" i="3"/>
  <c r="AG48" i="3"/>
  <c r="AH48" i="3"/>
  <c r="O49" i="3"/>
  <c r="R49" i="3"/>
  <c r="P49" i="3"/>
  <c r="M49" i="3"/>
  <c r="I50" i="3" a="1"/>
  <c r="X49" i="3"/>
  <c r="W49" i="3"/>
  <c r="Y49" i="3"/>
  <c r="Q49" i="3"/>
  <c r="N49" i="3"/>
  <c r="AI48" i="3" l="1"/>
  <c r="AK48" i="3" s="1"/>
  <c r="AF49" i="3"/>
  <c r="AC49" i="3"/>
  <c r="AD49" i="3"/>
  <c r="W50" i="3" a="1"/>
  <c r="AA49" i="3"/>
  <c r="AE49" i="3"/>
  <c r="AB49" i="3"/>
  <c r="K50" i="3"/>
  <c r="J50" i="3"/>
  <c r="I50" i="3"/>
  <c r="H50" i="3" s="1"/>
  <c r="AJ49" i="3" l="1"/>
  <c r="AG49" i="3"/>
  <c r="AH49" i="3"/>
  <c r="R50" i="3"/>
  <c r="O50" i="3"/>
  <c r="Y50" i="3"/>
  <c r="X50" i="3"/>
  <c r="W50" i="3"/>
  <c r="P50" i="3"/>
  <c r="M50" i="3"/>
  <c r="I51" i="3" a="1"/>
  <c r="N50" i="3"/>
  <c r="Q50" i="3"/>
  <c r="AI49" i="3" l="1"/>
  <c r="AK49" i="3" s="1"/>
  <c r="I51" i="3"/>
  <c r="J51" i="3"/>
  <c r="K51" i="3"/>
  <c r="AE50" i="3"/>
  <c r="AB50" i="3"/>
  <c r="AC50" i="3"/>
  <c r="AF50" i="3"/>
  <c r="AD50" i="3"/>
  <c r="AA50" i="3"/>
  <c r="W51" i="3" a="1"/>
  <c r="H51" i="3" l="1"/>
  <c r="AH50" i="3"/>
  <c r="AJ50" i="3"/>
  <c r="AG50" i="3"/>
  <c r="R51" i="3"/>
  <c r="O51" i="3"/>
  <c r="X51" i="3"/>
  <c r="Y51" i="3"/>
  <c r="W51" i="3"/>
  <c r="N51" i="3"/>
  <c r="Q51" i="3"/>
  <c r="I52" i="3" a="1"/>
  <c r="P51" i="3"/>
  <c r="M51" i="3"/>
  <c r="AI50" i="3" l="1"/>
  <c r="AK50" i="3"/>
  <c r="AD51" i="3"/>
  <c r="AA51" i="3"/>
  <c r="W52" i="3" a="1"/>
  <c r="K52" i="3"/>
  <c r="I52" i="3"/>
  <c r="J52" i="3"/>
  <c r="AF51" i="3"/>
  <c r="AC51" i="3"/>
  <c r="AB51" i="3"/>
  <c r="AE51" i="3"/>
  <c r="H52" i="3" l="1"/>
  <c r="AJ51" i="3"/>
  <c r="AG51" i="3"/>
  <c r="AH51" i="3"/>
  <c r="X52" i="3"/>
  <c r="Y52" i="3"/>
  <c r="W52" i="3"/>
  <c r="Q52" i="3"/>
  <c r="N52" i="3"/>
  <c r="O52" i="3"/>
  <c r="R52" i="3"/>
  <c r="I53" i="3" a="1"/>
  <c r="M52" i="3"/>
  <c r="P52" i="3"/>
  <c r="AI51" i="3" l="1"/>
  <c r="AD52" i="3"/>
  <c r="AA52" i="3"/>
  <c r="W53" i="3" a="1"/>
  <c r="AF52" i="3"/>
  <c r="AC52" i="3"/>
  <c r="K53" i="3"/>
  <c r="I53" i="3"/>
  <c r="H53" i="3" s="1"/>
  <c r="J53" i="3"/>
  <c r="AE52" i="3"/>
  <c r="AB52" i="3"/>
  <c r="AJ52" i="3" l="1"/>
  <c r="AK51" i="3"/>
  <c r="AG52" i="3"/>
  <c r="AH52" i="3"/>
  <c r="Y53" i="3"/>
  <c r="X53" i="3"/>
  <c r="W53" i="3"/>
  <c r="O53" i="3"/>
  <c r="R53" i="3"/>
  <c r="Q53" i="3"/>
  <c r="N53" i="3"/>
  <c r="I54" i="3" a="1"/>
  <c r="P53" i="3"/>
  <c r="M53" i="3"/>
  <c r="AI52" i="3" l="1"/>
  <c r="I54" i="3"/>
  <c r="J54" i="3"/>
  <c r="K54" i="3"/>
  <c r="AE53" i="3"/>
  <c r="AB53" i="3"/>
  <c r="AD53" i="3"/>
  <c r="AA53" i="3"/>
  <c r="W54" i="3" a="1"/>
  <c r="AF53" i="3"/>
  <c r="AC53" i="3"/>
  <c r="H54" i="3" l="1"/>
  <c r="AJ53" i="3"/>
  <c r="AK52" i="3"/>
  <c r="AG53" i="3"/>
  <c r="AH53" i="3"/>
  <c r="Y54" i="3"/>
  <c r="W54" i="3"/>
  <c r="X54" i="3"/>
  <c r="O54" i="3"/>
  <c r="R54" i="3"/>
  <c r="Q54" i="3"/>
  <c r="N54" i="3"/>
  <c r="I55" i="3" a="1"/>
  <c r="M54" i="3"/>
  <c r="P54" i="3"/>
  <c r="AI53" i="3" l="1"/>
  <c r="AK53" i="3" s="1"/>
  <c r="I55" i="3"/>
  <c r="H55" i="3" s="1"/>
  <c r="J55" i="3"/>
  <c r="K55" i="3"/>
  <c r="AE54" i="3"/>
  <c r="AB54" i="3"/>
  <c r="W55" i="3" a="1"/>
  <c r="AA54" i="3"/>
  <c r="AD54" i="3"/>
  <c r="AF54" i="3"/>
  <c r="AC54" i="3"/>
  <c r="AJ54" i="3" l="1"/>
  <c r="AG54" i="3"/>
  <c r="AH54" i="3"/>
  <c r="R55" i="3"/>
  <c r="O55" i="3"/>
  <c r="Y55" i="3"/>
  <c r="W55" i="3"/>
  <c r="X55" i="3"/>
  <c r="N55" i="3"/>
  <c r="Q55" i="3"/>
  <c r="P55" i="3"/>
  <c r="M55" i="3"/>
  <c r="I56" i="3" a="1"/>
  <c r="AI54" i="3" l="1"/>
  <c r="AK54" i="3"/>
  <c r="AE55" i="3"/>
  <c r="AB55" i="3"/>
  <c r="W56" i="3" a="1"/>
  <c r="AD55" i="3"/>
  <c r="AA55" i="3"/>
  <c r="AF55" i="3"/>
  <c r="AC55" i="3"/>
  <c r="K56" i="3"/>
  <c r="J56" i="3"/>
  <c r="I56" i="3"/>
  <c r="H56" i="3" s="1"/>
  <c r="AJ55" i="3" l="1"/>
  <c r="AH55" i="3"/>
  <c r="AG55" i="3"/>
  <c r="Y56" i="3"/>
  <c r="X56" i="3"/>
  <c r="W56" i="3"/>
  <c r="I57" i="3" a="1"/>
  <c r="P56" i="3"/>
  <c r="M56" i="3"/>
  <c r="R56" i="3"/>
  <c r="O56" i="3"/>
  <c r="Q56" i="3"/>
  <c r="N56" i="3"/>
  <c r="AI55" i="3" l="1"/>
  <c r="I57" i="3"/>
  <c r="J57" i="3"/>
  <c r="K57" i="3"/>
  <c r="W57" i="3" a="1"/>
  <c r="AA56" i="3"/>
  <c r="AD56" i="3"/>
  <c r="AB56" i="3"/>
  <c r="AE56" i="3"/>
  <c r="AF56" i="3"/>
  <c r="AC56" i="3"/>
  <c r="H57" i="3" l="1"/>
  <c r="AJ56" i="3"/>
  <c r="AK55" i="3"/>
  <c r="AH56" i="3"/>
  <c r="AG56" i="3"/>
  <c r="Y57" i="3"/>
  <c r="X57" i="3"/>
  <c r="W57" i="3"/>
  <c r="O57" i="3"/>
  <c r="R57" i="3"/>
  <c r="Q57" i="3"/>
  <c r="N57" i="3"/>
  <c r="P57" i="3"/>
  <c r="M57" i="3"/>
  <c r="I58" i="3" a="1"/>
  <c r="AI56" i="3" l="1"/>
  <c r="AD57" i="3"/>
  <c r="AA57" i="3"/>
  <c r="W58" i="3" a="1"/>
  <c r="AE57" i="3"/>
  <c r="AB57" i="3"/>
  <c r="I58" i="3"/>
  <c r="H58" i="3" s="1"/>
  <c r="K58" i="3"/>
  <c r="J58" i="3"/>
  <c r="AC57" i="3"/>
  <c r="AF57" i="3"/>
  <c r="AJ57" i="3" l="1"/>
  <c r="AK56" i="3"/>
  <c r="AG57" i="3"/>
  <c r="AH57" i="3"/>
  <c r="W58" i="3"/>
  <c r="Y58" i="3"/>
  <c r="X58" i="3"/>
  <c r="M58" i="3"/>
  <c r="I59" i="3" a="1"/>
  <c r="P58" i="3"/>
  <c r="Q58" i="3"/>
  <c r="N58" i="3"/>
  <c r="O58" i="3"/>
  <c r="R58" i="3"/>
  <c r="AI57" i="3" l="1"/>
  <c r="AB58" i="3"/>
  <c r="AE58" i="3"/>
  <c r="AF58" i="3"/>
  <c r="AC58" i="3"/>
  <c r="I59" i="3"/>
  <c r="J59" i="3"/>
  <c r="K59" i="3"/>
  <c r="AD58" i="3"/>
  <c r="AA58" i="3"/>
  <c r="W59" i="3" a="1"/>
  <c r="H59" i="3" l="1"/>
  <c r="AJ58" i="3"/>
  <c r="AK57" i="3"/>
  <c r="AH58" i="3"/>
  <c r="AG58" i="3"/>
  <c r="O59" i="3"/>
  <c r="R59" i="3"/>
  <c r="W59" i="3"/>
  <c r="X59" i="3"/>
  <c r="Y59" i="3"/>
  <c r="Q59" i="3"/>
  <c r="N59" i="3"/>
  <c r="P59" i="3"/>
  <c r="M59" i="3"/>
  <c r="I60" i="3" a="1"/>
  <c r="AI58" i="3" l="1"/>
  <c r="J60" i="3"/>
  <c r="K60" i="3"/>
  <c r="I60" i="3"/>
  <c r="AB59" i="3"/>
  <c r="AE59" i="3"/>
  <c r="AD59" i="3"/>
  <c r="AA59" i="3"/>
  <c r="W60" i="3" a="1"/>
  <c r="AF59" i="3"/>
  <c r="AC59" i="3"/>
  <c r="H60" i="3" l="1"/>
  <c r="AJ59" i="3"/>
  <c r="AK58" i="3"/>
  <c r="AH59" i="3"/>
  <c r="AG59" i="3"/>
  <c r="X60" i="3"/>
  <c r="Y60" i="3"/>
  <c r="W60" i="3"/>
  <c r="P60" i="3"/>
  <c r="M60" i="3"/>
  <c r="I61" i="3" a="1"/>
  <c r="R60" i="3"/>
  <c r="O60" i="3"/>
  <c r="Q60" i="3"/>
  <c r="N60" i="3"/>
  <c r="AI59" i="3" l="1"/>
  <c r="K61" i="3"/>
  <c r="J61" i="3"/>
  <c r="I61" i="3"/>
  <c r="H61" i="3" s="1"/>
  <c r="AF60" i="3"/>
  <c r="AC60" i="3"/>
  <c r="AD60" i="3"/>
  <c r="AA60" i="3"/>
  <c r="W61" i="3" a="1"/>
  <c r="AE60" i="3"/>
  <c r="AB60" i="3"/>
  <c r="AJ60" i="3" l="1"/>
  <c r="AK59" i="3"/>
  <c r="AG60" i="3"/>
  <c r="AH60" i="3"/>
  <c r="I62" i="3" a="1"/>
  <c r="P61" i="3"/>
  <c r="M61" i="3"/>
  <c r="Q61" i="3"/>
  <c r="N61" i="3"/>
  <c r="Y61" i="3"/>
  <c r="X61" i="3"/>
  <c r="W61" i="3"/>
  <c r="R61" i="3"/>
  <c r="O61" i="3"/>
  <c r="AI60" i="3" l="1"/>
  <c r="W62" i="3" a="1"/>
  <c r="AA61" i="3"/>
  <c r="AD61" i="3"/>
  <c r="AB61" i="3"/>
  <c r="AE61" i="3"/>
  <c r="AF61" i="3"/>
  <c r="AC61" i="3"/>
  <c r="J62" i="3"/>
  <c r="K62" i="3"/>
  <c r="I62" i="3"/>
  <c r="H62" i="3" s="1"/>
  <c r="AJ61" i="3" l="1"/>
  <c r="AK60" i="3"/>
  <c r="AH61" i="3"/>
  <c r="AG61" i="3"/>
  <c r="P62" i="3"/>
  <c r="M62" i="3"/>
  <c r="I63" i="3" a="1"/>
  <c r="Q62" i="3"/>
  <c r="N62" i="3"/>
  <c r="R62" i="3"/>
  <c r="O62" i="3"/>
  <c r="X62" i="3"/>
  <c r="Y62" i="3"/>
  <c r="W62" i="3"/>
  <c r="AI61" i="3" l="1"/>
  <c r="I63" i="3"/>
  <c r="K63" i="3"/>
  <c r="J63" i="3"/>
  <c r="AD62" i="3"/>
  <c r="AA62" i="3"/>
  <c r="W63" i="3" a="1"/>
  <c r="AE62" i="3"/>
  <c r="AB62" i="3"/>
  <c r="AC62" i="3"/>
  <c r="AF62" i="3"/>
  <c r="H63" i="3" l="1"/>
  <c r="AJ62" i="3"/>
  <c r="AK61" i="3"/>
  <c r="AG62" i="3"/>
  <c r="AH62" i="3"/>
  <c r="W63" i="3"/>
  <c r="X63" i="3"/>
  <c r="Y63" i="3"/>
  <c r="O63" i="3"/>
  <c r="R63" i="3"/>
  <c r="N63" i="3"/>
  <c r="Q63" i="3"/>
  <c r="P63" i="3"/>
  <c r="M63" i="3"/>
  <c r="I64" i="3" a="1"/>
  <c r="AI62" i="3" l="1"/>
  <c r="AK62" i="3" s="1"/>
  <c r="I64" i="3"/>
  <c r="K64" i="3"/>
  <c r="J64" i="3"/>
  <c r="AE63" i="3"/>
  <c r="AB63" i="3"/>
  <c r="AF63" i="3"/>
  <c r="AC63" i="3"/>
  <c r="AD63" i="3"/>
  <c r="AA63" i="3"/>
  <c r="W64" i="3" a="1"/>
  <c r="H64" i="3" l="1"/>
  <c r="AJ63" i="3"/>
  <c r="AH63" i="3"/>
  <c r="AG63" i="3"/>
  <c r="Y64" i="3"/>
  <c r="W64" i="3"/>
  <c r="X64" i="3"/>
  <c r="Q64" i="3"/>
  <c r="N64" i="3"/>
  <c r="O64" i="3"/>
  <c r="R64" i="3"/>
  <c r="I65" i="3" a="1"/>
  <c r="M64" i="3"/>
  <c r="P64" i="3"/>
  <c r="AI63" i="3" l="1"/>
  <c r="AK63" i="3" s="1"/>
  <c r="W65" i="3" a="1"/>
  <c r="AD64" i="3"/>
  <c r="AA64" i="3"/>
  <c r="I65" i="3"/>
  <c r="J65" i="3"/>
  <c r="K65" i="3"/>
  <c r="AB64" i="3"/>
  <c r="AE64" i="3"/>
  <c r="AF64" i="3"/>
  <c r="AC64" i="3"/>
  <c r="H65" i="3" l="1"/>
  <c r="AJ64" i="3"/>
  <c r="AG64" i="3"/>
  <c r="AH64" i="3"/>
  <c r="I66" i="3" a="1"/>
  <c r="P65" i="3"/>
  <c r="M65" i="3"/>
  <c r="O65" i="3"/>
  <c r="R65" i="3"/>
  <c r="Q65" i="3"/>
  <c r="N65" i="3"/>
  <c r="X65" i="3"/>
  <c r="W65" i="3"/>
  <c r="Y65" i="3"/>
  <c r="AI64" i="3" l="1"/>
  <c r="AK64" i="3" s="1"/>
  <c r="AE65" i="3"/>
  <c r="AB65" i="3"/>
  <c r="AF65" i="3"/>
  <c r="AC65" i="3"/>
  <c r="AD65" i="3"/>
  <c r="AA65" i="3"/>
  <c r="W66" i="3" a="1"/>
  <c r="J66" i="3"/>
  <c r="I66" i="3"/>
  <c r="H66" i="3" s="1"/>
  <c r="K66" i="3"/>
  <c r="AJ65" i="3" l="1"/>
  <c r="AG65" i="3"/>
  <c r="AH65" i="3"/>
  <c r="Q66" i="3"/>
  <c r="N66" i="3"/>
  <c r="O66" i="3"/>
  <c r="R66" i="3"/>
  <c r="Y66" i="3"/>
  <c r="W66" i="3"/>
  <c r="X66" i="3"/>
  <c r="M66" i="3"/>
  <c r="I67" i="3" a="1"/>
  <c r="P66" i="3"/>
  <c r="AI65" i="3" l="1"/>
  <c r="AK65" i="3" s="1"/>
  <c r="AE66" i="3"/>
  <c r="AB66" i="3"/>
  <c r="AD66" i="3"/>
  <c r="AA66" i="3"/>
  <c r="W67" i="3" a="1"/>
  <c r="J67" i="3"/>
  <c r="K67" i="3"/>
  <c r="I67" i="3"/>
  <c r="AF66" i="3"/>
  <c r="AC66" i="3"/>
  <c r="H67" i="3" l="1"/>
  <c r="AJ66" i="3"/>
  <c r="AG66" i="3"/>
  <c r="AH66" i="3"/>
  <c r="P67" i="3"/>
  <c r="M67" i="3"/>
  <c r="I68" i="3" a="1"/>
  <c r="R67" i="3"/>
  <c r="O67" i="3"/>
  <c r="N67" i="3"/>
  <c r="Q67" i="3"/>
  <c r="W67" i="3"/>
  <c r="X67" i="3"/>
  <c r="Y67" i="3"/>
  <c r="AI66" i="3" l="1"/>
  <c r="AD67" i="3"/>
  <c r="AA67" i="3"/>
  <c r="W68" i="3" a="1"/>
  <c r="I68" i="3"/>
  <c r="K68" i="3"/>
  <c r="J68" i="3"/>
  <c r="AF67" i="3"/>
  <c r="AC67" i="3"/>
  <c r="AE67" i="3"/>
  <c r="AB67" i="3"/>
  <c r="H68" i="3" l="1"/>
  <c r="AJ67" i="3"/>
  <c r="AK66" i="3"/>
  <c r="AG67" i="3"/>
  <c r="AH67" i="3"/>
  <c r="N68" i="3"/>
  <c r="Q68" i="3"/>
  <c r="R68" i="3"/>
  <c r="O68" i="3"/>
  <c r="P68" i="3"/>
  <c r="I69" i="3" a="1"/>
  <c r="M68" i="3"/>
  <c r="X68" i="3"/>
  <c r="Y68" i="3"/>
  <c r="W68" i="3"/>
  <c r="AI67" i="3" l="1"/>
  <c r="W69" i="3" a="1"/>
  <c r="AD68" i="3"/>
  <c r="AA68" i="3"/>
  <c r="I69" i="3"/>
  <c r="J69" i="3"/>
  <c r="K69" i="3"/>
  <c r="AF68" i="3"/>
  <c r="AC68" i="3"/>
  <c r="AE68" i="3"/>
  <c r="AB68" i="3"/>
  <c r="H69" i="3" l="1"/>
  <c r="AJ68" i="3"/>
  <c r="AK67" i="3"/>
  <c r="AG68" i="3"/>
  <c r="AH68" i="3"/>
  <c r="W69" i="3"/>
  <c r="Y69" i="3"/>
  <c r="X69" i="3"/>
  <c r="P69" i="3"/>
  <c r="M69" i="3"/>
  <c r="I70" i="3" a="1"/>
  <c r="R69" i="3"/>
  <c r="O69" i="3"/>
  <c r="Q69" i="3"/>
  <c r="N69" i="3"/>
  <c r="AI68" i="3" l="1"/>
  <c r="AK68" i="3" s="1"/>
  <c r="AE69" i="3"/>
  <c r="AB69" i="3"/>
  <c r="K70" i="3"/>
  <c r="J70" i="3"/>
  <c r="I70" i="3"/>
  <c r="H70" i="3" s="1"/>
  <c r="AF69" i="3"/>
  <c r="AC69" i="3"/>
  <c r="AD69" i="3"/>
  <c r="AA69" i="3"/>
  <c r="W70" i="3" a="1"/>
  <c r="AJ69" i="3" l="1"/>
  <c r="AG69" i="3"/>
  <c r="AH69" i="3"/>
  <c r="X70" i="3"/>
  <c r="W70" i="3"/>
  <c r="Y70" i="3"/>
  <c r="N70" i="3"/>
  <c r="Q70" i="3"/>
  <c r="R70" i="3"/>
  <c r="O70" i="3"/>
  <c r="I71" i="3" a="1"/>
  <c r="P70" i="3"/>
  <c r="M70" i="3"/>
  <c r="AI69" i="3" l="1"/>
  <c r="AK69" i="3" s="1"/>
  <c r="AC70" i="3"/>
  <c r="AF70" i="3"/>
  <c r="AA70" i="3"/>
  <c r="W71" i="3" a="1"/>
  <c r="AD70" i="3"/>
  <c r="K71" i="3"/>
  <c r="I71" i="3"/>
  <c r="J71" i="3"/>
  <c r="AE70" i="3"/>
  <c r="AB70" i="3"/>
  <c r="H71" i="3" l="1"/>
  <c r="AJ70" i="3"/>
  <c r="AG70" i="3"/>
  <c r="AH70" i="3"/>
  <c r="N71" i="3"/>
  <c r="Q71" i="3"/>
  <c r="M71" i="3"/>
  <c r="I72" i="3" a="1"/>
  <c r="P71" i="3"/>
  <c r="R71" i="3"/>
  <c r="O71" i="3"/>
  <c r="X71" i="3"/>
  <c r="Y71" i="3"/>
  <c r="W71" i="3"/>
  <c r="AI70" i="3" l="1"/>
  <c r="AE71" i="3"/>
  <c r="AB71" i="3"/>
  <c r="K72" i="3"/>
  <c r="J72" i="3"/>
  <c r="I72" i="3"/>
  <c r="H72" i="3" s="1"/>
  <c r="W72" i="3" a="1"/>
  <c r="AD71" i="3"/>
  <c r="AA71" i="3"/>
  <c r="AF71" i="3"/>
  <c r="AC71" i="3"/>
  <c r="AJ71" i="3" l="1"/>
  <c r="AK70" i="3"/>
  <c r="AG71" i="3"/>
  <c r="AH71" i="3"/>
  <c r="Q72" i="3"/>
  <c r="N72" i="3"/>
  <c r="R72" i="3"/>
  <c r="O72" i="3"/>
  <c r="Y72" i="3"/>
  <c r="X72" i="3"/>
  <c r="W72" i="3"/>
  <c r="P72" i="3"/>
  <c r="I73" i="3" a="1"/>
  <c r="M72" i="3"/>
  <c r="AI71" i="3" l="1"/>
  <c r="W73" i="3" a="1"/>
  <c r="AA72" i="3"/>
  <c r="AD72" i="3"/>
  <c r="AB72" i="3"/>
  <c r="AE72" i="3"/>
  <c r="I73" i="3"/>
  <c r="J73" i="3"/>
  <c r="K73" i="3"/>
  <c r="AF72" i="3"/>
  <c r="AC72" i="3"/>
  <c r="H73" i="3" l="1"/>
  <c r="AJ72" i="3"/>
  <c r="AK71" i="3"/>
  <c r="AH72" i="3"/>
  <c r="AG72" i="3"/>
  <c r="O73" i="3"/>
  <c r="R73" i="3"/>
  <c r="Q73" i="3"/>
  <c r="N73" i="3"/>
  <c r="I74" i="3" a="1"/>
  <c r="P73" i="3"/>
  <c r="M73" i="3"/>
  <c r="Y73" i="3"/>
  <c r="X73" i="3"/>
  <c r="W73" i="3"/>
  <c r="AI72" i="3" l="1"/>
  <c r="AD73" i="3"/>
  <c r="AA73" i="3"/>
  <c r="W74" i="3" a="1"/>
  <c r="AE73" i="3"/>
  <c r="AB73" i="3"/>
  <c r="I74" i="3"/>
  <c r="J74" i="3"/>
  <c r="K74" i="3"/>
  <c r="AF73" i="3"/>
  <c r="AC73" i="3"/>
  <c r="H74" i="3" l="1"/>
  <c r="AJ73" i="3"/>
  <c r="AK72" i="3"/>
  <c r="AG73" i="3"/>
  <c r="AH73" i="3"/>
  <c r="R74" i="3"/>
  <c r="O74" i="3"/>
  <c r="Q74" i="3"/>
  <c r="N74" i="3"/>
  <c r="X74" i="3"/>
  <c r="Y74" i="3"/>
  <c r="W74" i="3"/>
  <c r="I75" i="3" a="1"/>
  <c r="P74" i="3"/>
  <c r="M74" i="3"/>
  <c r="AI73" i="3" l="1"/>
  <c r="J75" i="3"/>
  <c r="K75" i="3"/>
  <c r="I75" i="3"/>
  <c r="AC74" i="3"/>
  <c r="AF74" i="3"/>
  <c r="AA74" i="3"/>
  <c r="AD74" i="3"/>
  <c r="W75" i="3" a="1"/>
  <c r="AB74" i="3"/>
  <c r="AE74" i="3"/>
  <c r="H75" i="3" l="1"/>
  <c r="AJ74" i="3"/>
  <c r="AK73" i="3"/>
  <c r="AG74" i="3"/>
  <c r="AH74" i="3"/>
  <c r="M75" i="3"/>
  <c r="I76" i="3" a="1"/>
  <c r="P75" i="3"/>
  <c r="R75" i="3"/>
  <c r="O75" i="3"/>
  <c r="X75" i="3"/>
  <c r="Y75" i="3"/>
  <c r="W75" i="3"/>
  <c r="Q75" i="3"/>
  <c r="N75" i="3"/>
  <c r="AI74" i="3" l="1"/>
  <c r="I76" i="3"/>
  <c r="J76" i="3"/>
  <c r="K76" i="3"/>
  <c r="W76" i="3" a="1"/>
  <c r="AD75" i="3"/>
  <c r="AA75" i="3"/>
  <c r="AF75" i="3"/>
  <c r="AC75" i="3"/>
  <c r="AE75" i="3"/>
  <c r="AB75" i="3"/>
  <c r="H76" i="3" l="1"/>
  <c r="AJ75" i="3"/>
  <c r="AK74" i="3"/>
  <c r="AG75" i="3"/>
  <c r="AH75" i="3"/>
  <c r="X76" i="3"/>
  <c r="Y76" i="3"/>
  <c r="W76" i="3"/>
  <c r="R76" i="3"/>
  <c r="O76" i="3"/>
  <c r="Q76" i="3"/>
  <c r="N76" i="3"/>
  <c r="M76" i="3"/>
  <c r="P76" i="3"/>
  <c r="I77" i="3" a="1"/>
  <c r="AI75" i="3" l="1"/>
  <c r="AK75" i="3" s="1"/>
  <c r="AD76" i="3"/>
  <c r="AA76" i="3"/>
  <c r="W77" i="3" a="1"/>
  <c r="K77" i="3"/>
  <c r="I77" i="3"/>
  <c r="J77" i="3"/>
  <c r="AF76" i="3"/>
  <c r="AC76" i="3"/>
  <c r="AE76" i="3"/>
  <c r="AB76" i="3"/>
  <c r="H77" i="3" l="1"/>
  <c r="AJ76" i="3"/>
  <c r="AG76" i="3"/>
  <c r="AH76" i="3"/>
  <c r="R77" i="3"/>
  <c r="O77" i="3"/>
  <c r="Y77" i="3"/>
  <c r="W77" i="3"/>
  <c r="X77" i="3"/>
  <c r="N77" i="3"/>
  <c r="Q77" i="3"/>
  <c r="I78" i="3" a="1"/>
  <c r="P77" i="3"/>
  <c r="M77" i="3"/>
  <c r="AI76" i="3" l="1"/>
  <c r="AK76" i="3" s="1"/>
  <c r="K78" i="3"/>
  <c r="J78" i="3"/>
  <c r="I78" i="3"/>
  <c r="H78" i="3" s="1"/>
  <c r="AD77" i="3"/>
  <c r="AA77" i="3"/>
  <c r="W78" i="3" a="1"/>
  <c r="AF77" i="3"/>
  <c r="AC77" i="3"/>
  <c r="AE77" i="3"/>
  <c r="AB77" i="3"/>
  <c r="AJ77" i="3" l="1"/>
  <c r="AH77" i="3"/>
  <c r="AG77" i="3"/>
  <c r="I79" i="3" a="1"/>
  <c r="M78" i="3"/>
  <c r="P78" i="3"/>
  <c r="Y78" i="3"/>
  <c r="W78" i="3"/>
  <c r="X78" i="3"/>
  <c r="Q78" i="3"/>
  <c r="N78" i="3"/>
  <c r="R78" i="3"/>
  <c r="O78" i="3"/>
  <c r="AI77" i="3" l="1"/>
  <c r="AF78" i="3"/>
  <c r="AC78" i="3"/>
  <c r="AB78" i="3"/>
  <c r="AE78" i="3"/>
  <c r="AD78" i="3"/>
  <c r="AA78" i="3"/>
  <c r="W79" i="3" a="1"/>
  <c r="K79" i="3"/>
  <c r="I79" i="3"/>
  <c r="J79" i="3"/>
  <c r="H79" i="3" l="1"/>
  <c r="AJ78" i="3"/>
  <c r="AK77" i="3"/>
  <c r="AG78" i="3"/>
  <c r="AH78" i="3"/>
  <c r="W79" i="3"/>
  <c r="X79" i="3"/>
  <c r="Y79" i="3"/>
  <c r="R79" i="3"/>
  <c r="O79" i="3"/>
  <c r="N79" i="3"/>
  <c r="Q79" i="3"/>
  <c r="M79" i="3"/>
  <c r="I80" i="3" a="1"/>
  <c r="P79" i="3"/>
  <c r="AI78" i="3" l="1"/>
  <c r="AK78" i="3" s="1"/>
  <c r="AF79" i="3"/>
  <c r="AC79" i="3"/>
  <c r="AE79" i="3"/>
  <c r="AB79" i="3"/>
  <c r="J80" i="3"/>
  <c r="K80" i="3"/>
  <c r="I80" i="3"/>
  <c r="H80" i="3" s="1"/>
  <c r="W80" i="3" a="1"/>
  <c r="AA79" i="3"/>
  <c r="AD79" i="3"/>
  <c r="AJ79" i="3" l="1"/>
  <c r="AH79" i="3"/>
  <c r="AG79" i="3"/>
  <c r="X80" i="3"/>
  <c r="W80" i="3"/>
  <c r="Y80" i="3"/>
  <c r="P80" i="3"/>
  <c r="I81" i="3" a="1"/>
  <c r="M80" i="3"/>
  <c r="O80" i="3"/>
  <c r="R80" i="3"/>
  <c r="N80" i="3"/>
  <c r="Q80" i="3"/>
  <c r="AI79" i="3" l="1"/>
  <c r="AC80" i="3"/>
  <c r="AF80" i="3"/>
  <c r="AD80" i="3"/>
  <c r="W81" i="3" a="1"/>
  <c r="AA80" i="3"/>
  <c r="J81" i="3"/>
  <c r="K81" i="3"/>
  <c r="I81" i="3"/>
  <c r="H81" i="3" s="1"/>
  <c r="AE80" i="3"/>
  <c r="AB80" i="3"/>
  <c r="AJ80" i="3" l="1"/>
  <c r="AK79" i="3"/>
  <c r="AH80" i="3"/>
  <c r="AG80" i="3"/>
  <c r="X81" i="3"/>
  <c r="W81" i="3"/>
  <c r="Y81" i="3"/>
  <c r="R81" i="3"/>
  <c r="O81" i="3"/>
  <c r="Q81" i="3"/>
  <c r="N81" i="3"/>
  <c r="P81" i="3"/>
  <c r="M81" i="3"/>
  <c r="I82" i="3" a="1"/>
  <c r="AI80" i="3" l="1"/>
  <c r="K82" i="3"/>
  <c r="I82" i="3"/>
  <c r="J82" i="3"/>
  <c r="AA81" i="3"/>
  <c r="W82" i="3" a="1"/>
  <c r="AD81" i="3"/>
  <c r="AC81" i="3"/>
  <c r="AF81" i="3"/>
  <c r="AE81" i="3"/>
  <c r="AB81" i="3"/>
  <c r="H82" i="3" l="1"/>
  <c r="AJ81" i="3"/>
  <c r="AK80" i="3"/>
  <c r="AG81" i="3"/>
  <c r="AH81" i="3"/>
  <c r="I83" i="3" a="1"/>
  <c r="P82" i="3"/>
  <c r="M82" i="3"/>
  <c r="Q82" i="3"/>
  <c r="N82" i="3"/>
  <c r="Y82" i="3"/>
  <c r="W82" i="3"/>
  <c r="X82" i="3"/>
  <c r="R82" i="3"/>
  <c r="O82" i="3"/>
  <c r="AI81" i="3" l="1"/>
  <c r="AE82" i="3"/>
  <c r="AB82" i="3"/>
  <c r="AD82" i="3"/>
  <c r="W83" i="3" a="1"/>
  <c r="AA82" i="3"/>
  <c r="AF82" i="3"/>
  <c r="AC82" i="3"/>
  <c r="I83" i="3"/>
  <c r="J83" i="3"/>
  <c r="K83" i="3"/>
  <c r="H83" i="3" l="1"/>
  <c r="AJ82" i="3"/>
  <c r="AK81" i="3"/>
  <c r="AH82" i="3"/>
  <c r="AG82" i="3"/>
  <c r="P83" i="3"/>
  <c r="M83" i="3"/>
  <c r="I84" i="3" a="1"/>
  <c r="R83" i="3"/>
  <c r="O83" i="3"/>
  <c r="X83" i="3"/>
  <c r="Y83" i="3"/>
  <c r="W83" i="3"/>
  <c r="Q83" i="3"/>
  <c r="N83" i="3"/>
  <c r="AI82" i="3" l="1"/>
  <c r="J84" i="3"/>
  <c r="K84" i="3"/>
  <c r="I84" i="3"/>
  <c r="H84" i="3" s="1"/>
  <c r="AF83" i="3"/>
  <c r="AC83" i="3"/>
  <c r="AB83" i="3"/>
  <c r="AE83" i="3"/>
  <c r="AD83" i="3"/>
  <c r="W84" i="3" a="1"/>
  <c r="AA83" i="3"/>
  <c r="AJ83" i="3" l="1"/>
  <c r="AK82" i="3"/>
  <c r="AG83" i="3"/>
  <c r="AH83" i="3"/>
  <c r="M84" i="3"/>
  <c r="I85" i="3" a="1"/>
  <c r="P84" i="3"/>
  <c r="R84" i="3"/>
  <c r="O84" i="3"/>
  <c r="W84" i="3"/>
  <c r="X84" i="3"/>
  <c r="Y84" i="3"/>
  <c r="N84" i="3"/>
  <c r="Q84" i="3"/>
  <c r="AI83" i="3" l="1"/>
  <c r="AK83" i="3" s="1"/>
  <c r="W85" i="3" a="1"/>
  <c r="AA84" i="3"/>
  <c r="AD84" i="3"/>
  <c r="AC84" i="3"/>
  <c r="AF84" i="3"/>
  <c r="AE84" i="3"/>
  <c r="AB84" i="3"/>
  <c r="I85" i="3"/>
  <c r="J85" i="3"/>
  <c r="K85" i="3"/>
  <c r="H85" i="3" l="1"/>
  <c r="AJ84" i="3"/>
  <c r="AG84" i="3"/>
  <c r="AH84" i="3"/>
  <c r="N85" i="3"/>
  <c r="Q85" i="3"/>
  <c r="P85" i="3"/>
  <c r="M85" i="3"/>
  <c r="I86" i="3" a="1"/>
  <c r="R85" i="3"/>
  <c r="O85" i="3"/>
  <c r="W85" i="3"/>
  <c r="Y85" i="3"/>
  <c r="X85" i="3"/>
  <c r="AI84" i="3" l="1"/>
  <c r="AK84" i="3" s="1"/>
  <c r="AA85" i="3"/>
  <c r="W86" i="3" a="1"/>
  <c r="AD85" i="3"/>
  <c r="AB85" i="3"/>
  <c r="AE85" i="3"/>
  <c r="AC85" i="3"/>
  <c r="AF85" i="3"/>
  <c r="J86" i="3"/>
  <c r="I86" i="3"/>
  <c r="H86" i="3" s="1"/>
  <c r="K86" i="3"/>
  <c r="AJ85" i="3" l="1"/>
  <c r="AH85" i="3"/>
  <c r="AG85" i="3"/>
  <c r="Q86" i="3"/>
  <c r="N86" i="3"/>
  <c r="X86" i="3"/>
  <c r="W86" i="3"/>
  <c r="Y86" i="3"/>
  <c r="O86" i="3"/>
  <c r="R86" i="3"/>
  <c r="I87" i="3" a="1"/>
  <c r="P86" i="3"/>
  <c r="M86" i="3"/>
  <c r="AI85" i="3" l="1"/>
  <c r="I87" i="3"/>
  <c r="J87" i="3"/>
  <c r="K87" i="3"/>
  <c r="AD86" i="3"/>
  <c r="AA86" i="3"/>
  <c r="W87" i="3" a="1"/>
  <c r="AB86" i="3"/>
  <c r="AE86" i="3"/>
  <c r="AF86" i="3"/>
  <c r="AC86" i="3"/>
  <c r="H87" i="3" l="1"/>
  <c r="AJ86" i="3"/>
  <c r="AK85" i="3"/>
  <c r="AH86" i="3"/>
  <c r="AG86" i="3"/>
  <c r="O87" i="3"/>
  <c r="R87" i="3"/>
  <c r="Y87" i="3"/>
  <c r="W87" i="3"/>
  <c r="X87" i="3"/>
  <c r="Q87" i="3"/>
  <c r="N87" i="3"/>
  <c r="I88" i="3" a="1"/>
  <c r="M87" i="3"/>
  <c r="P87" i="3"/>
  <c r="AI86" i="3" l="1"/>
  <c r="AD87" i="3"/>
  <c r="AA87" i="3"/>
  <c r="W88" i="3" a="1"/>
  <c r="K88" i="3"/>
  <c r="I88" i="3"/>
  <c r="J88" i="3"/>
  <c r="AF87" i="3"/>
  <c r="AC87" i="3"/>
  <c r="AB87" i="3"/>
  <c r="AE87" i="3"/>
  <c r="H88" i="3" l="1"/>
  <c r="AJ87" i="3"/>
  <c r="AK86" i="3"/>
  <c r="AG87" i="3"/>
  <c r="AH87" i="3"/>
  <c r="X88" i="3"/>
  <c r="W88" i="3"/>
  <c r="Y88" i="3"/>
  <c r="R88" i="3"/>
  <c r="O88" i="3"/>
  <c r="Q88" i="3"/>
  <c r="N88" i="3"/>
  <c r="P88" i="3"/>
  <c r="I89" i="3" a="1"/>
  <c r="M88" i="3"/>
  <c r="AI87" i="3" l="1"/>
  <c r="AK87" i="3" s="1"/>
  <c r="AC88" i="3"/>
  <c r="AF88" i="3"/>
  <c r="W89" i="3" a="1"/>
  <c r="AA88" i="3"/>
  <c r="AD88" i="3"/>
  <c r="I89" i="3"/>
  <c r="J89" i="3"/>
  <c r="K89" i="3"/>
  <c r="AB88" i="3"/>
  <c r="AE88" i="3"/>
  <c r="H89" i="3" l="1"/>
  <c r="AJ88" i="3"/>
  <c r="AG88" i="3"/>
  <c r="AH88" i="3"/>
  <c r="Q89" i="3"/>
  <c r="N89" i="3"/>
  <c r="Y89" i="3"/>
  <c r="X89" i="3"/>
  <c r="W89" i="3"/>
  <c r="I90" i="3" a="1"/>
  <c r="P89" i="3"/>
  <c r="M89" i="3"/>
  <c r="O89" i="3"/>
  <c r="R89" i="3"/>
  <c r="AI88" i="3" l="1"/>
  <c r="AC89" i="3"/>
  <c r="AF89" i="3"/>
  <c r="J90" i="3"/>
  <c r="I90" i="3"/>
  <c r="K90" i="3"/>
  <c r="AE89" i="3"/>
  <c r="AB89" i="3"/>
  <c r="AA89" i="3"/>
  <c r="W90" i="3" a="1"/>
  <c r="AD89" i="3"/>
  <c r="H90" i="3" l="1"/>
  <c r="AJ89" i="3"/>
  <c r="AH89" i="3"/>
  <c r="AK88" i="3"/>
  <c r="AG89" i="3"/>
  <c r="Y90" i="3"/>
  <c r="W90" i="3"/>
  <c r="X90" i="3"/>
  <c r="R90" i="3"/>
  <c r="O90" i="3"/>
  <c r="I91" i="3" a="1"/>
  <c r="P90" i="3"/>
  <c r="M90" i="3"/>
  <c r="N90" i="3"/>
  <c r="Q90" i="3"/>
  <c r="AI89" i="3" l="1"/>
  <c r="AK89" i="3" s="1"/>
  <c r="AE90" i="3"/>
  <c r="AB90" i="3"/>
  <c r="J91" i="3"/>
  <c r="I91" i="3"/>
  <c r="K91" i="3"/>
  <c r="AD90" i="3"/>
  <c r="AA90" i="3"/>
  <c r="W91" i="3" a="1"/>
  <c r="AF90" i="3"/>
  <c r="AC90" i="3"/>
  <c r="H91" i="3" l="1"/>
  <c r="AJ90" i="3"/>
  <c r="AG90" i="3"/>
  <c r="AH90" i="3"/>
  <c r="R91" i="3"/>
  <c r="O91" i="3"/>
  <c r="X91" i="3"/>
  <c r="Y91" i="3"/>
  <c r="W91" i="3"/>
  <c r="P91" i="3"/>
  <c r="I92" i="3" a="1"/>
  <c r="M91" i="3"/>
  <c r="Q91" i="3"/>
  <c r="N91" i="3"/>
  <c r="AI90" i="3" l="1"/>
  <c r="AK90" i="3"/>
  <c r="I92" i="3"/>
  <c r="J92" i="3"/>
  <c r="K92" i="3"/>
  <c r="AE91" i="3"/>
  <c r="AB91" i="3"/>
  <c r="AC91" i="3"/>
  <c r="AF91" i="3"/>
  <c r="AA91" i="3"/>
  <c r="W92" i="3" a="1"/>
  <c r="AD91" i="3"/>
  <c r="H92" i="3" l="1"/>
  <c r="AJ91" i="3"/>
  <c r="AH91" i="3"/>
  <c r="AG91" i="3"/>
  <c r="R92" i="3"/>
  <c r="O92" i="3"/>
  <c r="Q92" i="3"/>
  <c r="N92" i="3"/>
  <c r="X92" i="3"/>
  <c r="Y92" i="3"/>
  <c r="W92" i="3"/>
  <c r="M92" i="3"/>
  <c r="P92" i="3"/>
  <c r="I93" i="3" a="1"/>
  <c r="AI91" i="3" l="1"/>
  <c r="AK91" i="3" s="1"/>
  <c r="J93" i="3"/>
  <c r="K93" i="3"/>
  <c r="I93" i="3"/>
  <c r="H93" i="3" s="1"/>
  <c r="AF92" i="3"/>
  <c r="AC92" i="3"/>
  <c r="AD92" i="3"/>
  <c r="AA92" i="3"/>
  <c r="W93" i="3" a="1"/>
  <c r="AE92" i="3"/>
  <c r="AB92" i="3"/>
  <c r="AJ92" i="3" l="1"/>
  <c r="AH92" i="3"/>
  <c r="AG92" i="3"/>
  <c r="I94" i="3" a="1"/>
  <c r="M93" i="3"/>
  <c r="P93" i="3"/>
  <c r="R93" i="3"/>
  <c r="O93" i="3"/>
  <c r="X93" i="3"/>
  <c r="W93" i="3"/>
  <c r="Y93" i="3"/>
  <c r="Q93" i="3"/>
  <c r="N93" i="3"/>
  <c r="AI92" i="3" l="1"/>
  <c r="AF93" i="3"/>
  <c r="AC93" i="3"/>
  <c r="AD93" i="3"/>
  <c r="AA93" i="3"/>
  <c r="W94" i="3" a="1"/>
  <c r="AB93" i="3"/>
  <c r="AE93" i="3"/>
  <c r="K94" i="3"/>
  <c r="J94" i="3"/>
  <c r="I94" i="3"/>
  <c r="H94" i="3" s="1"/>
  <c r="AJ93" i="3" l="1"/>
  <c r="AK92" i="3"/>
  <c r="AG93" i="3"/>
  <c r="AH93" i="3"/>
  <c r="I95" i="3" a="1"/>
  <c r="P94" i="3"/>
  <c r="M94" i="3"/>
  <c r="R94" i="3"/>
  <c r="O94" i="3"/>
  <c r="Q94" i="3"/>
  <c r="N94" i="3"/>
  <c r="W94" i="3"/>
  <c r="Y94" i="3"/>
  <c r="X94" i="3"/>
  <c r="AI93" i="3" l="1"/>
  <c r="AA94" i="3"/>
  <c r="W95" i="3" a="1"/>
  <c r="AD94" i="3"/>
  <c r="AE94" i="3"/>
  <c r="AB94" i="3"/>
  <c r="AF94" i="3"/>
  <c r="AC94" i="3"/>
  <c r="I95" i="3"/>
  <c r="J95" i="3"/>
  <c r="K95" i="3"/>
  <c r="H95" i="3" l="1"/>
  <c r="AJ94" i="3"/>
  <c r="AK93" i="3"/>
  <c r="AH94" i="3"/>
  <c r="AG94" i="3"/>
  <c r="Y95" i="3"/>
  <c r="W95" i="3"/>
  <c r="X95" i="3"/>
  <c r="P95" i="3"/>
  <c r="M95" i="3"/>
  <c r="I96" i="3" a="1"/>
  <c r="R95" i="3"/>
  <c r="O95" i="3"/>
  <c r="Q95" i="3"/>
  <c r="N95" i="3"/>
  <c r="AI94" i="3" l="1"/>
  <c r="J96" i="3"/>
  <c r="K96" i="3"/>
  <c r="I96" i="3"/>
  <c r="H96" i="3" s="1"/>
  <c r="AD95" i="3"/>
  <c r="AA95" i="3"/>
  <c r="W96" i="3" a="1"/>
  <c r="AB95" i="3"/>
  <c r="AE95" i="3"/>
  <c r="AF95" i="3"/>
  <c r="AC95" i="3"/>
  <c r="AJ95" i="3" l="1"/>
  <c r="AK94" i="3"/>
  <c r="AG95" i="3"/>
  <c r="AH95" i="3"/>
  <c r="I97" i="3" a="1"/>
  <c r="M96" i="3"/>
  <c r="P96" i="3"/>
  <c r="X96" i="3"/>
  <c r="W96" i="3"/>
  <c r="Y96" i="3"/>
  <c r="O96" i="3"/>
  <c r="R96" i="3"/>
  <c r="N96" i="3"/>
  <c r="Q96" i="3"/>
  <c r="AI95" i="3" l="1"/>
  <c r="AF96" i="3"/>
  <c r="AC96" i="3"/>
  <c r="W97" i="3" a="1"/>
  <c r="AD96" i="3"/>
  <c r="AA96" i="3"/>
  <c r="AE96" i="3"/>
  <c r="AB96" i="3"/>
  <c r="K97" i="3"/>
  <c r="J97" i="3"/>
  <c r="I97" i="3"/>
  <c r="H97" i="3" s="1"/>
  <c r="AJ96" i="3" l="1"/>
  <c r="AK95" i="3"/>
  <c r="AH96" i="3"/>
  <c r="AG96" i="3"/>
  <c r="R97" i="3"/>
  <c r="O97" i="3"/>
  <c r="X97" i="3"/>
  <c r="W97" i="3"/>
  <c r="Y97" i="3"/>
  <c r="I98" i="3" a="1"/>
  <c r="P97" i="3"/>
  <c r="M97" i="3"/>
  <c r="Q97" i="3"/>
  <c r="N97" i="3"/>
  <c r="AI96" i="3" l="1"/>
  <c r="AB97" i="3"/>
  <c r="AE97" i="3"/>
  <c r="AF97" i="3"/>
  <c r="AC97" i="3"/>
  <c r="AD97" i="3"/>
  <c r="AA97" i="3"/>
  <c r="W98" i="3" a="1"/>
  <c r="I98" i="3"/>
  <c r="J98" i="3"/>
  <c r="K98" i="3"/>
  <c r="H98" i="3" l="1"/>
  <c r="AJ97" i="3"/>
  <c r="AK96" i="3"/>
  <c r="AG97" i="3"/>
  <c r="AH97" i="3"/>
  <c r="N98" i="3"/>
  <c r="Q98" i="3"/>
  <c r="P98" i="3"/>
  <c r="M98" i="3"/>
  <c r="I99" i="3" a="1"/>
  <c r="W98" i="3"/>
  <c r="Y98" i="3"/>
  <c r="X98" i="3"/>
  <c r="R98" i="3"/>
  <c r="O98" i="3"/>
  <c r="AI97" i="3" l="1"/>
  <c r="K99" i="3"/>
  <c r="J99" i="3"/>
  <c r="I99" i="3"/>
  <c r="H99" i="3" s="1"/>
  <c r="AE98" i="3"/>
  <c r="AB98" i="3"/>
  <c r="AF98" i="3"/>
  <c r="AC98" i="3"/>
  <c r="W99" i="3" a="1"/>
  <c r="AD98" i="3"/>
  <c r="AA98" i="3"/>
  <c r="AJ98" i="3" l="1"/>
  <c r="AK97" i="3"/>
  <c r="AG98" i="3"/>
  <c r="AH98" i="3"/>
  <c r="W99" i="3"/>
  <c r="Y99" i="3"/>
  <c r="X99" i="3"/>
  <c r="R99" i="3"/>
  <c r="O99" i="3"/>
  <c r="P99" i="3"/>
  <c r="M99" i="3"/>
  <c r="I100" i="3" a="1"/>
  <c r="Q99" i="3"/>
  <c r="N99" i="3"/>
  <c r="AI98" i="3" l="1"/>
  <c r="AK98" i="3" s="1"/>
  <c r="K100" i="3"/>
  <c r="I100" i="3"/>
  <c r="J100" i="3"/>
  <c r="AA99" i="3"/>
  <c r="W100" i="3" a="1"/>
  <c r="AD99" i="3"/>
  <c r="AE99" i="3"/>
  <c r="AB99" i="3"/>
  <c r="AF99" i="3"/>
  <c r="AC99" i="3"/>
  <c r="H100" i="3" l="1"/>
  <c r="AJ99" i="3"/>
  <c r="AG99" i="3"/>
  <c r="AH99" i="3"/>
  <c r="R100" i="3"/>
  <c r="O100" i="3"/>
  <c r="Y100" i="3"/>
  <c r="X100" i="3"/>
  <c r="W100" i="3"/>
  <c r="Q100" i="3"/>
  <c r="N100" i="3"/>
  <c r="M100" i="3"/>
  <c r="I101" i="3" a="1"/>
  <c r="P100" i="3"/>
  <c r="AI99" i="3" l="1"/>
  <c r="AE100" i="3"/>
  <c r="AB100" i="3"/>
  <c r="AF100" i="3"/>
  <c r="AC100" i="3"/>
  <c r="I101" i="3"/>
  <c r="J101" i="3"/>
  <c r="K101" i="3"/>
  <c r="W101" i="3" a="1"/>
  <c r="AA100" i="3"/>
  <c r="AD100" i="3"/>
  <c r="H101" i="3" l="1"/>
  <c r="AJ100" i="3"/>
  <c r="AK99" i="3"/>
  <c r="AH100" i="3"/>
  <c r="AG100" i="3"/>
  <c r="W101" i="3"/>
  <c r="X101" i="3"/>
  <c r="Y101" i="3"/>
  <c r="R101" i="3"/>
  <c r="O101" i="3"/>
  <c r="Q101" i="3"/>
  <c r="N101" i="3"/>
  <c r="P101" i="3"/>
  <c r="M101" i="3"/>
  <c r="I102" i="3" a="1"/>
  <c r="AI100" i="3" l="1"/>
  <c r="W102" i="3" a="1"/>
  <c r="AD101" i="3"/>
  <c r="AA101" i="3"/>
  <c r="K102" i="3"/>
  <c r="J102" i="3"/>
  <c r="I102" i="3"/>
  <c r="AF101" i="3"/>
  <c r="AC101" i="3"/>
  <c r="AE101" i="3"/>
  <c r="AB101" i="3"/>
  <c r="H102" i="3" l="1"/>
  <c r="AJ101" i="3"/>
  <c r="AK100" i="3"/>
  <c r="AG101" i="3"/>
  <c r="AH101" i="3"/>
  <c r="O102" i="3"/>
  <c r="R102" i="3"/>
  <c r="I103" i="3" a="1"/>
  <c r="P102" i="3"/>
  <c r="M102" i="3"/>
  <c r="Q102" i="3"/>
  <c r="N102" i="3"/>
  <c r="X102" i="3"/>
  <c r="Y102" i="3"/>
  <c r="W102" i="3"/>
  <c r="AI101" i="3" l="1"/>
  <c r="AK101" i="3" s="1"/>
  <c r="AF102" i="3"/>
  <c r="AC102" i="3"/>
  <c r="AE102" i="3"/>
  <c r="AB102" i="3"/>
  <c r="I103" i="3"/>
  <c r="J103" i="3"/>
  <c r="K103" i="3"/>
  <c r="AD102" i="3"/>
  <c r="W103" i="3" a="1"/>
  <c r="AA102" i="3"/>
  <c r="H103" i="3" l="1"/>
  <c r="AJ102" i="3"/>
  <c r="AH102" i="3"/>
  <c r="AG102" i="3"/>
  <c r="R103" i="3"/>
  <c r="O103" i="3"/>
  <c r="Q103" i="3"/>
  <c r="N103" i="3"/>
  <c r="X103" i="3"/>
  <c r="W103" i="3"/>
  <c r="Y103" i="3"/>
  <c r="P103" i="3"/>
  <c r="M103" i="3"/>
  <c r="I104" i="3" a="1"/>
  <c r="AI102" i="3" l="1"/>
  <c r="AK102" i="3" s="1"/>
  <c r="AC103" i="3"/>
  <c r="AF103" i="3"/>
  <c r="AA103" i="3"/>
  <c r="W104" i="3" a="1"/>
  <c r="AD103" i="3"/>
  <c r="J104" i="3"/>
  <c r="I104" i="3"/>
  <c r="H104" i="3" s="1"/>
  <c r="K104" i="3"/>
  <c r="AE103" i="3"/>
  <c r="AB103" i="3"/>
  <c r="AJ103" i="3" l="1"/>
  <c r="AG103" i="3"/>
  <c r="AH103" i="3"/>
  <c r="W104" i="3"/>
  <c r="Y104" i="3"/>
  <c r="X104" i="3"/>
  <c r="O104" i="3"/>
  <c r="R104" i="3"/>
  <c r="I105" i="3" a="1"/>
  <c r="M104" i="3"/>
  <c r="P104" i="3"/>
  <c r="Q104" i="3"/>
  <c r="N104" i="3"/>
  <c r="AI103" i="3" l="1"/>
  <c r="AK103" i="3"/>
  <c r="AE104" i="3"/>
  <c r="AB104" i="3"/>
  <c r="J105" i="3"/>
  <c r="I105" i="3"/>
  <c r="H105" i="3" s="1"/>
  <c r="K105" i="3"/>
  <c r="AF104" i="3"/>
  <c r="AC104" i="3"/>
  <c r="AD104" i="3"/>
  <c r="AA104" i="3"/>
  <c r="W105" i="3" a="1"/>
  <c r="AJ104" i="3" l="1"/>
  <c r="AH104" i="3"/>
  <c r="AG104" i="3"/>
  <c r="I106" i="3" a="1"/>
  <c r="P105" i="3"/>
  <c r="M105" i="3"/>
  <c r="N105" i="3"/>
  <c r="Q105" i="3"/>
  <c r="W105" i="3"/>
  <c r="Y105" i="3"/>
  <c r="X105" i="3"/>
  <c r="O105" i="3"/>
  <c r="R105" i="3"/>
  <c r="AI104" i="3" l="1"/>
  <c r="AK104" i="3" s="1"/>
  <c r="AE105" i="3"/>
  <c r="AB105" i="3"/>
  <c r="AC105" i="3"/>
  <c r="AF105" i="3"/>
  <c r="AA105" i="3"/>
  <c r="W106" i="3" a="1"/>
  <c r="AD105" i="3"/>
  <c r="I106" i="3"/>
  <c r="J106" i="3"/>
  <c r="K106" i="3"/>
  <c r="H106" i="3" l="1"/>
  <c r="AJ105" i="3"/>
  <c r="AH105" i="3"/>
  <c r="AG105" i="3"/>
  <c r="P106" i="3"/>
  <c r="M106" i="3"/>
  <c r="I107" i="3" a="1"/>
  <c r="W106" i="3"/>
  <c r="X106" i="3"/>
  <c r="Y106" i="3"/>
  <c r="R106" i="3"/>
  <c r="O106" i="3"/>
  <c r="Q106" i="3"/>
  <c r="N106" i="3"/>
  <c r="AI105" i="3" l="1"/>
  <c r="AD106" i="3"/>
  <c r="AA106" i="3"/>
  <c r="W107" i="3" a="1"/>
  <c r="J107" i="3"/>
  <c r="K107" i="3"/>
  <c r="I107" i="3"/>
  <c r="H107" i="3" s="1"/>
  <c r="AF106" i="3"/>
  <c r="AC106" i="3"/>
  <c r="AE106" i="3"/>
  <c r="AB106" i="3"/>
  <c r="AJ106" i="3" l="1"/>
  <c r="AK105" i="3"/>
  <c r="AG106" i="3"/>
  <c r="AH106" i="3"/>
  <c r="Q107" i="3"/>
  <c r="N107" i="3"/>
  <c r="W107" i="3"/>
  <c r="Y107" i="3"/>
  <c r="X107" i="3"/>
  <c r="M107" i="3"/>
  <c r="I108" i="3" a="1"/>
  <c r="P107" i="3"/>
  <c r="R107" i="3"/>
  <c r="O107" i="3"/>
  <c r="AI106" i="3" l="1"/>
  <c r="AC107" i="3"/>
  <c r="AF107" i="3"/>
  <c r="K108" i="3"/>
  <c r="I108" i="3"/>
  <c r="J108" i="3"/>
  <c r="AD107" i="3"/>
  <c r="AA107" i="3"/>
  <c r="W108" i="3" a="1"/>
  <c r="AB107" i="3"/>
  <c r="AE107" i="3"/>
  <c r="H108" i="3" l="1"/>
  <c r="AJ107" i="3"/>
  <c r="AK106" i="3"/>
  <c r="AG107" i="3"/>
  <c r="AH107" i="3"/>
  <c r="X108" i="3"/>
  <c r="W108" i="3"/>
  <c r="Y108" i="3"/>
  <c r="M108" i="3"/>
  <c r="P108" i="3"/>
  <c r="I109" i="3" a="1"/>
  <c r="R108" i="3"/>
  <c r="O108" i="3"/>
  <c r="Q108" i="3"/>
  <c r="N108" i="3"/>
  <c r="AI107" i="3" l="1"/>
  <c r="AK107" i="3" s="1"/>
  <c r="AF108" i="3"/>
  <c r="AC108" i="3"/>
  <c r="K109" i="3"/>
  <c r="J109" i="3"/>
  <c r="I109" i="3"/>
  <c r="H109" i="3" s="1"/>
  <c r="W109" i="3" a="1"/>
  <c r="AD108" i="3"/>
  <c r="AA108" i="3"/>
  <c r="AE108" i="3"/>
  <c r="AB108" i="3"/>
  <c r="AJ108" i="3" l="1"/>
  <c r="AH108" i="3"/>
  <c r="AG108" i="3"/>
  <c r="N109" i="3"/>
  <c r="Q109" i="3"/>
  <c r="R109" i="3"/>
  <c r="O109" i="3"/>
  <c r="X109" i="3"/>
  <c r="Y109" i="3"/>
  <c r="W109" i="3"/>
  <c r="I110" i="3" a="1"/>
  <c r="P109" i="3"/>
  <c r="M109" i="3"/>
  <c r="AI108" i="3" l="1"/>
  <c r="AK108" i="3" s="1"/>
  <c r="I110" i="3"/>
  <c r="K110" i="3"/>
  <c r="J110" i="3"/>
  <c r="AD109" i="3"/>
  <c r="AA109" i="3"/>
  <c r="W110" i="3" a="1"/>
  <c r="AF109" i="3"/>
  <c r="AC109" i="3"/>
  <c r="AE109" i="3"/>
  <c r="AB109" i="3"/>
  <c r="H110" i="3" l="1"/>
  <c r="AJ109" i="3"/>
  <c r="AH109" i="3"/>
  <c r="AG109" i="3"/>
  <c r="N110" i="3"/>
  <c r="Q110" i="3"/>
  <c r="W110" i="3"/>
  <c r="X110" i="3"/>
  <c r="Y110" i="3"/>
  <c r="O110" i="3"/>
  <c r="R110" i="3"/>
  <c r="M110" i="3"/>
  <c r="I111" i="3" a="1"/>
  <c r="P110" i="3"/>
  <c r="AI109" i="3" l="1"/>
  <c r="AK109" i="3" s="1"/>
  <c r="AE110" i="3"/>
  <c r="AB110" i="3"/>
  <c r="AD110" i="3"/>
  <c r="W111" i="3" a="1"/>
  <c r="AA110" i="3"/>
  <c r="I111" i="3"/>
  <c r="K111" i="3"/>
  <c r="J111" i="3"/>
  <c r="AF110" i="3"/>
  <c r="AC110" i="3"/>
  <c r="H111" i="3" l="1"/>
  <c r="AJ110" i="3"/>
  <c r="AH110" i="3"/>
  <c r="AG110" i="3"/>
  <c r="Y111" i="3"/>
  <c r="X111" i="3"/>
  <c r="W111" i="3"/>
  <c r="R111" i="3"/>
  <c r="O111" i="3"/>
  <c r="N111" i="3"/>
  <c r="Q111" i="3"/>
  <c r="P111" i="3"/>
  <c r="M111" i="3"/>
  <c r="I112" i="3" a="1"/>
  <c r="AI110" i="3" l="1"/>
  <c r="AK110" i="3" s="1"/>
  <c r="K112" i="3"/>
  <c r="J112" i="3"/>
  <c r="I112" i="3"/>
  <c r="H112" i="3" s="1"/>
  <c r="AB111" i="3"/>
  <c r="AE111" i="3"/>
  <c r="AA111" i="3"/>
  <c r="AD111" i="3"/>
  <c r="W112" i="3" a="1"/>
  <c r="AC111" i="3"/>
  <c r="AF111" i="3"/>
  <c r="AJ111" i="3" l="1"/>
  <c r="AH111" i="3"/>
  <c r="AG111" i="3"/>
  <c r="Y112" i="3"/>
  <c r="X112" i="3"/>
  <c r="W112" i="3"/>
  <c r="P112" i="3"/>
  <c r="M112" i="3"/>
  <c r="I113" i="3" a="1"/>
  <c r="Q112" i="3"/>
  <c r="N112" i="3"/>
  <c r="R112" i="3"/>
  <c r="O112" i="3"/>
  <c r="AI111" i="3" l="1"/>
  <c r="AK111" i="3" s="1"/>
  <c r="AA112" i="3"/>
  <c r="AD112" i="3"/>
  <c r="W113" i="3" a="1"/>
  <c r="J113" i="3"/>
  <c r="K113" i="3"/>
  <c r="I113" i="3"/>
  <c r="H113" i="3" s="1"/>
  <c r="AE112" i="3"/>
  <c r="AB112" i="3"/>
  <c r="AF112" i="3"/>
  <c r="AC112" i="3"/>
  <c r="AJ112" i="3" l="1"/>
  <c r="AH112" i="3"/>
  <c r="AG112" i="3"/>
  <c r="Q113" i="3"/>
  <c r="N113" i="3"/>
  <c r="W113" i="3"/>
  <c r="X113" i="3"/>
  <c r="Y113" i="3"/>
  <c r="M113" i="3"/>
  <c r="I114" i="3" a="1"/>
  <c r="P113" i="3"/>
  <c r="R113" i="3"/>
  <c r="O113" i="3"/>
  <c r="AI112" i="3" l="1"/>
  <c r="AE113" i="3"/>
  <c r="AB113" i="3"/>
  <c r="I114" i="3"/>
  <c r="H114" i="3" s="1"/>
  <c r="J114" i="3"/>
  <c r="K114" i="3"/>
  <c r="AD113" i="3"/>
  <c r="W114" i="3" a="1"/>
  <c r="AA113" i="3"/>
  <c r="AC113" i="3"/>
  <c r="AF113" i="3"/>
  <c r="AJ113" i="3" l="1"/>
  <c r="AK112" i="3"/>
  <c r="AH113" i="3"/>
  <c r="AG113" i="3"/>
  <c r="Q114" i="3"/>
  <c r="N114" i="3"/>
  <c r="Y114" i="3"/>
  <c r="W114" i="3"/>
  <c r="X114" i="3"/>
  <c r="P114" i="3"/>
  <c r="M114" i="3"/>
  <c r="I115" i="3" a="1"/>
  <c r="O114" i="3"/>
  <c r="R114" i="3"/>
  <c r="AI113" i="3" l="1"/>
  <c r="AK113" i="3" s="1"/>
  <c r="I115" i="3"/>
  <c r="K115" i="3"/>
  <c r="J115" i="3"/>
  <c r="AA114" i="3"/>
  <c r="W115" i="3" a="1"/>
  <c r="AD114" i="3"/>
  <c r="AF114" i="3"/>
  <c r="AC114" i="3"/>
  <c r="AB114" i="3"/>
  <c r="AE114" i="3"/>
  <c r="H115" i="3" l="1"/>
  <c r="AJ114" i="3"/>
  <c r="AG114" i="3"/>
  <c r="AH114" i="3"/>
  <c r="N115" i="3"/>
  <c r="Q115" i="3"/>
  <c r="R115" i="3"/>
  <c r="O115" i="3"/>
  <c r="Y115" i="3"/>
  <c r="X115" i="3"/>
  <c r="W115" i="3"/>
  <c r="P115" i="3"/>
  <c r="I116" i="3" a="1"/>
  <c r="M115" i="3"/>
  <c r="AI114" i="3" l="1"/>
  <c r="AK114" i="3" s="1"/>
  <c r="AD115" i="3"/>
  <c r="W116" i="3" a="1"/>
  <c r="AA115" i="3"/>
  <c r="AE115" i="3"/>
  <c r="AB115" i="3"/>
  <c r="K116" i="3"/>
  <c r="J116" i="3"/>
  <c r="I116" i="3"/>
  <c r="AF115" i="3"/>
  <c r="AC115" i="3"/>
  <c r="H116" i="3" l="1"/>
  <c r="AJ115" i="3"/>
  <c r="AG115" i="3"/>
  <c r="AH115" i="3"/>
  <c r="M116" i="3"/>
  <c r="I117" i="3" a="1"/>
  <c r="P116" i="3"/>
  <c r="Q116" i="3"/>
  <c r="N116" i="3"/>
  <c r="Y116" i="3"/>
  <c r="W116" i="3"/>
  <c r="X116" i="3"/>
  <c r="O116" i="3"/>
  <c r="R116" i="3"/>
  <c r="AI115" i="3" l="1"/>
  <c r="AK115" i="3" s="1"/>
  <c r="AE116" i="3"/>
  <c r="AB116" i="3"/>
  <c r="AD116" i="3"/>
  <c r="AA116" i="3"/>
  <c r="W117" i="3" a="1"/>
  <c r="K117" i="3"/>
  <c r="I117" i="3"/>
  <c r="J117" i="3"/>
  <c r="AF116" i="3"/>
  <c r="AC116" i="3"/>
  <c r="H117" i="3" l="1"/>
  <c r="AJ116" i="3"/>
  <c r="AG116" i="3"/>
  <c r="AH116" i="3"/>
  <c r="Q117" i="3"/>
  <c r="N117" i="3"/>
  <c r="P117" i="3"/>
  <c r="M117" i="3"/>
  <c r="I118" i="3" a="1"/>
  <c r="R117" i="3"/>
  <c r="O117" i="3"/>
  <c r="Y117" i="3"/>
  <c r="X117" i="3"/>
  <c r="W117" i="3"/>
  <c r="AI116" i="3" l="1"/>
  <c r="AK116" i="3"/>
  <c r="AE117" i="3"/>
  <c r="AB117" i="3"/>
  <c r="AF117" i="3"/>
  <c r="AC117" i="3"/>
  <c r="AD117" i="3"/>
  <c r="W118" i="3" a="1"/>
  <c r="AA117" i="3"/>
  <c r="J118" i="3"/>
  <c r="I118" i="3"/>
  <c r="H118" i="3" s="1"/>
  <c r="K118" i="3"/>
  <c r="AJ117" i="3" l="1"/>
  <c r="AG117" i="3"/>
  <c r="AH117" i="3"/>
  <c r="Q118" i="3"/>
  <c r="N118" i="3"/>
  <c r="Y118" i="3"/>
  <c r="W118" i="3"/>
  <c r="X118" i="3"/>
  <c r="O118" i="3"/>
  <c r="R118" i="3"/>
  <c r="P118" i="3"/>
  <c r="M118" i="3"/>
  <c r="I119" i="3" a="1"/>
  <c r="AI117" i="3" l="1"/>
  <c r="W119" i="3" a="1"/>
  <c r="AD118" i="3"/>
  <c r="AA118" i="3"/>
  <c r="AC118" i="3"/>
  <c r="AF118" i="3"/>
  <c r="J119" i="3"/>
  <c r="I119" i="3"/>
  <c r="H119" i="3" s="1"/>
  <c r="K119" i="3"/>
  <c r="AE118" i="3"/>
  <c r="AB118" i="3"/>
  <c r="AJ118" i="3" l="1"/>
  <c r="AK117" i="3"/>
  <c r="AH118" i="3"/>
  <c r="AG118" i="3"/>
  <c r="R119" i="3"/>
  <c r="O119" i="3"/>
  <c r="P119" i="3"/>
  <c r="M119" i="3"/>
  <c r="I120" i="3" a="1"/>
  <c r="N119" i="3"/>
  <c r="Q119" i="3"/>
  <c r="Y119" i="3"/>
  <c r="W119" i="3"/>
  <c r="X119" i="3"/>
  <c r="AI118" i="3" l="1"/>
  <c r="W120" i="3" a="1"/>
  <c r="AA119" i="3"/>
  <c r="AD119" i="3"/>
  <c r="AF119" i="3"/>
  <c r="AC119" i="3"/>
  <c r="AE119" i="3"/>
  <c r="AB119" i="3"/>
  <c r="K120" i="3"/>
  <c r="J120" i="3"/>
  <c r="I120" i="3"/>
  <c r="H120" i="3" s="1"/>
  <c r="AJ119" i="3" l="1"/>
  <c r="AK118" i="3"/>
  <c r="AH119" i="3"/>
  <c r="AG119" i="3"/>
  <c r="R120" i="3"/>
  <c r="O120" i="3"/>
  <c r="I121" i="3" a="1"/>
  <c r="P120" i="3"/>
  <c r="M120" i="3"/>
  <c r="Q120" i="3"/>
  <c r="N120" i="3"/>
  <c r="W120" i="3"/>
  <c r="X120" i="3"/>
  <c r="Y120" i="3"/>
  <c r="AI119" i="3" l="1"/>
  <c r="AA120" i="3"/>
  <c r="AD120" i="3"/>
  <c r="W121" i="3" a="1"/>
  <c r="I121" i="3"/>
  <c r="J121" i="3"/>
  <c r="K121" i="3"/>
  <c r="AC120" i="3"/>
  <c r="AF120" i="3"/>
  <c r="AB120" i="3"/>
  <c r="AE120" i="3"/>
  <c r="H121" i="3" l="1"/>
  <c r="AJ120" i="3"/>
  <c r="AK119" i="3"/>
  <c r="AG120" i="3"/>
  <c r="AH120" i="3"/>
  <c r="P121" i="3"/>
  <c r="M121" i="3"/>
  <c r="I122" i="3" a="1"/>
  <c r="W121" i="3"/>
  <c r="X121" i="3"/>
  <c r="Y121" i="3"/>
  <c r="R121" i="3"/>
  <c r="O121" i="3"/>
  <c r="Q121" i="3"/>
  <c r="N121" i="3"/>
  <c r="AI120" i="3" l="1"/>
  <c r="AA121" i="3"/>
  <c r="W122" i="3" a="1"/>
  <c r="AD121" i="3"/>
  <c r="I122" i="3"/>
  <c r="K122" i="3"/>
  <c r="J122" i="3"/>
  <c r="AF121" i="3"/>
  <c r="AC121" i="3"/>
  <c r="AE121" i="3"/>
  <c r="AB121" i="3"/>
  <c r="H122" i="3" l="1"/>
  <c r="AJ121" i="3"/>
  <c r="AK120" i="3"/>
  <c r="AH121" i="3"/>
  <c r="AG121" i="3"/>
  <c r="M122" i="3"/>
  <c r="I123" i="3" a="1"/>
  <c r="P122" i="3"/>
  <c r="W122" i="3"/>
  <c r="Y122" i="3"/>
  <c r="X122" i="3"/>
  <c r="Q122" i="3"/>
  <c r="N122" i="3"/>
  <c r="R122" i="3"/>
  <c r="O122" i="3"/>
  <c r="AI121" i="3" l="1"/>
  <c r="AD122" i="3"/>
  <c r="AA122" i="3"/>
  <c r="W123" i="3" a="1"/>
  <c r="I123" i="3"/>
  <c r="K123" i="3"/>
  <c r="J123" i="3"/>
  <c r="AE122" i="3"/>
  <c r="AB122" i="3"/>
  <c r="AF122" i="3"/>
  <c r="AC122" i="3"/>
  <c r="H123" i="3" l="1"/>
  <c r="AJ122" i="3"/>
  <c r="AK121" i="3"/>
  <c r="AG122" i="3"/>
  <c r="AH122" i="3"/>
  <c r="P123" i="3"/>
  <c r="I124" i="3" a="1"/>
  <c r="M123" i="3"/>
  <c r="X123" i="3"/>
  <c r="Y123" i="3"/>
  <c r="W123" i="3"/>
  <c r="Q123" i="3"/>
  <c r="N123" i="3"/>
  <c r="R123" i="3"/>
  <c r="O123" i="3"/>
  <c r="AI122" i="3" l="1"/>
  <c r="AE123" i="3"/>
  <c r="AB123" i="3"/>
  <c r="J124" i="3"/>
  <c r="I124" i="3"/>
  <c r="K124" i="3"/>
  <c r="AD123" i="3"/>
  <c r="AA123" i="3"/>
  <c r="W124" i="3" a="1"/>
  <c r="AF123" i="3"/>
  <c r="AC123" i="3"/>
  <c r="H124" i="3" l="1"/>
  <c r="AJ123" i="3"/>
  <c r="AK122" i="3"/>
  <c r="AH123" i="3"/>
  <c r="AG123" i="3"/>
  <c r="Y124" i="3"/>
  <c r="W124" i="3"/>
  <c r="X124" i="3"/>
  <c r="M124" i="3"/>
  <c r="P124" i="3"/>
  <c r="I125" i="3" a="1"/>
  <c r="Q124" i="3"/>
  <c r="N124" i="3"/>
  <c r="R124" i="3"/>
  <c r="O124" i="3"/>
  <c r="AI123" i="3" l="1"/>
  <c r="AK123" i="3" s="1"/>
  <c r="AE124" i="3"/>
  <c r="AB124" i="3"/>
  <c r="I125" i="3"/>
  <c r="J125" i="3"/>
  <c r="K125" i="3"/>
  <c r="W125" i="3" a="1"/>
  <c r="AD124" i="3"/>
  <c r="AA124" i="3"/>
  <c r="AF124" i="3"/>
  <c r="AC124" i="3"/>
  <c r="H125" i="3" l="1"/>
  <c r="AJ124" i="3"/>
  <c r="AH124" i="3"/>
  <c r="AG124" i="3"/>
  <c r="N125" i="3"/>
  <c r="Q125" i="3"/>
  <c r="M125" i="3"/>
  <c r="I126" i="3" a="1"/>
  <c r="P125" i="3"/>
  <c r="X125" i="3"/>
  <c r="Y125" i="3"/>
  <c r="W125" i="3"/>
  <c r="R125" i="3"/>
  <c r="O125" i="3"/>
  <c r="AI124" i="3" l="1"/>
  <c r="AK124" i="3" s="1"/>
  <c r="K126" i="3"/>
  <c r="J126" i="3"/>
  <c r="I126" i="3"/>
  <c r="H126" i="3" s="1"/>
  <c r="W126" i="3" a="1"/>
  <c r="AA125" i="3"/>
  <c r="AD125" i="3"/>
  <c r="AB125" i="3"/>
  <c r="AE125" i="3"/>
  <c r="AC125" i="3"/>
  <c r="AF125" i="3"/>
  <c r="AJ125" i="3" l="1"/>
  <c r="AH125" i="3"/>
  <c r="AG125" i="3"/>
  <c r="W126" i="3"/>
  <c r="Y126" i="3"/>
  <c r="X126" i="3"/>
  <c r="I127" i="3" a="1"/>
  <c r="M126" i="3"/>
  <c r="P126" i="3"/>
  <c r="Q126" i="3"/>
  <c r="N126" i="3"/>
  <c r="O126" i="3"/>
  <c r="R126" i="3"/>
  <c r="AI125" i="3" l="1"/>
  <c r="K127" i="3"/>
  <c r="J127" i="3"/>
  <c r="I127" i="3"/>
  <c r="H127" i="3" s="1"/>
  <c r="AE126" i="3"/>
  <c r="AB126" i="3"/>
  <c r="AF126" i="3"/>
  <c r="AC126" i="3"/>
  <c r="W127" i="3" a="1"/>
  <c r="AD126" i="3"/>
  <c r="AA126" i="3"/>
  <c r="AJ126" i="3" l="1"/>
  <c r="AK125" i="3"/>
  <c r="AG126" i="3"/>
  <c r="AH126" i="3"/>
  <c r="Y127" i="3"/>
  <c r="W127" i="3"/>
  <c r="X127" i="3"/>
  <c r="I128" i="3" a="1"/>
  <c r="P127" i="3"/>
  <c r="M127" i="3"/>
  <c r="Q127" i="3"/>
  <c r="N127" i="3"/>
  <c r="R127" i="3"/>
  <c r="O127" i="3"/>
  <c r="AI126" i="3" l="1"/>
  <c r="AK126" i="3" s="1"/>
  <c r="J128" i="3"/>
  <c r="K128" i="3"/>
  <c r="I128" i="3"/>
  <c r="H128" i="3" s="1"/>
  <c r="AE127" i="3"/>
  <c r="AB127" i="3"/>
  <c r="AA127" i="3"/>
  <c r="W128" i="3" a="1"/>
  <c r="AD127" i="3"/>
  <c r="AF127" i="3"/>
  <c r="AC127" i="3"/>
  <c r="AJ127" i="3" l="1"/>
  <c r="AH127" i="3"/>
  <c r="AG127" i="3"/>
  <c r="Y128" i="3"/>
  <c r="W128" i="3"/>
  <c r="X128" i="3"/>
  <c r="P128" i="3"/>
  <c r="M128" i="3"/>
  <c r="I129" i="3" a="1"/>
  <c r="R128" i="3"/>
  <c r="O128" i="3"/>
  <c r="Q128" i="3"/>
  <c r="N128" i="3"/>
  <c r="AI127" i="3" l="1"/>
  <c r="AB128" i="3"/>
  <c r="AE128" i="3"/>
  <c r="I129" i="3"/>
  <c r="J129" i="3"/>
  <c r="K129" i="3"/>
  <c r="W129" i="3" a="1"/>
  <c r="AD128" i="3"/>
  <c r="AA128" i="3"/>
  <c r="AC128" i="3"/>
  <c r="AF128" i="3"/>
  <c r="H129" i="3" l="1"/>
  <c r="AJ128" i="3"/>
  <c r="AK127" i="3"/>
  <c r="AH128" i="3"/>
  <c r="AG128" i="3"/>
  <c r="Q129" i="3"/>
  <c r="N129" i="3"/>
  <c r="P129" i="3"/>
  <c r="M129" i="3"/>
  <c r="I130" i="3" a="1"/>
  <c r="W129" i="3"/>
  <c r="Y129" i="3"/>
  <c r="X129" i="3"/>
  <c r="O129" i="3"/>
  <c r="R129" i="3"/>
  <c r="AI128" i="3" l="1"/>
  <c r="AB129" i="3"/>
  <c r="AE129" i="3"/>
  <c r="AC129" i="3"/>
  <c r="AF129" i="3"/>
  <c r="AD129" i="3"/>
  <c r="W130" i="3" a="1"/>
  <c r="AA129" i="3"/>
  <c r="J130" i="3"/>
  <c r="K130" i="3"/>
  <c r="I130" i="3"/>
  <c r="H130" i="3" s="1"/>
  <c r="AG129" i="3" l="1"/>
  <c r="AJ129" i="3"/>
  <c r="AK128" i="3"/>
  <c r="AH129" i="3"/>
  <c r="Q130" i="3"/>
  <c r="N130" i="3"/>
  <c r="Y130" i="3"/>
  <c r="X130" i="3"/>
  <c r="W130" i="3"/>
  <c r="P130" i="3"/>
  <c r="M130" i="3"/>
  <c r="I131" i="3" a="1"/>
  <c r="R130" i="3"/>
  <c r="O130" i="3"/>
  <c r="AI129" i="3" l="1"/>
  <c r="AK129" i="3"/>
  <c r="K131" i="3"/>
  <c r="J131" i="3"/>
  <c r="I131" i="3"/>
  <c r="AB130" i="3"/>
  <c r="AE130" i="3"/>
  <c r="AF130" i="3"/>
  <c r="AC130" i="3"/>
  <c r="AD130" i="3"/>
  <c r="AA130" i="3"/>
  <c r="W131" i="3" a="1"/>
  <c r="H131" i="3" l="1"/>
  <c r="AJ130" i="3"/>
  <c r="AH130" i="3"/>
  <c r="AG130" i="3"/>
  <c r="P131" i="3"/>
  <c r="M131" i="3"/>
  <c r="I132" i="3" a="1"/>
  <c r="Y131" i="3"/>
  <c r="W131" i="3"/>
  <c r="X131" i="3"/>
  <c r="N131" i="3"/>
  <c r="Q131" i="3"/>
  <c r="R131" i="3"/>
  <c r="O131" i="3"/>
  <c r="AI130" i="3" l="1"/>
  <c r="AK130" i="3" s="1"/>
  <c r="AF131" i="3"/>
  <c r="AC131" i="3"/>
  <c r="K132" i="3"/>
  <c r="J132" i="3"/>
  <c r="I132" i="3"/>
  <c r="H132" i="3" s="1"/>
  <c r="AB131" i="3"/>
  <c r="AE131" i="3"/>
  <c r="AD131" i="3"/>
  <c r="AA131" i="3"/>
  <c r="W132" i="3" a="1"/>
  <c r="AJ131" i="3" l="1"/>
  <c r="AH131" i="3"/>
  <c r="AG131" i="3"/>
  <c r="N132" i="3"/>
  <c r="Q132" i="3"/>
  <c r="R132" i="3"/>
  <c r="O132" i="3"/>
  <c r="W132" i="3"/>
  <c r="X132" i="3"/>
  <c r="Y132" i="3"/>
  <c r="I133" i="3" a="1"/>
  <c r="M132" i="3"/>
  <c r="P132" i="3"/>
  <c r="AI131" i="3" l="1"/>
  <c r="AK131" i="3" s="1"/>
  <c r="AE132" i="3"/>
  <c r="AB132" i="3"/>
  <c r="K133" i="3"/>
  <c r="J133" i="3"/>
  <c r="I133" i="3"/>
  <c r="H133" i="3" s="1"/>
  <c r="AF132" i="3"/>
  <c r="AC132" i="3"/>
  <c r="AD132" i="3"/>
  <c r="AA132" i="3"/>
  <c r="W133" i="3" a="1"/>
  <c r="AJ132" i="3" l="1"/>
  <c r="AH132" i="3"/>
  <c r="AG132" i="3"/>
  <c r="Q133" i="3"/>
  <c r="N133" i="3"/>
  <c r="R133" i="3"/>
  <c r="O133" i="3"/>
  <c r="X133" i="3"/>
  <c r="W133" i="3"/>
  <c r="Y133" i="3"/>
  <c r="I134" i="3" a="1"/>
  <c r="P133" i="3"/>
  <c r="M133" i="3"/>
  <c r="AI132" i="3" l="1"/>
  <c r="AK132" i="3" s="1"/>
  <c r="J134" i="3"/>
  <c r="I134" i="3"/>
  <c r="H134" i="3" s="1"/>
  <c r="K134" i="3"/>
  <c r="AF133" i="3"/>
  <c r="AC133" i="3"/>
  <c r="W134" i="3" a="1"/>
  <c r="AD133" i="3"/>
  <c r="AA133" i="3"/>
  <c r="AE133" i="3"/>
  <c r="AB133" i="3"/>
  <c r="AJ133" i="3" l="1"/>
  <c r="AG133" i="3"/>
  <c r="AH133" i="3"/>
  <c r="O134" i="3"/>
  <c r="R134" i="3"/>
  <c r="X134" i="3"/>
  <c r="W134" i="3"/>
  <c r="Y134" i="3"/>
  <c r="M134" i="3"/>
  <c r="I135" i="3" a="1"/>
  <c r="P134" i="3"/>
  <c r="N134" i="3"/>
  <c r="Q134" i="3"/>
  <c r="AI133" i="3" l="1"/>
  <c r="AK133" i="3"/>
  <c r="AA134" i="3"/>
  <c r="AD134" i="3"/>
  <c r="W135" i="3" a="1"/>
  <c r="K135" i="3"/>
  <c r="J135" i="3"/>
  <c r="I135" i="3"/>
  <c r="H135" i="3" s="1"/>
  <c r="AE134" i="3"/>
  <c r="AB134" i="3"/>
  <c r="AF134" i="3"/>
  <c r="AC134" i="3"/>
  <c r="AJ134" i="3" l="1"/>
  <c r="AH134" i="3"/>
  <c r="AG134" i="3"/>
  <c r="R135" i="3"/>
  <c r="O135" i="3"/>
  <c r="X135" i="3"/>
  <c r="Y135" i="3"/>
  <c r="W135" i="3"/>
  <c r="I136" i="3" a="1"/>
  <c r="M135" i="3"/>
  <c r="P135" i="3"/>
  <c r="N135" i="3"/>
  <c r="Q135" i="3"/>
  <c r="AI134" i="3" l="1"/>
  <c r="AF135" i="3"/>
  <c r="AC135" i="3"/>
  <c r="AE135" i="3"/>
  <c r="AB135" i="3"/>
  <c r="K136" i="3"/>
  <c r="J136" i="3"/>
  <c r="I136" i="3"/>
  <c r="H136" i="3" s="1"/>
  <c r="W136" i="3" a="1"/>
  <c r="AD135" i="3"/>
  <c r="AA135" i="3"/>
  <c r="AJ135" i="3" l="1"/>
  <c r="AK134" i="3"/>
  <c r="AG135" i="3"/>
  <c r="AH135" i="3"/>
  <c r="W136" i="3"/>
  <c r="X136" i="3"/>
  <c r="Y136" i="3"/>
  <c r="P136" i="3"/>
  <c r="M136" i="3"/>
  <c r="I137" i="3" a="1"/>
  <c r="Q136" i="3"/>
  <c r="N136" i="3"/>
  <c r="R136" i="3"/>
  <c r="O136" i="3"/>
  <c r="AI135" i="3" l="1"/>
  <c r="AF136" i="3"/>
  <c r="AC136" i="3"/>
  <c r="I137" i="3"/>
  <c r="K137" i="3"/>
  <c r="J137" i="3"/>
  <c r="AE136" i="3"/>
  <c r="AB136" i="3"/>
  <c r="AD136" i="3"/>
  <c r="AA136" i="3"/>
  <c r="W137" i="3" a="1"/>
  <c r="H137" i="3" l="1"/>
  <c r="AJ136" i="3"/>
  <c r="AK135" i="3"/>
  <c r="AH136" i="3"/>
  <c r="AG136" i="3"/>
  <c r="R137" i="3"/>
  <c r="O137" i="3"/>
  <c r="P137" i="3"/>
  <c r="M137" i="3"/>
  <c r="I138" i="3" a="1"/>
  <c r="X137" i="3"/>
  <c r="Y137" i="3"/>
  <c r="W137" i="3"/>
  <c r="Q137" i="3"/>
  <c r="N137" i="3"/>
  <c r="AI136" i="3" l="1"/>
  <c r="AD137" i="3"/>
  <c r="AA137" i="3"/>
  <c r="W138" i="3" a="1"/>
  <c r="AC137" i="3"/>
  <c r="AF137" i="3"/>
  <c r="AE137" i="3"/>
  <c r="AB137" i="3"/>
  <c r="J138" i="3"/>
  <c r="K138" i="3"/>
  <c r="I138" i="3"/>
  <c r="H138" i="3" s="1"/>
  <c r="AJ137" i="3" l="1"/>
  <c r="AK136" i="3"/>
  <c r="AG137" i="3"/>
  <c r="AH137" i="3"/>
  <c r="Q138" i="3"/>
  <c r="N138" i="3"/>
  <c r="Y138" i="3"/>
  <c r="X138" i="3"/>
  <c r="W138" i="3"/>
  <c r="P138" i="3"/>
  <c r="I139" i="3" a="1"/>
  <c r="M138" i="3"/>
  <c r="R138" i="3"/>
  <c r="O138" i="3"/>
  <c r="AI137" i="3" l="1"/>
  <c r="AK137" i="3" s="1"/>
  <c r="AE138" i="3"/>
  <c r="AB138" i="3"/>
  <c r="AF138" i="3"/>
  <c r="AC138" i="3"/>
  <c r="K139" i="3"/>
  <c r="J139" i="3"/>
  <c r="I139" i="3"/>
  <c r="H139" i="3" s="1"/>
  <c r="W139" i="3" a="1"/>
  <c r="AA138" i="3"/>
  <c r="AD138" i="3"/>
  <c r="AJ138" i="3" l="1"/>
  <c r="AH138" i="3"/>
  <c r="AG138" i="3"/>
  <c r="W139" i="3"/>
  <c r="X139" i="3"/>
  <c r="Y139" i="3"/>
  <c r="P139" i="3"/>
  <c r="M139" i="3"/>
  <c r="I140" i="3" a="1"/>
  <c r="Q139" i="3"/>
  <c r="N139" i="3"/>
  <c r="R139" i="3"/>
  <c r="O139" i="3"/>
  <c r="AI138" i="3" l="1"/>
  <c r="AK138" i="3" s="1"/>
  <c r="AC139" i="3"/>
  <c r="AF139" i="3"/>
  <c r="I140" i="3"/>
  <c r="J140" i="3"/>
  <c r="K140" i="3"/>
  <c r="AE139" i="3"/>
  <c r="AB139" i="3"/>
  <c r="AD139" i="3"/>
  <c r="AA139" i="3"/>
  <c r="W140" i="3" a="1"/>
  <c r="H140" i="3" l="1"/>
  <c r="AJ139" i="3"/>
  <c r="AH139" i="3"/>
  <c r="AG139" i="3"/>
  <c r="Q140" i="3"/>
  <c r="N140" i="3"/>
  <c r="M140" i="3"/>
  <c r="P140" i="3"/>
  <c r="I141" i="3" a="1"/>
  <c r="X140" i="3"/>
  <c r="Y140" i="3"/>
  <c r="W140" i="3"/>
  <c r="R140" i="3"/>
  <c r="O140" i="3"/>
  <c r="AI139" i="3" l="1"/>
  <c r="AA140" i="3"/>
  <c r="W141" i="3" a="1"/>
  <c r="AD140" i="3"/>
  <c r="AC140" i="3"/>
  <c r="AF140" i="3"/>
  <c r="AE140" i="3"/>
  <c r="AB140" i="3"/>
  <c r="J141" i="3"/>
  <c r="K141" i="3"/>
  <c r="I141" i="3"/>
  <c r="H141" i="3" s="1"/>
  <c r="AJ140" i="3" l="1"/>
  <c r="AK139" i="3"/>
  <c r="AH140" i="3"/>
  <c r="AG140" i="3"/>
  <c r="N141" i="3"/>
  <c r="Q141" i="3"/>
  <c r="W141" i="3"/>
  <c r="X141" i="3"/>
  <c r="Y141" i="3"/>
  <c r="M141" i="3"/>
  <c r="I142" i="3" a="1"/>
  <c r="P141" i="3"/>
  <c r="O141" i="3"/>
  <c r="R141" i="3"/>
  <c r="AI140" i="3" l="1"/>
  <c r="AK140" i="3" s="1"/>
  <c r="AE141" i="3"/>
  <c r="AB141" i="3"/>
  <c r="K142" i="3"/>
  <c r="J142" i="3"/>
  <c r="I142" i="3"/>
  <c r="H142" i="3" s="1"/>
  <c r="AD141" i="3"/>
  <c r="AA141" i="3"/>
  <c r="W142" i="3" a="1"/>
  <c r="AF141" i="3"/>
  <c r="AC141" i="3"/>
  <c r="AJ141" i="3" l="1"/>
  <c r="AH141" i="3"/>
  <c r="AG141" i="3"/>
  <c r="Y142" i="3"/>
  <c r="W142" i="3"/>
  <c r="X142" i="3"/>
  <c r="Q142" i="3"/>
  <c r="N142" i="3"/>
  <c r="O142" i="3"/>
  <c r="R142" i="3"/>
  <c r="I143" i="3" a="1"/>
  <c r="P142" i="3"/>
  <c r="M142" i="3"/>
  <c r="AI141" i="3" l="1"/>
  <c r="J143" i="3"/>
  <c r="I143" i="3"/>
  <c r="H143" i="3" s="1"/>
  <c r="K143" i="3"/>
  <c r="AB142" i="3"/>
  <c r="AE142" i="3"/>
  <c r="W143" i="3" a="1"/>
  <c r="AD142" i="3"/>
  <c r="AA142" i="3"/>
  <c r="AC142" i="3"/>
  <c r="AF142" i="3"/>
  <c r="AJ142" i="3" l="1"/>
  <c r="AK141" i="3"/>
  <c r="AH142" i="3"/>
  <c r="AG142" i="3"/>
  <c r="R143" i="3"/>
  <c r="O143" i="3"/>
  <c r="X143" i="3"/>
  <c r="W143" i="3"/>
  <c r="Y143" i="3"/>
  <c r="M143" i="3"/>
  <c r="I144" i="3" a="1"/>
  <c r="P143" i="3"/>
  <c r="Q143" i="3"/>
  <c r="N143" i="3"/>
  <c r="AI142" i="3" l="1"/>
  <c r="W144" i="3" a="1"/>
  <c r="AA143" i="3"/>
  <c r="AD143" i="3"/>
  <c r="J144" i="3"/>
  <c r="I144" i="3"/>
  <c r="H144" i="3" s="1"/>
  <c r="K144" i="3"/>
  <c r="AE143" i="3"/>
  <c r="AB143" i="3"/>
  <c r="AC143" i="3"/>
  <c r="AF143" i="3"/>
  <c r="AJ143" i="3" l="1"/>
  <c r="AK142" i="3"/>
  <c r="AH143" i="3"/>
  <c r="AG143" i="3"/>
  <c r="Q144" i="3"/>
  <c r="N144" i="3"/>
  <c r="O144" i="3"/>
  <c r="R144" i="3"/>
  <c r="M144" i="3"/>
  <c r="I145" i="3" a="1"/>
  <c r="P144" i="3"/>
  <c r="W144" i="3"/>
  <c r="X144" i="3"/>
  <c r="Y144" i="3"/>
  <c r="AI143" i="3" l="1"/>
  <c r="AD144" i="3"/>
  <c r="AA144" i="3"/>
  <c r="W145" i="3" a="1"/>
  <c r="K145" i="3"/>
  <c r="I145" i="3"/>
  <c r="J145" i="3"/>
  <c r="AF144" i="3"/>
  <c r="AC144" i="3"/>
  <c r="AB144" i="3"/>
  <c r="AE144" i="3"/>
  <c r="H145" i="3" l="1"/>
  <c r="AJ144" i="3"/>
  <c r="AK143" i="3"/>
  <c r="AG144" i="3"/>
  <c r="AH144" i="3"/>
  <c r="R145" i="3"/>
  <c r="O145" i="3"/>
  <c r="X145" i="3"/>
  <c r="W145" i="3"/>
  <c r="Y145" i="3"/>
  <c r="N145" i="3"/>
  <c r="Q145" i="3"/>
  <c r="I146" i="3" a="1"/>
  <c r="P145" i="3"/>
  <c r="M145" i="3"/>
  <c r="AI144" i="3" l="1"/>
  <c r="J146" i="3"/>
  <c r="I146" i="3"/>
  <c r="H146" i="3" s="1"/>
  <c r="K146" i="3"/>
  <c r="W146" i="3" a="1"/>
  <c r="AD145" i="3"/>
  <c r="AA145" i="3"/>
  <c r="AE145" i="3"/>
  <c r="AB145" i="3"/>
  <c r="AC145" i="3"/>
  <c r="AF145" i="3"/>
  <c r="AJ145" i="3" l="1"/>
  <c r="AK144" i="3"/>
  <c r="AG145" i="3"/>
  <c r="AH145" i="3"/>
  <c r="X146" i="3"/>
  <c r="Y146" i="3"/>
  <c r="W146" i="3"/>
  <c r="O146" i="3"/>
  <c r="R146" i="3"/>
  <c r="P146" i="3"/>
  <c r="M146" i="3"/>
  <c r="I147" i="3" a="1"/>
  <c r="Q146" i="3"/>
  <c r="N146" i="3"/>
  <c r="AI145" i="3" l="1"/>
  <c r="AD146" i="3"/>
  <c r="AA146" i="3"/>
  <c r="W147" i="3" a="1"/>
  <c r="AF146" i="3"/>
  <c r="AC146" i="3"/>
  <c r="K147" i="3"/>
  <c r="J147" i="3"/>
  <c r="I147" i="3"/>
  <c r="AE146" i="3"/>
  <c r="AB146" i="3"/>
  <c r="H147" i="3" l="1"/>
  <c r="AJ146" i="3"/>
  <c r="AK145" i="3"/>
  <c r="AG146" i="3"/>
  <c r="AH146" i="3"/>
  <c r="I148" i="3" a="1"/>
  <c r="P147" i="3"/>
  <c r="M147" i="3"/>
  <c r="X147" i="3"/>
  <c r="Y147" i="3"/>
  <c r="W147" i="3"/>
  <c r="Q147" i="3"/>
  <c r="N147" i="3"/>
  <c r="R147" i="3"/>
  <c r="O147" i="3"/>
  <c r="AI146" i="3" l="1"/>
  <c r="AK146" i="3" s="1"/>
  <c r="AE147" i="3"/>
  <c r="AB147" i="3"/>
  <c r="AA147" i="3"/>
  <c r="W148" i="3" a="1"/>
  <c r="AD147" i="3"/>
  <c r="AF147" i="3"/>
  <c r="AC147" i="3"/>
  <c r="J148" i="3"/>
  <c r="I148" i="3"/>
  <c r="K148" i="3"/>
  <c r="H148" i="3" l="1"/>
  <c r="AJ147" i="3"/>
  <c r="AG147" i="3"/>
  <c r="AH147" i="3"/>
  <c r="X148" i="3"/>
  <c r="Y148" i="3"/>
  <c r="W148" i="3"/>
  <c r="R148" i="3"/>
  <c r="O148" i="3"/>
  <c r="N148" i="3"/>
  <c r="Q148" i="3"/>
  <c r="P148" i="3"/>
  <c r="M148" i="3"/>
  <c r="I149" i="3" a="1"/>
  <c r="AI147" i="3" l="1"/>
  <c r="I149" i="3"/>
  <c r="K149" i="3"/>
  <c r="J149" i="3"/>
  <c r="AC148" i="3"/>
  <c r="AF148" i="3"/>
  <c r="AD148" i="3"/>
  <c r="W149" i="3" a="1"/>
  <c r="AA148" i="3"/>
  <c r="AE148" i="3"/>
  <c r="AB148" i="3"/>
  <c r="H149" i="3" l="1"/>
  <c r="AJ148" i="3"/>
  <c r="AK147" i="3"/>
  <c r="AG148" i="3"/>
  <c r="AH148" i="3"/>
  <c r="X149" i="3"/>
  <c r="Y149" i="3"/>
  <c r="W149" i="3"/>
  <c r="Q149" i="3"/>
  <c r="N149" i="3"/>
  <c r="R149" i="3"/>
  <c r="O149" i="3"/>
  <c r="M149" i="3"/>
  <c r="I150" i="3" a="1"/>
  <c r="P149" i="3"/>
  <c r="AI148" i="3" l="1"/>
  <c r="AK148" i="3" s="1"/>
  <c r="AD149" i="3"/>
  <c r="AA149" i="3"/>
  <c r="W150" i="3" a="1"/>
  <c r="AF149" i="3"/>
  <c r="AC149" i="3"/>
  <c r="J150" i="3"/>
  <c r="I150" i="3"/>
  <c r="H150" i="3" s="1"/>
  <c r="K150" i="3"/>
  <c r="AE149" i="3"/>
  <c r="AB149" i="3"/>
  <c r="AJ149" i="3" l="1"/>
  <c r="AG149" i="3"/>
  <c r="AH149" i="3"/>
  <c r="R150" i="3"/>
  <c r="O150" i="3"/>
  <c r="W150" i="3"/>
  <c r="X150" i="3"/>
  <c r="Y150" i="3"/>
  <c r="Q150" i="3"/>
  <c r="N150" i="3"/>
  <c r="M150" i="3"/>
  <c r="I151" i="3" a="1"/>
  <c r="P150" i="3"/>
  <c r="AI149" i="3" l="1"/>
  <c r="AE150" i="3"/>
  <c r="AB150" i="3"/>
  <c r="AD150" i="3"/>
  <c r="AA150" i="3"/>
  <c r="W151" i="3" a="1"/>
  <c r="K151" i="3"/>
  <c r="J151" i="3"/>
  <c r="I151" i="3"/>
  <c r="AF150" i="3"/>
  <c r="AC150" i="3"/>
  <c r="H151" i="3" l="1"/>
  <c r="AJ150" i="3"/>
  <c r="AK149" i="3"/>
  <c r="AG150" i="3"/>
  <c r="AH150" i="3"/>
  <c r="P151" i="3"/>
  <c r="M151" i="3"/>
  <c r="I152" i="3" a="1"/>
  <c r="Q151" i="3"/>
  <c r="N151" i="3"/>
  <c r="R151" i="3"/>
  <c r="O151" i="3"/>
  <c r="X151" i="3"/>
  <c r="Y151" i="3"/>
  <c r="W151" i="3"/>
  <c r="AI150" i="3" l="1"/>
  <c r="AE151" i="3"/>
  <c r="AB151" i="3"/>
  <c r="J152" i="3"/>
  <c r="I152" i="3"/>
  <c r="K152" i="3"/>
  <c r="AD151" i="3"/>
  <c r="AA151" i="3"/>
  <c r="W152" i="3" a="1"/>
  <c r="AC151" i="3"/>
  <c r="AF151" i="3"/>
  <c r="H152" i="3" l="1"/>
  <c r="AJ151" i="3"/>
  <c r="AK150" i="3"/>
  <c r="AG151" i="3"/>
  <c r="AH151" i="3"/>
  <c r="X152" i="3"/>
  <c r="Y152" i="3"/>
  <c r="W152" i="3"/>
  <c r="M152" i="3"/>
  <c r="P152" i="3"/>
  <c r="I153" i="3" a="1"/>
  <c r="Q152" i="3"/>
  <c r="N152" i="3"/>
  <c r="O152" i="3"/>
  <c r="R152" i="3"/>
  <c r="AI151" i="3" l="1"/>
  <c r="AK151" i="3" s="1"/>
  <c r="W153" i="3" a="1"/>
  <c r="AD152" i="3"/>
  <c r="AA152" i="3"/>
  <c r="K153" i="3"/>
  <c r="I153" i="3"/>
  <c r="J153" i="3"/>
  <c r="AC152" i="3"/>
  <c r="AF152" i="3"/>
  <c r="AE152" i="3"/>
  <c r="AB152" i="3"/>
  <c r="H153" i="3" l="1"/>
  <c r="AJ152" i="3"/>
  <c r="AG152" i="3"/>
  <c r="AH152" i="3"/>
  <c r="R153" i="3"/>
  <c r="O153" i="3"/>
  <c r="Q153" i="3"/>
  <c r="N153" i="3"/>
  <c r="P153" i="3"/>
  <c r="M153" i="3"/>
  <c r="I154" i="3" a="1"/>
  <c r="W153" i="3"/>
  <c r="X153" i="3"/>
  <c r="Y153" i="3"/>
  <c r="AI152" i="3" l="1"/>
  <c r="AK152" i="3" s="1"/>
  <c r="W154" i="3" a="1"/>
  <c r="AD153" i="3"/>
  <c r="AA153" i="3"/>
  <c r="I154" i="3"/>
  <c r="K154" i="3"/>
  <c r="J154" i="3"/>
  <c r="AF153" i="3"/>
  <c r="AC153" i="3"/>
  <c r="AE153" i="3"/>
  <c r="AB153" i="3"/>
  <c r="H154" i="3" l="1"/>
  <c r="AJ153" i="3"/>
  <c r="AG153" i="3"/>
  <c r="AH153" i="3"/>
  <c r="I155" i="3" a="1"/>
  <c r="P154" i="3"/>
  <c r="M154" i="3"/>
  <c r="Q154" i="3"/>
  <c r="N154" i="3"/>
  <c r="R154" i="3"/>
  <c r="O154" i="3"/>
  <c r="W154" i="3"/>
  <c r="X154" i="3"/>
  <c r="Y154" i="3"/>
  <c r="AI153" i="3" l="1"/>
  <c r="AE154" i="3"/>
  <c r="AB154" i="3"/>
  <c r="AD154" i="3"/>
  <c r="AA154" i="3"/>
  <c r="W155" i="3" a="1"/>
  <c r="AF154" i="3"/>
  <c r="AC154" i="3"/>
  <c r="I155" i="3"/>
  <c r="K155" i="3"/>
  <c r="J155" i="3"/>
  <c r="H155" i="3" l="1"/>
  <c r="AJ154" i="3"/>
  <c r="AK153" i="3"/>
  <c r="AH154" i="3"/>
  <c r="AG154" i="3"/>
  <c r="P155" i="3"/>
  <c r="M155" i="3"/>
  <c r="I156" i="3" a="1"/>
  <c r="N155" i="3"/>
  <c r="Q155" i="3"/>
  <c r="R155" i="3"/>
  <c r="O155" i="3"/>
  <c r="X155" i="3"/>
  <c r="Y155" i="3"/>
  <c r="W155" i="3"/>
  <c r="AI154" i="3" l="1"/>
  <c r="AK154" i="3" s="1"/>
  <c r="AB155" i="3"/>
  <c r="AE155" i="3"/>
  <c r="I156" i="3"/>
  <c r="K156" i="3"/>
  <c r="J156" i="3"/>
  <c r="AA155" i="3"/>
  <c r="W156" i="3" a="1"/>
  <c r="AD155" i="3"/>
  <c r="AF155" i="3"/>
  <c r="AC155" i="3"/>
  <c r="H156" i="3" l="1"/>
  <c r="AJ155" i="3"/>
  <c r="AH155" i="3"/>
  <c r="AG155" i="3"/>
  <c r="R156" i="3"/>
  <c r="O156" i="3"/>
  <c r="W156" i="3"/>
  <c r="X156" i="3"/>
  <c r="Y156" i="3"/>
  <c r="M156" i="3"/>
  <c r="P156" i="3"/>
  <c r="I157" i="3" a="1"/>
  <c r="Q156" i="3"/>
  <c r="N156" i="3"/>
  <c r="AI155" i="3" l="1"/>
  <c r="K157" i="3"/>
  <c r="I157" i="3"/>
  <c r="J157" i="3"/>
  <c r="AE156" i="3"/>
  <c r="AB156" i="3"/>
  <c r="W157" i="3" a="1"/>
  <c r="AD156" i="3"/>
  <c r="AA156" i="3"/>
  <c r="AC156" i="3"/>
  <c r="AF156" i="3"/>
  <c r="H157" i="3" l="1"/>
  <c r="AJ156" i="3"/>
  <c r="AK155" i="3"/>
  <c r="AG156" i="3"/>
  <c r="AH156" i="3"/>
  <c r="N157" i="3"/>
  <c r="Q157" i="3"/>
  <c r="W157" i="3"/>
  <c r="X157" i="3"/>
  <c r="Y157" i="3"/>
  <c r="P157" i="3"/>
  <c r="I158" i="3" a="1"/>
  <c r="M157" i="3"/>
  <c r="R157" i="3"/>
  <c r="O157" i="3"/>
  <c r="AI156" i="3" l="1"/>
  <c r="AK156" i="3" s="1"/>
  <c r="AE157" i="3"/>
  <c r="AB157" i="3"/>
  <c r="K158" i="3"/>
  <c r="I158" i="3"/>
  <c r="J158" i="3"/>
  <c r="W158" i="3" a="1"/>
  <c r="AA157" i="3"/>
  <c r="AD157" i="3"/>
  <c r="AF157" i="3"/>
  <c r="AC157" i="3"/>
  <c r="H158" i="3" l="1"/>
  <c r="AJ157" i="3"/>
  <c r="AG157" i="3"/>
  <c r="AH157" i="3"/>
  <c r="M158" i="3"/>
  <c r="I159" i="3" a="1"/>
  <c r="P158" i="3"/>
  <c r="R158" i="3"/>
  <c r="O158" i="3"/>
  <c r="W158" i="3"/>
  <c r="X158" i="3"/>
  <c r="Y158" i="3"/>
  <c r="Q158" i="3"/>
  <c r="N158" i="3"/>
  <c r="AI157" i="3" l="1"/>
  <c r="AK157" i="3"/>
  <c r="AF158" i="3"/>
  <c r="AC158" i="3"/>
  <c r="AE158" i="3"/>
  <c r="AB158" i="3"/>
  <c r="K159" i="3"/>
  <c r="J159" i="3"/>
  <c r="I159" i="3"/>
  <c r="H159" i="3" s="1"/>
  <c r="W159" i="3" a="1"/>
  <c r="AD158" i="3"/>
  <c r="AA158" i="3"/>
  <c r="AJ158" i="3" l="1"/>
  <c r="AG158" i="3"/>
  <c r="AH158" i="3"/>
  <c r="Y159" i="3"/>
  <c r="X159" i="3"/>
  <c r="W159" i="3"/>
  <c r="M159" i="3"/>
  <c r="I160" i="3" a="1"/>
  <c r="P159" i="3"/>
  <c r="Q159" i="3"/>
  <c r="N159" i="3"/>
  <c r="R159" i="3"/>
  <c r="O159" i="3"/>
  <c r="AI158" i="3" l="1"/>
  <c r="AK158" i="3" s="1"/>
  <c r="AD159" i="3"/>
  <c r="AA159" i="3"/>
  <c r="W160" i="3" a="1"/>
  <c r="AE159" i="3"/>
  <c r="AB159" i="3"/>
  <c r="K160" i="3"/>
  <c r="J160" i="3"/>
  <c r="I160" i="3"/>
  <c r="AF159" i="3"/>
  <c r="AC159" i="3"/>
  <c r="H160" i="3" l="1"/>
  <c r="AJ159" i="3"/>
  <c r="AG159" i="3"/>
  <c r="AH159" i="3"/>
  <c r="I161" i="3" a="1"/>
  <c r="P160" i="3"/>
  <c r="M160" i="3"/>
  <c r="Y160" i="3"/>
  <c r="X160" i="3"/>
  <c r="W160" i="3"/>
  <c r="R160" i="3"/>
  <c r="O160" i="3"/>
  <c r="Q160" i="3"/>
  <c r="N160" i="3"/>
  <c r="AI159" i="3" l="1"/>
  <c r="AC160" i="3"/>
  <c r="AF160" i="3"/>
  <c r="W161" i="3" a="1"/>
  <c r="AD160" i="3"/>
  <c r="AA160" i="3"/>
  <c r="AE160" i="3"/>
  <c r="AB160" i="3"/>
  <c r="K161" i="3"/>
  <c r="I161" i="3"/>
  <c r="J161" i="3"/>
  <c r="H161" i="3" l="1"/>
  <c r="AJ160" i="3"/>
  <c r="AK159" i="3"/>
  <c r="AH160" i="3"/>
  <c r="AG160" i="3"/>
  <c r="R161" i="3"/>
  <c r="O161" i="3"/>
  <c r="W161" i="3"/>
  <c r="X161" i="3"/>
  <c r="Y161" i="3"/>
  <c r="Q161" i="3"/>
  <c r="N161" i="3"/>
  <c r="P161" i="3"/>
  <c r="M161" i="3"/>
  <c r="I162" i="3" a="1"/>
  <c r="AI160" i="3" l="1"/>
  <c r="AE161" i="3"/>
  <c r="AB161" i="3"/>
  <c r="AD161" i="3"/>
  <c r="AA161" i="3"/>
  <c r="W162" i="3" a="1"/>
  <c r="J162" i="3"/>
  <c r="K162" i="3"/>
  <c r="I162" i="3"/>
  <c r="AF161" i="3"/>
  <c r="AC161" i="3"/>
  <c r="H162" i="3" l="1"/>
  <c r="AJ161" i="3"/>
  <c r="AK160" i="3"/>
  <c r="AG161" i="3"/>
  <c r="AH161" i="3"/>
  <c r="P162" i="3"/>
  <c r="I163" i="3" a="1"/>
  <c r="M162" i="3"/>
  <c r="O162" i="3"/>
  <c r="R162" i="3"/>
  <c r="Q162" i="3"/>
  <c r="N162" i="3"/>
  <c r="X162" i="3"/>
  <c r="Y162" i="3"/>
  <c r="W162" i="3"/>
  <c r="AI161" i="3" l="1"/>
  <c r="AE162" i="3"/>
  <c r="AB162" i="3"/>
  <c r="K163" i="3"/>
  <c r="J163" i="3"/>
  <c r="I163" i="3"/>
  <c r="W163" i="3" a="1"/>
  <c r="AA162" i="3"/>
  <c r="AD162" i="3"/>
  <c r="AC162" i="3"/>
  <c r="AF162" i="3"/>
  <c r="H163" i="3" l="1"/>
  <c r="AJ162" i="3"/>
  <c r="AK161" i="3"/>
  <c r="AH162" i="3"/>
  <c r="AG162" i="3"/>
  <c r="Q163" i="3"/>
  <c r="N163" i="3"/>
  <c r="R163" i="3"/>
  <c r="O163" i="3"/>
  <c r="W163" i="3"/>
  <c r="X163" i="3"/>
  <c r="Y163" i="3"/>
  <c r="M163" i="3"/>
  <c r="I164" i="3" a="1"/>
  <c r="P163" i="3"/>
  <c r="AI162" i="3" l="1"/>
  <c r="AF163" i="3"/>
  <c r="AC163" i="3"/>
  <c r="AE163" i="3"/>
  <c r="AB163" i="3"/>
  <c r="K164" i="3"/>
  <c r="J164" i="3"/>
  <c r="I164" i="3"/>
  <c r="H164" i="3" s="1"/>
  <c r="AD163" i="3"/>
  <c r="AA163" i="3"/>
  <c r="W164" i="3" a="1"/>
  <c r="AJ163" i="3" l="1"/>
  <c r="AK162" i="3"/>
  <c r="AH163" i="3"/>
  <c r="AG163" i="3"/>
  <c r="M164" i="3"/>
  <c r="I165" i="3" a="1"/>
  <c r="P164" i="3"/>
  <c r="W164" i="3"/>
  <c r="X164" i="3"/>
  <c r="Y164" i="3"/>
  <c r="Q164" i="3"/>
  <c r="N164" i="3"/>
  <c r="R164" i="3"/>
  <c r="O164" i="3"/>
  <c r="AI163" i="3" l="1"/>
  <c r="AD164" i="3"/>
  <c r="AA164" i="3"/>
  <c r="W165" i="3" a="1"/>
  <c r="K165" i="3"/>
  <c r="J165" i="3"/>
  <c r="I165" i="3"/>
  <c r="H165" i="3" s="1"/>
  <c r="AC164" i="3"/>
  <c r="AF164" i="3"/>
  <c r="AE164" i="3"/>
  <c r="AB164" i="3"/>
  <c r="AJ164" i="3" l="1"/>
  <c r="AK163" i="3"/>
  <c r="AG164" i="3"/>
  <c r="AH164" i="3"/>
  <c r="R165" i="3"/>
  <c r="O165" i="3"/>
  <c r="X165" i="3"/>
  <c r="W165" i="3"/>
  <c r="Y165" i="3"/>
  <c r="I166" i="3" a="1"/>
  <c r="P165" i="3"/>
  <c r="M165" i="3"/>
  <c r="Q165" i="3"/>
  <c r="N165" i="3"/>
  <c r="AI164" i="3" l="1"/>
  <c r="AD165" i="3"/>
  <c r="AA165" i="3"/>
  <c r="W166" i="3" a="1"/>
  <c r="AE165" i="3"/>
  <c r="AB165" i="3"/>
  <c r="K166" i="3"/>
  <c r="J166" i="3"/>
  <c r="I166" i="3"/>
  <c r="AC165" i="3"/>
  <c r="AF165" i="3"/>
  <c r="H166" i="3" l="1"/>
  <c r="AJ165" i="3"/>
  <c r="AK164" i="3"/>
  <c r="AG165" i="3"/>
  <c r="AH165" i="3"/>
  <c r="I167" i="3" a="1"/>
  <c r="M166" i="3"/>
  <c r="P166" i="3"/>
  <c r="X166" i="3"/>
  <c r="Y166" i="3"/>
  <c r="W166" i="3"/>
  <c r="O166" i="3"/>
  <c r="R166" i="3"/>
  <c r="Q166" i="3"/>
  <c r="N166" i="3"/>
  <c r="AI165" i="3" l="1"/>
  <c r="AK165" i="3" s="1"/>
  <c r="AB166" i="3"/>
  <c r="AE166" i="3"/>
  <c r="W167" i="3" a="1"/>
  <c r="AD166" i="3"/>
  <c r="AA166" i="3"/>
  <c r="AF166" i="3"/>
  <c r="AC166" i="3"/>
  <c r="J167" i="3"/>
  <c r="I167" i="3"/>
  <c r="K167" i="3"/>
  <c r="H167" i="3" l="1"/>
  <c r="AJ166" i="3"/>
  <c r="AG166" i="3"/>
  <c r="AH166" i="3"/>
  <c r="Q167" i="3"/>
  <c r="N167" i="3"/>
  <c r="X167" i="3"/>
  <c r="Y167" i="3"/>
  <c r="W167" i="3"/>
  <c r="R167" i="3"/>
  <c r="O167" i="3"/>
  <c r="I168" i="3" a="1"/>
  <c r="P167" i="3"/>
  <c r="M167" i="3"/>
  <c r="AI166" i="3" l="1"/>
  <c r="K168" i="3"/>
  <c r="I168" i="3"/>
  <c r="J168" i="3"/>
  <c r="AC167" i="3"/>
  <c r="AF167" i="3"/>
  <c r="AE167" i="3"/>
  <c r="AB167" i="3"/>
  <c r="W168" i="3" a="1"/>
  <c r="AD167" i="3"/>
  <c r="AA167" i="3"/>
  <c r="H168" i="3" l="1"/>
  <c r="AJ167" i="3"/>
  <c r="AK166" i="3"/>
  <c r="AG167" i="3"/>
  <c r="AH167" i="3"/>
  <c r="X168" i="3"/>
  <c r="W168" i="3"/>
  <c r="Y168" i="3"/>
  <c r="N168" i="3"/>
  <c r="Q168" i="3"/>
  <c r="M168" i="3"/>
  <c r="P168" i="3"/>
  <c r="I169" i="3" a="1"/>
  <c r="R168" i="3"/>
  <c r="O168" i="3"/>
  <c r="AI167" i="3" l="1"/>
  <c r="AK167" i="3" s="1"/>
  <c r="AF168" i="3"/>
  <c r="AC168" i="3"/>
  <c r="I169" i="3"/>
  <c r="J169" i="3"/>
  <c r="K169" i="3"/>
  <c r="W169" i="3" a="1"/>
  <c r="AD168" i="3"/>
  <c r="AA168" i="3"/>
  <c r="AE168" i="3"/>
  <c r="AB168" i="3"/>
  <c r="H169" i="3" l="1"/>
  <c r="AJ168" i="3"/>
  <c r="AG168" i="3"/>
  <c r="AH168" i="3"/>
  <c r="N169" i="3"/>
  <c r="Q169" i="3"/>
  <c r="P169" i="3"/>
  <c r="M169" i="3"/>
  <c r="I170" i="3" a="1"/>
  <c r="Y169" i="3"/>
  <c r="X169" i="3"/>
  <c r="W169" i="3"/>
  <c r="R169" i="3"/>
  <c r="O169" i="3"/>
  <c r="AI168" i="3" l="1"/>
  <c r="W170" i="3" a="1"/>
  <c r="AD169" i="3"/>
  <c r="AA169" i="3"/>
  <c r="AB169" i="3"/>
  <c r="AE169" i="3"/>
  <c r="AF169" i="3"/>
  <c r="AC169" i="3"/>
  <c r="I170" i="3"/>
  <c r="J170" i="3"/>
  <c r="K170" i="3"/>
  <c r="H170" i="3" l="1"/>
  <c r="AJ169" i="3"/>
  <c r="AK168" i="3"/>
  <c r="AG169" i="3"/>
  <c r="AH169" i="3"/>
  <c r="I171" i="3" a="1"/>
  <c r="M170" i="3"/>
  <c r="P170" i="3"/>
  <c r="O170" i="3"/>
  <c r="R170" i="3"/>
  <c r="Q170" i="3"/>
  <c r="N170" i="3"/>
  <c r="X170" i="3"/>
  <c r="Y170" i="3"/>
  <c r="W170" i="3"/>
  <c r="AI169" i="3" l="1"/>
  <c r="AC170" i="3"/>
  <c r="AF170" i="3"/>
  <c r="AB170" i="3"/>
  <c r="AE170" i="3"/>
  <c r="AD170" i="3"/>
  <c r="AA170" i="3"/>
  <c r="W171" i="3" a="1"/>
  <c r="I171" i="3"/>
  <c r="K171" i="3"/>
  <c r="J171" i="3"/>
  <c r="H171" i="3" l="1"/>
  <c r="AJ170" i="3"/>
  <c r="AK169" i="3"/>
  <c r="AG170" i="3"/>
  <c r="AH170" i="3"/>
  <c r="I172" i="3" a="1"/>
  <c r="P171" i="3"/>
  <c r="M171" i="3"/>
  <c r="Y171" i="3"/>
  <c r="W171" i="3"/>
  <c r="X171" i="3"/>
  <c r="Q171" i="3"/>
  <c r="N171" i="3"/>
  <c r="R171" i="3"/>
  <c r="O171" i="3"/>
  <c r="AI170" i="3" l="1"/>
  <c r="AK170" i="3" s="1"/>
  <c r="AA171" i="3"/>
  <c r="W172" i="3" a="1"/>
  <c r="AD171" i="3"/>
  <c r="AF171" i="3"/>
  <c r="AC171" i="3"/>
  <c r="AB171" i="3"/>
  <c r="AE171" i="3"/>
  <c r="K172" i="3"/>
  <c r="I172" i="3"/>
  <c r="J172" i="3"/>
  <c r="H172" i="3" l="1"/>
  <c r="AJ171" i="3"/>
  <c r="AH171" i="3"/>
  <c r="AG171" i="3"/>
  <c r="O172" i="3"/>
  <c r="R172" i="3"/>
  <c r="X172" i="3"/>
  <c r="W172" i="3"/>
  <c r="Y172" i="3"/>
  <c r="Q172" i="3"/>
  <c r="N172" i="3"/>
  <c r="I173" i="3" a="1"/>
  <c r="M172" i="3"/>
  <c r="P172" i="3"/>
  <c r="AI171" i="3" l="1"/>
  <c r="I173" i="3"/>
  <c r="J173" i="3"/>
  <c r="K173" i="3"/>
  <c r="AA172" i="3"/>
  <c r="AD172" i="3"/>
  <c r="W173" i="3" a="1"/>
  <c r="AE172" i="3"/>
  <c r="AB172" i="3"/>
  <c r="AF172" i="3"/>
  <c r="AC172" i="3"/>
  <c r="H173" i="3" l="1"/>
  <c r="AJ172" i="3"/>
  <c r="AK171" i="3"/>
  <c r="AH172" i="3"/>
  <c r="AG172" i="3"/>
  <c r="O173" i="3"/>
  <c r="R173" i="3"/>
  <c r="W173" i="3"/>
  <c r="X173" i="3"/>
  <c r="Y173" i="3"/>
  <c r="N173" i="3"/>
  <c r="Q173" i="3"/>
  <c r="I174" i="3" a="1"/>
  <c r="P173" i="3"/>
  <c r="M173" i="3"/>
  <c r="AI172" i="3" l="1"/>
  <c r="I174" i="3"/>
  <c r="J174" i="3"/>
  <c r="K174" i="3"/>
  <c r="AE173" i="3"/>
  <c r="AB173" i="3"/>
  <c r="AA173" i="3"/>
  <c r="W174" i="3" a="1"/>
  <c r="AD173" i="3"/>
  <c r="AF173" i="3"/>
  <c r="AC173" i="3"/>
  <c r="H174" i="3" l="1"/>
  <c r="AJ173" i="3"/>
  <c r="AK172" i="3"/>
  <c r="AG173" i="3"/>
  <c r="AH173" i="3"/>
  <c r="Y174" i="3"/>
  <c r="X174" i="3"/>
  <c r="W174" i="3"/>
  <c r="O174" i="3"/>
  <c r="R174" i="3"/>
  <c r="Q174" i="3"/>
  <c r="N174" i="3"/>
  <c r="I175" i="3" a="1"/>
  <c r="P174" i="3"/>
  <c r="M174" i="3"/>
  <c r="AI173" i="3" l="1"/>
  <c r="J175" i="3"/>
  <c r="I175" i="3"/>
  <c r="H175" i="3" s="1"/>
  <c r="K175" i="3"/>
  <c r="AE174" i="3"/>
  <c r="AB174" i="3"/>
  <c r="AD174" i="3"/>
  <c r="AA174" i="3"/>
  <c r="W175" i="3" a="1"/>
  <c r="AF174" i="3"/>
  <c r="AC174" i="3"/>
  <c r="AJ174" i="3" l="1"/>
  <c r="AK173" i="3"/>
  <c r="AH174" i="3"/>
  <c r="AG174" i="3"/>
  <c r="Y175" i="3"/>
  <c r="W175" i="3"/>
  <c r="X175" i="3"/>
  <c r="R175" i="3"/>
  <c r="O175" i="3"/>
  <c r="P175" i="3"/>
  <c r="M175" i="3"/>
  <c r="I176" i="3" a="1"/>
  <c r="Q175" i="3"/>
  <c r="N175" i="3"/>
  <c r="AI174" i="3" l="1"/>
  <c r="J176" i="3"/>
  <c r="I176" i="3"/>
  <c r="H176" i="3" s="1"/>
  <c r="K176" i="3"/>
  <c r="AE175" i="3"/>
  <c r="AB175" i="3"/>
  <c r="W176" i="3" a="1"/>
  <c r="AD175" i="3"/>
  <c r="AA175" i="3"/>
  <c r="AF175" i="3"/>
  <c r="AC175" i="3"/>
  <c r="AJ175" i="3" l="1"/>
  <c r="AH175" i="3"/>
  <c r="AK174" i="3"/>
  <c r="AG175" i="3"/>
  <c r="R176" i="3"/>
  <c r="O176" i="3"/>
  <c r="X176" i="3"/>
  <c r="W176" i="3"/>
  <c r="Y176" i="3"/>
  <c r="P176" i="3"/>
  <c r="M176" i="3"/>
  <c r="I177" i="3" a="1"/>
  <c r="Q176" i="3"/>
  <c r="N176" i="3"/>
  <c r="AI175" i="3" l="1"/>
  <c r="I177" i="3"/>
  <c r="K177" i="3"/>
  <c r="J177" i="3"/>
  <c r="W177" i="3" a="1"/>
  <c r="AD176" i="3"/>
  <c r="AA176" i="3"/>
  <c r="AE176" i="3"/>
  <c r="AB176" i="3"/>
  <c r="AF176" i="3"/>
  <c r="AC176" i="3"/>
  <c r="H177" i="3" l="1"/>
  <c r="AJ176" i="3"/>
  <c r="AK175" i="3"/>
  <c r="AG176" i="3"/>
  <c r="AH176" i="3"/>
  <c r="W177" i="3"/>
  <c r="Y177" i="3"/>
  <c r="X177" i="3"/>
  <c r="Q177" i="3"/>
  <c r="N177" i="3"/>
  <c r="R177" i="3"/>
  <c r="O177" i="3"/>
  <c r="I178" i="3" a="1"/>
  <c r="M177" i="3"/>
  <c r="P177" i="3"/>
  <c r="AI176" i="3" l="1"/>
  <c r="AK176" i="3" s="1"/>
  <c r="AE177" i="3"/>
  <c r="AB177" i="3"/>
  <c r="AF177" i="3"/>
  <c r="AC177" i="3"/>
  <c r="J178" i="3"/>
  <c r="I178" i="3"/>
  <c r="H178" i="3" s="1"/>
  <c r="K178" i="3"/>
  <c r="AD177" i="3"/>
  <c r="AA177" i="3"/>
  <c r="W178" i="3" a="1"/>
  <c r="AJ177" i="3" l="1"/>
  <c r="AH177" i="3"/>
  <c r="AG177" i="3"/>
  <c r="O178" i="3"/>
  <c r="R178" i="3"/>
  <c r="Y178" i="3"/>
  <c r="X178" i="3"/>
  <c r="W178" i="3"/>
  <c r="M178" i="3"/>
  <c r="I179" i="3" a="1"/>
  <c r="P178" i="3"/>
  <c r="Q178" i="3"/>
  <c r="N178" i="3"/>
  <c r="AI177" i="3" l="1"/>
  <c r="AK177" i="3" s="1"/>
  <c r="AB178" i="3"/>
  <c r="AE178" i="3"/>
  <c r="K179" i="3"/>
  <c r="I179" i="3"/>
  <c r="J179" i="3"/>
  <c r="AF178" i="3"/>
  <c r="AC178" i="3"/>
  <c r="AA178" i="3"/>
  <c r="W179" i="3" a="1"/>
  <c r="AD178" i="3"/>
  <c r="H179" i="3" l="1"/>
  <c r="AJ178" i="3"/>
  <c r="AH178" i="3"/>
  <c r="AG178" i="3"/>
  <c r="P179" i="3"/>
  <c r="M179" i="3"/>
  <c r="I180" i="3" a="1"/>
  <c r="R179" i="3"/>
  <c r="O179" i="3"/>
  <c r="W179" i="3"/>
  <c r="Y179" i="3"/>
  <c r="X179" i="3"/>
  <c r="Q179" i="3"/>
  <c r="N179" i="3"/>
  <c r="AI178" i="3" l="1"/>
  <c r="AK178" i="3" s="1"/>
  <c r="AB179" i="3"/>
  <c r="AE179" i="3"/>
  <c r="I180" i="3"/>
  <c r="K180" i="3"/>
  <c r="J180" i="3"/>
  <c r="W180" i="3" a="1"/>
  <c r="AD179" i="3"/>
  <c r="AA179" i="3"/>
  <c r="AF179" i="3"/>
  <c r="AC179" i="3"/>
  <c r="H180" i="3" l="1"/>
  <c r="AJ179" i="3"/>
  <c r="AG179" i="3"/>
  <c r="AH179" i="3"/>
  <c r="O180" i="3"/>
  <c r="R180" i="3"/>
  <c r="I181" i="3" a="1"/>
  <c r="P180" i="3"/>
  <c r="M180" i="3"/>
  <c r="Y180" i="3"/>
  <c r="X180" i="3"/>
  <c r="W180" i="3"/>
  <c r="Q180" i="3"/>
  <c r="N180" i="3"/>
  <c r="AI179" i="3" l="1"/>
  <c r="AK179" i="3"/>
  <c r="AA180" i="3"/>
  <c r="AD180" i="3"/>
  <c r="W181" i="3" a="1"/>
  <c r="I181" i="3"/>
  <c r="J181" i="3"/>
  <c r="K181" i="3"/>
  <c r="AF180" i="3"/>
  <c r="AC180" i="3"/>
  <c r="AB180" i="3"/>
  <c r="AE180" i="3"/>
  <c r="H181" i="3" l="1"/>
  <c r="AJ180" i="3"/>
  <c r="AH180" i="3"/>
  <c r="AG180" i="3"/>
  <c r="I182" i="3" a="1"/>
  <c r="M181" i="3"/>
  <c r="P181" i="3"/>
  <c r="Y181" i="3"/>
  <c r="W181" i="3"/>
  <c r="X181" i="3"/>
  <c r="R181" i="3"/>
  <c r="O181" i="3"/>
  <c r="Q181" i="3"/>
  <c r="N181" i="3"/>
  <c r="AI180" i="3" l="1"/>
  <c r="AC181" i="3"/>
  <c r="AF181" i="3"/>
  <c r="AE181" i="3"/>
  <c r="AB181" i="3"/>
  <c r="W182" i="3" a="1"/>
  <c r="AD181" i="3"/>
  <c r="AA181" i="3"/>
  <c r="J182" i="3"/>
  <c r="I182" i="3"/>
  <c r="H182" i="3" s="1"/>
  <c r="K182" i="3"/>
  <c r="AJ181" i="3" l="1"/>
  <c r="AK180" i="3"/>
  <c r="AH181" i="3"/>
  <c r="AG181" i="3"/>
  <c r="Q182" i="3"/>
  <c r="N182" i="3"/>
  <c r="R182" i="3"/>
  <c r="O182" i="3"/>
  <c r="I183" i="3" a="1"/>
  <c r="P182" i="3"/>
  <c r="M182" i="3"/>
  <c r="X182" i="3"/>
  <c r="Y182" i="3"/>
  <c r="W182" i="3"/>
  <c r="AI181" i="3" l="1"/>
  <c r="AC182" i="3"/>
  <c r="AF182" i="3"/>
  <c r="AE182" i="3"/>
  <c r="AB182" i="3"/>
  <c r="W183" i="3" a="1"/>
  <c r="AD182" i="3"/>
  <c r="AA182" i="3"/>
  <c r="J183" i="3"/>
  <c r="K183" i="3"/>
  <c r="I183" i="3"/>
  <c r="H183" i="3" s="1"/>
  <c r="AJ182" i="3" l="1"/>
  <c r="AK181" i="3"/>
  <c r="AG182" i="3"/>
  <c r="AH182" i="3"/>
  <c r="Q183" i="3"/>
  <c r="N183" i="3"/>
  <c r="I184" i="3" a="1"/>
  <c r="P183" i="3"/>
  <c r="M183" i="3"/>
  <c r="R183" i="3"/>
  <c r="O183" i="3"/>
  <c r="Y183" i="3"/>
  <c r="W183" i="3"/>
  <c r="X183" i="3"/>
  <c r="AI182" i="3" l="1"/>
  <c r="AK182" i="3" s="1"/>
  <c r="AF183" i="3"/>
  <c r="AC183" i="3"/>
  <c r="K184" i="3"/>
  <c r="I184" i="3"/>
  <c r="J184" i="3"/>
  <c r="AB183" i="3"/>
  <c r="AE183" i="3"/>
  <c r="AA183" i="3"/>
  <c r="W184" i="3" a="1"/>
  <c r="AD183" i="3"/>
  <c r="H184" i="3" l="1"/>
  <c r="AJ183" i="3"/>
  <c r="AG183" i="3"/>
  <c r="AH183" i="3"/>
  <c r="P184" i="3"/>
  <c r="I185" i="3" a="1"/>
  <c r="M184" i="3"/>
  <c r="R184" i="3"/>
  <c r="O184" i="3"/>
  <c r="W184" i="3"/>
  <c r="X184" i="3"/>
  <c r="Y184" i="3"/>
  <c r="Q184" i="3"/>
  <c r="N184" i="3"/>
  <c r="AI183" i="3" l="1"/>
  <c r="AF184" i="3"/>
  <c r="AC184" i="3"/>
  <c r="K185" i="3"/>
  <c r="J185" i="3"/>
  <c r="I185" i="3"/>
  <c r="H185" i="3" s="1"/>
  <c r="AB184" i="3"/>
  <c r="AE184" i="3"/>
  <c r="AD184" i="3"/>
  <c r="AA184" i="3"/>
  <c r="W185" i="3" a="1"/>
  <c r="AJ184" i="3" l="1"/>
  <c r="AK183" i="3"/>
  <c r="AH184" i="3"/>
  <c r="AG184" i="3"/>
  <c r="Q185" i="3"/>
  <c r="N185" i="3"/>
  <c r="R185" i="3"/>
  <c r="O185" i="3"/>
  <c r="Y185" i="3"/>
  <c r="X185" i="3"/>
  <c r="W185" i="3"/>
  <c r="P185" i="3"/>
  <c r="M185" i="3"/>
  <c r="I186" i="3" a="1"/>
  <c r="AI184" i="3" l="1"/>
  <c r="AA185" i="3"/>
  <c r="W186" i="3" a="1"/>
  <c r="AD185" i="3"/>
  <c r="AE185" i="3"/>
  <c r="AB185" i="3"/>
  <c r="I186" i="3"/>
  <c r="K186" i="3"/>
  <c r="J186" i="3"/>
  <c r="AF185" i="3"/>
  <c r="AC185" i="3"/>
  <c r="H186" i="3" l="1"/>
  <c r="AJ185" i="3"/>
  <c r="AK184" i="3"/>
  <c r="AG185" i="3"/>
  <c r="AH185" i="3"/>
  <c r="Q186" i="3"/>
  <c r="N186" i="3"/>
  <c r="R186" i="3"/>
  <c r="O186" i="3"/>
  <c r="Y186" i="3"/>
  <c r="X186" i="3"/>
  <c r="W186" i="3"/>
  <c r="M186" i="3"/>
  <c r="I187" i="3" a="1"/>
  <c r="P186" i="3"/>
  <c r="AI185" i="3" l="1"/>
  <c r="AA186" i="3"/>
  <c r="W187" i="3" a="1"/>
  <c r="AD186" i="3"/>
  <c r="AE186" i="3"/>
  <c r="AB186" i="3"/>
  <c r="J187" i="3"/>
  <c r="K187" i="3"/>
  <c r="I187" i="3"/>
  <c r="AF186" i="3"/>
  <c r="AC186" i="3"/>
  <c r="H187" i="3" l="1"/>
  <c r="AJ186" i="3"/>
  <c r="AK185" i="3"/>
  <c r="AG186" i="3"/>
  <c r="AH186" i="3"/>
  <c r="M187" i="3"/>
  <c r="I188" i="3" a="1"/>
  <c r="P187" i="3"/>
  <c r="O187" i="3"/>
  <c r="R187" i="3"/>
  <c r="Y187" i="3"/>
  <c r="X187" i="3"/>
  <c r="W187" i="3"/>
  <c r="Q187" i="3"/>
  <c r="N187" i="3"/>
  <c r="AI186" i="3" l="1"/>
  <c r="AK186" i="3" s="1"/>
  <c r="AD187" i="3"/>
  <c r="AA187" i="3"/>
  <c r="W188" i="3" a="1"/>
  <c r="AE187" i="3"/>
  <c r="AB187" i="3"/>
  <c r="K188" i="3"/>
  <c r="I188" i="3"/>
  <c r="H188" i="3" s="1"/>
  <c r="J188" i="3"/>
  <c r="AF187" i="3"/>
  <c r="AC187" i="3"/>
  <c r="AJ187" i="3" l="1"/>
  <c r="AG187" i="3"/>
  <c r="AH187" i="3"/>
  <c r="Q188" i="3"/>
  <c r="N188" i="3"/>
  <c r="X188" i="3"/>
  <c r="Y188" i="3"/>
  <c r="W188" i="3"/>
  <c r="R188" i="3"/>
  <c r="O188" i="3"/>
  <c r="M188" i="3"/>
  <c r="I189" i="3" a="1"/>
  <c r="P188" i="3"/>
  <c r="AI187" i="3" l="1"/>
  <c r="AF188" i="3"/>
  <c r="AC188" i="3"/>
  <c r="AE188" i="3"/>
  <c r="AB188" i="3"/>
  <c r="I189" i="3"/>
  <c r="K189" i="3"/>
  <c r="J189" i="3"/>
  <c r="AD188" i="3"/>
  <c r="AA188" i="3"/>
  <c r="W189" i="3" a="1"/>
  <c r="H189" i="3" l="1"/>
  <c r="AJ188" i="3"/>
  <c r="AK187" i="3"/>
  <c r="AH188" i="3"/>
  <c r="AG188" i="3"/>
  <c r="Q189" i="3"/>
  <c r="N189" i="3"/>
  <c r="X189" i="3"/>
  <c r="W189" i="3"/>
  <c r="Y189" i="3"/>
  <c r="R189" i="3"/>
  <c r="O189" i="3"/>
  <c r="P189" i="3"/>
  <c r="M189" i="3"/>
  <c r="I190" i="3" a="1"/>
  <c r="AI188" i="3" l="1"/>
  <c r="AA189" i="3"/>
  <c r="W190" i="3" a="1"/>
  <c r="AD189" i="3"/>
  <c r="AE189" i="3"/>
  <c r="AB189" i="3"/>
  <c r="K190" i="3"/>
  <c r="J190" i="3"/>
  <c r="I190" i="3"/>
  <c r="H190" i="3" s="1"/>
  <c r="AC189" i="3"/>
  <c r="AF189" i="3"/>
  <c r="AJ189" i="3" l="1"/>
  <c r="AK188" i="3"/>
  <c r="AG189" i="3"/>
  <c r="AH189" i="3"/>
  <c r="I191" i="3" a="1"/>
  <c r="P190" i="3"/>
  <c r="M190" i="3"/>
  <c r="N190" i="3"/>
  <c r="Q190" i="3"/>
  <c r="X190" i="3"/>
  <c r="Y190" i="3"/>
  <c r="W190" i="3"/>
  <c r="O190" i="3"/>
  <c r="R190" i="3"/>
  <c r="AI189" i="3" l="1"/>
  <c r="AD190" i="3"/>
  <c r="W191" i="3" a="1"/>
  <c r="AA190" i="3"/>
  <c r="AF190" i="3"/>
  <c r="AC190" i="3"/>
  <c r="AE190" i="3"/>
  <c r="AB190" i="3"/>
  <c r="K191" i="3"/>
  <c r="I191" i="3"/>
  <c r="J191" i="3"/>
  <c r="H191" i="3" l="1"/>
  <c r="AJ190" i="3"/>
  <c r="AK189" i="3"/>
  <c r="AH190" i="3"/>
  <c r="AG190" i="3"/>
  <c r="R191" i="3"/>
  <c r="O191" i="3"/>
  <c r="X191" i="3"/>
  <c r="W191" i="3"/>
  <c r="Y191" i="3"/>
  <c r="Q191" i="3"/>
  <c r="N191" i="3"/>
  <c r="M191" i="3"/>
  <c r="P191" i="3"/>
  <c r="I192" i="3" a="1"/>
  <c r="AI190" i="3" l="1"/>
  <c r="W192" i="3" a="1"/>
  <c r="AD191" i="3"/>
  <c r="AA191" i="3"/>
  <c r="AE191" i="3"/>
  <c r="AB191" i="3"/>
  <c r="I192" i="3"/>
  <c r="J192" i="3"/>
  <c r="K192" i="3"/>
  <c r="AF191" i="3"/>
  <c r="AC191" i="3"/>
  <c r="H192" i="3" l="1"/>
  <c r="AJ191" i="3"/>
  <c r="AK190" i="3"/>
  <c r="AG191" i="3"/>
  <c r="AH191" i="3"/>
  <c r="R192" i="3"/>
  <c r="O192" i="3"/>
  <c r="Q192" i="3"/>
  <c r="N192" i="3"/>
  <c r="P192" i="3"/>
  <c r="M192" i="3"/>
  <c r="I193" i="3" a="1"/>
  <c r="X192" i="3"/>
  <c r="Y192" i="3"/>
  <c r="W192" i="3"/>
  <c r="AI191" i="3" l="1"/>
  <c r="AE192" i="3"/>
  <c r="AB192" i="3"/>
  <c r="AD192" i="3"/>
  <c r="AA192" i="3"/>
  <c r="W193" i="3" a="1"/>
  <c r="J193" i="3"/>
  <c r="I193" i="3"/>
  <c r="H193" i="3" s="1"/>
  <c r="K193" i="3"/>
  <c r="AF192" i="3"/>
  <c r="AC192" i="3"/>
  <c r="AJ192" i="3" l="1"/>
  <c r="AK191" i="3"/>
  <c r="AG192" i="3"/>
  <c r="AH192" i="3"/>
  <c r="O193" i="3"/>
  <c r="R193" i="3"/>
  <c r="M193" i="3"/>
  <c r="P193" i="3"/>
  <c r="I194" i="3" a="1"/>
  <c r="N193" i="3"/>
  <c r="Q193" i="3"/>
  <c r="Y193" i="3"/>
  <c r="W193" i="3"/>
  <c r="X193" i="3"/>
  <c r="AI192" i="3" l="1"/>
  <c r="W194" i="3" a="1"/>
  <c r="AD193" i="3"/>
  <c r="AA193" i="3"/>
  <c r="AF193" i="3"/>
  <c r="AC193" i="3"/>
  <c r="AE193" i="3"/>
  <c r="AB193" i="3"/>
  <c r="I194" i="3"/>
  <c r="K194" i="3"/>
  <c r="J194" i="3"/>
  <c r="H194" i="3" l="1"/>
  <c r="AJ193" i="3"/>
  <c r="AK192" i="3"/>
  <c r="AH193" i="3"/>
  <c r="AG193" i="3"/>
  <c r="I195" i="3" a="1"/>
  <c r="P194" i="3"/>
  <c r="M194" i="3"/>
  <c r="N194" i="3"/>
  <c r="Q194" i="3"/>
  <c r="R194" i="3"/>
  <c r="O194" i="3"/>
  <c r="X194" i="3"/>
  <c r="Y194" i="3"/>
  <c r="W194" i="3"/>
  <c r="AI193" i="3" l="1"/>
  <c r="AF194" i="3"/>
  <c r="AC194" i="3"/>
  <c r="AE194" i="3"/>
  <c r="AB194" i="3"/>
  <c r="AD194" i="3"/>
  <c r="AA194" i="3"/>
  <c r="W195" i="3" a="1"/>
  <c r="K195" i="3"/>
  <c r="I195" i="3"/>
  <c r="J195" i="3"/>
  <c r="H195" i="3" l="1"/>
  <c r="AJ194" i="3"/>
  <c r="AK193" i="3"/>
  <c r="AG194" i="3"/>
  <c r="AH194" i="3"/>
  <c r="O195" i="3"/>
  <c r="R195" i="3"/>
  <c r="Y195" i="3"/>
  <c r="X195" i="3"/>
  <c r="W195" i="3"/>
  <c r="N195" i="3"/>
  <c r="Q195" i="3"/>
  <c r="P195" i="3"/>
  <c r="M195" i="3"/>
  <c r="I196" i="3" a="1"/>
  <c r="AI194" i="3" l="1"/>
  <c r="AE195" i="3"/>
  <c r="AB195" i="3"/>
  <c r="AF195" i="3"/>
  <c r="AC195" i="3"/>
  <c r="J196" i="3"/>
  <c r="K196" i="3"/>
  <c r="I196" i="3"/>
  <c r="H196" i="3" s="1"/>
  <c r="AD195" i="3"/>
  <c r="AA195" i="3"/>
  <c r="W196" i="3" a="1"/>
  <c r="AJ195" i="3" l="1"/>
  <c r="AK194" i="3"/>
  <c r="AH195" i="3"/>
  <c r="AG195" i="3"/>
  <c r="I197" i="3" a="1"/>
  <c r="M196" i="3"/>
  <c r="P196" i="3"/>
  <c r="Y196" i="3"/>
  <c r="W196" i="3"/>
  <c r="X196" i="3"/>
  <c r="R196" i="3"/>
  <c r="O196" i="3"/>
  <c r="Q196" i="3"/>
  <c r="N196" i="3"/>
  <c r="AI195" i="3" l="1"/>
  <c r="AC196" i="3"/>
  <c r="AF196" i="3"/>
  <c r="AE196" i="3"/>
  <c r="AB196" i="3"/>
  <c r="AA196" i="3"/>
  <c r="W197" i="3" a="1"/>
  <c r="AD196" i="3"/>
  <c r="I197" i="3"/>
  <c r="K197" i="3"/>
  <c r="J197" i="3"/>
  <c r="H197" i="3" l="1"/>
  <c r="AJ196" i="3"/>
  <c r="AK195" i="3"/>
  <c r="AH196" i="3"/>
  <c r="AG196" i="3"/>
  <c r="M197" i="3"/>
  <c r="I198" i="3" a="1"/>
  <c r="P197" i="3"/>
  <c r="X197" i="3"/>
  <c r="Y197" i="3"/>
  <c r="W197" i="3"/>
  <c r="N197" i="3"/>
  <c r="Q197" i="3"/>
  <c r="R197" i="3"/>
  <c r="O197" i="3"/>
  <c r="AI196" i="3" l="1"/>
  <c r="AB197" i="3"/>
  <c r="AE197" i="3"/>
  <c r="J198" i="3"/>
  <c r="I198" i="3"/>
  <c r="K198" i="3"/>
  <c r="AA197" i="3"/>
  <c r="AD197" i="3"/>
  <c r="W198" i="3" a="1"/>
  <c r="AC197" i="3"/>
  <c r="AF197" i="3"/>
  <c r="H198" i="3" l="1"/>
  <c r="AJ197" i="3"/>
  <c r="AK196" i="3"/>
  <c r="AG197" i="3"/>
  <c r="AH197" i="3"/>
  <c r="Y198" i="3"/>
  <c r="W198" i="3"/>
  <c r="X198" i="3"/>
  <c r="M198" i="3"/>
  <c r="I199" i="3" a="1"/>
  <c r="P198" i="3"/>
  <c r="N198" i="3"/>
  <c r="Q198" i="3"/>
  <c r="R198" i="3"/>
  <c r="O198" i="3"/>
  <c r="AI197" i="3" l="1"/>
  <c r="AK197" i="3" s="1"/>
  <c r="AE198" i="3"/>
  <c r="AB198" i="3"/>
  <c r="AD198" i="3"/>
  <c r="AA198" i="3"/>
  <c r="W199" i="3" a="1"/>
  <c r="K199" i="3"/>
  <c r="I199" i="3"/>
  <c r="H199" i="3" s="1"/>
  <c r="J199" i="3"/>
  <c r="AF198" i="3"/>
  <c r="AC198" i="3"/>
  <c r="AJ198" i="3" l="1"/>
  <c r="AG198" i="3"/>
  <c r="AH198" i="3"/>
  <c r="Q199" i="3"/>
  <c r="N199" i="3"/>
  <c r="I200" i="3" a="1"/>
  <c r="P199" i="3"/>
  <c r="M199" i="3"/>
  <c r="R199" i="3"/>
  <c r="O199" i="3"/>
  <c r="Y199" i="3"/>
  <c r="W199" i="3"/>
  <c r="X199" i="3"/>
  <c r="AI198" i="3" l="1"/>
  <c r="AF199" i="3"/>
  <c r="AC199" i="3"/>
  <c r="K200" i="3"/>
  <c r="J200" i="3"/>
  <c r="I200" i="3"/>
  <c r="H200" i="3" s="1"/>
  <c r="AB199" i="3"/>
  <c r="AE199" i="3"/>
  <c r="AA199" i="3"/>
  <c r="W200" i="3" a="1"/>
  <c r="AD199" i="3"/>
  <c r="AJ199" i="3" l="1"/>
  <c r="AK198" i="3"/>
  <c r="AG199" i="3"/>
  <c r="AH199" i="3"/>
  <c r="Q200" i="3"/>
  <c r="N200" i="3"/>
  <c r="R200" i="3"/>
  <c r="O200" i="3"/>
  <c r="X200" i="3"/>
  <c r="Y200" i="3"/>
  <c r="W200" i="3"/>
  <c r="P200" i="3"/>
  <c r="M200" i="3"/>
  <c r="I201" i="3" a="1"/>
  <c r="AI199" i="3" l="1"/>
  <c r="AK199" i="3" s="1"/>
  <c r="AA200" i="3"/>
  <c r="W201" i="3" a="1"/>
  <c r="AD200" i="3"/>
  <c r="I201" i="3"/>
  <c r="K201" i="3"/>
  <c r="J201" i="3"/>
  <c r="AF200" i="3"/>
  <c r="AC200" i="3"/>
  <c r="AE200" i="3"/>
  <c r="AB200" i="3"/>
  <c r="H201" i="3" l="1"/>
  <c r="AJ200" i="3"/>
  <c r="AH200" i="3"/>
  <c r="AG200" i="3"/>
  <c r="I202" i="3" a="1"/>
  <c r="M201" i="3"/>
  <c r="P201" i="3"/>
  <c r="Y201" i="3"/>
  <c r="X201" i="3"/>
  <c r="W201" i="3"/>
  <c r="Q201" i="3"/>
  <c r="N201" i="3"/>
  <c r="R201" i="3"/>
  <c r="O201" i="3"/>
  <c r="AI200" i="3" l="1"/>
  <c r="AK200" i="3" s="1"/>
  <c r="AF201" i="3"/>
  <c r="AC201" i="3"/>
  <c r="AD201" i="3"/>
  <c r="AA201" i="3"/>
  <c r="W202" i="3" a="1"/>
  <c r="AE201" i="3"/>
  <c r="AB201" i="3"/>
  <c r="J202" i="3"/>
  <c r="K202" i="3"/>
  <c r="I202" i="3"/>
  <c r="H202" i="3" s="1"/>
  <c r="AJ201" i="3" l="1"/>
  <c r="AG201" i="3"/>
  <c r="AH201" i="3"/>
  <c r="N202" i="3"/>
  <c r="Q202" i="3"/>
  <c r="P202" i="3"/>
  <c r="M202" i="3"/>
  <c r="I203" i="3" a="1"/>
  <c r="R202" i="3"/>
  <c r="O202" i="3"/>
  <c r="Y202" i="3"/>
  <c r="X202" i="3"/>
  <c r="W202" i="3"/>
  <c r="AI201" i="3" l="1"/>
  <c r="AK201" i="3" s="1"/>
  <c r="AB202" i="3"/>
  <c r="AE202" i="3"/>
  <c r="AF202" i="3"/>
  <c r="AC202" i="3"/>
  <c r="AA202" i="3"/>
  <c r="W203" i="3" a="1"/>
  <c r="AD202" i="3"/>
  <c r="I203" i="3"/>
  <c r="J203" i="3"/>
  <c r="K203" i="3"/>
  <c r="H203" i="3" l="1"/>
  <c r="AJ202" i="3"/>
  <c r="AG202" i="3"/>
  <c r="AH202" i="3"/>
  <c r="I204" i="3" a="1"/>
  <c r="P203" i="3"/>
  <c r="M203" i="3"/>
  <c r="X203" i="3"/>
  <c r="Y203" i="3"/>
  <c r="W203" i="3"/>
  <c r="R203" i="3"/>
  <c r="O203" i="3"/>
  <c r="Q203" i="3"/>
  <c r="N203" i="3"/>
  <c r="AI202" i="3" l="1"/>
  <c r="AK202" i="3" s="1"/>
  <c r="AE203" i="3"/>
  <c r="AB203" i="3"/>
  <c r="AD203" i="3"/>
  <c r="AA203" i="3"/>
  <c r="W204" i="3" a="1"/>
  <c r="AF203" i="3"/>
  <c r="AC203" i="3"/>
  <c r="K204" i="3"/>
  <c r="J204" i="3"/>
  <c r="I204" i="3"/>
  <c r="H204" i="3" s="1"/>
  <c r="AJ203" i="3" l="1"/>
  <c r="AG203" i="3"/>
  <c r="AH203" i="3"/>
  <c r="R204" i="3"/>
  <c r="O204" i="3"/>
  <c r="I205" i="3" a="1"/>
  <c r="M204" i="3"/>
  <c r="P204" i="3"/>
  <c r="N204" i="3"/>
  <c r="Q204" i="3"/>
  <c r="Y204" i="3"/>
  <c r="W204" i="3"/>
  <c r="X204" i="3"/>
  <c r="AI203" i="3" l="1"/>
  <c r="AK203" i="3" s="1"/>
  <c r="AF204" i="3"/>
  <c r="AC204" i="3"/>
  <c r="I205" i="3"/>
  <c r="H205" i="3" s="1"/>
  <c r="K205" i="3"/>
  <c r="J205" i="3"/>
  <c r="AE204" i="3"/>
  <c r="AB204" i="3"/>
  <c r="AA204" i="3"/>
  <c r="W205" i="3" a="1"/>
  <c r="AD204" i="3"/>
  <c r="AJ204" i="3" l="1"/>
  <c r="AH204" i="3"/>
  <c r="AG204" i="3"/>
  <c r="R205" i="3"/>
  <c r="O205" i="3"/>
  <c r="I206" i="3" a="1"/>
  <c r="P205" i="3"/>
  <c r="M205" i="3"/>
  <c r="X205" i="3"/>
  <c r="Y205" i="3"/>
  <c r="W205" i="3"/>
  <c r="N205" i="3"/>
  <c r="Q205" i="3"/>
  <c r="AI204" i="3" l="1"/>
  <c r="AA205" i="3"/>
  <c r="AD205" i="3"/>
  <c r="W206" i="3" a="1"/>
  <c r="J206" i="3"/>
  <c r="K206" i="3"/>
  <c r="I206" i="3"/>
  <c r="H206" i="3" s="1"/>
  <c r="AE205" i="3"/>
  <c r="AB205" i="3"/>
  <c r="AC205" i="3"/>
  <c r="AF205" i="3"/>
  <c r="AJ205" i="3" l="1"/>
  <c r="AK204" i="3"/>
  <c r="AH205" i="3"/>
  <c r="AG205" i="3"/>
  <c r="N206" i="3"/>
  <c r="Q206" i="3"/>
  <c r="W206" i="3"/>
  <c r="Y206" i="3"/>
  <c r="X206" i="3"/>
  <c r="I207" i="3" a="1"/>
  <c r="P206" i="3"/>
  <c r="M206" i="3"/>
  <c r="O206" i="3"/>
  <c r="R206" i="3"/>
  <c r="AI205" i="3" l="1"/>
  <c r="AF206" i="3"/>
  <c r="AC206" i="3"/>
  <c r="W207" i="3" a="1"/>
  <c r="AD206" i="3"/>
  <c r="AA206" i="3"/>
  <c r="I207" i="3"/>
  <c r="H207" i="3" s="1"/>
  <c r="K207" i="3"/>
  <c r="J207" i="3"/>
  <c r="AB206" i="3"/>
  <c r="AE206" i="3"/>
  <c r="AJ206" i="3" l="1"/>
  <c r="AK205" i="3"/>
  <c r="AG206" i="3"/>
  <c r="AH206" i="3"/>
  <c r="Q207" i="3"/>
  <c r="N207" i="3"/>
  <c r="W207" i="3"/>
  <c r="X207" i="3"/>
  <c r="Y207" i="3"/>
  <c r="I208" i="3" a="1"/>
  <c r="P207" i="3"/>
  <c r="M207" i="3"/>
  <c r="O207" i="3"/>
  <c r="R207" i="3"/>
  <c r="AI206" i="3" l="1"/>
  <c r="AB207" i="3"/>
  <c r="AE207" i="3"/>
  <c r="AA207" i="3"/>
  <c r="W208" i="3" a="1"/>
  <c r="AD207" i="3"/>
  <c r="K208" i="3"/>
  <c r="J208" i="3"/>
  <c r="I208" i="3"/>
  <c r="AF207" i="3"/>
  <c r="AC207" i="3"/>
  <c r="H208" i="3" l="1"/>
  <c r="AJ207" i="3"/>
  <c r="AK206" i="3"/>
  <c r="AH207" i="3"/>
  <c r="AG207" i="3"/>
  <c r="Y208" i="3"/>
  <c r="W208" i="3"/>
  <c r="X208" i="3"/>
  <c r="M208" i="3"/>
  <c r="I209" i="3" a="1"/>
  <c r="P208" i="3"/>
  <c r="N208" i="3"/>
  <c r="Q208" i="3"/>
  <c r="R208" i="3"/>
  <c r="O208" i="3"/>
  <c r="AI207" i="3" l="1"/>
  <c r="AB208" i="3"/>
  <c r="AE208" i="3"/>
  <c r="AA208" i="3"/>
  <c r="W209" i="3" a="1"/>
  <c r="AD208" i="3"/>
  <c r="I209" i="3"/>
  <c r="K209" i="3"/>
  <c r="J209" i="3"/>
  <c r="AF208" i="3"/>
  <c r="AC208" i="3"/>
  <c r="H209" i="3" l="1"/>
  <c r="AJ208" i="3"/>
  <c r="AK207" i="3"/>
  <c r="AG208" i="3"/>
  <c r="AH208" i="3"/>
  <c r="X209" i="3"/>
  <c r="Y209" i="3"/>
  <c r="W209" i="3"/>
  <c r="R209" i="3"/>
  <c r="O209" i="3"/>
  <c r="I210" i="3" a="1"/>
  <c r="P209" i="3"/>
  <c r="M209" i="3"/>
  <c r="N209" i="3"/>
  <c r="Q209" i="3"/>
  <c r="AI208" i="3" l="1"/>
  <c r="AK208" i="3" s="1"/>
  <c r="AD209" i="3"/>
  <c r="AA209" i="3"/>
  <c r="W210" i="3" a="1"/>
  <c r="J210" i="3"/>
  <c r="I210" i="3"/>
  <c r="H210" i="3" s="1"/>
  <c r="K210" i="3"/>
  <c r="AC209" i="3"/>
  <c r="AF209" i="3"/>
  <c r="AB209" i="3"/>
  <c r="AE209" i="3"/>
  <c r="AJ209" i="3" l="1"/>
  <c r="AG209" i="3"/>
  <c r="AH209" i="3"/>
  <c r="Q210" i="3"/>
  <c r="N210" i="3"/>
  <c r="X210" i="3"/>
  <c r="Y210" i="3"/>
  <c r="W210" i="3"/>
  <c r="R210" i="3"/>
  <c r="O210" i="3"/>
  <c r="I211" i="3" a="1"/>
  <c r="P210" i="3"/>
  <c r="M210" i="3"/>
  <c r="AI209" i="3" l="1"/>
  <c r="I211" i="3"/>
  <c r="J211" i="3"/>
  <c r="K211" i="3"/>
  <c r="AF210" i="3"/>
  <c r="AC210" i="3"/>
  <c r="AE210" i="3"/>
  <c r="AB210" i="3"/>
  <c r="AD210" i="3"/>
  <c r="AA210" i="3"/>
  <c r="W211" i="3" a="1"/>
  <c r="H211" i="3" l="1"/>
  <c r="AJ210" i="3"/>
  <c r="AK209" i="3"/>
  <c r="AG210" i="3"/>
  <c r="AH210" i="3"/>
  <c r="O211" i="3"/>
  <c r="R211" i="3"/>
  <c r="Y211" i="3"/>
  <c r="W211" i="3"/>
  <c r="X211" i="3"/>
  <c r="Q211" i="3"/>
  <c r="N211" i="3"/>
  <c r="P211" i="3"/>
  <c r="M211" i="3"/>
  <c r="I212" i="3" a="1"/>
  <c r="AI210" i="3" l="1"/>
  <c r="AK210" i="3" s="1"/>
  <c r="AA211" i="3"/>
  <c r="W212" i="3" a="1"/>
  <c r="AD211" i="3"/>
  <c r="AF211" i="3"/>
  <c r="AC211" i="3"/>
  <c r="I212" i="3"/>
  <c r="K212" i="3"/>
  <c r="J212" i="3"/>
  <c r="AB211" i="3"/>
  <c r="AE211" i="3"/>
  <c r="H212" i="3" l="1"/>
  <c r="AJ211" i="3"/>
  <c r="AH211" i="3"/>
  <c r="AG211" i="3"/>
  <c r="N212" i="3"/>
  <c r="Q212" i="3"/>
  <c r="R212" i="3"/>
  <c r="O212" i="3"/>
  <c r="X212" i="3"/>
  <c r="Y212" i="3"/>
  <c r="W212" i="3"/>
  <c r="P212" i="3"/>
  <c r="I213" i="3" a="1"/>
  <c r="M212" i="3"/>
  <c r="AI211" i="3" l="1"/>
  <c r="AA212" i="3"/>
  <c r="AD212" i="3"/>
  <c r="W213" i="3" a="1"/>
  <c r="AF212" i="3"/>
  <c r="AC212" i="3"/>
  <c r="I213" i="3"/>
  <c r="K213" i="3"/>
  <c r="J213" i="3"/>
  <c r="AE212" i="3"/>
  <c r="AB212" i="3"/>
  <c r="H213" i="3" l="1"/>
  <c r="AJ212" i="3"/>
  <c r="AK211" i="3"/>
  <c r="AH212" i="3"/>
  <c r="AG212" i="3"/>
  <c r="N213" i="3"/>
  <c r="Q213" i="3"/>
  <c r="W213" i="3"/>
  <c r="X213" i="3"/>
  <c r="Y213" i="3"/>
  <c r="I214" i="3" a="1"/>
  <c r="M213" i="3"/>
  <c r="P213" i="3"/>
  <c r="R213" i="3"/>
  <c r="O213" i="3"/>
  <c r="AI212" i="3" l="1"/>
  <c r="AE213" i="3"/>
  <c r="AB213" i="3"/>
  <c r="J214" i="3"/>
  <c r="I214" i="3"/>
  <c r="K214" i="3"/>
  <c r="AD213" i="3"/>
  <c r="AA213" i="3"/>
  <c r="W214" i="3" a="1"/>
  <c r="AF213" i="3"/>
  <c r="AC213" i="3"/>
  <c r="H214" i="3" l="1"/>
  <c r="AJ213" i="3"/>
  <c r="AK212" i="3"/>
  <c r="AH213" i="3"/>
  <c r="AG213" i="3"/>
  <c r="Y214" i="3"/>
  <c r="W214" i="3"/>
  <c r="X214" i="3"/>
  <c r="M214" i="3"/>
  <c r="I215" i="3" a="1"/>
  <c r="P214" i="3"/>
  <c r="Q214" i="3"/>
  <c r="N214" i="3"/>
  <c r="R214" i="3"/>
  <c r="O214" i="3"/>
  <c r="AI213" i="3" l="1"/>
  <c r="AE214" i="3"/>
  <c r="AB214" i="3"/>
  <c r="W215" i="3" a="1"/>
  <c r="AD214" i="3"/>
  <c r="AA214" i="3"/>
  <c r="I215" i="3"/>
  <c r="J215" i="3"/>
  <c r="K215" i="3"/>
  <c r="AF214" i="3"/>
  <c r="AC214" i="3"/>
  <c r="H215" i="3" l="1"/>
  <c r="AJ214" i="3"/>
  <c r="AK213" i="3"/>
  <c r="AH214" i="3"/>
  <c r="AG214" i="3"/>
  <c r="R215" i="3"/>
  <c r="O215" i="3"/>
  <c r="X215" i="3"/>
  <c r="Y215" i="3"/>
  <c r="W215" i="3"/>
  <c r="I216" i="3" a="1"/>
  <c r="P215" i="3"/>
  <c r="M215" i="3"/>
  <c r="N215" i="3"/>
  <c r="Q215" i="3"/>
  <c r="AI214" i="3" l="1"/>
  <c r="AF215" i="3"/>
  <c r="AC215" i="3"/>
  <c r="AE215" i="3"/>
  <c r="AB215" i="3"/>
  <c r="I216" i="3"/>
  <c r="K216" i="3"/>
  <c r="J216" i="3"/>
  <c r="AD215" i="3"/>
  <c r="AA215" i="3"/>
  <c r="W216" i="3" a="1"/>
  <c r="H216" i="3" l="1"/>
  <c r="AJ215" i="3"/>
  <c r="AK214" i="3"/>
  <c r="AH215" i="3"/>
  <c r="AG215" i="3"/>
  <c r="Q216" i="3"/>
  <c r="N216" i="3"/>
  <c r="Y216" i="3"/>
  <c r="W216" i="3"/>
  <c r="X216" i="3"/>
  <c r="R216" i="3"/>
  <c r="O216" i="3"/>
  <c r="I217" i="3" a="1"/>
  <c r="P216" i="3"/>
  <c r="M216" i="3"/>
  <c r="AI215" i="3" l="1"/>
  <c r="AK215" i="3" s="1"/>
  <c r="K217" i="3"/>
  <c r="J217" i="3"/>
  <c r="I217" i="3"/>
  <c r="H217" i="3" s="1"/>
  <c r="AD216" i="3"/>
  <c r="W217" i="3" a="1"/>
  <c r="AA216" i="3"/>
  <c r="AF216" i="3"/>
  <c r="AC216" i="3"/>
  <c r="AB216" i="3"/>
  <c r="AE216" i="3"/>
  <c r="AJ216" i="3" l="1"/>
  <c r="AG216" i="3"/>
  <c r="AH216" i="3"/>
  <c r="P217" i="3"/>
  <c r="I218" i="3" a="1"/>
  <c r="M217" i="3"/>
  <c r="N217" i="3"/>
  <c r="Q217" i="3"/>
  <c r="X217" i="3"/>
  <c r="Y217" i="3"/>
  <c r="W217" i="3"/>
  <c r="R217" i="3"/>
  <c r="O217" i="3"/>
  <c r="AI216" i="3" l="1"/>
  <c r="AD217" i="3"/>
  <c r="AA217" i="3"/>
  <c r="W218" i="3" a="1"/>
  <c r="J218" i="3"/>
  <c r="K218" i="3"/>
  <c r="I218" i="3"/>
  <c r="H218" i="3" s="1"/>
  <c r="AF217" i="3"/>
  <c r="AC217" i="3"/>
  <c r="AE217" i="3"/>
  <c r="AB217" i="3"/>
  <c r="AJ217" i="3" l="1"/>
  <c r="AK216" i="3"/>
  <c r="AG217" i="3"/>
  <c r="AH217" i="3"/>
  <c r="N218" i="3"/>
  <c r="Q218" i="3"/>
  <c r="Y218" i="3"/>
  <c r="W218" i="3"/>
  <c r="X218" i="3"/>
  <c r="M218" i="3"/>
  <c r="I219" i="3" a="1"/>
  <c r="P218" i="3"/>
  <c r="O218" i="3"/>
  <c r="R218" i="3"/>
  <c r="AI217" i="3" l="1"/>
  <c r="AK217" i="3" s="1"/>
  <c r="AD218" i="3"/>
  <c r="AA218" i="3"/>
  <c r="W219" i="3" a="1"/>
  <c r="I219" i="3"/>
  <c r="K219" i="3"/>
  <c r="J219" i="3"/>
  <c r="AF218" i="3"/>
  <c r="AC218" i="3"/>
  <c r="AE218" i="3"/>
  <c r="AB218" i="3"/>
  <c r="H219" i="3" l="1"/>
  <c r="AJ218" i="3"/>
  <c r="AG218" i="3"/>
  <c r="AH218" i="3"/>
  <c r="I220" i="3" a="1"/>
  <c r="M219" i="3"/>
  <c r="P219" i="3"/>
  <c r="X219" i="3"/>
  <c r="Y219" i="3"/>
  <c r="W219" i="3"/>
  <c r="N219" i="3"/>
  <c r="Q219" i="3"/>
  <c r="R219" i="3"/>
  <c r="O219" i="3"/>
  <c r="AI218" i="3" l="1"/>
  <c r="AB219" i="3"/>
  <c r="AE219" i="3"/>
  <c r="AD219" i="3"/>
  <c r="AA219" i="3"/>
  <c r="W220" i="3" a="1"/>
  <c r="AF219" i="3"/>
  <c r="AC219" i="3"/>
  <c r="I220" i="3"/>
  <c r="K220" i="3"/>
  <c r="J220" i="3"/>
  <c r="H220" i="3" l="1"/>
  <c r="AJ219" i="3"/>
  <c r="AK218" i="3"/>
  <c r="AH219" i="3"/>
  <c r="AG219" i="3"/>
  <c r="P220" i="3"/>
  <c r="M220" i="3"/>
  <c r="I221" i="3" a="1"/>
  <c r="Q220" i="3"/>
  <c r="N220" i="3"/>
  <c r="R220" i="3"/>
  <c r="O220" i="3"/>
  <c r="Y220" i="3"/>
  <c r="X220" i="3"/>
  <c r="W220" i="3"/>
  <c r="AI219" i="3" l="1"/>
  <c r="AK219" i="3" s="1"/>
  <c r="AF220" i="3"/>
  <c r="AC220" i="3"/>
  <c r="J221" i="3"/>
  <c r="K221" i="3"/>
  <c r="I221" i="3"/>
  <c r="W221" i="3" a="1"/>
  <c r="AA220" i="3"/>
  <c r="AD220" i="3"/>
  <c r="AE220" i="3"/>
  <c r="AB220" i="3"/>
  <c r="H221" i="3" l="1"/>
  <c r="AJ220" i="3"/>
  <c r="AH220" i="3"/>
  <c r="AG220" i="3"/>
  <c r="R221" i="3"/>
  <c r="O221" i="3"/>
  <c r="Q221" i="3"/>
  <c r="N221" i="3"/>
  <c r="X221" i="3"/>
  <c r="Y221" i="3"/>
  <c r="W221" i="3"/>
  <c r="I222" i="3" a="1"/>
  <c r="M221" i="3"/>
  <c r="P221" i="3"/>
  <c r="AI220" i="3" l="1"/>
  <c r="K222" i="3"/>
  <c r="J222" i="3"/>
  <c r="I222" i="3"/>
  <c r="H222" i="3" s="1"/>
  <c r="AD221" i="3"/>
  <c r="AA221" i="3"/>
  <c r="W222" i="3" a="1"/>
  <c r="AF221" i="3"/>
  <c r="AC221" i="3"/>
  <c r="AE221" i="3"/>
  <c r="AB221" i="3"/>
  <c r="AJ221" i="3" l="1"/>
  <c r="AK220" i="3"/>
  <c r="AG221" i="3"/>
  <c r="AH221" i="3"/>
  <c r="M222" i="3"/>
  <c r="I223" i="3" a="1"/>
  <c r="P222" i="3"/>
  <c r="Y222" i="3"/>
  <c r="X222" i="3"/>
  <c r="W222" i="3"/>
  <c r="N222" i="3"/>
  <c r="Q222" i="3"/>
  <c r="O222" i="3"/>
  <c r="R222" i="3"/>
  <c r="AI221" i="3" l="1"/>
  <c r="AF222" i="3"/>
  <c r="AC222" i="3"/>
  <c r="K223" i="3"/>
  <c r="I223" i="3"/>
  <c r="J223" i="3"/>
  <c r="AD222" i="3"/>
  <c r="AA222" i="3"/>
  <c r="W223" i="3" a="1"/>
  <c r="AE222" i="3"/>
  <c r="AB222" i="3"/>
  <c r="H223" i="3" l="1"/>
  <c r="AJ222" i="3"/>
  <c r="AK221" i="3"/>
  <c r="AH222" i="3"/>
  <c r="AG222" i="3"/>
  <c r="X223" i="3"/>
  <c r="Y223" i="3"/>
  <c r="W223" i="3"/>
  <c r="M223" i="3"/>
  <c r="I224" i="3" a="1"/>
  <c r="P223" i="3"/>
  <c r="O223" i="3"/>
  <c r="R223" i="3"/>
  <c r="Q223" i="3"/>
  <c r="N223" i="3"/>
  <c r="AI222" i="3" l="1"/>
  <c r="AK222" i="3" s="1"/>
  <c r="AA223" i="3"/>
  <c r="W224" i="3" a="1"/>
  <c r="AD223" i="3"/>
  <c r="AF223" i="3"/>
  <c r="AC223" i="3"/>
  <c r="K224" i="3"/>
  <c r="J224" i="3"/>
  <c r="I224" i="3"/>
  <c r="AB223" i="3"/>
  <c r="AE223" i="3"/>
  <c r="H224" i="3" l="1"/>
  <c r="AJ223" i="3"/>
  <c r="AG223" i="3"/>
  <c r="AH223" i="3"/>
  <c r="M224" i="3"/>
  <c r="P224" i="3"/>
  <c r="I225" i="3" a="1"/>
  <c r="N224" i="3"/>
  <c r="Q224" i="3"/>
  <c r="Y224" i="3"/>
  <c r="W224" i="3"/>
  <c r="X224" i="3"/>
  <c r="O224" i="3"/>
  <c r="R224" i="3"/>
  <c r="AI223" i="3" l="1"/>
  <c r="AE224" i="3"/>
  <c r="AB224" i="3"/>
  <c r="J225" i="3"/>
  <c r="K225" i="3"/>
  <c r="I225" i="3"/>
  <c r="AF224" i="3"/>
  <c r="AC224" i="3"/>
  <c r="W225" i="3" a="1"/>
  <c r="AD224" i="3"/>
  <c r="AA224" i="3"/>
  <c r="H225" i="3" l="1"/>
  <c r="AJ224" i="3"/>
  <c r="AK223" i="3"/>
  <c r="AH224" i="3"/>
  <c r="AG224" i="3"/>
  <c r="Y225" i="3"/>
  <c r="W225" i="3"/>
  <c r="X225" i="3"/>
  <c r="O225" i="3"/>
  <c r="R225" i="3"/>
  <c r="Q225" i="3"/>
  <c r="N225" i="3"/>
  <c r="M225" i="3"/>
  <c r="I226" i="3" a="1"/>
  <c r="P225" i="3"/>
  <c r="AI224" i="3" l="1"/>
  <c r="AE225" i="3"/>
  <c r="AB225" i="3"/>
  <c r="AD225" i="3"/>
  <c r="AA225" i="3"/>
  <c r="W226" i="3" a="1"/>
  <c r="K226" i="3"/>
  <c r="I226" i="3"/>
  <c r="J226" i="3"/>
  <c r="AF225" i="3"/>
  <c r="AC225" i="3"/>
  <c r="H226" i="3" l="1"/>
  <c r="AJ225" i="3"/>
  <c r="AK224" i="3"/>
  <c r="AG225" i="3"/>
  <c r="AH225" i="3"/>
  <c r="N226" i="3"/>
  <c r="Q226" i="3"/>
  <c r="I227" i="3" a="1"/>
  <c r="P226" i="3"/>
  <c r="M226" i="3"/>
  <c r="R226" i="3"/>
  <c r="O226" i="3"/>
  <c r="Y226" i="3"/>
  <c r="W226" i="3"/>
  <c r="X226" i="3"/>
  <c r="AI225" i="3" l="1"/>
  <c r="AK225" i="3" s="1"/>
  <c r="AC226" i="3"/>
  <c r="AF226" i="3"/>
  <c r="J227" i="3"/>
  <c r="I227" i="3"/>
  <c r="K227" i="3"/>
  <c r="AE226" i="3"/>
  <c r="AB226" i="3"/>
  <c r="AD226" i="3"/>
  <c r="AA226" i="3"/>
  <c r="W227" i="3" a="1"/>
  <c r="H227" i="3" l="1"/>
  <c r="AJ226" i="3"/>
  <c r="AG226" i="3"/>
  <c r="AH226" i="3"/>
  <c r="P227" i="3"/>
  <c r="I228" i="3" a="1"/>
  <c r="M227" i="3"/>
  <c r="Q227" i="3"/>
  <c r="N227" i="3"/>
  <c r="Y227" i="3"/>
  <c r="W227" i="3"/>
  <c r="X227" i="3"/>
  <c r="O227" i="3"/>
  <c r="R227" i="3"/>
  <c r="AI226" i="3" l="1"/>
  <c r="AK226" i="3" s="1"/>
  <c r="AE227" i="3"/>
  <c r="AB227" i="3"/>
  <c r="J228" i="3"/>
  <c r="I228" i="3"/>
  <c r="K228" i="3"/>
  <c r="W228" i="3" a="1"/>
  <c r="AD227" i="3"/>
  <c r="AA227" i="3"/>
  <c r="AF227" i="3"/>
  <c r="AC227" i="3"/>
  <c r="H228" i="3" l="1"/>
  <c r="AJ227" i="3"/>
  <c r="AG227" i="3"/>
  <c r="AH227" i="3"/>
  <c r="M228" i="3"/>
  <c r="P228" i="3"/>
  <c r="I229" i="3" a="1"/>
  <c r="Q228" i="3"/>
  <c r="N228" i="3"/>
  <c r="Y228" i="3"/>
  <c r="W228" i="3"/>
  <c r="X228" i="3"/>
  <c r="R228" i="3"/>
  <c r="O228" i="3"/>
  <c r="AI227" i="3" l="1"/>
  <c r="AE228" i="3"/>
  <c r="AB228" i="3"/>
  <c r="AD228" i="3"/>
  <c r="AA228" i="3"/>
  <c r="W229" i="3" a="1"/>
  <c r="AF228" i="3"/>
  <c r="AC228" i="3"/>
  <c r="K229" i="3"/>
  <c r="I229" i="3"/>
  <c r="J229" i="3"/>
  <c r="H229" i="3" l="1"/>
  <c r="AJ228" i="3"/>
  <c r="AK227" i="3"/>
  <c r="AG228" i="3"/>
  <c r="AH228" i="3"/>
  <c r="O229" i="3"/>
  <c r="R229" i="3"/>
  <c r="N229" i="3"/>
  <c r="Q229" i="3"/>
  <c r="P229" i="3"/>
  <c r="M229" i="3"/>
  <c r="I230" i="3" a="1"/>
  <c r="Y229" i="3"/>
  <c r="W229" i="3"/>
  <c r="X229" i="3"/>
  <c r="AI228" i="3" l="1"/>
  <c r="AK228" i="3" s="1"/>
  <c r="AF229" i="3"/>
  <c r="AC229" i="3"/>
  <c r="K230" i="3"/>
  <c r="J230" i="3"/>
  <c r="I230" i="3"/>
  <c r="H230" i="3" s="1"/>
  <c r="AB229" i="3"/>
  <c r="AE229" i="3"/>
  <c r="W230" i="3" a="1"/>
  <c r="AA229" i="3"/>
  <c r="AD229" i="3"/>
  <c r="AJ229" i="3" l="1"/>
  <c r="AH229" i="3"/>
  <c r="AG229" i="3"/>
  <c r="Y230" i="3"/>
  <c r="W230" i="3"/>
  <c r="X230" i="3"/>
  <c r="N230" i="3"/>
  <c r="Q230" i="3"/>
  <c r="R230" i="3"/>
  <c r="O230" i="3"/>
  <c r="M230" i="3"/>
  <c r="I231" i="3" a="1"/>
  <c r="P230" i="3"/>
  <c r="AI229" i="3" l="1"/>
  <c r="AE230" i="3"/>
  <c r="AB230" i="3"/>
  <c r="AD230" i="3"/>
  <c r="AA230" i="3"/>
  <c r="W231" i="3" a="1"/>
  <c r="J231" i="3"/>
  <c r="K231" i="3"/>
  <c r="I231" i="3"/>
  <c r="AC230" i="3"/>
  <c r="AF230" i="3"/>
  <c r="H231" i="3" l="1"/>
  <c r="AJ230" i="3"/>
  <c r="AK229" i="3"/>
  <c r="AH230" i="3"/>
  <c r="AG230" i="3"/>
  <c r="P231" i="3"/>
  <c r="M231" i="3"/>
  <c r="I232" i="3" a="1"/>
  <c r="O231" i="3"/>
  <c r="R231" i="3"/>
  <c r="Q231" i="3"/>
  <c r="N231" i="3"/>
  <c r="W231" i="3"/>
  <c r="Y231" i="3"/>
  <c r="X231" i="3"/>
  <c r="AI230" i="3" l="1"/>
  <c r="AD231" i="3"/>
  <c r="AA231" i="3"/>
  <c r="W232" i="3" a="1"/>
  <c r="K232" i="3"/>
  <c r="J232" i="3"/>
  <c r="I232" i="3"/>
  <c r="H232" i="3" s="1"/>
  <c r="AE231" i="3"/>
  <c r="AB231" i="3"/>
  <c r="AC231" i="3"/>
  <c r="AF231" i="3"/>
  <c r="AJ231" i="3" l="1"/>
  <c r="AK230" i="3"/>
  <c r="AH231" i="3"/>
  <c r="AG231" i="3"/>
  <c r="R232" i="3"/>
  <c r="O232" i="3"/>
  <c r="Y232" i="3"/>
  <c r="X232" i="3"/>
  <c r="W232" i="3"/>
  <c r="P232" i="3"/>
  <c r="M232" i="3"/>
  <c r="I233" i="3" a="1"/>
  <c r="Q232" i="3"/>
  <c r="N232" i="3"/>
  <c r="AI231" i="3" l="1"/>
  <c r="I233" i="3"/>
  <c r="K233" i="3"/>
  <c r="J233" i="3"/>
  <c r="AE232" i="3"/>
  <c r="AB232" i="3"/>
  <c r="AF232" i="3"/>
  <c r="AC232" i="3"/>
  <c r="W233" i="3" a="1"/>
  <c r="AD232" i="3"/>
  <c r="AA232" i="3"/>
  <c r="H233" i="3" l="1"/>
  <c r="AJ232" i="3"/>
  <c r="AK231" i="3"/>
  <c r="AG232" i="3"/>
  <c r="AH232" i="3"/>
  <c r="W233" i="3"/>
  <c r="X233" i="3"/>
  <c r="Y233" i="3"/>
  <c r="Q233" i="3"/>
  <c r="N233" i="3"/>
  <c r="R233" i="3"/>
  <c r="O233" i="3"/>
  <c r="I234" i="3" a="1"/>
  <c r="M233" i="3"/>
  <c r="P233" i="3"/>
  <c r="AI232" i="3" l="1"/>
  <c r="AK232" i="3" s="1"/>
  <c r="I234" i="3"/>
  <c r="K234" i="3"/>
  <c r="J234" i="3"/>
  <c r="AF233" i="3"/>
  <c r="AC233" i="3"/>
  <c r="AE233" i="3"/>
  <c r="AB233" i="3"/>
  <c r="AD233" i="3"/>
  <c r="AA233" i="3"/>
  <c r="W234" i="3" a="1"/>
  <c r="H234" i="3" l="1"/>
  <c r="AJ233" i="3"/>
  <c r="AH233" i="3"/>
  <c r="AG233" i="3"/>
  <c r="Q234" i="3"/>
  <c r="N234" i="3"/>
  <c r="Y234" i="3"/>
  <c r="W234" i="3"/>
  <c r="X234" i="3"/>
  <c r="O234" i="3"/>
  <c r="R234" i="3"/>
  <c r="P234" i="3"/>
  <c r="M234" i="3"/>
  <c r="I235" i="3" a="1"/>
  <c r="AI233" i="3" l="1"/>
  <c r="AK233" i="3" s="1"/>
  <c r="AA234" i="3"/>
  <c r="W235" i="3" a="1"/>
  <c r="AD234" i="3"/>
  <c r="AF234" i="3"/>
  <c r="AC234" i="3"/>
  <c r="I235" i="3"/>
  <c r="K235" i="3"/>
  <c r="J235" i="3"/>
  <c r="AE234" i="3"/>
  <c r="AB234" i="3"/>
  <c r="H235" i="3" l="1"/>
  <c r="AJ234" i="3"/>
  <c r="AG234" i="3"/>
  <c r="AH234" i="3"/>
  <c r="N235" i="3"/>
  <c r="Q235" i="3"/>
  <c r="R235" i="3"/>
  <c r="O235" i="3"/>
  <c r="Y235" i="3"/>
  <c r="W235" i="3"/>
  <c r="X235" i="3"/>
  <c r="I236" i="3" a="1"/>
  <c r="M235" i="3"/>
  <c r="P235" i="3"/>
  <c r="AI234" i="3" l="1"/>
  <c r="I236" i="3"/>
  <c r="K236" i="3"/>
  <c r="J236" i="3"/>
  <c r="AE235" i="3"/>
  <c r="AB235" i="3"/>
  <c r="AD235" i="3"/>
  <c r="AA235" i="3"/>
  <c r="W236" i="3" a="1"/>
  <c r="AF235" i="3"/>
  <c r="AC235" i="3"/>
  <c r="H236" i="3" l="1"/>
  <c r="AJ235" i="3"/>
  <c r="AK234" i="3"/>
  <c r="AG235" i="3"/>
  <c r="AH235" i="3"/>
  <c r="W236" i="3"/>
  <c r="X236" i="3"/>
  <c r="Y236" i="3"/>
  <c r="Q236" i="3"/>
  <c r="N236" i="3"/>
  <c r="R236" i="3"/>
  <c r="O236" i="3"/>
  <c r="I237" i="3" a="1"/>
  <c r="P236" i="3"/>
  <c r="M236" i="3"/>
  <c r="AI235" i="3" l="1"/>
  <c r="J237" i="3"/>
  <c r="I237" i="3"/>
  <c r="H237" i="3" s="1"/>
  <c r="K237" i="3"/>
  <c r="AF236" i="3"/>
  <c r="AC236" i="3"/>
  <c r="AE236" i="3"/>
  <c r="AB236" i="3"/>
  <c r="W237" i="3" a="1"/>
  <c r="AA236" i="3"/>
  <c r="AD236" i="3"/>
  <c r="AJ236" i="3" l="1"/>
  <c r="AH236" i="3"/>
  <c r="AK235" i="3"/>
  <c r="AG236" i="3"/>
  <c r="X237" i="3"/>
  <c r="Y237" i="3"/>
  <c r="W237" i="3"/>
  <c r="R237" i="3"/>
  <c r="O237" i="3"/>
  <c r="P237" i="3"/>
  <c r="I238" i="3" a="1"/>
  <c r="M237" i="3"/>
  <c r="Q237" i="3"/>
  <c r="N237" i="3"/>
  <c r="AI236" i="3" l="1"/>
  <c r="AK236" i="3" s="1"/>
  <c r="K238" i="3"/>
  <c r="I238" i="3"/>
  <c r="J238" i="3"/>
  <c r="AF237" i="3"/>
  <c r="AC237" i="3"/>
  <c r="AD237" i="3"/>
  <c r="AA237" i="3"/>
  <c r="W238" i="3" a="1"/>
  <c r="AE237" i="3"/>
  <c r="AB237" i="3"/>
  <c r="H238" i="3" l="1"/>
  <c r="AJ237" i="3"/>
  <c r="AG237" i="3"/>
  <c r="AH237" i="3"/>
  <c r="Y238" i="3"/>
  <c r="W238" i="3"/>
  <c r="X238" i="3"/>
  <c r="N238" i="3"/>
  <c r="Q238" i="3"/>
  <c r="M238" i="3"/>
  <c r="P238" i="3"/>
  <c r="I239" i="3" a="1"/>
  <c r="O238" i="3"/>
  <c r="R238" i="3"/>
  <c r="AI237" i="3" l="1"/>
  <c r="AK237" i="3" s="1"/>
  <c r="I239" i="3"/>
  <c r="J239" i="3"/>
  <c r="K239" i="3"/>
  <c r="AE238" i="3"/>
  <c r="AB238" i="3"/>
  <c r="W239" i="3" a="1"/>
  <c r="AD238" i="3"/>
  <c r="AA238" i="3"/>
  <c r="AF238" i="3"/>
  <c r="AC238" i="3"/>
  <c r="H239" i="3" l="1"/>
  <c r="AJ238" i="3"/>
  <c r="AH238" i="3"/>
  <c r="AG238" i="3"/>
  <c r="R239" i="3"/>
  <c r="O239" i="3"/>
  <c r="X239" i="3"/>
  <c r="Y239" i="3"/>
  <c r="W239" i="3"/>
  <c r="Q239" i="3"/>
  <c r="N239" i="3"/>
  <c r="I240" i="3" a="1"/>
  <c r="M239" i="3"/>
  <c r="P239" i="3"/>
  <c r="AI238" i="3" l="1"/>
  <c r="AK238" i="3" s="1"/>
  <c r="J240" i="3"/>
  <c r="K240" i="3"/>
  <c r="I240" i="3"/>
  <c r="H240" i="3" s="1"/>
  <c r="AC239" i="3"/>
  <c r="AF239" i="3"/>
  <c r="AE239" i="3"/>
  <c r="AB239" i="3"/>
  <c r="AA239" i="3"/>
  <c r="AD239" i="3"/>
  <c r="W240" i="3" a="1"/>
  <c r="AG239" i="3" l="1"/>
  <c r="AJ239" i="3"/>
  <c r="AH239" i="3"/>
  <c r="M240" i="3"/>
  <c r="P240" i="3"/>
  <c r="I241" i="3" a="1"/>
  <c r="Y240" i="3"/>
  <c r="W240" i="3"/>
  <c r="X240" i="3"/>
  <c r="R240" i="3"/>
  <c r="O240" i="3"/>
  <c r="N240" i="3"/>
  <c r="Q240" i="3"/>
  <c r="AI239" i="3" l="1"/>
  <c r="AK239" i="3"/>
  <c r="AF240" i="3"/>
  <c r="AC240" i="3"/>
  <c r="J241" i="3"/>
  <c r="I241" i="3"/>
  <c r="H241" i="3" s="1"/>
  <c r="K241" i="3"/>
  <c r="AB240" i="3"/>
  <c r="AE240" i="3"/>
  <c r="AA240" i="3"/>
  <c r="W241" i="3" a="1"/>
  <c r="AD240" i="3"/>
  <c r="AJ240" i="3" l="1"/>
  <c r="AH240" i="3"/>
  <c r="AG240" i="3"/>
  <c r="M241" i="3"/>
  <c r="I242" i="3" a="1"/>
  <c r="P241" i="3"/>
  <c r="Q241" i="3"/>
  <c r="N241" i="3"/>
  <c r="X241" i="3"/>
  <c r="Y241" i="3"/>
  <c r="W241" i="3"/>
  <c r="R241" i="3"/>
  <c r="O241" i="3"/>
  <c r="AI240" i="3" l="1"/>
  <c r="AF241" i="3"/>
  <c r="AC241" i="3"/>
  <c r="AD241" i="3"/>
  <c r="AA241" i="3"/>
  <c r="W242" i="3" a="1"/>
  <c r="K242" i="3"/>
  <c r="I242" i="3"/>
  <c r="H242" i="3" s="1"/>
  <c r="J242" i="3"/>
  <c r="AB241" i="3"/>
  <c r="AE241" i="3"/>
  <c r="AJ241" i="3" l="1"/>
  <c r="AK240" i="3"/>
  <c r="AH241" i="3"/>
  <c r="AG241" i="3"/>
  <c r="N242" i="3"/>
  <c r="Q242" i="3"/>
  <c r="I243" i="3" a="1"/>
  <c r="P242" i="3"/>
  <c r="M242" i="3"/>
  <c r="R242" i="3"/>
  <c r="O242" i="3"/>
  <c r="Y242" i="3"/>
  <c r="W242" i="3"/>
  <c r="X242" i="3"/>
  <c r="AI241" i="3" l="1"/>
  <c r="AK241" i="3" s="1"/>
  <c r="AF242" i="3"/>
  <c r="AC242" i="3"/>
  <c r="J243" i="3"/>
  <c r="K243" i="3"/>
  <c r="I243" i="3"/>
  <c r="AE242" i="3"/>
  <c r="AB242" i="3"/>
  <c r="W243" i="3" a="1"/>
  <c r="AD242" i="3"/>
  <c r="AA242" i="3"/>
  <c r="H243" i="3" l="1"/>
  <c r="AJ242" i="3"/>
  <c r="AG242" i="3"/>
  <c r="AH242" i="3"/>
  <c r="Y243" i="3"/>
  <c r="X243" i="3"/>
  <c r="W243" i="3"/>
  <c r="O243" i="3"/>
  <c r="R243" i="3"/>
  <c r="Q243" i="3"/>
  <c r="N243" i="3"/>
  <c r="P243" i="3"/>
  <c r="M243" i="3"/>
  <c r="I244" i="3" a="1"/>
  <c r="AI242" i="3" l="1"/>
  <c r="W244" i="3" a="1"/>
  <c r="AD243" i="3"/>
  <c r="AA243" i="3"/>
  <c r="AE243" i="3"/>
  <c r="AB243" i="3"/>
  <c r="J244" i="3"/>
  <c r="I244" i="3"/>
  <c r="H244" i="3" s="1"/>
  <c r="K244" i="3"/>
  <c r="AF243" i="3"/>
  <c r="AC243" i="3"/>
  <c r="AJ243" i="3" l="1"/>
  <c r="AK242" i="3"/>
  <c r="AG243" i="3"/>
  <c r="AH243" i="3"/>
  <c r="O244" i="3"/>
  <c r="R244" i="3"/>
  <c r="P244" i="3"/>
  <c r="I245" i="3" a="1"/>
  <c r="M244" i="3"/>
  <c r="Q244" i="3"/>
  <c r="N244" i="3"/>
  <c r="Y244" i="3"/>
  <c r="W244" i="3"/>
  <c r="X244" i="3"/>
  <c r="AI243" i="3" l="1"/>
  <c r="J245" i="3"/>
  <c r="K245" i="3"/>
  <c r="I245" i="3"/>
  <c r="H245" i="3" s="1"/>
  <c r="AE244" i="3"/>
  <c r="AB244" i="3"/>
  <c r="AC244" i="3"/>
  <c r="AF244" i="3"/>
  <c r="AD244" i="3"/>
  <c r="AA244" i="3"/>
  <c r="W245" i="3" a="1"/>
  <c r="AJ244" i="3" l="1"/>
  <c r="AK243" i="3"/>
  <c r="AH244" i="3"/>
  <c r="AG244" i="3"/>
  <c r="M245" i="3"/>
  <c r="P245" i="3"/>
  <c r="I246" i="3" a="1"/>
  <c r="Y245" i="3"/>
  <c r="W245" i="3"/>
  <c r="X245" i="3"/>
  <c r="R245" i="3"/>
  <c r="O245" i="3"/>
  <c r="N245" i="3"/>
  <c r="Q245" i="3"/>
  <c r="AI244" i="3" l="1"/>
  <c r="AF245" i="3"/>
  <c r="AC245" i="3"/>
  <c r="J246" i="3"/>
  <c r="I246" i="3"/>
  <c r="K246" i="3"/>
  <c r="AB245" i="3"/>
  <c r="AE245" i="3"/>
  <c r="AA245" i="3"/>
  <c r="W246" i="3" a="1"/>
  <c r="AD245" i="3"/>
  <c r="H246" i="3" l="1"/>
  <c r="AJ245" i="3"/>
  <c r="AK244" i="3"/>
  <c r="AG245" i="3"/>
  <c r="AH245" i="3"/>
  <c r="M246" i="3"/>
  <c r="I247" i="3" a="1"/>
  <c r="P246" i="3"/>
  <c r="Q246" i="3"/>
  <c r="N246" i="3"/>
  <c r="X246" i="3"/>
  <c r="Y246" i="3"/>
  <c r="W246" i="3"/>
  <c r="R246" i="3"/>
  <c r="O246" i="3"/>
  <c r="AI245" i="3" l="1"/>
  <c r="AD246" i="3"/>
  <c r="AA246" i="3"/>
  <c r="W247" i="3" a="1"/>
  <c r="I247" i="3"/>
  <c r="J247" i="3"/>
  <c r="K247" i="3"/>
  <c r="AC246" i="3"/>
  <c r="AF246" i="3"/>
  <c r="AE246" i="3"/>
  <c r="AB246" i="3"/>
  <c r="H247" i="3" l="1"/>
  <c r="AJ246" i="3"/>
  <c r="AK245" i="3"/>
  <c r="AG246" i="3"/>
  <c r="AH246" i="3"/>
  <c r="P247" i="3"/>
  <c r="M247" i="3"/>
  <c r="I248" i="3" a="1"/>
  <c r="W247" i="3"/>
  <c r="X247" i="3"/>
  <c r="Y247" i="3"/>
  <c r="R247" i="3"/>
  <c r="O247" i="3"/>
  <c r="Q247" i="3"/>
  <c r="N247" i="3"/>
  <c r="AI246" i="3" l="1"/>
  <c r="W248" i="3" a="1"/>
  <c r="AD247" i="3"/>
  <c r="AA247" i="3"/>
  <c r="J248" i="3"/>
  <c r="I248" i="3"/>
  <c r="H248" i="3" s="1"/>
  <c r="K248" i="3"/>
  <c r="AF247" i="3"/>
  <c r="AC247" i="3"/>
  <c r="AE247" i="3"/>
  <c r="AB247" i="3"/>
  <c r="AJ247" i="3" l="1"/>
  <c r="AK246" i="3"/>
  <c r="AH247" i="3"/>
  <c r="AG247" i="3"/>
  <c r="Q248" i="3"/>
  <c r="N248" i="3"/>
  <c r="R248" i="3"/>
  <c r="O248" i="3"/>
  <c r="M248" i="3"/>
  <c r="I249" i="3" a="1"/>
  <c r="P248" i="3"/>
  <c r="X248" i="3"/>
  <c r="Y248" i="3"/>
  <c r="W248" i="3"/>
  <c r="AI247" i="3" l="1"/>
  <c r="AE248" i="3"/>
  <c r="AB248" i="3"/>
  <c r="I249" i="3"/>
  <c r="J249" i="3"/>
  <c r="K249" i="3"/>
  <c r="AA248" i="3"/>
  <c r="AD248" i="3"/>
  <c r="W249" i="3" a="1"/>
  <c r="AF248" i="3"/>
  <c r="AC248" i="3"/>
  <c r="H249" i="3" l="1"/>
  <c r="AJ248" i="3"/>
  <c r="AK247" i="3"/>
  <c r="AG248" i="3"/>
  <c r="AH248" i="3"/>
  <c r="Y249" i="3"/>
  <c r="W249" i="3"/>
  <c r="X249" i="3"/>
  <c r="N249" i="3"/>
  <c r="Q249" i="3"/>
  <c r="M249" i="3"/>
  <c r="I250" i="3" a="1"/>
  <c r="P249" i="3"/>
  <c r="R249" i="3"/>
  <c r="O249" i="3"/>
  <c r="AI248" i="3" l="1"/>
  <c r="K250" i="3"/>
  <c r="J250" i="3"/>
  <c r="I250" i="3"/>
  <c r="H250" i="3" s="1"/>
  <c r="AB249" i="3"/>
  <c r="AE249" i="3"/>
  <c r="AA249" i="3"/>
  <c r="W250" i="3" a="1"/>
  <c r="AD249" i="3"/>
  <c r="AF249" i="3"/>
  <c r="AC249" i="3"/>
  <c r="AJ249" i="3" l="1"/>
  <c r="AK248" i="3"/>
  <c r="AG249" i="3"/>
  <c r="AH249" i="3"/>
  <c r="X250" i="3"/>
  <c r="Y250" i="3"/>
  <c r="W250" i="3"/>
  <c r="M250" i="3"/>
  <c r="I251" i="3" a="1"/>
  <c r="P250" i="3"/>
  <c r="N250" i="3"/>
  <c r="Q250" i="3"/>
  <c r="O250" i="3"/>
  <c r="R250" i="3"/>
  <c r="AI249" i="3" l="1"/>
  <c r="AD250" i="3"/>
  <c r="AA250" i="3"/>
  <c r="W251" i="3" a="1"/>
  <c r="AF250" i="3"/>
  <c r="AC250" i="3"/>
  <c r="I251" i="3"/>
  <c r="J251" i="3"/>
  <c r="K251" i="3"/>
  <c r="AE250" i="3"/>
  <c r="AB250" i="3"/>
  <c r="H251" i="3" l="1"/>
  <c r="AJ250" i="3"/>
  <c r="AK249" i="3"/>
  <c r="AG250" i="3"/>
  <c r="AH250" i="3"/>
  <c r="O251" i="3"/>
  <c r="R251" i="3"/>
  <c r="N251" i="3"/>
  <c r="Q251" i="3"/>
  <c r="Y251" i="3"/>
  <c r="W251" i="3"/>
  <c r="X251" i="3"/>
  <c r="I252" i="3" a="1"/>
  <c r="M251" i="3"/>
  <c r="P251" i="3"/>
  <c r="AI250" i="3" l="1"/>
  <c r="J252" i="3"/>
  <c r="K252" i="3"/>
  <c r="I252" i="3"/>
  <c r="H252" i="3" s="1"/>
  <c r="AE251" i="3"/>
  <c r="AB251" i="3"/>
  <c r="AD251" i="3"/>
  <c r="AA251" i="3"/>
  <c r="W252" i="3" a="1"/>
  <c r="AF251" i="3"/>
  <c r="AC251" i="3"/>
  <c r="AJ251" i="3" l="1"/>
  <c r="AK250" i="3"/>
  <c r="AH251" i="3"/>
  <c r="AG251" i="3"/>
  <c r="I253" i="3" a="1"/>
  <c r="M252" i="3"/>
  <c r="P252" i="3"/>
  <c r="R252" i="3"/>
  <c r="O252" i="3"/>
  <c r="Y252" i="3"/>
  <c r="W252" i="3"/>
  <c r="X252" i="3"/>
  <c r="Q252" i="3"/>
  <c r="N252" i="3"/>
  <c r="AI251" i="3" l="1"/>
  <c r="AE252" i="3"/>
  <c r="AB252" i="3"/>
  <c r="AD252" i="3"/>
  <c r="W253" i="3" a="1"/>
  <c r="AA252" i="3"/>
  <c r="J253" i="3"/>
  <c r="I253" i="3"/>
  <c r="H253" i="3" s="1"/>
  <c r="K253" i="3"/>
  <c r="AF252" i="3"/>
  <c r="AC252" i="3"/>
  <c r="AJ252" i="3" l="1"/>
  <c r="AK251" i="3"/>
  <c r="AH252" i="3"/>
  <c r="AG252" i="3"/>
  <c r="O253" i="3"/>
  <c r="R253" i="3"/>
  <c r="P253" i="3"/>
  <c r="I254" i="3" a="1"/>
  <c r="M253" i="3"/>
  <c r="Q253" i="3"/>
  <c r="N253" i="3"/>
  <c r="X253" i="3"/>
  <c r="W253" i="3"/>
  <c r="Y253" i="3"/>
  <c r="AI252" i="3" l="1"/>
  <c r="J254" i="3"/>
  <c r="K254" i="3"/>
  <c r="I254" i="3"/>
  <c r="H254" i="3" s="1"/>
  <c r="AF253" i="3"/>
  <c r="AC253" i="3"/>
  <c r="AD253" i="3"/>
  <c r="AA253" i="3"/>
  <c r="W254" i="3" a="1"/>
  <c r="AE253" i="3"/>
  <c r="AB253" i="3"/>
  <c r="AJ253" i="3" l="1"/>
  <c r="AK252" i="3"/>
  <c r="AG253" i="3"/>
  <c r="AH253" i="3"/>
  <c r="X254" i="3"/>
  <c r="Y254" i="3"/>
  <c r="W254" i="3"/>
  <c r="M254" i="3"/>
  <c r="P254" i="3"/>
  <c r="I255" i="3" a="1"/>
  <c r="O254" i="3"/>
  <c r="R254" i="3"/>
  <c r="Q254" i="3"/>
  <c r="N254" i="3"/>
  <c r="AI253" i="3" l="1"/>
  <c r="AD254" i="3"/>
  <c r="AA254" i="3"/>
  <c r="W255" i="3" a="1"/>
  <c r="AF254" i="3"/>
  <c r="AC254" i="3"/>
  <c r="AE254" i="3"/>
  <c r="AB254" i="3"/>
  <c r="I255" i="3"/>
  <c r="J255" i="3"/>
  <c r="K255" i="3"/>
  <c r="H255" i="3" l="1"/>
  <c r="AJ254" i="3"/>
  <c r="AK253" i="3"/>
  <c r="AG254" i="3"/>
  <c r="AH254" i="3"/>
  <c r="O255" i="3"/>
  <c r="R255" i="3"/>
  <c r="Y255" i="3"/>
  <c r="W255" i="3"/>
  <c r="X255" i="3"/>
  <c r="Q255" i="3"/>
  <c r="N255" i="3"/>
  <c r="P255" i="3"/>
  <c r="M255" i="3"/>
  <c r="I256" i="3" a="1"/>
  <c r="AI254" i="3" l="1"/>
  <c r="K256" i="3"/>
  <c r="J256" i="3"/>
  <c r="I256" i="3"/>
  <c r="H256" i="3" s="1"/>
  <c r="AF255" i="3"/>
  <c r="AC255" i="3"/>
  <c r="AB255" i="3"/>
  <c r="AE255" i="3"/>
  <c r="AA255" i="3"/>
  <c r="W256" i="3" a="1"/>
  <c r="AD255" i="3"/>
  <c r="AJ255" i="3" l="1"/>
  <c r="AK254" i="3"/>
  <c r="AG255" i="3"/>
  <c r="AH255" i="3"/>
  <c r="X256" i="3"/>
  <c r="Y256" i="3"/>
  <c r="W256" i="3"/>
  <c r="I257" i="3" a="1"/>
  <c r="M256" i="3"/>
  <c r="P256" i="3"/>
  <c r="N256" i="3"/>
  <c r="Q256" i="3"/>
  <c r="O256" i="3"/>
  <c r="R256" i="3"/>
  <c r="AI255" i="3" l="1"/>
  <c r="J257" i="3"/>
  <c r="K257" i="3"/>
  <c r="I257" i="3"/>
  <c r="H257" i="3" s="1"/>
  <c r="AD256" i="3"/>
  <c r="W257" i="3" a="1"/>
  <c r="AA256" i="3"/>
  <c r="AC256" i="3"/>
  <c r="AF256" i="3"/>
  <c r="AE256" i="3"/>
  <c r="AB256" i="3"/>
  <c r="AJ256" i="3" l="1"/>
  <c r="AK255" i="3"/>
  <c r="AH256" i="3"/>
  <c r="AG256" i="3"/>
  <c r="I258" i="3" a="1"/>
  <c r="P257" i="3"/>
  <c r="M257" i="3"/>
  <c r="O257" i="3"/>
  <c r="R257" i="3"/>
  <c r="Y257" i="3"/>
  <c r="W257" i="3"/>
  <c r="X257" i="3"/>
  <c r="Q257" i="3"/>
  <c r="N257" i="3"/>
  <c r="AI256" i="3" l="1"/>
  <c r="AE257" i="3"/>
  <c r="AB257" i="3"/>
  <c r="AD257" i="3"/>
  <c r="AA257" i="3"/>
  <c r="W258" i="3" a="1"/>
  <c r="AF257" i="3"/>
  <c r="AC257" i="3"/>
  <c r="K258" i="3"/>
  <c r="I258" i="3"/>
  <c r="J258" i="3"/>
  <c r="H258" i="3" l="1"/>
  <c r="AJ257" i="3"/>
  <c r="AK256" i="3"/>
  <c r="AH257" i="3"/>
  <c r="AG257" i="3"/>
  <c r="I259" i="3" a="1"/>
  <c r="P258" i="3"/>
  <c r="M258" i="3"/>
  <c r="R258" i="3"/>
  <c r="O258" i="3"/>
  <c r="N258" i="3"/>
  <c r="Q258" i="3"/>
  <c r="W258" i="3"/>
  <c r="X258" i="3"/>
  <c r="Y258" i="3"/>
  <c r="AI257" i="3" l="1"/>
  <c r="W259" i="3" a="1"/>
  <c r="AD258" i="3"/>
  <c r="AA258" i="3"/>
  <c r="AF258" i="3"/>
  <c r="AC258" i="3"/>
  <c r="AE258" i="3"/>
  <c r="AB258" i="3"/>
  <c r="K259" i="3"/>
  <c r="I259" i="3"/>
  <c r="J259" i="3"/>
  <c r="H259" i="3" l="1"/>
  <c r="AJ258" i="3"/>
  <c r="AK257" i="3"/>
  <c r="AG258" i="3"/>
  <c r="AH258" i="3"/>
  <c r="M259" i="3"/>
  <c r="I260" i="3" a="1"/>
  <c r="P259" i="3"/>
  <c r="O259" i="3"/>
  <c r="R259" i="3"/>
  <c r="Q259" i="3"/>
  <c r="N259" i="3"/>
  <c r="X259" i="3"/>
  <c r="Y259" i="3"/>
  <c r="W259" i="3"/>
  <c r="AI258" i="3" l="1"/>
  <c r="AE259" i="3"/>
  <c r="AB259" i="3"/>
  <c r="K260" i="3"/>
  <c r="I260" i="3"/>
  <c r="J260" i="3"/>
  <c r="AD259" i="3"/>
  <c r="AA259" i="3"/>
  <c r="W260" i="3" a="1"/>
  <c r="AF259" i="3"/>
  <c r="AC259" i="3"/>
  <c r="H260" i="3" l="1"/>
  <c r="AJ259" i="3"/>
  <c r="AK258" i="3"/>
  <c r="AG259" i="3"/>
  <c r="AH259" i="3"/>
  <c r="Y260" i="3"/>
  <c r="W260" i="3"/>
  <c r="X260" i="3"/>
  <c r="I261" i="3" a="1"/>
  <c r="M260" i="3"/>
  <c r="P260" i="3"/>
  <c r="R260" i="3"/>
  <c r="O260" i="3"/>
  <c r="N260" i="3"/>
  <c r="Q260" i="3"/>
  <c r="AI259" i="3" l="1"/>
  <c r="I261" i="3"/>
  <c r="J261" i="3"/>
  <c r="K261" i="3"/>
  <c r="AD260" i="3"/>
  <c r="AA260" i="3"/>
  <c r="W261" i="3" a="1"/>
  <c r="AE260" i="3"/>
  <c r="AB260" i="3"/>
  <c r="AF260" i="3"/>
  <c r="AC260" i="3"/>
  <c r="H261" i="3" l="1"/>
  <c r="AJ260" i="3"/>
  <c r="AK259" i="3"/>
  <c r="AH260" i="3"/>
  <c r="AG260" i="3"/>
  <c r="O261" i="3"/>
  <c r="R261" i="3"/>
  <c r="Y261" i="3"/>
  <c r="W261" i="3"/>
  <c r="X261" i="3"/>
  <c r="N261" i="3"/>
  <c r="Q261" i="3"/>
  <c r="M261" i="3"/>
  <c r="I262" i="3" a="1"/>
  <c r="P261" i="3"/>
  <c r="AI260" i="3" l="1"/>
  <c r="AA261" i="3"/>
  <c r="AD261" i="3"/>
  <c r="W262" i="3" a="1"/>
  <c r="AC261" i="3"/>
  <c r="AF261" i="3"/>
  <c r="I262" i="3"/>
  <c r="K262" i="3"/>
  <c r="J262" i="3"/>
  <c r="AB261" i="3"/>
  <c r="AE261" i="3"/>
  <c r="H262" i="3" l="1"/>
  <c r="AJ261" i="3"/>
  <c r="AK260" i="3"/>
  <c r="AH261" i="3"/>
  <c r="AG261" i="3"/>
  <c r="N262" i="3"/>
  <c r="Q262" i="3"/>
  <c r="Y262" i="3"/>
  <c r="W262" i="3"/>
  <c r="X262" i="3"/>
  <c r="O262" i="3"/>
  <c r="R262" i="3"/>
  <c r="M262" i="3"/>
  <c r="I263" i="3" a="1"/>
  <c r="P262" i="3"/>
  <c r="AI261" i="3" l="1"/>
  <c r="AD262" i="3"/>
  <c r="AA262" i="3"/>
  <c r="W263" i="3" a="1"/>
  <c r="AC262" i="3"/>
  <c r="AF262" i="3"/>
  <c r="I263" i="3"/>
  <c r="J263" i="3"/>
  <c r="K263" i="3"/>
  <c r="AE262" i="3"/>
  <c r="AB262" i="3"/>
  <c r="H263" i="3" l="1"/>
  <c r="AJ262" i="3"/>
  <c r="AK261" i="3"/>
  <c r="AG262" i="3"/>
  <c r="AH262" i="3"/>
  <c r="O263" i="3"/>
  <c r="R263" i="3"/>
  <c r="X263" i="3"/>
  <c r="Y263" i="3"/>
  <c r="W263" i="3"/>
  <c r="Q263" i="3"/>
  <c r="N263" i="3"/>
  <c r="M263" i="3"/>
  <c r="I264" i="3" a="1"/>
  <c r="P263" i="3"/>
  <c r="AI262" i="3" l="1"/>
  <c r="AK262" i="3" s="1"/>
  <c r="AF263" i="3"/>
  <c r="AC263" i="3"/>
  <c r="AE263" i="3"/>
  <c r="AB263" i="3"/>
  <c r="I264" i="3"/>
  <c r="K264" i="3"/>
  <c r="J264" i="3"/>
  <c r="AD263" i="3"/>
  <c r="AA263" i="3"/>
  <c r="W264" i="3" a="1"/>
  <c r="H264" i="3" l="1"/>
  <c r="AJ263" i="3"/>
  <c r="AH263" i="3"/>
  <c r="AG263" i="3"/>
  <c r="Q264" i="3"/>
  <c r="N264" i="3"/>
  <c r="Y264" i="3"/>
  <c r="W264" i="3"/>
  <c r="X264" i="3"/>
  <c r="R264" i="3"/>
  <c r="O264" i="3"/>
  <c r="P264" i="3"/>
  <c r="M264" i="3"/>
  <c r="I265" i="3" a="1"/>
  <c r="AI263" i="3" l="1"/>
  <c r="W265" i="3" a="1"/>
  <c r="AA264" i="3"/>
  <c r="AD264" i="3"/>
  <c r="AC264" i="3"/>
  <c r="AF264" i="3"/>
  <c r="K265" i="3"/>
  <c r="I265" i="3"/>
  <c r="J265" i="3"/>
  <c r="AE264" i="3"/>
  <c r="AB264" i="3"/>
  <c r="H265" i="3" l="1"/>
  <c r="AJ264" i="3"/>
  <c r="AK263" i="3"/>
  <c r="AG264" i="3"/>
  <c r="AH264" i="3"/>
  <c r="N265" i="3"/>
  <c r="Q265" i="3"/>
  <c r="P265" i="3"/>
  <c r="I266" i="3" a="1"/>
  <c r="M265" i="3"/>
  <c r="R265" i="3"/>
  <c r="O265" i="3"/>
  <c r="X265" i="3"/>
  <c r="W265" i="3"/>
  <c r="Y265" i="3"/>
  <c r="AI264" i="3" l="1"/>
  <c r="I266" i="3"/>
  <c r="K266" i="3"/>
  <c r="J266" i="3"/>
  <c r="AC265" i="3"/>
  <c r="AF265" i="3"/>
  <c r="AE265" i="3"/>
  <c r="AB265" i="3"/>
  <c r="AD265" i="3"/>
  <c r="AA265" i="3"/>
  <c r="W266" i="3" a="1"/>
  <c r="H266" i="3" l="1"/>
  <c r="AJ265" i="3"/>
  <c r="AK264" i="3"/>
  <c r="AG265" i="3"/>
  <c r="AH265" i="3"/>
  <c r="Q266" i="3"/>
  <c r="N266" i="3"/>
  <c r="X266" i="3"/>
  <c r="Y266" i="3"/>
  <c r="W266" i="3"/>
  <c r="O266" i="3"/>
  <c r="R266" i="3"/>
  <c r="M266" i="3"/>
  <c r="I267" i="3" a="1"/>
  <c r="P266" i="3"/>
  <c r="AI265" i="3" l="1"/>
  <c r="AK265" i="3" s="1"/>
  <c r="AF266" i="3"/>
  <c r="AC266" i="3"/>
  <c r="AE266" i="3"/>
  <c r="AB266" i="3"/>
  <c r="K267" i="3"/>
  <c r="I267" i="3"/>
  <c r="J267" i="3"/>
  <c r="AD266" i="3"/>
  <c r="AA266" i="3"/>
  <c r="W267" i="3" a="1"/>
  <c r="H267" i="3" l="1"/>
  <c r="AJ266" i="3"/>
  <c r="AH266" i="3"/>
  <c r="AG266" i="3"/>
  <c r="X267" i="3"/>
  <c r="W267" i="3"/>
  <c r="Y267" i="3"/>
  <c r="P267" i="3"/>
  <c r="M267" i="3"/>
  <c r="I268" i="3" a="1"/>
  <c r="Q267" i="3"/>
  <c r="N267" i="3"/>
  <c r="O267" i="3"/>
  <c r="R267" i="3"/>
  <c r="AI266" i="3" l="1"/>
  <c r="AK266" i="3" s="1"/>
  <c r="AF267" i="3"/>
  <c r="AC267" i="3"/>
  <c r="I268" i="3"/>
  <c r="J268" i="3"/>
  <c r="K268" i="3"/>
  <c r="AD267" i="3"/>
  <c r="AA267" i="3"/>
  <c r="W268" i="3" a="1"/>
  <c r="AE267" i="3"/>
  <c r="AB267" i="3"/>
  <c r="H268" i="3" l="1"/>
  <c r="AJ267" i="3"/>
  <c r="AH267" i="3"/>
  <c r="AG267" i="3"/>
  <c r="X268" i="3"/>
  <c r="Y268" i="3"/>
  <c r="W268" i="3"/>
  <c r="Q268" i="3"/>
  <c r="N268" i="3"/>
  <c r="P268" i="3"/>
  <c r="M268" i="3"/>
  <c r="I269" i="3" a="1"/>
  <c r="O268" i="3"/>
  <c r="R268" i="3"/>
  <c r="AI267" i="3" l="1"/>
  <c r="AC268" i="3"/>
  <c r="AF268" i="3"/>
  <c r="I269" i="3"/>
  <c r="K269" i="3"/>
  <c r="J269" i="3"/>
  <c r="AA268" i="3"/>
  <c r="W269" i="3" a="1"/>
  <c r="AD268" i="3"/>
  <c r="AB268" i="3"/>
  <c r="AE268" i="3"/>
  <c r="H269" i="3" l="1"/>
  <c r="AJ268" i="3"/>
  <c r="AK267" i="3"/>
  <c r="AH268" i="3"/>
  <c r="AG268" i="3"/>
  <c r="R269" i="3"/>
  <c r="O269" i="3"/>
  <c r="X269" i="3"/>
  <c r="W269" i="3"/>
  <c r="Y269" i="3"/>
  <c r="P269" i="3"/>
  <c r="M269" i="3"/>
  <c r="I270" i="3" a="1"/>
  <c r="Q269" i="3"/>
  <c r="N269" i="3"/>
  <c r="AI268" i="3" l="1"/>
  <c r="I270" i="3"/>
  <c r="J270" i="3"/>
  <c r="K270" i="3"/>
  <c r="AD269" i="3"/>
  <c r="AA269" i="3"/>
  <c r="W270" i="3" a="1"/>
  <c r="AE269" i="3"/>
  <c r="AB269" i="3"/>
  <c r="AF269" i="3"/>
  <c r="AC269" i="3"/>
  <c r="H270" i="3" l="1"/>
  <c r="AJ269" i="3"/>
  <c r="AK268" i="3"/>
  <c r="AG269" i="3"/>
  <c r="AH269" i="3"/>
  <c r="O270" i="3"/>
  <c r="R270" i="3"/>
  <c r="X270" i="3"/>
  <c r="Y270" i="3"/>
  <c r="W270" i="3"/>
  <c r="N270" i="3"/>
  <c r="Q270" i="3"/>
  <c r="P270" i="3"/>
  <c r="M270" i="3"/>
  <c r="I271" i="3" a="1"/>
  <c r="AI269" i="3" l="1"/>
  <c r="AF270" i="3"/>
  <c r="AC270" i="3"/>
  <c r="AB270" i="3"/>
  <c r="AE270" i="3"/>
  <c r="J271" i="3"/>
  <c r="I271" i="3"/>
  <c r="H271" i="3" s="1"/>
  <c r="K271" i="3"/>
  <c r="AA270" i="3"/>
  <c r="W271" i="3" a="1"/>
  <c r="AD270" i="3"/>
  <c r="AJ270" i="3" l="1"/>
  <c r="AK269" i="3"/>
  <c r="AH270" i="3"/>
  <c r="AG270" i="3"/>
  <c r="O271" i="3"/>
  <c r="R271" i="3"/>
  <c r="M271" i="3"/>
  <c r="I272" i="3" a="1"/>
  <c r="P271" i="3"/>
  <c r="X271" i="3"/>
  <c r="Y271" i="3"/>
  <c r="W271" i="3"/>
  <c r="Q271" i="3"/>
  <c r="N271" i="3"/>
  <c r="AI270" i="3" l="1"/>
  <c r="K272" i="3"/>
  <c r="J272" i="3"/>
  <c r="I272" i="3"/>
  <c r="H272" i="3" s="1"/>
  <c r="AD271" i="3"/>
  <c r="AA271" i="3"/>
  <c r="W272" i="3" a="1"/>
  <c r="AE271" i="3"/>
  <c r="AB271" i="3"/>
  <c r="AF271" i="3"/>
  <c r="AC271" i="3"/>
  <c r="AJ271" i="3" l="1"/>
  <c r="AK270" i="3"/>
  <c r="AH271" i="3"/>
  <c r="AG271" i="3"/>
  <c r="P272" i="3"/>
  <c r="I273" i="3" a="1"/>
  <c r="M272" i="3"/>
  <c r="X272" i="3"/>
  <c r="Y272" i="3"/>
  <c r="W272" i="3"/>
  <c r="Q272" i="3"/>
  <c r="N272" i="3"/>
  <c r="O272" i="3"/>
  <c r="R272" i="3"/>
  <c r="AI271" i="3" l="1"/>
  <c r="AE272" i="3"/>
  <c r="AB272" i="3"/>
  <c r="K273" i="3"/>
  <c r="I273" i="3"/>
  <c r="J273" i="3"/>
  <c r="AD272" i="3"/>
  <c r="AA272" i="3"/>
  <c r="W273" i="3" a="1"/>
  <c r="AF272" i="3"/>
  <c r="AC272" i="3"/>
  <c r="H273" i="3" l="1"/>
  <c r="AJ272" i="3"/>
  <c r="AK271" i="3"/>
  <c r="AG272" i="3"/>
  <c r="AH272" i="3"/>
  <c r="X273" i="3"/>
  <c r="Y273" i="3"/>
  <c r="W273" i="3"/>
  <c r="M273" i="3"/>
  <c r="I274" i="3" a="1"/>
  <c r="P273" i="3"/>
  <c r="R273" i="3"/>
  <c r="O273" i="3"/>
  <c r="Q273" i="3"/>
  <c r="N273" i="3"/>
  <c r="AI272" i="3" l="1"/>
  <c r="AA273" i="3"/>
  <c r="W274" i="3" a="1"/>
  <c r="AD273" i="3"/>
  <c r="AF273" i="3"/>
  <c r="AC273" i="3"/>
  <c r="I274" i="3"/>
  <c r="K274" i="3"/>
  <c r="J274" i="3"/>
  <c r="AE273" i="3"/>
  <c r="AB273" i="3"/>
  <c r="H274" i="3" l="1"/>
  <c r="AJ273" i="3"/>
  <c r="AK272" i="3"/>
  <c r="AH273" i="3"/>
  <c r="AG273" i="3"/>
  <c r="N274" i="3"/>
  <c r="Q274" i="3"/>
  <c r="O274" i="3"/>
  <c r="R274" i="3"/>
  <c r="Y274" i="3"/>
  <c r="X274" i="3"/>
  <c r="W274" i="3"/>
  <c r="P274" i="3"/>
  <c r="M274" i="3"/>
  <c r="I275" i="3" a="1"/>
  <c r="AI273" i="3" l="1"/>
  <c r="I275" i="3"/>
  <c r="K275" i="3"/>
  <c r="J275" i="3"/>
  <c r="AB274" i="3"/>
  <c r="AE274" i="3"/>
  <c r="AA274" i="3"/>
  <c r="W275" i="3" a="1"/>
  <c r="AD274" i="3"/>
  <c r="AC274" i="3"/>
  <c r="AF274" i="3"/>
  <c r="H275" i="3" l="1"/>
  <c r="AJ274" i="3"/>
  <c r="AK273" i="3"/>
  <c r="AH274" i="3"/>
  <c r="AG274" i="3"/>
  <c r="X275" i="3"/>
  <c r="Y275" i="3"/>
  <c r="W275" i="3"/>
  <c r="N275" i="3"/>
  <c r="Q275" i="3"/>
  <c r="O275" i="3"/>
  <c r="R275" i="3"/>
  <c r="I276" i="3" a="1"/>
  <c r="P275" i="3"/>
  <c r="M275" i="3"/>
  <c r="AI274" i="3" l="1"/>
  <c r="J276" i="3"/>
  <c r="I276" i="3"/>
  <c r="H276" i="3" s="1"/>
  <c r="K276" i="3"/>
  <c r="AD275" i="3"/>
  <c r="AA275" i="3"/>
  <c r="W276" i="3" a="1"/>
  <c r="AF275" i="3"/>
  <c r="AC275" i="3"/>
  <c r="AE275" i="3"/>
  <c r="AB275" i="3"/>
  <c r="AJ275" i="3" l="1"/>
  <c r="AK274" i="3"/>
  <c r="AH275" i="3"/>
  <c r="AG275" i="3"/>
  <c r="O276" i="3"/>
  <c r="R276" i="3"/>
  <c r="Y276" i="3"/>
  <c r="W276" i="3"/>
  <c r="X276" i="3"/>
  <c r="P276" i="3"/>
  <c r="I277" i="3" a="1"/>
  <c r="M276" i="3"/>
  <c r="N276" i="3"/>
  <c r="Q276" i="3"/>
  <c r="AI275" i="3" l="1"/>
  <c r="AD276" i="3"/>
  <c r="AA276" i="3"/>
  <c r="W277" i="3" a="1"/>
  <c r="I277" i="3"/>
  <c r="J277" i="3"/>
  <c r="K277" i="3"/>
  <c r="AF276" i="3"/>
  <c r="AC276" i="3"/>
  <c r="AE276" i="3"/>
  <c r="AB276" i="3"/>
  <c r="H277" i="3" l="1"/>
  <c r="AJ276" i="3"/>
  <c r="AK275" i="3"/>
  <c r="AG276" i="3"/>
  <c r="AH276" i="3"/>
  <c r="P277" i="3"/>
  <c r="I278" i="3" a="1"/>
  <c r="M277" i="3"/>
  <c r="Y277" i="3"/>
  <c r="W277" i="3"/>
  <c r="X277" i="3"/>
  <c r="R277" i="3"/>
  <c r="O277" i="3"/>
  <c r="N277" i="3"/>
  <c r="Q277" i="3"/>
  <c r="AI276" i="3" l="1"/>
  <c r="AF277" i="3"/>
  <c r="AC277" i="3"/>
  <c r="K278" i="3"/>
  <c r="J278" i="3"/>
  <c r="I278" i="3"/>
  <c r="H278" i="3" s="1"/>
  <c r="AE277" i="3"/>
  <c r="AB277" i="3"/>
  <c r="AD277" i="3"/>
  <c r="AA277" i="3"/>
  <c r="W278" i="3" a="1"/>
  <c r="AJ277" i="3" l="1"/>
  <c r="AK276" i="3"/>
  <c r="AG277" i="3"/>
  <c r="AH277" i="3"/>
  <c r="Q278" i="3"/>
  <c r="N278" i="3"/>
  <c r="R278" i="3"/>
  <c r="O278" i="3"/>
  <c r="X278" i="3"/>
  <c r="Y278" i="3"/>
  <c r="W278" i="3"/>
  <c r="M278" i="3"/>
  <c r="I279" i="3" a="1"/>
  <c r="P278" i="3"/>
  <c r="AI277" i="3" l="1"/>
  <c r="AD278" i="3"/>
  <c r="AA278" i="3"/>
  <c r="W279" i="3" a="1"/>
  <c r="AF278" i="3"/>
  <c r="AC278" i="3"/>
  <c r="K279" i="3"/>
  <c r="I279" i="3"/>
  <c r="H279" i="3" s="1"/>
  <c r="J279" i="3"/>
  <c r="AE278" i="3"/>
  <c r="AB278" i="3"/>
  <c r="AJ278" i="3" l="1"/>
  <c r="AK277" i="3"/>
  <c r="AG278" i="3"/>
  <c r="AH278" i="3"/>
  <c r="Q279" i="3"/>
  <c r="N279" i="3"/>
  <c r="X279" i="3"/>
  <c r="Y279" i="3"/>
  <c r="W279" i="3"/>
  <c r="M279" i="3"/>
  <c r="I280" i="3" a="1"/>
  <c r="P279" i="3"/>
  <c r="O279" i="3"/>
  <c r="R279" i="3"/>
  <c r="AI278" i="3" l="1"/>
  <c r="AK278" i="3" s="1"/>
  <c r="AF279" i="3"/>
  <c r="AC279" i="3"/>
  <c r="J280" i="3"/>
  <c r="I280" i="3"/>
  <c r="K280" i="3"/>
  <c r="AE279" i="3"/>
  <c r="AB279" i="3"/>
  <c r="AD279" i="3"/>
  <c r="AA279" i="3"/>
  <c r="W280" i="3" a="1"/>
  <c r="H280" i="3" l="1"/>
  <c r="AJ279" i="3"/>
  <c r="AG279" i="3"/>
  <c r="AH279" i="3"/>
  <c r="P280" i="3"/>
  <c r="M280" i="3"/>
  <c r="I281" i="3" a="1"/>
  <c r="N280" i="3"/>
  <c r="Q280" i="3"/>
  <c r="X280" i="3"/>
  <c r="Y280" i="3"/>
  <c r="W280" i="3"/>
  <c r="R280" i="3"/>
  <c r="O280" i="3"/>
  <c r="AI279" i="3" l="1"/>
  <c r="AD280" i="3"/>
  <c r="AA280" i="3"/>
  <c r="W281" i="3" a="1"/>
  <c r="AF280" i="3"/>
  <c r="AC280" i="3"/>
  <c r="K281" i="3"/>
  <c r="J281" i="3"/>
  <c r="I281" i="3"/>
  <c r="AE280" i="3"/>
  <c r="AB280" i="3"/>
  <c r="H281" i="3" l="1"/>
  <c r="AJ280" i="3"/>
  <c r="AK279" i="3"/>
  <c r="AG280" i="3"/>
  <c r="AH280" i="3"/>
  <c r="W281" i="3"/>
  <c r="Y281" i="3"/>
  <c r="X281" i="3"/>
  <c r="M281" i="3"/>
  <c r="P281" i="3"/>
  <c r="I282" i="3" a="1"/>
  <c r="R281" i="3"/>
  <c r="O281" i="3"/>
  <c r="N281" i="3"/>
  <c r="Q281" i="3"/>
  <c r="AI280" i="3" l="1"/>
  <c r="AK280" i="3" s="1"/>
  <c r="AE281" i="3"/>
  <c r="AB281" i="3"/>
  <c r="I282" i="3"/>
  <c r="K282" i="3"/>
  <c r="J282" i="3"/>
  <c r="AF281" i="3"/>
  <c r="AC281" i="3"/>
  <c r="W282" i="3" a="1"/>
  <c r="AD281" i="3"/>
  <c r="AA281" i="3"/>
  <c r="H282" i="3" l="1"/>
  <c r="I283" i="3" a="1"/>
  <c r="I283" i="3" s="1"/>
  <c r="AJ281" i="3"/>
  <c r="AG281" i="3"/>
  <c r="AH281" i="3"/>
  <c r="Y282" i="3"/>
  <c r="W282" i="3"/>
  <c r="X282" i="3"/>
  <c r="O282" i="3"/>
  <c r="R282" i="3"/>
  <c r="M282" i="3"/>
  <c r="P282" i="3"/>
  <c r="N282" i="3"/>
  <c r="Q282" i="3"/>
  <c r="W283" i="3" l="1" a="1"/>
  <c r="X283" i="3" s="1"/>
  <c r="J283" i="3"/>
  <c r="H283" i="3" s="1"/>
  <c r="K283" i="3"/>
  <c r="R283" i="3" s="1"/>
  <c r="M283" i="3"/>
  <c r="P283" i="3"/>
  <c r="AI281" i="3"/>
  <c r="AK281" i="3"/>
  <c r="AE282" i="3"/>
  <c r="AB282" i="3"/>
  <c r="AD282" i="3"/>
  <c r="AA282" i="3"/>
  <c r="AF282" i="3"/>
  <c r="AC282" i="3"/>
  <c r="O283" i="3" l="1"/>
  <c r="Y283" i="3"/>
  <c r="AF283" i="3" s="1"/>
  <c r="W283" i="3"/>
  <c r="AD283" i="3" s="1"/>
  <c r="I284" i="3" a="1"/>
  <c r="J284" i="3" s="1"/>
  <c r="Q283" i="3"/>
  <c r="N283" i="3"/>
  <c r="AB283" i="3"/>
  <c r="AE283" i="3"/>
  <c r="AJ282" i="3"/>
  <c r="AH282" i="3"/>
  <c r="AG282" i="3"/>
  <c r="AA283" i="3" l="1"/>
  <c r="W284" i="3" a="1"/>
  <c r="Y284" i="3" s="1"/>
  <c r="AC283" i="3"/>
  <c r="K284" i="3"/>
  <c r="R284" i="3" s="1"/>
  <c r="I284" i="3"/>
  <c r="N284" i="3"/>
  <c r="Q284" i="3"/>
  <c r="AI282" i="3"/>
  <c r="AK282" i="3" s="1"/>
  <c r="M284" i="3" l="1"/>
  <c r="H284" i="3"/>
  <c r="W284" i="3"/>
  <c r="X284" i="3"/>
  <c r="O284" i="3"/>
  <c r="I285" i="3" a="1"/>
  <c r="J285" i="3" s="1"/>
  <c r="P284" i="3"/>
  <c r="AB284" i="3"/>
  <c r="AE284" i="3"/>
  <c r="AC284" i="3"/>
  <c r="AF284" i="3"/>
  <c r="W285" i="3" a="1"/>
  <c r="AA284" i="3"/>
  <c r="AD284" i="3"/>
  <c r="I285" i="3" l="1"/>
  <c r="H285" i="3" s="1"/>
  <c r="K285" i="3"/>
  <c r="X285" i="3"/>
  <c r="Y285" i="3"/>
  <c r="W285" i="3"/>
  <c r="R285" i="3"/>
  <c r="O285" i="3"/>
  <c r="N285" i="3"/>
  <c r="Q285" i="3"/>
  <c r="I286" i="3" a="1"/>
  <c r="M285" i="3"/>
  <c r="P285" i="3"/>
  <c r="AK22" i="3"/>
  <c r="W286" i="3" l="1" a="1"/>
  <c r="AA285" i="3"/>
  <c r="AD285" i="3"/>
  <c r="AC285" i="3"/>
  <c r="AF285" i="3"/>
  <c r="I286" i="3"/>
  <c r="K286" i="3"/>
  <c r="J286" i="3"/>
  <c r="AB285" i="3"/>
  <c r="AE285" i="3"/>
  <c r="H286" i="3" l="1"/>
  <c r="N286" i="3"/>
  <c r="Q286" i="3"/>
  <c r="R286" i="3"/>
  <c r="O286" i="3"/>
  <c r="I287" i="3" a="1"/>
  <c r="M286" i="3"/>
  <c r="P286" i="3"/>
  <c r="Y286" i="3"/>
  <c r="W286" i="3"/>
  <c r="X286" i="3"/>
  <c r="W287" i="3" l="1" a="1"/>
  <c r="AA286" i="3"/>
  <c r="AD286" i="3"/>
  <c r="AC286" i="3"/>
  <c r="AF286" i="3"/>
  <c r="AB286" i="3"/>
  <c r="AE286" i="3"/>
  <c r="I287" i="3"/>
  <c r="J287" i="3"/>
  <c r="K287" i="3"/>
  <c r="H287" i="3" l="1"/>
  <c r="O287" i="3"/>
  <c r="R287" i="3"/>
  <c r="I288" i="3" a="1"/>
  <c r="M287" i="3"/>
  <c r="P287" i="3"/>
  <c r="N287" i="3"/>
  <c r="Q287" i="3"/>
  <c r="W287" i="3"/>
  <c r="Y287" i="3"/>
  <c r="X287" i="3"/>
  <c r="W288" i="3" l="1" a="1"/>
  <c r="AA287" i="3"/>
  <c r="AD287" i="3"/>
  <c r="I288" i="3"/>
  <c r="K288" i="3"/>
  <c r="J288" i="3"/>
  <c r="AB287" i="3"/>
  <c r="AE287" i="3"/>
  <c r="AC287" i="3"/>
  <c r="AF287" i="3"/>
  <c r="H288" i="3" l="1"/>
  <c r="I289" i="3" a="1"/>
  <c r="M288" i="3"/>
  <c r="P288" i="3"/>
  <c r="R288" i="3"/>
  <c r="O288" i="3"/>
  <c r="N288" i="3"/>
  <c r="Q288" i="3"/>
  <c r="Y288" i="3"/>
  <c r="W288" i="3"/>
  <c r="X288" i="3"/>
  <c r="AC288" i="3" l="1"/>
  <c r="AF288" i="3"/>
  <c r="AB288" i="3"/>
  <c r="AE288" i="3"/>
  <c r="W289" i="3" a="1"/>
  <c r="AA288" i="3"/>
  <c r="AD288" i="3"/>
  <c r="K289" i="3"/>
  <c r="I289" i="3"/>
  <c r="J289" i="3"/>
  <c r="H289" i="3" l="1"/>
  <c r="R289" i="3"/>
  <c r="O289" i="3"/>
  <c r="I290" i="3" a="1"/>
  <c r="M289" i="3"/>
  <c r="P289" i="3"/>
  <c r="N289" i="3"/>
  <c r="Q289" i="3"/>
  <c r="X289" i="3"/>
  <c r="W289" i="3"/>
  <c r="Y289" i="3"/>
  <c r="AB289" i="3" l="1"/>
  <c r="AE289" i="3"/>
  <c r="J290" i="3"/>
  <c r="K290" i="3"/>
  <c r="I290" i="3"/>
  <c r="H290" i="3" s="1"/>
  <c r="AC289" i="3"/>
  <c r="AF289" i="3"/>
  <c r="W290" i="3" a="1"/>
  <c r="AA289" i="3"/>
  <c r="AD289" i="3"/>
  <c r="R290" i="3" l="1"/>
  <c r="O290" i="3"/>
  <c r="N290" i="3"/>
  <c r="Q290" i="3"/>
  <c r="W290" i="3"/>
  <c r="X290" i="3"/>
  <c r="Y290" i="3"/>
  <c r="M290" i="3"/>
  <c r="I291" i="3" a="1"/>
  <c r="P290" i="3"/>
  <c r="AC290" i="3" l="1"/>
  <c r="AF290" i="3"/>
  <c r="AB290" i="3"/>
  <c r="AE290" i="3"/>
  <c r="I291" i="3"/>
  <c r="K291" i="3"/>
  <c r="J291" i="3"/>
  <c r="AA290" i="3"/>
  <c r="W291" i="3" a="1"/>
  <c r="AD290" i="3"/>
  <c r="H291" i="3" l="1"/>
  <c r="R291" i="3"/>
  <c r="O291" i="3"/>
  <c r="N291" i="3"/>
  <c r="Q291" i="3"/>
  <c r="W291" i="3"/>
  <c r="Y291" i="3"/>
  <c r="X291" i="3"/>
  <c r="M291" i="3"/>
  <c r="I292" i="3" a="1"/>
  <c r="P291" i="3"/>
  <c r="AC291" i="3" l="1"/>
  <c r="AF291" i="3"/>
  <c r="AB291" i="3"/>
  <c r="AE291" i="3"/>
  <c r="I292" i="3"/>
  <c r="K292" i="3"/>
  <c r="J292" i="3"/>
  <c r="AA291" i="3"/>
  <c r="W292" i="3" a="1"/>
  <c r="AD291" i="3"/>
  <c r="H292" i="3" l="1"/>
  <c r="R292" i="3"/>
  <c r="O292" i="3"/>
  <c r="N292" i="3"/>
  <c r="Q292" i="3"/>
  <c r="Y292" i="3"/>
  <c r="W292" i="3"/>
  <c r="X292" i="3"/>
  <c r="M292" i="3"/>
  <c r="I293" i="3" a="1"/>
  <c r="P292" i="3"/>
  <c r="AA292" i="3" l="1"/>
  <c r="W293" i="3" a="1"/>
  <c r="AD292" i="3"/>
  <c r="AB292" i="3"/>
  <c r="AE292" i="3"/>
  <c r="J293" i="3"/>
  <c r="I293" i="3"/>
  <c r="H293" i="3" s="1"/>
  <c r="K293" i="3"/>
  <c r="AC292" i="3"/>
  <c r="AF292" i="3"/>
  <c r="O293" i="3" l="1"/>
  <c r="R293" i="3"/>
  <c r="M293" i="3"/>
  <c r="I294" i="3" a="1"/>
  <c r="P293" i="3"/>
  <c r="Y293" i="3"/>
  <c r="X293" i="3"/>
  <c r="W293" i="3"/>
  <c r="N293" i="3"/>
  <c r="Q293" i="3"/>
  <c r="AA293" i="3" l="1"/>
  <c r="W294" i="3" a="1"/>
  <c r="AD293" i="3"/>
  <c r="AC293" i="3"/>
  <c r="AF293" i="3"/>
  <c r="I294" i="3"/>
  <c r="J294" i="3"/>
  <c r="K294" i="3"/>
  <c r="AB293" i="3"/>
  <c r="AE293" i="3"/>
  <c r="H294" i="3" l="1"/>
  <c r="R294" i="3"/>
  <c r="O294" i="3"/>
  <c r="W294" i="3"/>
  <c r="X294" i="3"/>
  <c r="Y294" i="3"/>
  <c r="N294" i="3"/>
  <c r="Q294" i="3"/>
  <c r="M294" i="3"/>
  <c r="P294" i="3"/>
  <c r="I295" i="3" a="1"/>
  <c r="AA294" i="3" l="1"/>
  <c r="AD294" i="3"/>
  <c r="W295" i="3" a="1"/>
  <c r="AB294" i="3"/>
  <c r="AE294" i="3"/>
  <c r="K295" i="3"/>
  <c r="J295" i="3"/>
  <c r="I295" i="3"/>
  <c r="H295" i="3" s="1"/>
  <c r="AC294" i="3"/>
  <c r="AF294" i="3"/>
  <c r="N295" i="3" l="1"/>
  <c r="Q295" i="3"/>
  <c r="M295" i="3"/>
  <c r="P295" i="3"/>
  <c r="I296" i="3" a="1"/>
  <c r="R295" i="3"/>
  <c r="O295" i="3"/>
  <c r="W295" i="3"/>
  <c r="Y295" i="3"/>
  <c r="X295" i="3"/>
  <c r="AA295" i="3" l="1"/>
  <c r="AD295" i="3"/>
  <c r="W296" i="3" a="1"/>
  <c r="AB295" i="3"/>
  <c r="AE295" i="3"/>
  <c r="AC295" i="3"/>
  <c r="AF295" i="3"/>
  <c r="K296" i="3"/>
  <c r="J296" i="3"/>
  <c r="I296" i="3"/>
  <c r="H296" i="3" l="1"/>
  <c r="X296" i="3"/>
  <c r="W296" i="3"/>
  <c r="Y296" i="3"/>
  <c r="M296" i="3"/>
  <c r="P296" i="3"/>
  <c r="I297" i="3" a="1"/>
  <c r="R296" i="3"/>
  <c r="O296" i="3"/>
  <c r="N296" i="3"/>
  <c r="Q296" i="3"/>
  <c r="AC296" i="3" l="1"/>
  <c r="AF296" i="3"/>
  <c r="J297" i="3"/>
  <c r="I297" i="3"/>
  <c r="H297" i="3" s="1"/>
  <c r="K297" i="3"/>
  <c r="AA296" i="3"/>
  <c r="AD296" i="3"/>
  <c r="W297" i="3" a="1"/>
  <c r="AB296" i="3"/>
  <c r="AE296" i="3"/>
  <c r="Y297" i="3" l="1"/>
  <c r="X297" i="3"/>
  <c r="W297" i="3"/>
  <c r="M297" i="3"/>
  <c r="P297" i="3"/>
  <c r="I298" i="3" a="1"/>
  <c r="N297" i="3"/>
  <c r="Q297" i="3"/>
  <c r="O297" i="3"/>
  <c r="R297" i="3"/>
  <c r="K298" i="3" l="1"/>
  <c r="J298" i="3"/>
  <c r="I298" i="3"/>
  <c r="H298" i="3" s="1"/>
  <c r="AB297" i="3"/>
  <c r="AE297" i="3"/>
  <c r="AA297" i="3"/>
  <c r="AD297" i="3"/>
  <c r="W298" i="3" a="1"/>
  <c r="AC297" i="3"/>
  <c r="AF297" i="3"/>
  <c r="X298" i="3" l="1"/>
  <c r="Y298" i="3"/>
  <c r="W298" i="3"/>
  <c r="M298" i="3"/>
  <c r="P298" i="3"/>
  <c r="I299" i="3" a="1"/>
  <c r="N298" i="3"/>
  <c r="Q298" i="3"/>
  <c r="R298" i="3"/>
  <c r="O298" i="3"/>
  <c r="I299" i="3" l="1"/>
  <c r="K299" i="3"/>
  <c r="J299" i="3"/>
  <c r="AC298" i="3"/>
  <c r="AF298" i="3"/>
  <c r="AA298" i="3"/>
  <c r="AD298" i="3"/>
  <c r="W299" i="3" a="1"/>
  <c r="AB298" i="3"/>
  <c r="AE298" i="3"/>
  <c r="H299" i="3" l="1"/>
  <c r="X299" i="3"/>
  <c r="W299" i="3"/>
  <c r="Y299" i="3"/>
  <c r="R299" i="3"/>
  <c r="O299" i="3"/>
  <c r="N299" i="3"/>
  <c r="Q299" i="3"/>
  <c r="M299" i="3"/>
  <c r="P299" i="3"/>
  <c r="I300" i="3" a="1"/>
  <c r="K300" i="3" l="1"/>
  <c r="I300" i="3"/>
  <c r="J300" i="3"/>
  <c r="AA299" i="3"/>
  <c r="AD299" i="3"/>
  <c r="W300" i="3" a="1"/>
  <c r="AC299" i="3"/>
  <c r="AF299" i="3"/>
  <c r="AB299" i="3"/>
  <c r="AE299" i="3"/>
  <c r="H300" i="3" l="1"/>
  <c r="Y300" i="3"/>
  <c r="X300" i="3"/>
  <c r="W300" i="3"/>
  <c r="M300" i="3"/>
  <c r="P300" i="3"/>
  <c r="I301" i="3" a="1"/>
  <c r="N300" i="3"/>
  <c r="Q300" i="3"/>
  <c r="R300" i="3"/>
  <c r="O300" i="3"/>
  <c r="AA300" i="3" l="1"/>
  <c r="AD300" i="3"/>
  <c r="W301" i="3" a="1"/>
  <c r="K301" i="3"/>
  <c r="J301" i="3"/>
  <c r="I301" i="3"/>
  <c r="H301" i="3" s="1"/>
  <c r="AB300" i="3"/>
  <c r="AE300" i="3"/>
  <c r="AC300" i="3"/>
  <c r="AF300" i="3"/>
  <c r="W301" i="3" l="1"/>
  <c r="Y301" i="3"/>
  <c r="X301" i="3"/>
  <c r="O301" i="3"/>
  <c r="R301" i="3"/>
  <c r="M301" i="3"/>
  <c r="P301" i="3"/>
  <c r="I302" i="3" a="1"/>
  <c r="N301" i="3"/>
  <c r="Q301" i="3"/>
  <c r="AB301" i="3" l="1"/>
  <c r="AE301" i="3"/>
  <c r="I302" i="3"/>
  <c r="J302" i="3"/>
  <c r="K302" i="3"/>
  <c r="AC301" i="3"/>
  <c r="AF301" i="3"/>
  <c r="AA301" i="3"/>
  <c r="AD301" i="3"/>
  <c r="W302" i="3" a="1"/>
  <c r="H302" i="3" l="1"/>
  <c r="N302" i="3"/>
  <c r="Q302" i="3"/>
  <c r="M302" i="3"/>
  <c r="P302" i="3"/>
  <c r="I303" i="3" a="1"/>
  <c r="Y302" i="3"/>
  <c r="W302" i="3"/>
  <c r="X302" i="3"/>
  <c r="R302" i="3"/>
  <c r="O302" i="3"/>
  <c r="AB302" i="3" l="1"/>
  <c r="AE302" i="3"/>
  <c r="AA302" i="3"/>
  <c r="AD302" i="3"/>
  <c r="W303" i="3" a="1"/>
  <c r="AC302" i="3"/>
  <c r="AF302" i="3"/>
  <c r="I303" i="3"/>
  <c r="H303" i="3" s="1"/>
  <c r="K303" i="3"/>
  <c r="J303" i="3"/>
  <c r="R303" i="3" l="1"/>
  <c r="O303" i="3"/>
  <c r="M303" i="3"/>
  <c r="P303" i="3"/>
  <c r="I304" i="3" a="1"/>
  <c r="N303" i="3"/>
  <c r="Q303" i="3"/>
  <c r="X303" i="3"/>
  <c r="W303" i="3"/>
  <c r="Y303" i="3"/>
  <c r="AB303" i="3" l="1"/>
  <c r="AE303" i="3"/>
  <c r="AC303" i="3"/>
  <c r="AF303" i="3"/>
  <c r="AA303" i="3"/>
  <c r="AD303" i="3"/>
  <c r="W304" i="3" a="1"/>
  <c r="J304" i="3"/>
  <c r="K304" i="3"/>
  <c r="I304" i="3"/>
  <c r="H304" i="3" l="1"/>
  <c r="N304" i="3"/>
  <c r="Q304" i="3"/>
  <c r="M304" i="3"/>
  <c r="P304" i="3"/>
  <c r="I305" i="3" a="1"/>
  <c r="W304" i="3"/>
  <c r="X304" i="3"/>
  <c r="Y304" i="3"/>
  <c r="R304" i="3"/>
  <c r="O304" i="3"/>
  <c r="AC304" i="3" l="1"/>
  <c r="AF304" i="3"/>
  <c r="AB304" i="3"/>
  <c r="AE304" i="3"/>
  <c r="AA304" i="3"/>
  <c r="AD304" i="3"/>
  <c r="W305" i="3" a="1"/>
  <c r="J305" i="3"/>
  <c r="I305" i="3"/>
  <c r="K305" i="3"/>
  <c r="H305" i="3" l="1"/>
  <c r="Y305" i="3"/>
  <c r="X305" i="3"/>
  <c r="W305" i="3"/>
  <c r="N305" i="3"/>
  <c r="Q305" i="3"/>
  <c r="O305" i="3"/>
  <c r="R305" i="3"/>
  <c r="M305" i="3"/>
  <c r="P305" i="3"/>
  <c r="I306" i="3" a="1"/>
  <c r="AA305" i="3" l="1"/>
  <c r="AD305" i="3"/>
  <c r="W306" i="3" a="1"/>
  <c r="AB305" i="3"/>
  <c r="AE305" i="3"/>
  <c r="I306" i="3"/>
  <c r="J306" i="3"/>
  <c r="K306" i="3"/>
  <c r="AC305" i="3"/>
  <c r="AF305" i="3"/>
  <c r="H306" i="3" l="1"/>
  <c r="W306" i="3"/>
  <c r="X306" i="3"/>
  <c r="Y306" i="3"/>
  <c r="N306" i="3"/>
  <c r="Q306" i="3"/>
  <c r="R306" i="3"/>
  <c r="O306" i="3"/>
  <c r="M306" i="3"/>
  <c r="P306" i="3"/>
  <c r="I307" i="3" a="1"/>
  <c r="AC306" i="3" l="1"/>
  <c r="AF306" i="3"/>
  <c r="AB306" i="3"/>
  <c r="AE306" i="3"/>
  <c r="I307" i="3"/>
  <c r="K307" i="3"/>
  <c r="J307" i="3"/>
  <c r="AA306" i="3"/>
  <c r="AD306" i="3"/>
  <c r="W307" i="3" a="1"/>
  <c r="H307" i="3" l="1"/>
  <c r="N307" i="3"/>
  <c r="Q307" i="3"/>
  <c r="W307" i="3"/>
  <c r="Y307" i="3"/>
  <c r="X307" i="3"/>
  <c r="R307" i="3"/>
  <c r="O307" i="3"/>
  <c r="M307" i="3"/>
  <c r="P307" i="3"/>
  <c r="I308" i="3" a="1"/>
  <c r="AC307" i="3" l="1"/>
  <c r="AF307" i="3"/>
  <c r="I308" i="3"/>
  <c r="J308" i="3"/>
  <c r="K308" i="3"/>
  <c r="AA307" i="3"/>
  <c r="AD307" i="3"/>
  <c r="W308" i="3" a="1"/>
  <c r="AB307" i="3"/>
  <c r="AE307" i="3"/>
  <c r="H308" i="3" l="1"/>
  <c r="Y308" i="3"/>
  <c r="W308" i="3"/>
  <c r="X308" i="3"/>
  <c r="N308" i="3"/>
  <c r="Q308" i="3"/>
  <c r="M308" i="3"/>
  <c r="P308" i="3"/>
  <c r="I309" i="3" a="1"/>
  <c r="R308" i="3"/>
  <c r="O308" i="3"/>
  <c r="I309" i="3" l="1"/>
  <c r="K309" i="3"/>
  <c r="J309" i="3"/>
  <c r="AB308" i="3"/>
  <c r="AE308" i="3"/>
  <c r="AA308" i="3"/>
  <c r="AD308" i="3"/>
  <c r="W309" i="3" a="1"/>
  <c r="AC308" i="3"/>
  <c r="AF308" i="3"/>
  <c r="H309" i="3" l="1"/>
  <c r="X309" i="3"/>
  <c r="W309" i="3"/>
  <c r="Y309" i="3"/>
  <c r="N309" i="3"/>
  <c r="Q309" i="3"/>
  <c r="O309" i="3"/>
  <c r="R309" i="3"/>
  <c r="M309" i="3"/>
  <c r="P309" i="3"/>
  <c r="I310" i="3" a="1"/>
  <c r="AC309" i="3" l="1"/>
  <c r="AF309" i="3"/>
  <c r="I310" i="3"/>
  <c r="K310" i="3"/>
  <c r="J310" i="3"/>
  <c r="AA309" i="3"/>
  <c r="AD309" i="3"/>
  <c r="W310" i="3" a="1"/>
  <c r="AB309" i="3"/>
  <c r="AE309" i="3"/>
  <c r="H310" i="3" l="1"/>
  <c r="M310" i="3"/>
  <c r="P310" i="3"/>
  <c r="I311" i="3" a="1"/>
  <c r="W310" i="3"/>
  <c r="X310" i="3"/>
  <c r="Y310" i="3"/>
  <c r="R310" i="3"/>
  <c r="O310" i="3"/>
  <c r="N310" i="3"/>
  <c r="Q310" i="3"/>
  <c r="I311" i="3" l="1"/>
  <c r="K311" i="3"/>
  <c r="J311" i="3"/>
  <c r="AA310" i="3"/>
  <c r="AD310" i="3"/>
  <c r="W311" i="3" a="1"/>
  <c r="AC310" i="3"/>
  <c r="AF310" i="3"/>
  <c r="AB310" i="3"/>
  <c r="AE310" i="3"/>
  <c r="H311" i="3" l="1"/>
  <c r="X311" i="3"/>
  <c r="W311" i="3"/>
  <c r="Y311" i="3"/>
  <c r="O311" i="3"/>
  <c r="R311" i="3"/>
  <c r="N311" i="3"/>
  <c r="Q311" i="3"/>
  <c r="M311" i="3"/>
  <c r="P311" i="3"/>
  <c r="I312" i="3" a="1"/>
  <c r="AC311" i="3" l="1"/>
  <c r="AF311" i="3"/>
  <c r="AA311" i="3"/>
  <c r="AD311" i="3"/>
  <c r="W312" i="3" a="1"/>
  <c r="K312" i="3"/>
  <c r="I312" i="3"/>
  <c r="J312" i="3"/>
  <c r="AB311" i="3"/>
  <c r="AE311" i="3"/>
  <c r="H312" i="3" l="1"/>
  <c r="M312" i="3"/>
  <c r="P312" i="3"/>
  <c r="I313" i="3" a="1"/>
  <c r="R312" i="3"/>
  <c r="O312" i="3"/>
  <c r="N312" i="3"/>
  <c r="Q312" i="3"/>
  <c r="X312" i="3"/>
  <c r="Y312" i="3"/>
  <c r="W312" i="3"/>
  <c r="AB312" i="3" l="1"/>
  <c r="AE312" i="3"/>
  <c r="J313" i="3"/>
  <c r="I313" i="3"/>
  <c r="H313" i="3" s="1"/>
  <c r="K313" i="3"/>
  <c r="AA312" i="3"/>
  <c r="AD312" i="3"/>
  <c r="W313" i="3" a="1"/>
  <c r="AC312" i="3"/>
  <c r="AF312" i="3"/>
  <c r="N313" i="3" l="1"/>
  <c r="Q313" i="3"/>
  <c r="Y313" i="3"/>
  <c r="X313" i="3"/>
  <c r="W313" i="3"/>
  <c r="M313" i="3"/>
  <c r="P313" i="3"/>
  <c r="I314" i="3" a="1"/>
  <c r="R313" i="3"/>
  <c r="O313" i="3"/>
  <c r="J314" i="3" l="1"/>
  <c r="K314" i="3"/>
  <c r="I314" i="3"/>
  <c r="H314" i="3" s="1"/>
  <c r="AB313" i="3"/>
  <c r="AE313" i="3"/>
  <c r="AC313" i="3"/>
  <c r="AF313" i="3"/>
  <c r="AA313" i="3"/>
  <c r="AD313" i="3"/>
  <c r="W314" i="3" a="1"/>
  <c r="M314" i="3" l="1"/>
  <c r="P314" i="3"/>
  <c r="I315" i="3" a="1"/>
  <c r="W314" i="3"/>
  <c r="X314" i="3"/>
  <c r="Y314" i="3"/>
  <c r="R314" i="3"/>
  <c r="O314" i="3"/>
  <c r="N314" i="3"/>
  <c r="Q314" i="3"/>
  <c r="AA314" i="3" l="1"/>
  <c r="AD314" i="3"/>
  <c r="W315" i="3" a="1"/>
  <c r="K315" i="3"/>
  <c r="J315" i="3"/>
  <c r="I315" i="3"/>
  <c r="H315" i="3" s="1"/>
  <c r="AC314" i="3"/>
  <c r="AF314" i="3"/>
  <c r="AB314" i="3"/>
  <c r="AE314" i="3"/>
  <c r="W315" i="3" l="1"/>
  <c r="Y315" i="3"/>
  <c r="X315" i="3"/>
  <c r="M315" i="3"/>
  <c r="P315" i="3"/>
  <c r="I316" i="3" a="1"/>
  <c r="O315" i="3"/>
  <c r="R315" i="3"/>
  <c r="N315" i="3"/>
  <c r="Q315" i="3"/>
  <c r="AB315" i="3" l="1"/>
  <c r="AE315" i="3"/>
  <c r="J316" i="3"/>
  <c r="K316" i="3"/>
  <c r="I316" i="3"/>
  <c r="AC315" i="3"/>
  <c r="AF315" i="3"/>
  <c r="AA315" i="3"/>
  <c r="AD315" i="3"/>
  <c r="W316" i="3" a="1"/>
  <c r="H316" i="3" l="1"/>
  <c r="R316" i="3"/>
  <c r="O316" i="3"/>
  <c r="W316" i="3"/>
  <c r="Y316" i="3"/>
  <c r="X316" i="3"/>
  <c r="N316" i="3"/>
  <c r="Q316" i="3"/>
  <c r="M316" i="3"/>
  <c r="P316" i="3"/>
  <c r="I317" i="3" a="1"/>
  <c r="AC316" i="3" l="1"/>
  <c r="AF316" i="3"/>
  <c r="AA316" i="3"/>
  <c r="AD316" i="3"/>
  <c r="W317" i="3" a="1"/>
  <c r="K317" i="3"/>
  <c r="J317" i="3"/>
  <c r="I317" i="3"/>
  <c r="H317" i="3" s="1"/>
  <c r="AB316" i="3"/>
  <c r="AE316" i="3"/>
  <c r="N317" i="3" l="1"/>
  <c r="Q317" i="3"/>
  <c r="R317" i="3"/>
  <c r="O317" i="3"/>
  <c r="M317" i="3"/>
  <c r="P317" i="3"/>
  <c r="I318" i="3" a="1"/>
  <c r="W317" i="3"/>
  <c r="Y317" i="3"/>
  <c r="X317" i="3"/>
  <c r="J318" i="3" l="1"/>
  <c r="K318" i="3"/>
  <c r="I318" i="3"/>
  <c r="H318" i="3" s="1"/>
  <c r="AA317" i="3"/>
  <c r="AD317" i="3"/>
  <c r="W318" i="3" a="1"/>
  <c r="AB317" i="3"/>
  <c r="AE317" i="3"/>
  <c r="AC317" i="3"/>
  <c r="AF317" i="3"/>
  <c r="W318" i="3" l="1"/>
  <c r="X318" i="3"/>
  <c r="Y318" i="3"/>
  <c r="R318" i="3"/>
  <c r="O318" i="3"/>
  <c r="M318" i="3"/>
  <c r="P318" i="3"/>
  <c r="I319" i="3" a="1"/>
  <c r="N318" i="3"/>
  <c r="Q318" i="3"/>
  <c r="K319" i="3" l="1"/>
  <c r="I319" i="3"/>
  <c r="J319" i="3"/>
  <c r="AB318" i="3"/>
  <c r="AE318" i="3"/>
  <c r="AC318" i="3"/>
  <c r="AF318" i="3"/>
  <c r="AA318" i="3"/>
  <c r="AD318" i="3"/>
  <c r="W319" i="3" a="1"/>
  <c r="H319" i="3" l="1"/>
  <c r="N319" i="3"/>
  <c r="Q319" i="3"/>
  <c r="M319" i="3"/>
  <c r="P319" i="3"/>
  <c r="I320" i="3" a="1"/>
  <c r="W319" i="3"/>
  <c r="X319" i="3"/>
  <c r="Y319" i="3"/>
  <c r="O319" i="3"/>
  <c r="R319" i="3"/>
  <c r="AC319" i="3" l="1"/>
  <c r="AF319" i="3"/>
  <c r="AA319" i="3"/>
  <c r="AD319" i="3"/>
  <c r="W320" i="3" a="1"/>
  <c r="AB319" i="3"/>
  <c r="AE319" i="3"/>
  <c r="J320" i="3"/>
  <c r="K320" i="3"/>
  <c r="I320" i="3"/>
  <c r="H320" i="3" s="1"/>
  <c r="R320" i="3" l="1"/>
  <c r="O320" i="3"/>
  <c r="N320" i="3"/>
  <c r="Q320" i="3"/>
  <c r="M320" i="3"/>
  <c r="P320" i="3"/>
  <c r="I321" i="3" a="1"/>
  <c r="W320" i="3"/>
  <c r="X320" i="3"/>
  <c r="Y320" i="3"/>
  <c r="K321" i="3" l="1"/>
  <c r="J321" i="3"/>
  <c r="I321" i="3"/>
  <c r="H321" i="3" s="1"/>
  <c r="AA320" i="3"/>
  <c r="AD320" i="3"/>
  <c r="W321" i="3" a="1"/>
  <c r="AC320" i="3"/>
  <c r="AF320" i="3"/>
  <c r="AB320" i="3"/>
  <c r="AE320" i="3"/>
  <c r="M321" i="3" l="1"/>
  <c r="P321" i="3"/>
  <c r="I322" i="3" a="1"/>
  <c r="W321" i="3"/>
  <c r="Y321" i="3"/>
  <c r="X321" i="3"/>
  <c r="N321" i="3"/>
  <c r="Q321" i="3"/>
  <c r="R321" i="3"/>
  <c r="O321" i="3"/>
  <c r="J322" i="3" l="1"/>
  <c r="K322" i="3"/>
  <c r="I322" i="3"/>
  <c r="H322" i="3" s="1"/>
  <c r="AA321" i="3"/>
  <c r="AD321" i="3"/>
  <c r="W322" i="3" a="1"/>
  <c r="AB321" i="3"/>
  <c r="AE321" i="3"/>
  <c r="AC321" i="3"/>
  <c r="AF321" i="3"/>
  <c r="W322" i="3" l="1"/>
  <c r="X322" i="3"/>
  <c r="Y322" i="3"/>
  <c r="R322" i="3"/>
  <c r="O322" i="3"/>
  <c r="M322" i="3"/>
  <c r="P322" i="3"/>
  <c r="I323" i="3" a="1"/>
  <c r="N322" i="3"/>
  <c r="Q322" i="3"/>
  <c r="K323" i="3" l="1"/>
  <c r="J323" i="3"/>
  <c r="I323" i="3"/>
  <c r="H323" i="3" s="1"/>
  <c r="AB322" i="3"/>
  <c r="AE322" i="3"/>
  <c r="AC322" i="3"/>
  <c r="AF322" i="3"/>
  <c r="AA322" i="3"/>
  <c r="AD322" i="3"/>
  <c r="W323" i="3" a="1"/>
  <c r="M323" i="3" l="1"/>
  <c r="P323" i="3"/>
  <c r="I324" i="3" a="1"/>
  <c r="N323" i="3"/>
  <c r="Q323" i="3"/>
  <c r="W323" i="3"/>
  <c r="Y323" i="3"/>
  <c r="X323" i="3"/>
  <c r="O323" i="3"/>
  <c r="R323" i="3"/>
  <c r="AB323" i="3" l="1"/>
  <c r="AE323" i="3"/>
  <c r="AC323" i="3"/>
  <c r="AF323" i="3"/>
  <c r="J324" i="3"/>
  <c r="K324" i="3"/>
  <c r="I324" i="3"/>
  <c r="H324" i="3" s="1"/>
  <c r="AA323" i="3"/>
  <c r="AD323" i="3"/>
  <c r="W324" i="3" a="1"/>
  <c r="W324" i="3" l="1"/>
  <c r="X324" i="3"/>
  <c r="Y324" i="3"/>
  <c r="R324" i="3"/>
  <c r="O324" i="3"/>
  <c r="M324" i="3"/>
  <c r="P324" i="3"/>
  <c r="I325" i="3" a="1"/>
  <c r="N324" i="3"/>
  <c r="Q324" i="3"/>
  <c r="K325" i="3" l="1"/>
  <c r="J325" i="3"/>
  <c r="I325" i="3"/>
  <c r="H325" i="3" s="1"/>
  <c r="AB324" i="3"/>
  <c r="AE324" i="3"/>
  <c r="AC324" i="3"/>
  <c r="AF324" i="3"/>
  <c r="AA324" i="3"/>
  <c r="AD324" i="3"/>
  <c r="W325" i="3" a="1"/>
  <c r="W325" i="3" l="1"/>
  <c r="X325" i="3"/>
  <c r="Y325" i="3"/>
  <c r="N325" i="3"/>
  <c r="Q325" i="3"/>
  <c r="M325" i="3"/>
  <c r="P325" i="3"/>
  <c r="I326" i="3" a="1"/>
  <c r="R325" i="3"/>
  <c r="O325" i="3"/>
  <c r="J326" i="3" l="1"/>
  <c r="K326" i="3"/>
  <c r="I326" i="3"/>
  <c r="H326" i="3" s="1"/>
  <c r="AC325" i="3"/>
  <c r="AF325" i="3"/>
  <c r="AB325" i="3"/>
  <c r="AE325" i="3"/>
  <c r="AA325" i="3"/>
  <c r="AD325" i="3"/>
  <c r="W326" i="3" a="1"/>
  <c r="M326" i="3" l="1"/>
  <c r="P326" i="3"/>
  <c r="I327" i="3" a="1"/>
  <c r="R326" i="3"/>
  <c r="O326" i="3"/>
  <c r="W326" i="3"/>
  <c r="X326" i="3"/>
  <c r="Y326" i="3"/>
  <c r="N326" i="3"/>
  <c r="Q326" i="3"/>
  <c r="K327" i="3" l="1"/>
  <c r="J327" i="3"/>
  <c r="I327" i="3"/>
  <c r="H327" i="3" s="1"/>
  <c r="AC326" i="3"/>
  <c r="AF326" i="3"/>
  <c r="AB326" i="3"/>
  <c r="AE326" i="3"/>
  <c r="AA326" i="3"/>
  <c r="AD326" i="3"/>
  <c r="W327" i="3" a="1"/>
  <c r="M327" i="3" l="1"/>
  <c r="P327" i="3"/>
  <c r="I328" i="3" a="1"/>
  <c r="N327" i="3"/>
  <c r="Q327" i="3"/>
  <c r="W327" i="3"/>
  <c r="Y327" i="3"/>
  <c r="X327" i="3"/>
  <c r="O327" i="3"/>
  <c r="R327" i="3"/>
  <c r="J328" i="3" l="1"/>
  <c r="K328" i="3"/>
  <c r="I328" i="3"/>
  <c r="H328" i="3" s="1"/>
  <c r="AB327" i="3"/>
  <c r="AE327" i="3"/>
  <c r="AC327" i="3"/>
  <c r="AF327" i="3"/>
  <c r="AA327" i="3"/>
  <c r="AD327" i="3"/>
  <c r="W328" i="3" a="1"/>
  <c r="M328" i="3" l="1"/>
  <c r="P328" i="3"/>
  <c r="I329" i="3" a="1"/>
  <c r="R328" i="3"/>
  <c r="O328" i="3"/>
  <c r="W328" i="3"/>
  <c r="X328" i="3"/>
  <c r="Y328" i="3"/>
  <c r="N328" i="3"/>
  <c r="Q328" i="3"/>
  <c r="K329" i="3" l="1"/>
  <c r="J329" i="3"/>
  <c r="I329" i="3"/>
  <c r="H329" i="3" s="1"/>
  <c r="AC328" i="3"/>
  <c r="AF328" i="3"/>
  <c r="AB328" i="3"/>
  <c r="AE328" i="3"/>
  <c r="AA328" i="3"/>
  <c r="AD328" i="3"/>
  <c r="W329" i="3" a="1"/>
  <c r="M329" i="3" l="1"/>
  <c r="P329" i="3"/>
  <c r="I330" i="3" a="1"/>
  <c r="N329" i="3"/>
  <c r="Q329" i="3"/>
  <c r="W329" i="3"/>
  <c r="Y329" i="3"/>
  <c r="X329" i="3"/>
  <c r="R329" i="3"/>
  <c r="O329" i="3"/>
  <c r="AB329" i="3" l="1"/>
  <c r="AE329" i="3"/>
  <c r="J330" i="3"/>
  <c r="K330" i="3"/>
  <c r="I330" i="3"/>
  <c r="AC329" i="3"/>
  <c r="AF329" i="3"/>
  <c r="AA329" i="3"/>
  <c r="AD329" i="3"/>
  <c r="W330" i="3" a="1"/>
  <c r="H330" i="3" l="1"/>
  <c r="R330" i="3"/>
  <c r="O330" i="3"/>
  <c r="N330" i="3"/>
  <c r="Q330" i="3"/>
  <c r="W330" i="3"/>
  <c r="Y330" i="3"/>
  <c r="X330" i="3"/>
  <c r="M330" i="3"/>
  <c r="P330" i="3"/>
  <c r="I331" i="3" a="1"/>
  <c r="AB330" i="3" l="1"/>
  <c r="AE330" i="3"/>
  <c r="K331" i="3"/>
  <c r="J331" i="3"/>
  <c r="I331" i="3"/>
  <c r="AC330" i="3"/>
  <c r="AF330" i="3"/>
  <c r="AA330" i="3"/>
  <c r="AD330" i="3"/>
  <c r="W331" i="3" a="1"/>
  <c r="H331" i="3" l="1"/>
  <c r="N331" i="3"/>
  <c r="Q331" i="3"/>
  <c r="O331" i="3"/>
  <c r="R331" i="3"/>
  <c r="W331" i="3"/>
  <c r="Y331" i="3"/>
  <c r="X331" i="3"/>
  <c r="M331" i="3"/>
  <c r="P331" i="3"/>
  <c r="I332" i="3" a="1"/>
  <c r="AB331" i="3" l="1"/>
  <c r="AE331" i="3"/>
  <c r="J332" i="3"/>
  <c r="K332" i="3"/>
  <c r="I332" i="3"/>
  <c r="AC331" i="3"/>
  <c r="AF331" i="3"/>
  <c r="AA331" i="3"/>
  <c r="AD331" i="3"/>
  <c r="W332" i="3" a="1"/>
  <c r="H332" i="3" l="1"/>
  <c r="R332" i="3"/>
  <c r="O332" i="3"/>
  <c r="N332" i="3"/>
  <c r="Q332" i="3"/>
  <c r="W332" i="3"/>
  <c r="X332" i="3"/>
  <c r="Y332" i="3"/>
  <c r="M332" i="3"/>
  <c r="P332" i="3"/>
  <c r="I333" i="3" a="1"/>
  <c r="AC332" i="3" l="1"/>
  <c r="AF332" i="3"/>
  <c r="K333" i="3"/>
  <c r="I333" i="3"/>
  <c r="H333" i="3" s="1"/>
  <c r="J333" i="3"/>
  <c r="AB332" i="3"/>
  <c r="AE332" i="3"/>
  <c r="AA332" i="3"/>
  <c r="AD332" i="3"/>
  <c r="W333" i="3" a="1"/>
  <c r="M333" i="3" l="1"/>
  <c r="P333" i="3"/>
  <c r="I334" i="3" a="1"/>
  <c r="R333" i="3"/>
  <c r="O333" i="3"/>
  <c r="W333" i="3"/>
  <c r="Y333" i="3"/>
  <c r="X333" i="3"/>
  <c r="N333" i="3"/>
  <c r="Q333" i="3"/>
  <c r="J334" i="3" l="1"/>
  <c r="J336" i="3" s="1"/>
  <c r="I334" i="3"/>
  <c r="K334" i="3"/>
  <c r="K336" i="3" s="1"/>
  <c r="AB333" i="3"/>
  <c r="AE333" i="3"/>
  <c r="AC333" i="3"/>
  <c r="AF333" i="3"/>
  <c r="AA333" i="3"/>
  <c r="AD333" i="3"/>
  <c r="W334" i="3" a="1"/>
  <c r="I336" i="3" l="1"/>
  <c r="H334" i="3"/>
  <c r="R334" i="3"/>
  <c r="O334" i="3"/>
  <c r="M334" i="3"/>
  <c r="P334" i="3"/>
  <c r="W334" i="3"/>
  <c r="W336" i="3" s="1"/>
  <c r="X334" i="3"/>
  <c r="X336" i="3" s="1"/>
  <c r="Y334" i="3"/>
  <c r="Y336" i="3" s="1"/>
  <c r="N334" i="3"/>
  <c r="Q334" i="3"/>
  <c r="Q342" i="3" l="1"/>
  <c r="Q336" i="3"/>
  <c r="N342" i="3"/>
  <c r="N336" i="3"/>
  <c r="P342" i="3"/>
  <c r="P336" i="3"/>
  <c r="M342" i="3"/>
  <c r="M336" i="3"/>
  <c r="O342" i="3"/>
  <c r="O336" i="3"/>
  <c r="R342" i="3"/>
  <c r="R336" i="3"/>
  <c r="AC334" i="3"/>
  <c r="AF334" i="3"/>
  <c r="AB334" i="3"/>
  <c r="AE334" i="3"/>
  <c r="AA334" i="3"/>
  <c r="AD334" i="3"/>
  <c r="O338" i="3" l="1"/>
  <c r="AF342" i="3"/>
  <c r="AF336" i="3"/>
  <c r="O344" i="3"/>
  <c r="AE342" i="3"/>
  <c r="AE336" i="3"/>
  <c r="AC342" i="3"/>
  <c r="AC336" i="3"/>
  <c r="AD342" i="3"/>
  <c r="AD336" i="3"/>
  <c r="R338" i="3"/>
  <c r="AB342" i="3"/>
  <c r="AB336" i="3"/>
  <c r="AA342" i="3"/>
  <c r="AA336" i="3"/>
  <c r="R344" i="3"/>
  <c r="AF344" i="3" l="1"/>
  <c r="AY2" i="3" s="1"/>
  <c r="AF338" i="3"/>
  <c r="AC344" i="3"/>
  <c r="AX2" i="3" s="1"/>
  <c r="AC338" i="3"/>
  <c r="AW2" i="3"/>
  <c r="AQ6" i="3"/>
  <c r="AV2" i="3"/>
  <c r="AP6" i="3"/>
  <c r="BA2" i="3" l="1"/>
  <c r="AQ7" i="3"/>
  <c r="AQ11" i="3" s="1"/>
  <c r="AP7" i="3"/>
  <c r="AZ2" i="3"/>
  <c r="AR6" i="3"/>
  <c r="AR7" i="3" l="1"/>
  <c r="AP10" i="3"/>
  <c r="AP13" i="3" s="1"/>
</calcChain>
</file>

<file path=xl/sharedStrings.xml><?xml version="1.0" encoding="utf-8"?>
<sst xmlns="http://schemas.openxmlformats.org/spreadsheetml/2006/main" count="585" uniqueCount="257">
  <si>
    <t>Overall Survival (%)</t>
  </si>
  <si>
    <t>Progression-free Survival (%)</t>
  </si>
  <si>
    <t>Progressive Disease (%)</t>
  </si>
  <si>
    <t>Intermittent
Cetuximab</t>
  </si>
  <si>
    <t>Continuous
Cetuximab</t>
  </si>
  <si>
    <t>6 month rate (death)</t>
  </si>
  <si>
    <t>6 month rate (PFS)</t>
  </si>
  <si>
    <t>Weekly death rate</t>
  </si>
  <si>
    <t>Weekly PFS rate</t>
  </si>
  <si>
    <t>6 monthly cycle KRAS WT</t>
  </si>
  <si>
    <t>Weekly cycle KRAS WT</t>
  </si>
  <si>
    <t>Dead (%)</t>
  </si>
  <si>
    <t>6 monthly cycle All WT</t>
  </si>
  <si>
    <t>Weekly cycle All WT</t>
  </si>
  <si>
    <t>PD</t>
  </si>
  <si>
    <t>Dead</t>
  </si>
  <si>
    <t>T=0</t>
  </si>
  <si>
    <t>T=1</t>
  </si>
  <si>
    <t>T=2</t>
  </si>
  <si>
    <t>T=3</t>
  </si>
  <si>
    <t>Intermittent Cetuximab KRAS WT</t>
  </si>
  <si>
    <t>Continuous Cetuximab KRAS WT</t>
  </si>
  <si>
    <t>T=4</t>
  </si>
  <si>
    <t>Patient Numbers</t>
  </si>
  <si>
    <t>Dead to Dead Weekly TP</t>
  </si>
  <si>
    <t>IC</t>
  </si>
  <si>
    <t>CC</t>
  </si>
  <si>
    <t>r = ln(1-p)</t>
  </si>
  <si>
    <t>Failure-free Survival (%)</t>
  </si>
  <si>
    <t>FFS</t>
  </si>
  <si>
    <r>
      <t>p=1-e</t>
    </r>
    <r>
      <rPr>
        <b/>
        <i/>
        <vertAlign val="superscript"/>
        <sz val="14"/>
        <color theme="1"/>
        <rFont val="Calibri"/>
        <family val="2"/>
        <scheme val="minor"/>
      </rPr>
      <t>-r</t>
    </r>
  </si>
  <si>
    <t>6 Monthly Transition Matrix IC</t>
  </si>
  <si>
    <t>6 Monthly Transition
 Matrix CC</t>
  </si>
  <si>
    <t>Weekly Transition
 Matrix IC</t>
  </si>
  <si>
    <t xml:space="preserve">                                                                           </t>
  </si>
  <si>
    <t>DEAD</t>
  </si>
  <si>
    <t>COSTS</t>
  </si>
  <si>
    <t>OUTCOMES</t>
  </si>
  <si>
    <t>NET BENEFIT</t>
  </si>
  <si>
    <t>Incremental</t>
  </si>
  <si>
    <t>for</t>
  </si>
  <si>
    <t>ICER</t>
  </si>
  <si>
    <t>With Half Cycle Correction</t>
  </si>
  <si>
    <t>PROBABILITIES</t>
  </si>
  <si>
    <t>YEARS</t>
  </si>
  <si>
    <t>PERIOD</t>
  </si>
  <si>
    <t>discount</t>
  </si>
  <si>
    <t>UTILITIES</t>
  </si>
  <si>
    <t>Value per year (reference)</t>
  </si>
  <si>
    <t>Other parameters</t>
  </si>
  <si>
    <t>Values</t>
  </si>
  <si>
    <t>discount rate</t>
  </si>
  <si>
    <t>value per QALY</t>
  </si>
  <si>
    <t>default value per QALY</t>
  </si>
  <si>
    <t>NO CORRECTION</t>
  </si>
  <si>
    <t>TOTALS</t>
  </si>
  <si>
    <t>TOTAL COST</t>
  </si>
  <si>
    <t>TOTAL OUTCOME</t>
  </si>
  <si>
    <t>HALF CYCLE CORRECTION</t>
  </si>
  <si>
    <t>Transition Matrix: Intermittent Cetuximab</t>
  </si>
  <si>
    <t>Transition Matrix: Continuous Cetuximab</t>
  </si>
  <si>
    <t>p_ffs_pd</t>
  </si>
  <si>
    <t>p_ffs_dead</t>
  </si>
  <si>
    <t>p_pd_dead</t>
  </si>
  <si>
    <t>INTERMITTENT CETUXIMAB</t>
  </si>
  <si>
    <t>CONTINUOUS CETUXIMAB</t>
  </si>
  <si>
    <t>Intermittent
cetuximab</t>
  </si>
  <si>
    <t>Continuous
cetuximab</t>
  </si>
  <si>
    <t>Value per week (converted)</t>
  </si>
  <si>
    <t>years</t>
  </si>
  <si>
    <t>per QALY</t>
  </si>
  <si>
    <t>Model Control</t>
  </si>
  <si>
    <t>opt_modeltype</t>
  </si>
  <si>
    <t>Model Type</t>
  </si>
  <si>
    <t>Deterministic</t>
  </si>
  <si>
    <t>Stochastic</t>
  </si>
  <si>
    <t>Transition Parameters</t>
  </si>
  <si>
    <t>DISTRIBUTION</t>
  </si>
  <si>
    <t>CALC</t>
  </si>
  <si>
    <t>From Data</t>
  </si>
  <si>
    <t>FROM DIST</t>
  </si>
  <si>
    <t>Parameter</t>
  </si>
  <si>
    <t>Description</t>
  </si>
  <si>
    <t>Refers to</t>
  </si>
  <si>
    <t>Value Used</t>
  </si>
  <si>
    <t>Random</t>
  </si>
  <si>
    <t>Dist</t>
  </si>
  <si>
    <t>Param1</t>
  </si>
  <si>
    <t>Param2</t>
  </si>
  <si>
    <t>Mean</t>
  </si>
  <si>
    <t>SD</t>
  </si>
  <si>
    <t>beta</t>
  </si>
  <si>
    <t>Common</t>
  </si>
  <si>
    <t>Cost Parameters</t>
  </si>
  <si>
    <t>Utility Parameters</t>
  </si>
  <si>
    <t>a + b</t>
  </si>
  <si>
    <t>Health state specific Utility</t>
  </si>
  <si>
    <t>Probability of progressive disease from failure-free survival</t>
  </si>
  <si>
    <t>Intermittent cetuximab</t>
  </si>
  <si>
    <t>Continuous cetuximab</t>
  </si>
  <si>
    <t>Probability death from failure-free survival</t>
  </si>
  <si>
    <t>Probability of death from progressive disease</t>
  </si>
  <si>
    <t>u_ffs</t>
  </si>
  <si>
    <t>u_pd</t>
  </si>
  <si>
    <t>IC_cost</t>
  </si>
  <si>
    <t>IC_QALY</t>
  </si>
  <si>
    <t>CC_QALY</t>
  </si>
  <si>
    <t>Dirichlet distributions for effectiveness</t>
  </si>
  <si>
    <t>Draw</t>
  </si>
  <si>
    <t>NA</t>
  </si>
  <si>
    <t>gamma</t>
  </si>
  <si>
    <t>α</t>
  </si>
  <si>
    <t>b</t>
  </si>
  <si>
    <t>Probability of failure-free survival from failure-free survival</t>
  </si>
  <si>
    <t>Probability of death from failure-free survival</t>
  </si>
  <si>
    <t>p_ffs_pd_IC</t>
  </si>
  <si>
    <t>p_ffs_dead_IC</t>
  </si>
  <si>
    <t>p_ffs_pd_CC</t>
  </si>
  <si>
    <t>p_ffs_dead_CC</t>
  </si>
  <si>
    <t>Probability of progressive disease from progressive disease</t>
  </si>
  <si>
    <t>Probability of failure-free survival from progressive disease</t>
  </si>
  <si>
    <t>p_pd_dead_IC</t>
  </si>
  <si>
    <t>p_pd_dead_CC</t>
  </si>
  <si>
    <t>β</t>
  </si>
  <si>
    <t>lognormal</t>
  </si>
  <si>
    <t>μ</t>
  </si>
  <si>
    <t>σ</t>
  </si>
  <si>
    <t>incr_cost</t>
  </si>
  <si>
    <t>incr_QALY</t>
  </si>
  <si>
    <t>NMB</t>
  </si>
  <si>
    <t>cumu_NHB</t>
  </si>
  <si>
    <t>Copy of cumu_NHB</t>
  </si>
  <si>
    <t>Patient care IC</t>
  </si>
  <si>
    <t>Outpatient care and diagnostic work-up for IC</t>
  </si>
  <si>
    <t>fixed</t>
  </si>
  <si>
    <t>Patient care CC</t>
  </si>
  <si>
    <t>Outpatient care and diagnostic work-up for CC</t>
  </si>
  <si>
    <t>Adverse effects IC</t>
  </si>
  <si>
    <t>Cost of complications for IC</t>
  </si>
  <si>
    <t>Adverse effects CC</t>
  </si>
  <si>
    <t>Cost of complications for CC</t>
  </si>
  <si>
    <t>CRC drugs IC</t>
  </si>
  <si>
    <t>Cost of intermittent cetuximab and FOLFOX</t>
  </si>
  <si>
    <t>CRC drugs CC</t>
  </si>
  <si>
    <t>Cost of continuous cetuximab and intermittent FOLFOX</t>
  </si>
  <si>
    <t>CC_Cost</t>
  </si>
  <si>
    <t>Cost</t>
  </si>
  <si>
    <t>QALYs</t>
  </si>
  <si>
    <t>Threshold</t>
  </si>
  <si>
    <t>Net Monetary Benefits</t>
  </si>
  <si>
    <t>Incr</t>
  </si>
  <si>
    <t>Acceptability curves</t>
  </si>
  <si>
    <t>Lambda</t>
  </si>
  <si>
    <t>Cost-effective?</t>
  </si>
  <si>
    <t>costdiff</t>
  </si>
  <si>
    <t>qalydiff</t>
  </si>
  <si>
    <t>icer</t>
  </si>
  <si>
    <t>PFS</t>
  </si>
  <si>
    <t>PFS to PFS weekly TP</t>
  </si>
  <si>
    <t>PFS to Dead Weekly TP</t>
  </si>
  <si>
    <t>Dead to PFS weekly TP</t>
  </si>
  <si>
    <t>Weekly rate P(PFSt+1|PFSt)</t>
  </si>
  <si>
    <t>Weekly rate P(Deadt+1|PFSt)</t>
  </si>
  <si>
    <t>6 month rate P(PFSt+1|PFSt)</t>
  </si>
  <si>
    <t>6 month rate P(Dead+1|PFSt)</t>
  </si>
  <si>
    <t>PP</t>
  </si>
  <si>
    <t>PFS to PP Weekly TP</t>
  </si>
  <si>
    <t>PP to PFS weekly TP</t>
  </si>
  <si>
    <t>PP to PP Weekly TP</t>
  </si>
  <si>
    <t>PP to Dead Weekly TP</t>
  </si>
  <si>
    <t>Dead to PP Weekly TP</t>
  </si>
  <si>
    <t>Weekly rate P(PPt+1|PFSt)</t>
  </si>
  <si>
    <t>Weekly rate P(PFSt+1|PPt)</t>
  </si>
  <si>
    <t>6 month rate P(PPt+1|PFSt)</t>
  </si>
  <si>
    <t>Weekly rate P(PPt+1|PPt)</t>
  </si>
  <si>
    <t>Weekly rate P(Deadt+1|PPt)</t>
  </si>
  <si>
    <t>6 month rate P(PFSt+1|PPt)</t>
  </si>
  <si>
    <t>6 month rate P(PPt+1|PPt)</t>
  </si>
  <si>
    <t>6 month rate P(Dead+1|PPt)</t>
  </si>
  <si>
    <t>6 month rate (PP)</t>
  </si>
  <si>
    <t>Weekly PP rate</t>
  </si>
  <si>
    <t>CC cost</t>
  </si>
  <si>
    <t>CC qaly</t>
  </si>
  <si>
    <t>IC cost</t>
  </si>
  <si>
    <t>IC qaly</t>
  </si>
  <si>
    <t>Weekly Transition
Matrix CC</t>
  </si>
  <si>
    <t>WTP Threhold £50K</t>
  </si>
  <si>
    <t>WTP Threshold £30K</t>
  </si>
  <si>
    <t xml:space="preserve">WTP £30K Threshold </t>
  </si>
  <si>
    <t>WTP £30K Threshold</t>
  </si>
  <si>
    <t>WTP £50K Threshold</t>
  </si>
  <si>
    <t>WTP</t>
  </si>
  <si>
    <t>NMB 
(lower 
limit)</t>
  </si>
  <si>
    <t>NMB
(upper
limit)</t>
  </si>
  <si>
    <t>CC QALY</t>
  </si>
  <si>
    <t>IC QALY</t>
  </si>
  <si>
    <t>Tornado plot of one way the sensitivity analysis</t>
  </si>
  <si>
    <t>Base cost</t>
  </si>
  <si>
    <t>Cetuximab CC</t>
  </si>
  <si>
    <t>Cetuximab IC</t>
  </si>
  <si>
    <t>FOLFOX CC</t>
  </si>
  <si>
    <t>FOLFOX IC</t>
  </si>
  <si>
    <t>Patient Care CC</t>
  </si>
  <si>
    <t>Patient Care IC</t>
  </si>
  <si>
    <t>Adverse events CC</t>
  </si>
  <si>
    <t>Adverse events IC</t>
  </si>
  <si>
    <t xml:space="preserve"> minus 30%</t>
  </si>
  <si>
    <t>plus 30%</t>
  </si>
  <si>
    <t>Plot -30%</t>
  </si>
  <si>
    <t>Plot + 30%</t>
  </si>
  <si>
    <t>Parameters</t>
  </si>
  <si>
    <t>Name size</t>
  </si>
  <si>
    <t>Blank -30</t>
  </si>
  <si>
    <t>Blank +30</t>
  </si>
  <si>
    <t>Cost (£10,000s)</t>
  </si>
  <si>
    <t>PPS</t>
  </si>
  <si>
    <t>OS</t>
  </si>
  <si>
    <t>nmb0</t>
  </si>
  <si>
    <t>nmb10000</t>
  </si>
  <si>
    <t>nmb20000</t>
  </si>
  <si>
    <t>nmb30000</t>
  </si>
  <si>
    <t>nmb40000</t>
  </si>
  <si>
    <t>nmb50000</t>
  </si>
  <si>
    <t>WTP     %</t>
  </si>
  <si>
    <t>value</t>
  </si>
  <si>
    <t>WTP (£1,000s)</t>
  </si>
  <si>
    <t>% cost-effective</t>
  </si>
  <si>
    <t>VOI</t>
  </si>
  <si>
    <t xml:space="preserve"> </t>
  </si>
  <si>
    <t>wtp</t>
  </si>
  <si>
    <t>nmb</t>
  </si>
  <si>
    <t>ll_nmb</t>
  </si>
  <si>
    <t>ul_nmb</t>
  </si>
  <si>
    <t>proportion</t>
  </si>
  <si>
    <t>wtp1</t>
  </si>
  <si>
    <t>% Accept</t>
  </si>
  <si>
    <t>73K</t>
  </si>
  <si>
    <t>51K</t>
  </si>
  <si>
    <t>78K</t>
  </si>
  <si>
    <t>54K</t>
  </si>
  <si>
    <t>83K</t>
  </si>
  <si>
    <t>56K</t>
  </si>
  <si>
    <t>94K</t>
  </si>
  <si>
    <t>62K</t>
  </si>
  <si>
    <t>89K</t>
  </si>
  <si>
    <t>88K</t>
  </si>
  <si>
    <t>59K</t>
  </si>
  <si>
    <t>84K</t>
  </si>
  <si>
    <t>57K</t>
  </si>
  <si>
    <t>p-value</t>
  </si>
  <si>
    <t>95% ll</t>
  </si>
  <si>
    <t>95% ul</t>
  </si>
  <si>
    <t>VOI Per-
Person</t>
  </si>
  <si>
    <t>CC costs</t>
  </si>
  <si>
    <t>CC QALYs</t>
  </si>
  <si>
    <t>IC costs</t>
  </si>
  <si>
    <t>IC QALYs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</si>
</sst>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&quot;£&quot;* #,##0.00_-;\-&quot;£&quot;* #,##0.00_-;_-&quot;£&quot;* &quot;-&quot;??_-;_-@_-"/>
    <numFmt numFmtId="164" formatCode="0.000"/>
    <numFmt numFmtId="165" formatCode="0.0%"/>
    <numFmt numFmtId="166" formatCode="_-[$£-809]* #,##0.00_-;\-[$£-809]* #,##0.00_-;_-[$£-809]* &quot;-&quot;??_-;_-@_-"/>
    <numFmt numFmtId="167" formatCode="_-[$£-809]* #,##0_-;\-[$£-809]* #,##0_-;_-[$£-809]* &quot;-&quot;??_-;_-@_-"/>
    <numFmt numFmtId="168" formatCode="0.0000"/>
    <numFmt numFmtId="169" formatCode="&quot;$&quot;#,##0"/>
    <numFmt numFmtId="170" formatCode="0.000000"/>
    <numFmt numFmtId="171" formatCode="_-[$€-2]\ * #,##0_-;\-[$€-2]\ * #,##0_-;_-[$€-2]\ * &quot;-&quot;??_-;_-@_-"/>
    <numFmt numFmtId="172" formatCode="_-[$€-2]\ * #,##0.00_-;\-[$€-2]\ * #,##0.00_-;_-[$€-2]\ * &quot;-&quot;??_-;_-@_-"/>
  </numFmts>
  <fonts count="4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vertAlign val="superscript"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Arial"/>
      <family val="2"/>
    </font>
    <font>
      <b/>
      <sz val="12"/>
      <color rgb="FFFFFFFF"/>
      <name val="Calibri"/>
      <family val="2"/>
    </font>
    <font>
      <b/>
      <sz val="14"/>
      <color theme="1"/>
      <name val="Calibri"/>
      <family val="2"/>
      <scheme val="minor"/>
    </font>
    <font>
      <sz val="12"/>
      <color rgb="FF2F2B20"/>
      <name val="Calibri"/>
      <family val="2"/>
    </font>
    <font>
      <sz val="12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5"/>
      <name val="Calibri"/>
      <family val="2"/>
      <scheme val="minor"/>
    </font>
    <font>
      <sz val="11"/>
      <color theme="6" tint="-0.249977111117893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sz val="12"/>
      <color rgb="FF00B050"/>
      <name val="Calibri"/>
      <family val="2"/>
    </font>
    <font>
      <sz val="12"/>
      <color rgb="FF0070C0"/>
      <name val="Calibri"/>
      <family val="2"/>
    </font>
    <font>
      <sz val="12"/>
      <name val="Calibri"/>
      <family val="2"/>
    </font>
    <font>
      <sz val="11"/>
      <color rgb="FFFF0000"/>
      <name val="Calibri"/>
      <family val="2"/>
      <scheme val="minor"/>
    </font>
    <font>
      <b/>
      <sz val="14"/>
      <color theme="1"/>
      <name val="Calibri Light"/>
      <family val="1"/>
      <scheme val="major"/>
    </font>
    <font>
      <sz val="11"/>
      <color theme="9" tint="-0.249977111117893"/>
      <name val="Calibri"/>
      <family val="2"/>
      <scheme val="minor"/>
    </font>
    <font>
      <b/>
      <sz val="14"/>
      <color theme="9" tint="-0.249977111117893"/>
      <name val="Calibri Light"/>
      <family val="1"/>
      <scheme val="major"/>
    </font>
    <font>
      <b/>
      <sz val="12"/>
      <color theme="0" tint="-0.499984740745262"/>
      <name val="Calibri Light"/>
      <family val="1"/>
      <scheme val="major"/>
    </font>
    <font>
      <b/>
      <sz val="12"/>
      <color theme="9" tint="-0.249977111117893"/>
      <name val="Calibri Light"/>
      <family val="1"/>
      <scheme val="major"/>
    </font>
    <font>
      <sz val="11"/>
      <color theme="0" tint="-0.499984740745262"/>
      <name val="Calibri"/>
      <family val="2"/>
      <scheme val="minor"/>
    </font>
    <font>
      <sz val="11"/>
      <color theme="1"/>
      <name val="Symbol"/>
      <family val="1"/>
      <charset val="2"/>
    </font>
    <font>
      <b/>
      <sz val="14"/>
      <color theme="8" tint="-0.249977111117893"/>
      <name val="Calibri Light"/>
      <family val="1"/>
      <scheme val="major"/>
    </font>
    <font>
      <b/>
      <sz val="12"/>
      <color theme="8" tint="-0.249977111117893"/>
      <name val="Calibri Light"/>
      <family val="1"/>
      <scheme val="major"/>
    </font>
    <font>
      <sz val="11"/>
      <color theme="8" tint="-0.249977111117893"/>
      <name val="Calibri"/>
      <family val="2"/>
      <scheme val="minor"/>
    </font>
    <font>
      <b/>
      <sz val="14"/>
      <color theme="7" tint="-0.249977111117893"/>
      <name val="Calibri Light"/>
      <family val="1"/>
      <scheme val="major"/>
    </font>
    <font>
      <b/>
      <sz val="12"/>
      <color theme="7" tint="-0.249977111117893"/>
      <name val="Calibri Light"/>
      <family val="1"/>
      <scheme val="major"/>
    </font>
    <font>
      <b/>
      <sz val="12"/>
      <color theme="0" tint="-0.499984740745262"/>
      <name val="Symbol"/>
      <family val="1"/>
      <charset val="2"/>
    </font>
    <font>
      <sz val="11"/>
      <color rgb="FF00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sz val="11"/>
      <color theme="1"/>
      <name val="Segoe UI Symbol"/>
      <family val="2"/>
    </font>
    <font>
      <sz val="11"/>
      <color theme="9" tint="-0.249977111117893"/>
      <name val="Calibri Light"/>
      <family val="2"/>
      <scheme val="major"/>
    </font>
    <font>
      <sz val="12"/>
      <color theme="8" tint="-0.249977111117893"/>
      <name val="Calibri Light"/>
      <family val="2"/>
      <scheme val="major"/>
    </font>
    <font>
      <sz val="11"/>
      <name val="Calibri"/>
      <family val="2"/>
      <scheme val="minor"/>
    </font>
    <font>
      <sz val="12"/>
      <name val="Segoe UI Symbol"/>
      <family val="2"/>
    </font>
    <font>
      <sz val="12"/>
      <name val="Calibri Light"/>
      <family val="2"/>
      <scheme val="major"/>
    </font>
    <font>
      <sz val="10"/>
      <name val="Arial"/>
      <family val="2"/>
    </font>
    <font>
      <b/>
      <sz val="11"/>
      <color theme="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A9A57C"/>
        <bgColor indexed="64"/>
      </patternFill>
    </fill>
    <fill>
      <patternFill patternType="solid">
        <fgColor rgb="FFE2E1D7"/>
        <bgColor indexed="64"/>
      </patternFill>
    </fill>
    <fill>
      <patternFill patternType="solid">
        <fgColor rgb="FFF1F0E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lightUp">
        <bgColor theme="9" tint="0.39994506668294322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1454817346722"/>
        <bgColor indexed="64"/>
      </patternFill>
    </fill>
    <fill>
      <patternFill patternType="solid">
        <fgColor theme="8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/>
      <top style="thick">
        <color rgb="FFFFFFFF"/>
      </top>
      <bottom style="thick">
        <color rgb="FFFFFFFF"/>
      </bottom>
      <diagonal/>
    </border>
    <border>
      <left style="medium">
        <color rgb="FFFFFFFF"/>
      </left>
      <right/>
      <top/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FFFFFF"/>
      </left>
      <right/>
      <top style="medium">
        <color rgb="FFFFFFFF"/>
      </top>
      <bottom style="thick">
        <color rgb="FFFFFFFF"/>
      </bottom>
      <diagonal/>
    </border>
    <border>
      <left/>
      <right/>
      <top style="medium">
        <color rgb="FFFFFFFF"/>
      </top>
      <bottom style="thick">
        <color rgb="FFFFFFFF"/>
      </bottom>
      <diagonal/>
    </border>
    <border>
      <left/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/>
      <right style="medium">
        <color rgb="FFFFFFFF"/>
      </right>
      <top/>
      <bottom style="thick">
        <color rgb="FFFFFFFF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35" fillId="17" borderId="0"/>
  </cellStyleXfs>
  <cellXfs count="255">
    <xf numFmtId="0" fontId="0" fillId="0" borderId="0" xfId="0"/>
    <xf numFmtId="9" fontId="0" fillId="0" borderId="0" xfId="1" applyFont="1"/>
    <xf numFmtId="164" fontId="0" fillId="0" borderId="0" xfId="0" applyNumberFormat="1"/>
    <xf numFmtId="165" fontId="0" fillId="0" borderId="0" xfId="1" applyNumberFormat="1" applyFont="1"/>
    <xf numFmtId="0" fontId="2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0" fillId="0" borderId="2" xfId="0" applyBorder="1"/>
    <xf numFmtId="0" fontId="0" fillId="0" borderId="5" xfId="0" applyBorder="1"/>
    <xf numFmtId="0" fontId="0" fillId="0" borderId="6" xfId="0" applyBorder="1" applyAlignment="1">
      <alignment horizontal="center" wrapText="1"/>
    </xf>
    <xf numFmtId="9" fontId="0" fillId="0" borderId="6" xfId="1" applyFont="1" applyBorder="1"/>
    <xf numFmtId="0" fontId="0" fillId="0" borderId="7" xfId="0" applyBorder="1"/>
    <xf numFmtId="9" fontId="0" fillId="0" borderId="9" xfId="1" applyFont="1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3" xfId="0" applyBorder="1"/>
    <xf numFmtId="0" fontId="0" fillId="0" borderId="4" xfId="0" applyBorder="1"/>
    <xf numFmtId="0" fontId="0" fillId="0" borderId="12" xfId="0" applyBorder="1"/>
    <xf numFmtId="9" fontId="1" fillId="0" borderId="2" xfId="1" applyBorder="1"/>
    <xf numFmtId="9" fontId="0" fillId="0" borderId="4" xfId="1" applyFont="1" applyBorder="1"/>
    <xf numFmtId="9" fontId="1" fillId="0" borderId="5" xfId="1" applyBorder="1"/>
    <xf numFmtId="9" fontId="1" fillId="0" borderId="7" xfId="1" applyBorder="1"/>
    <xf numFmtId="0" fontId="0" fillId="0" borderId="13" xfId="0" applyBorder="1"/>
    <xf numFmtId="0" fontId="0" fillId="0" borderId="14" xfId="0" applyBorder="1"/>
    <xf numFmtId="2" fontId="0" fillId="0" borderId="0" xfId="0" applyNumberFormat="1"/>
    <xf numFmtId="2" fontId="0" fillId="0" borderId="6" xfId="0" applyNumberFormat="1" applyBorder="1"/>
    <xf numFmtId="2" fontId="0" fillId="0" borderId="2" xfId="1" applyNumberFormat="1" applyFont="1" applyBorder="1"/>
    <xf numFmtId="2" fontId="0" fillId="0" borderId="3" xfId="1" applyNumberFormat="1" applyFont="1" applyBorder="1"/>
    <xf numFmtId="2" fontId="0" fillId="0" borderId="4" xfId="1" applyNumberFormat="1" applyFont="1" applyBorder="1"/>
    <xf numFmtId="0" fontId="0" fillId="0" borderId="1" xfId="0" applyBorder="1"/>
    <xf numFmtId="0" fontId="0" fillId="0" borderId="15" xfId="0" applyBorder="1"/>
    <xf numFmtId="0" fontId="0" fillId="0" borderId="16" xfId="0" applyBorder="1"/>
    <xf numFmtId="2" fontId="0" fillId="0" borderId="16" xfId="1" applyNumberFormat="1" applyFont="1" applyBorder="1"/>
    <xf numFmtId="2" fontId="0" fillId="0" borderId="16" xfId="0" applyNumberFormat="1" applyBorder="1"/>
    <xf numFmtId="164" fontId="0" fillId="0" borderId="6" xfId="1" applyNumberFormat="1" applyFont="1" applyBorder="1"/>
    <xf numFmtId="164" fontId="0" fillId="0" borderId="6" xfId="0" applyNumberFormat="1" applyBorder="1"/>
    <xf numFmtId="164" fontId="0" fillId="0" borderId="9" xfId="0" applyNumberFormat="1" applyBorder="1"/>
    <xf numFmtId="164" fontId="0" fillId="0" borderId="4" xfId="1" applyNumberFormat="1" applyFont="1" applyBorder="1"/>
    <xf numFmtId="0" fontId="0" fillId="0" borderId="16" xfId="0" applyBorder="1" applyAlignment="1">
      <alignment horizontal="center" wrapText="1"/>
    </xf>
    <xf numFmtId="164" fontId="0" fillId="0" borderId="13" xfId="1" applyNumberFormat="1" applyFont="1" applyBorder="1"/>
    <xf numFmtId="164" fontId="0" fillId="0" borderId="16" xfId="1" applyNumberFormat="1" applyFont="1" applyBorder="1"/>
    <xf numFmtId="164" fontId="0" fillId="0" borderId="16" xfId="0" applyNumberFormat="1" applyBorder="1"/>
    <xf numFmtId="164" fontId="0" fillId="0" borderId="14" xfId="0" applyNumberFormat="1" applyBorder="1"/>
    <xf numFmtId="0" fontId="4" fillId="0" borderId="1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  <xf numFmtId="164" fontId="0" fillId="0" borderId="5" xfId="0" applyNumberFormat="1" applyBorder="1"/>
    <xf numFmtId="164" fontId="0" fillId="0" borderId="7" xfId="0" applyNumberFormat="1" applyBorder="1"/>
    <xf numFmtId="164" fontId="0" fillId="0" borderId="2" xfId="0" applyNumberFormat="1" applyBorder="1"/>
    <xf numFmtId="164" fontId="0" fillId="0" borderId="18" xfId="0" applyNumberFormat="1" applyBorder="1"/>
    <xf numFmtId="164" fontId="0" fillId="0" borderId="19" xfId="0" applyNumberFormat="1" applyBorder="1"/>
    <xf numFmtId="0" fontId="0" fillId="0" borderId="19" xfId="0" applyBorder="1"/>
    <xf numFmtId="2" fontId="0" fillId="0" borderId="19" xfId="0" applyNumberFormat="1" applyBorder="1"/>
    <xf numFmtId="2" fontId="0" fillId="0" borderId="20" xfId="0" applyNumberFormat="1" applyBorder="1"/>
    <xf numFmtId="0" fontId="0" fillId="0" borderId="17" xfId="0" applyBorder="1" applyAlignment="1">
      <alignment horizontal="center"/>
    </xf>
    <xf numFmtId="0" fontId="0" fillId="0" borderId="15" xfId="0" applyBorder="1" applyAlignment="1">
      <alignment wrapText="1"/>
    </xf>
    <xf numFmtId="164" fontId="0" fillId="0" borderId="3" xfId="0" applyNumberFormat="1" applyBorder="1"/>
    <xf numFmtId="164" fontId="0" fillId="0" borderId="4" xfId="0" applyNumberFormat="1" applyBorder="1"/>
    <xf numFmtId="0" fontId="0" fillId="0" borderId="1" xfId="0" applyBorder="1" applyAlignment="1">
      <alignment wrapText="1"/>
    </xf>
    <xf numFmtId="0" fontId="6" fillId="0" borderId="0" xfId="0" applyFont="1"/>
    <xf numFmtId="0" fontId="7" fillId="0" borderId="0" xfId="0" applyFont="1"/>
    <xf numFmtId="0" fontId="8" fillId="2" borderId="21" xfId="0" applyFont="1" applyFill="1" applyBorder="1" applyAlignment="1">
      <alignment vertical="top" wrapText="1"/>
    </xf>
    <xf numFmtId="0" fontId="9" fillId="2" borderId="21" xfId="0" applyFont="1" applyFill="1" applyBorder="1" applyAlignment="1">
      <alignment horizontal="center" vertical="center" wrapText="1" readingOrder="1"/>
    </xf>
    <xf numFmtId="0" fontId="9" fillId="2" borderId="21" xfId="0" applyFont="1" applyFill="1" applyBorder="1" applyAlignment="1">
      <alignment horizontal="left" vertical="center" wrapText="1" readingOrder="1"/>
    </xf>
    <xf numFmtId="0" fontId="11" fillId="3" borderId="22" xfId="0" applyFont="1" applyFill="1" applyBorder="1" applyAlignment="1">
      <alignment horizontal="left" vertical="center" wrapText="1" readingOrder="1"/>
    </xf>
    <xf numFmtId="0" fontId="12" fillId="3" borderId="22" xfId="0" applyFont="1" applyFill="1" applyBorder="1" applyAlignment="1">
      <alignment horizontal="center" vertical="top" wrapText="1"/>
    </xf>
    <xf numFmtId="0" fontId="11" fillId="4" borderId="23" xfId="0" applyFont="1" applyFill="1" applyBorder="1" applyAlignment="1">
      <alignment horizontal="left" vertical="center" wrapText="1" readingOrder="1"/>
    </xf>
    <xf numFmtId="0" fontId="12" fillId="4" borderId="23" xfId="0" applyFont="1" applyFill="1" applyBorder="1" applyAlignment="1">
      <alignment horizontal="center" vertical="top" wrapText="1"/>
    </xf>
    <xf numFmtId="0" fontId="11" fillId="3" borderId="23" xfId="0" applyFont="1" applyFill="1" applyBorder="1" applyAlignment="1">
      <alignment horizontal="left" vertical="center" wrapText="1" readingOrder="1"/>
    </xf>
    <xf numFmtId="0" fontId="12" fillId="3" borderId="23" xfId="0" applyFont="1" applyFill="1" applyBorder="1" applyAlignment="1">
      <alignment horizontal="center" vertical="top" wrapText="1"/>
    </xf>
    <xf numFmtId="0" fontId="9" fillId="5" borderId="24" xfId="0" applyFont="1" applyFill="1" applyBorder="1" applyAlignment="1">
      <alignment vertical="center" wrapText="1" readingOrder="1"/>
    </xf>
    <xf numFmtId="0" fontId="9" fillId="6" borderId="25" xfId="0" applyFont="1" applyFill="1" applyBorder="1" applyAlignment="1">
      <alignment vertical="center" wrapText="1" readingOrder="1"/>
    </xf>
    <xf numFmtId="0" fontId="9" fillId="7" borderId="25" xfId="0" applyFont="1" applyFill="1" applyBorder="1" applyAlignment="1">
      <alignment vertical="center" wrapText="1" readingOrder="1"/>
    </xf>
    <xf numFmtId="0" fontId="10" fillId="0" borderId="26" xfId="0" applyFont="1" applyBorder="1"/>
    <xf numFmtId="0" fontId="13" fillId="0" borderId="0" xfId="0" applyFont="1"/>
    <xf numFmtId="0" fontId="9" fillId="5" borderId="21" xfId="0" applyFont="1" applyFill="1" applyBorder="1" applyAlignment="1">
      <alignment horizontal="right" vertical="center" wrapText="1" readingOrder="1"/>
    </xf>
    <xf numFmtId="0" fontId="9" fillId="6" borderId="21" xfId="0" applyFont="1" applyFill="1" applyBorder="1" applyAlignment="1">
      <alignment horizontal="right" vertical="center" wrapText="1" readingOrder="1"/>
    </xf>
    <xf numFmtId="164" fontId="11" fillId="3" borderId="22" xfId="0" applyNumberFormat="1" applyFont="1" applyFill="1" applyBorder="1" applyAlignment="1">
      <alignment horizontal="center" vertical="center" wrapText="1" readingOrder="1"/>
    </xf>
    <xf numFmtId="164" fontId="14" fillId="0" borderId="0" xfId="0" applyNumberFormat="1" applyFont="1"/>
    <xf numFmtId="2" fontId="15" fillId="0" borderId="0" xfId="0" applyNumberFormat="1" applyFont="1"/>
    <xf numFmtId="2" fontId="16" fillId="0" borderId="0" xfId="0" applyNumberFormat="1" applyFont="1"/>
    <xf numFmtId="0" fontId="17" fillId="4" borderId="23" xfId="0" applyFont="1" applyFill="1" applyBorder="1" applyAlignment="1">
      <alignment horizontal="left" vertical="center" wrapText="1" readingOrder="1"/>
    </xf>
    <xf numFmtId="164" fontId="17" fillId="4" borderId="23" xfId="0" applyNumberFormat="1" applyFont="1" applyFill="1" applyBorder="1" applyAlignment="1">
      <alignment horizontal="center" vertical="center" wrapText="1" readingOrder="1"/>
    </xf>
    <xf numFmtId="0" fontId="18" fillId="3" borderId="23" xfId="0" applyFont="1" applyFill="1" applyBorder="1" applyAlignment="1">
      <alignment horizontal="left" vertical="center" wrapText="1" readingOrder="1"/>
    </xf>
    <xf numFmtId="164" fontId="18" fillId="3" borderId="23" xfId="0" applyNumberFormat="1" applyFont="1" applyFill="1" applyBorder="1" applyAlignment="1">
      <alignment horizontal="center" vertical="center" wrapText="1" readingOrder="1"/>
    </xf>
    <xf numFmtId="0" fontId="9" fillId="5" borderId="21" xfId="0" applyFont="1" applyFill="1" applyBorder="1" applyAlignment="1">
      <alignment horizontal="left" vertical="center" wrapText="1" readingOrder="1"/>
    </xf>
    <xf numFmtId="0" fontId="19" fillId="3" borderId="22" xfId="0" applyFont="1" applyFill="1" applyBorder="1" applyAlignment="1">
      <alignment horizontal="left" vertical="center" wrapText="1" readingOrder="1"/>
    </xf>
    <xf numFmtId="0" fontId="19" fillId="4" borderId="23" xfId="0" applyFont="1" applyFill="1" applyBorder="1" applyAlignment="1">
      <alignment horizontal="left" vertical="center" wrapText="1" readingOrder="1"/>
    </xf>
    <xf numFmtId="0" fontId="9" fillId="6" borderId="21" xfId="0" applyFont="1" applyFill="1" applyBorder="1" applyAlignment="1">
      <alignment horizontal="left" vertical="center" wrapText="1" readingOrder="1"/>
    </xf>
    <xf numFmtId="2" fontId="19" fillId="3" borderId="22" xfId="0" applyNumberFormat="1" applyFont="1" applyFill="1" applyBorder="1" applyAlignment="1">
      <alignment horizontal="center" vertical="center" wrapText="1" readingOrder="1"/>
    </xf>
    <xf numFmtId="2" fontId="19" fillId="4" borderId="23" xfId="0" applyNumberFormat="1" applyFont="1" applyFill="1" applyBorder="1" applyAlignment="1">
      <alignment horizontal="center" vertical="center" wrapText="1" readingOrder="1"/>
    </xf>
    <xf numFmtId="10" fontId="11" fillId="3" borderId="22" xfId="1" applyNumberFormat="1" applyFont="1" applyFill="1" applyBorder="1" applyAlignment="1">
      <alignment horizontal="center" vertical="center" wrapText="1" readingOrder="1"/>
    </xf>
    <xf numFmtId="0" fontId="11" fillId="3" borderId="22" xfId="0" applyFont="1" applyFill="1" applyBorder="1" applyAlignment="1">
      <alignment horizontal="left" vertical="center" readingOrder="1"/>
    </xf>
    <xf numFmtId="0" fontId="0" fillId="0" borderId="27" xfId="0" applyBorder="1"/>
    <xf numFmtId="0" fontId="9" fillId="2" borderId="31" xfId="0" applyFont="1" applyFill="1" applyBorder="1" applyAlignment="1">
      <alignment horizontal="left" vertical="center" wrapText="1" readingOrder="1"/>
    </xf>
    <xf numFmtId="164" fontId="9" fillId="2" borderId="21" xfId="0" applyNumberFormat="1" applyFont="1" applyFill="1" applyBorder="1" applyAlignment="1">
      <alignment horizontal="right" vertical="center" wrapText="1" readingOrder="1"/>
    </xf>
    <xf numFmtId="164" fontId="9" fillId="11" borderId="21" xfId="0" applyNumberFormat="1" applyFont="1" applyFill="1" applyBorder="1" applyAlignment="1">
      <alignment horizontal="right" vertical="center" wrapText="1" readingOrder="1"/>
    </xf>
    <xf numFmtId="2" fontId="9" fillId="5" borderId="21" xfId="0" applyNumberFormat="1" applyFont="1" applyFill="1" applyBorder="1" applyAlignment="1">
      <alignment horizontal="right" vertical="center" wrapText="1" readingOrder="1"/>
    </xf>
    <xf numFmtId="2" fontId="9" fillId="6" borderId="21" xfId="0" applyNumberFormat="1" applyFont="1" applyFill="1" applyBorder="1" applyAlignment="1">
      <alignment horizontal="right" vertical="center" wrapText="1" readingOrder="1"/>
    </xf>
    <xf numFmtId="0" fontId="9" fillId="11" borderId="21" xfId="0" applyFont="1" applyFill="1" applyBorder="1" applyAlignment="1">
      <alignment horizontal="center" vertical="center" wrapText="1" readingOrder="1"/>
    </xf>
    <xf numFmtId="0" fontId="9" fillId="5" borderId="21" xfId="0" applyFont="1" applyFill="1" applyBorder="1" applyAlignment="1">
      <alignment horizontal="center" vertical="center" wrapText="1" readingOrder="1"/>
    </xf>
    <xf numFmtId="0" fontId="9" fillId="6" borderId="21" xfId="0" applyFont="1" applyFill="1" applyBorder="1" applyAlignment="1">
      <alignment horizontal="center" vertical="center" wrapText="1" readingOrder="1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10" fillId="8" borderId="26" xfId="0" applyFont="1" applyFill="1" applyBorder="1" applyAlignment="1">
      <alignment wrapText="1"/>
    </xf>
    <xf numFmtId="0" fontId="10" fillId="9" borderId="26" xfId="0" applyFont="1" applyFill="1" applyBorder="1" applyAlignment="1">
      <alignment wrapText="1"/>
    </xf>
    <xf numFmtId="166" fontId="19" fillId="3" borderId="22" xfId="2" applyNumberFormat="1" applyFont="1" applyFill="1" applyBorder="1" applyAlignment="1">
      <alignment horizontal="center" vertical="center" wrapText="1" readingOrder="1"/>
    </xf>
    <xf numFmtId="166" fontId="19" fillId="4" borderId="23" xfId="2" applyNumberFormat="1" applyFont="1" applyFill="1" applyBorder="1" applyAlignment="1">
      <alignment horizontal="center" vertical="center" wrapText="1" readingOrder="1"/>
    </xf>
    <xf numFmtId="166" fontId="11" fillId="3" borderId="22" xfId="1" applyNumberFormat="1" applyFont="1" applyFill="1" applyBorder="1" applyAlignment="1">
      <alignment horizontal="center" vertical="center" wrapText="1" readingOrder="1"/>
    </xf>
    <xf numFmtId="2" fontId="0" fillId="0" borderId="0" xfId="0" applyNumberFormat="1" applyAlignment="1">
      <alignment horizontal="center"/>
    </xf>
    <xf numFmtId="167" fontId="0" fillId="0" borderId="0" xfId="0" applyNumberFormat="1"/>
    <xf numFmtId="167" fontId="0" fillId="0" borderId="0" xfId="2" applyNumberFormat="1" applyFont="1"/>
    <xf numFmtId="0" fontId="21" fillId="0" borderId="0" xfId="0" applyFont="1"/>
    <xf numFmtId="0" fontId="16" fillId="0" borderId="0" xfId="0" applyFont="1"/>
    <xf numFmtId="164" fontId="22" fillId="0" borderId="0" xfId="0" applyNumberFormat="1" applyFont="1"/>
    <xf numFmtId="0" fontId="23" fillId="0" borderId="0" xfId="0" applyFont="1"/>
    <xf numFmtId="0" fontId="22" fillId="0" borderId="0" xfId="0" applyFont="1"/>
    <xf numFmtId="0" fontId="24" fillId="12" borderId="0" xfId="0" applyFont="1" applyFill="1"/>
    <xf numFmtId="0" fontId="24" fillId="12" borderId="34" xfId="0" applyFont="1" applyFill="1" applyBorder="1"/>
    <xf numFmtId="0" fontId="24" fillId="12" borderId="35" xfId="0" applyFont="1" applyFill="1" applyBorder="1"/>
    <xf numFmtId="0" fontId="25" fillId="0" borderId="0" xfId="0" applyFont="1"/>
    <xf numFmtId="0" fontId="26" fillId="12" borderId="0" xfId="0" applyFont="1" applyFill="1"/>
    <xf numFmtId="0" fontId="26" fillId="12" borderId="34" xfId="0" applyFont="1" applyFill="1" applyBorder="1"/>
    <xf numFmtId="164" fontId="0" fillId="12" borderId="0" xfId="0" applyNumberFormat="1" applyFill="1"/>
    <xf numFmtId="0" fontId="0" fillId="12" borderId="0" xfId="0" applyFill="1"/>
    <xf numFmtId="0" fontId="0" fillId="12" borderId="34" xfId="0" applyFill="1" applyBorder="1"/>
    <xf numFmtId="0" fontId="20" fillId="12" borderId="0" xfId="0" applyFont="1" applyFill="1"/>
    <xf numFmtId="0" fontId="27" fillId="12" borderId="0" xfId="0" applyFont="1" applyFill="1"/>
    <xf numFmtId="0" fontId="0" fillId="13" borderId="35" xfId="0" applyFill="1" applyBorder="1"/>
    <xf numFmtId="0" fontId="0" fillId="13" borderId="0" xfId="0" applyFill="1"/>
    <xf numFmtId="168" fontId="0" fillId="12" borderId="34" xfId="0" applyNumberFormat="1" applyFill="1" applyBorder="1"/>
    <xf numFmtId="168" fontId="0" fillId="12" borderId="0" xfId="0" applyNumberFormat="1" applyFill="1"/>
    <xf numFmtId="0" fontId="0" fillId="0" borderId="34" xfId="0" applyBorder="1"/>
    <xf numFmtId="0" fontId="0" fillId="0" borderId="35" xfId="0" applyBorder="1"/>
    <xf numFmtId="0" fontId="28" fillId="0" borderId="0" xfId="0" applyFont="1"/>
    <xf numFmtId="0" fontId="29" fillId="0" borderId="0" xfId="0" applyFont="1"/>
    <xf numFmtId="0" fontId="30" fillId="0" borderId="0" xfId="0" applyFont="1"/>
    <xf numFmtId="0" fontId="24" fillId="14" borderId="0" xfId="0" applyFont="1" applyFill="1"/>
    <xf numFmtId="0" fontId="24" fillId="14" borderId="34" xfId="0" applyFont="1" applyFill="1" applyBorder="1"/>
    <xf numFmtId="0" fontId="26" fillId="14" borderId="0" xfId="0" applyFont="1" applyFill="1"/>
    <xf numFmtId="0" fontId="26" fillId="14" borderId="35" xfId="0" applyFont="1" applyFill="1" applyBorder="1"/>
    <xf numFmtId="164" fontId="30" fillId="0" borderId="0" xfId="0" applyNumberFormat="1" applyFont="1"/>
    <xf numFmtId="44" fontId="30" fillId="0" borderId="0" xfId="2" applyFont="1"/>
    <xf numFmtId="164" fontId="0" fillId="14" borderId="0" xfId="0" applyNumberFormat="1" applyFill="1"/>
    <xf numFmtId="0" fontId="0" fillId="14" borderId="0" xfId="0" applyFill="1"/>
    <xf numFmtId="2" fontId="0" fillId="14" borderId="0" xfId="0" applyNumberFormat="1" applyFill="1"/>
    <xf numFmtId="2" fontId="0" fillId="14" borderId="35" xfId="0" applyNumberFormat="1" applyFill="1" applyBorder="1"/>
    <xf numFmtId="2" fontId="0" fillId="14" borderId="34" xfId="0" applyNumberFormat="1" applyFill="1" applyBorder="1"/>
    <xf numFmtId="2" fontId="0" fillId="0" borderId="35" xfId="0" applyNumberFormat="1" applyBorder="1"/>
    <xf numFmtId="0" fontId="31" fillId="0" borderId="0" xfId="0" applyFont="1"/>
    <xf numFmtId="0" fontId="32" fillId="0" borderId="0" xfId="0" applyFont="1"/>
    <xf numFmtId="0" fontId="24" fillId="15" borderId="0" xfId="0" applyFont="1" applyFill="1"/>
    <xf numFmtId="0" fontId="24" fillId="15" borderId="34" xfId="0" applyFont="1" applyFill="1" applyBorder="1"/>
    <xf numFmtId="2" fontId="26" fillId="15" borderId="0" xfId="0" applyNumberFormat="1" applyFont="1" applyFill="1"/>
    <xf numFmtId="2" fontId="33" fillId="15" borderId="35" xfId="0" applyNumberFormat="1" applyFont="1" applyFill="1" applyBorder="1"/>
    <xf numFmtId="0" fontId="27" fillId="0" borderId="0" xfId="0" applyFont="1"/>
    <xf numFmtId="164" fontId="16" fillId="0" borderId="0" xfId="0" applyNumberFormat="1" applyFont="1"/>
    <xf numFmtId="164" fontId="0" fillId="15" borderId="0" xfId="0" applyNumberFormat="1" applyFill="1"/>
    <xf numFmtId="0" fontId="0" fillId="15" borderId="0" xfId="0" applyFill="1"/>
    <xf numFmtId="2" fontId="0" fillId="15" borderId="0" xfId="0" applyNumberFormat="1" applyFill="1"/>
    <xf numFmtId="2" fontId="0" fillId="15" borderId="35" xfId="0" applyNumberFormat="1" applyFill="1" applyBorder="1"/>
    <xf numFmtId="164" fontId="0" fillId="15" borderId="34" xfId="0" applyNumberFormat="1" applyFill="1" applyBorder="1"/>
    <xf numFmtId="164" fontId="20" fillId="15" borderId="0" xfId="0" applyNumberFormat="1" applyFont="1" applyFill="1"/>
    <xf numFmtId="0" fontId="34" fillId="0" borderId="0" xfId="0" applyFont="1"/>
    <xf numFmtId="1" fontId="0" fillId="0" borderId="0" xfId="0" applyNumberFormat="1"/>
    <xf numFmtId="0" fontId="36" fillId="0" borderId="0" xfId="0" applyFont="1"/>
    <xf numFmtId="164" fontId="22" fillId="0" borderId="0" xfId="0" applyNumberFormat="1" applyFont="1" applyAlignment="1">
      <alignment horizontal="center"/>
    </xf>
    <xf numFmtId="2" fontId="20" fillId="16" borderId="35" xfId="0" applyNumberFormat="1" applyFont="1" applyFill="1" applyBorder="1"/>
    <xf numFmtId="0" fontId="0" fillId="13" borderId="34" xfId="0" applyFill="1" applyBorder="1"/>
    <xf numFmtId="0" fontId="0" fillId="0" borderId="0" xfId="0" applyAlignment="1">
      <alignment horizontal="left" vertical="center" indent="5"/>
    </xf>
    <xf numFmtId="0" fontId="37" fillId="14" borderId="34" xfId="0" applyFont="1" applyFill="1" applyBorder="1"/>
    <xf numFmtId="0" fontId="37" fillId="14" borderId="0" xfId="0" applyFont="1" applyFill="1"/>
    <xf numFmtId="0" fontId="38" fillId="0" borderId="0" xfId="0" applyFont="1"/>
    <xf numFmtId="0" fontId="37" fillId="15" borderId="34" xfId="0" applyFont="1" applyFill="1" applyBorder="1"/>
    <xf numFmtId="0" fontId="37" fillId="15" borderId="0" xfId="0" applyFont="1" applyFill="1"/>
    <xf numFmtId="164" fontId="20" fillId="15" borderId="34" xfId="0" applyNumberFormat="1" applyFont="1" applyFill="1" applyBorder="1"/>
    <xf numFmtId="2" fontId="20" fillId="14" borderId="0" xfId="0" applyNumberFormat="1" applyFont="1" applyFill="1"/>
    <xf numFmtId="2" fontId="20" fillId="14" borderId="34" xfId="0" applyNumberFormat="1" applyFont="1" applyFill="1" applyBorder="1"/>
    <xf numFmtId="167" fontId="20" fillId="0" borderId="0" xfId="2" applyNumberFormat="1" applyFont="1"/>
    <xf numFmtId="0" fontId="39" fillId="0" borderId="0" xfId="0" applyFont="1"/>
    <xf numFmtId="166" fontId="20" fillId="0" borderId="0" xfId="0" applyNumberFormat="1" applyFont="1"/>
    <xf numFmtId="2" fontId="30" fillId="0" borderId="0" xfId="0" applyNumberFormat="1" applyFont="1"/>
    <xf numFmtId="164" fontId="40" fillId="14" borderId="0" xfId="0" applyNumberFormat="1" applyFont="1" applyFill="1"/>
    <xf numFmtId="0" fontId="41" fillId="14" borderId="34" xfId="0" applyFont="1" applyFill="1" applyBorder="1"/>
    <xf numFmtId="0" fontId="41" fillId="14" borderId="0" xfId="0" applyFont="1" applyFill="1"/>
    <xf numFmtId="2" fontId="40" fillId="14" borderId="0" xfId="0" applyNumberFormat="1" applyFont="1" applyFill="1"/>
    <xf numFmtId="2" fontId="40" fillId="14" borderId="34" xfId="0" applyNumberFormat="1" applyFont="1" applyFill="1" applyBorder="1"/>
    <xf numFmtId="166" fontId="30" fillId="0" borderId="0" xfId="0" applyNumberFormat="1" applyFont="1"/>
    <xf numFmtId="0" fontId="42" fillId="14" borderId="0" xfId="0" applyFont="1" applyFill="1"/>
    <xf numFmtId="166" fontId="20" fillId="0" borderId="0" xfId="2" applyNumberFormat="1" applyFont="1"/>
    <xf numFmtId="44" fontId="20" fillId="0" borderId="0" xfId="2" applyFont="1"/>
    <xf numFmtId="166" fontId="0" fillId="0" borderId="0" xfId="0" applyNumberFormat="1" applyAlignment="1">
      <alignment horizontal="center"/>
    </xf>
    <xf numFmtId="170" fontId="0" fillId="0" borderId="0" xfId="0" applyNumberFormat="1"/>
    <xf numFmtId="170" fontId="0" fillId="0" borderId="0" xfId="0" applyNumberFormat="1" applyAlignment="1">
      <alignment horizontal="center"/>
    </xf>
    <xf numFmtId="11" fontId="0" fillId="0" borderId="0" xfId="0" applyNumberFormat="1"/>
    <xf numFmtId="0" fontId="43" fillId="0" borderId="8" xfId="0" applyFont="1" applyBorder="1"/>
    <xf numFmtId="0" fontId="43" fillId="0" borderId="12" xfId="0" applyFont="1" applyBorder="1"/>
    <xf numFmtId="0" fontId="43" fillId="0" borderId="0" xfId="0" applyFont="1"/>
    <xf numFmtId="0" fontId="43" fillId="0" borderId="6" xfId="0" applyFont="1" applyBorder="1"/>
    <xf numFmtId="0" fontId="43" fillId="0" borderId="5" xfId="0" applyFont="1" applyBorder="1"/>
    <xf numFmtId="0" fontId="43" fillId="0" borderId="2" xfId="0" applyFont="1" applyBorder="1"/>
    <xf numFmtId="0" fontId="43" fillId="0" borderId="3" xfId="0" applyFont="1" applyBorder="1"/>
    <xf numFmtId="0" fontId="43" fillId="0" borderId="10" xfId="0" applyFont="1" applyBorder="1"/>
    <xf numFmtId="0" fontId="43" fillId="0" borderId="4" xfId="0" applyFont="1" applyBorder="1"/>
    <xf numFmtId="0" fontId="43" fillId="0" borderId="11" xfId="0" applyFont="1" applyBorder="1"/>
    <xf numFmtId="0" fontId="43" fillId="0" borderId="7" xfId="0" applyFont="1" applyBorder="1"/>
    <xf numFmtId="0" fontId="43" fillId="0" borderId="9" xfId="0" applyFont="1" applyBorder="1"/>
    <xf numFmtId="166" fontId="0" fillId="0" borderId="0" xfId="0" applyNumberFormat="1"/>
    <xf numFmtId="0" fontId="2" fillId="0" borderId="0" xfId="0" applyFont="1"/>
    <xf numFmtId="0" fontId="44" fillId="0" borderId="0" xfId="0" applyFont="1" applyAlignment="1">
      <alignment horizontal="center"/>
    </xf>
    <xf numFmtId="171" fontId="0" fillId="0" borderId="0" xfId="0" applyNumberFormat="1"/>
    <xf numFmtId="172" fontId="0" fillId="0" borderId="0" xfId="0" applyNumberFormat="1"/>
    <xf numFmtId="9" fontId="0" fillId="0" borderId="0" xfId="0" applyNumberFormat="1"/>
    <xf numFmtId="9" fontId="0" fillId="0" borderId="0" xfId="0" applyNumberFormat="1" applyAlignment="1">
      <alignment horizontal="center"/>
    </xf>
    <xf numFmtId="166" fontId="0" fillId="0" borderId="0" xfId="0" applyNumberFormat="1" applyAlignment="1">
      <alignment horizontal="right"/>
    </xf>
    <xf numFmtId="165" fontId="0" fillId="0" borderId="0" xfId="0" applyNumberFormat="1"/>
    <xf numFmtId="167" fontId="0" fillId="0" borderId="0" xfId="0" applyNumberFormat="1" applyAlignment="1">
      <alignment horizontal="center"/>
    </xf>
    <xf numFmtId="167" fontId="44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36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0" fontId="0" fillId="0" borderId="9" xfId="0" applyBorder="1" applyAlignment="1">
      <alignment horizontal="center" wrapText="1"/>
    </xf>
    <xf numFmtId="0" fontId="10" fillId="8" borderId="27" xfId="0" applyFont="1" applyFill="1" applyBorder="1" applyAlignment="1">
      <alignment horizontal="center"/>
    </xf>
    <xf numFmtId="0" fontId="10" fillId="8" borderId="28" xfId="0" applyFont="1" applyFill="1" applyBorder="1" applyAlignment="1">
      <alignment horizontal="center"/>
    </xf>
    <xf numFmtId="0" fontId="10" fillId="8" borderId="15" xfId="0" applyFont="1" applyFill="1" applyBorder="1" applyAlignment="1">
      <alignment horizontal="center"/>
    </xf>
    <xf numFmtId="0" fontId="10" fillId="9" borderId="27" xfId="0" applyFont="1" applyFill="1" applyBorder="1" applyAlignment="1">
      <alignment horizontal="center"/>
    </xf>
    <xf numFmtId="0" fontId="10" fillId="9" borderId="28" xfId="0" applyFont="1" applyFill="1" applyBorder="1" applyAlignment="1">
      <alignment horizontal="center"/>
    </xf>
    <xf numFmtId="0" fontId="10" fillId="9" borderId="15" xfId="0" applyFont="1" applyFill="1" applyBorder="1" applyAlignment="1">
      <alignment horizontal="center"/>
    </xf>
    <xf numFmtId="0" fontId="9" fillId="10" borderId="29" xfId="0" applyFont="1" applyFill="1" applyBorder="1" applyAlignment="1">
      <alignment horizontal="center" vertical="center" wrapText="1" readingOrder="1"/>
    </xf>
    <xf numFmtId="0" fontId="9" fillId="10" borderId="30" xfId="0" applyFont="1" applyFill="1" applyBorder="1" applyAlignment="1">
      <alignment horizontal="center" vertical="center" wrapText="1" readingOrder="1"/>
    </xf>
    <xf numFmtId="0" fontId="9" fillId="10" borderId="31" xfId="0" applyFont="1" applyFill="1" applyBorder="1" applyAlignment="1">
      <alignment horizontal="center" vertical="center" wrapText="1" readingOrder="1"/>
    </xf>
    <xf numFmtId="0" fontId="9" fillId="5" borderId="29" xfId="0" applyFont="1" applyFill="1" applyBorder="1" applyAlignment="1">
      <alignment horizontal="center" vertical="center" wrapText="1" readingOrder="1"/>
    </xf>
    <xf numFmtId="0" fontId="9" fillId="5" borderId="30" xfId="0" applyFont="1" applyFill="1" applyBorder="1" applyAlignment="1">
      <alignment horizontal="center" vertical="center" wrapText="1" readingOrder="1"/>
    </xf>
    <xf numFmtId="0" fontId="9" fillId="5" borderId="31" xfId="0" applyFont="1" applyFill="1" applyBorder="1" applyAlignment="1">
      <alignment horizontal="center" vertical="center" wrapText="1" readingOrder="1"/>
    </xf>
    <xf numFmtId="0" fontId="9" fillId="6" borderId="29" xfId="0" applyFont="1" applyFill="1" applyBorder="1" applyAlignment="1">
      <alignment horizontal="center" vertical="center" wrapText="1" readingOrder="1"/>
    </xf>
    <xf numFmtId="0" fontId="9" fillId="6" borderId="30" xfId="0" applyFont="1" applyFill="1" applyBorder="1" applyAlignment="1">
      <alignment horizontal="center" vertical="center" wrapText="1" readingOrder="1"/>
    </xf>
    <xf numFmtId="0" fontId="9" fillId="6" borderId="31" xfId="0" applyFont="1" applyFill="1" applyBorder="1" applyAlignment="1">
      <alignment horizontal="center" vertical="center" wrapText="1" readingOrder="1"/>
    </xf>
    <xf numFmtId="0" fontId="9" fillId="5" borderId="25" xfId="0" applyFont="1" applyFill="1" applyBorder="1" applyAlignment="1">
      <alignment horizontal="center" vertical="center" wrapText="1" readingOrder="1"/>
    </xf>
    <xf numFmtId="0" fontId="9" fillId="5" borderId="32" xfId="0" applyFont="1" applyFill="1" applyBorder="1" applyAlignment="1">
      <alignment horizontal="center" vertical="center" wrapText="1" readingOrder="1"/>
    </xf>
    <xf numFmtId="0" fontId="9" fillId="5" borderId="33" xfId="0" applyFont="1" applyFill="1" applyBorder="1" applyAlignment="1">
      <alignment horizontal="center" vertical="center" wrapText="1" readingOrder="1"/>
    </xf>
    <xf numFmtId="0" fontId="9" fillId="6" borderId="25" xfId="0" applyFont="1" applyFill="1" applyBorder="1" applyAlignment="1">
      <alignment horizontal="center" vertical="center" wrapText="1" readingOrder="1"/>
    </xf>
    <xf numFmtId="0" fontId="9" fillId="6" borderId="32" xfId="0" applyFont="1" applyFill="1" applyBorder="1" applyAlignment="1">
      <alignment horizontal="center" vertical="center" wrapText="1" readingOrder="1"/>
    </xf>
    <xf numFmtId="0" fontId="9" fillId="6" borderId="33" xfId="0" applyFont="1" applyFill="1" applyBorder="1" applyAlignment="1">
      <alignment horizontal="center" vertical="center" wrapText="1" readingOrder="1"/>
    </xf>
  </cellXfs>
  <cellStyles count="4">
    <cellStyle name="CumNetBenefitStyle" xfId="3" xr:uid="{B7343E54-30A0-4F80-80B6-E90230DFADA7}"/>
    <cellStyle name="Currency" xfId="2" builtinId="4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11/relationships/chartColorStyle" Target="colors11.xml"/><Relationship Id="rId1" Type="http://schemas.microsoft.com/office/2011/relationships/chartStyle" Target="style11.xml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Model!$P$22:$P$334</c:f>
              <c:numCache>
                <c:formatCode>0.00</c:formatCode>
                <c:ptCount val="313"/>
                <c:pt idx="0">
                  <c:v>1.7115384615384616E-2</c:v>
                </c:pt>
                <c:pt idx="1">
                  <c:v>1.680120270064869E-2</c:v>
                </c:pt>
                <c:pt idx="2">
                  <c:v>1.6492788127854843E-2</c:v>
                </c:pt>
                <c:pt idx="3">
                  <c:v>1.6190035027659495E-2</c:v>
                </c:pt>
                <c:pt idx="4">
                  <c:v>1.5892839474130446E-2</c:v>
                </c:pt>
                <c:pt idx="5">
                  <c:v>1.5601099449072247E-2</c:v>
                </c:pt>
                <c:pt idx="6">
                  <c:v>1.5314714807006463E-2</c:v>
                </c:pt>
                <c:pt idx="7">
                  <c:v>1.5033587240794781E-2</c:v>
                </c:pt>
                <c:pt idx="8">
                  <c:v>1.4757620247893151E-2</c:v>
                </c:pt>
                <c:pt idx="9">
                  <c:v>1.4486719097225403E-2</c:v>
                </c:pt>
                <c:pt idx="10">
                  <c:v>1.4220790796664948E-2</c:v>
                </c:pt>
                <c:pt idx="11">
                  <c:v>1.3959744061113406E-2</c:v>
                </c:pt>
                <c:pt idx="12">
                  <c:v>1.3703489281165212E-2</c:v>
                </c:pt>
                <c:pt idx="13">
                  <c:v>1.3451938492347429E-2</c:v>
                </c:pt>
                <c:pt idx="14">
                  <c:v>1.3205005344924222E-2</c:v>
                </c:pt>
                <c:pt idx="15">
                  <c:v>1.2962605074255621E-2</c:v>
                </c:pt>
                <c:pt idx="16">
                  <c:v>1.2724654471700391E-2</c:v>
                </c:pt>
                <c:pt idx="17">
                  <c:v>1.2491071856053042E-2</c:v>
                </c:pt>
                <c:pt idx="18">
                  <c:v>1.2261777045505157E-2</c:v>
                </c:pt>
                <c:pt idx="19">
                  <c:v>1.2036691330121408E-2</c:v>
                </c:pt>
                <c:pt idx="20">
                  <c:v>1.1815737444820834E-2</c:v>
                </c:pt>
                <c:pt idx="21">
                  <c:v>1.1598839542854091E-2</c:v>
                </c:pt>
                <c:pt idx="22">
                  <c:v>1.138592316976756E-2</c:v>
                </c:pt>
                <c:pt idx="23">
                  <c:v>1.1176915237845409E-2</c:v>
                </c:pt>
                <c:pt idx="24">
                  <c:v>1.0971744001020797E-2</c:v>
                </c:pt>
                <c:pt idx="25">
                  <c:v>1.0770339030247624E-2</c:v>
                </c:pt>
                <c:pt idx="26">
                  <c:v>1.0572631189324397E-2</c:v>
                </c:pt>
                <c:pt idx="27">
                  <c:v>1.0378552611161865E-2</c:v>
                </c:pt>
                <c:pt idx="28">
                  <c:v>1.0188036674486308E-2</c:v>
                </c:pt>
                <c:pt idx="29">
                  <c:v>1.0001017980970492E-2</c:v>
                </c:pt>
                <c:pt idx="30">
                  <c:v>9.8174323327843947E-3</c:v>
                </c:pt>
                <c:pt idx="31">
                  <c:v>9.6372167105580591E-3</c:v>
                </c:pt>
                <c:pt idx="32">
                  <c:v>9.4603092517489516E-3</c:v>
                </c:pt>
                <c:pt idx="33">
                  <c:v>9.2866492294064306E-3</c:v>
                </c:pt>
                <c:pt idx="34">
                  <c:v>9.1161770313260455E-3</c:v>
                </c:pt>
                <c:pt idx="35">
                  <c:v>8.948834139586458E-3</c:v>
                </c:pt>
                <c:pt idx="36">
                  <c:v>8.7845631104620375E-3</c:v>
                </c:pt>
                <c:pt idx="37">
                  <c:v>8.6233075547041665E-3</c:v>
                </c:pt>
                <c:pt idx="38">
                  <c:v>8.4650121181845308E-3</c:v>
                </c:pt>
                <c:pt idx="39">
                  <c:v>8.3096224628937329E-3</c:v>
                </c:pt>
                <c:pt idx="40">
                  <c:v>8.1570852482886983E-3</c:v>
                </c:pt>
                <c:pt idx="41">
                  <c:v>8.0073481129824976E-3</c:v>
                </c:pt>
                <c:pt idx="42">
                  <c:v>7.8603596567702657E-3</c:v>
                </c:pt>
                <c:pt idx="43">
                  <c:v>7.7160694229850861E-3</c:v>
                </c:pt>
                <c:pt idx="44">
                  <c:v>7.5744278811777418E-3</c:v>
                </c:pt>
                <c:pt idx="45">
                  <c:v>7.4353864101144203E-3</c:v>
                </c:pt>
                <c:pt idx="46">
                  <c:v>7.2988972810865277E-3</c:v>
                </c:pt>
                <c:pt idx="47">
                  <c:v>7.1649136415268691E-3</c:v>
                </c:pt>
                <c:pt idx="48">
                  <c:v>7.0333894989265903E-3</c:v>
                </c:pt>
                <c:pt idx="49">
                  <c:v>6.9042797050473444E-3</c:v>
                </c:pt>
                <c:pt idx="50">
                  <c:v>6.77753994042328E-3</c:v>
                </c:pt>
                <c:pt idx="51">
                  <c:v>6.653126699147513E-3</c:v>
                </c:pt>
                <c:pt idx="52">
                  <c:v>6.3101422936597791E-3</c:v>
                </c:pt>
                <c:pt idx="53">
                  <c:v>6.1943089289630757E-3</c:v>
                </c:pt>
                <c:pt idx="54">
                  <c:v>6.0806018821452012E-3</c:v>
                </c:pt>
                <c:pt idx="55">
                  <c:v>5.9689821210349523E-3</c:v>
                </c:pt>
                <c:pt idx="56">
                  <c:v>5.8594113299628332E-3</c:v>
                </c:pt>
                <c:pt idx="57">
                  <c:v>5.7518518966084486E-3</c:v>
                </c:pt>
                <c:pt idx="58">
                  <c:v>5.6462668990893434E-3</c:v>
                </c:pt>
                <c:pt idx="59">
                  <c:v>5.5426200932868364E-3</c:v>
                </c:pt>
                <c:pt idx="60">
                  <c:v>5.440875900404523E-3</c:v>
                </c:pt>
                <c:pt idx="61">
                  <c:v>5.3409993947551495E-3</c:v>
                </c:pt>
                <c:pt idx="62">
                  <c:v>5.2429562917716945E-3</c:v>
                </c:pt>
                <c:pt idx="63">
                  <c:v>5.1467129362385133E-3</c:v>
                </c:pt>
                <c:pt idx="64">
                  <c:v>5.0522362907385286E-3</c:v>
                </c:pt>
                <c:pt idx="65">
                  <c:v>4.95949392431249E-3</c:v>
                </c:pt>
                <c:pt idx="66">
                  <c:v>4.8684540013264133E-3</c:v>
                </c:pt>
                <c:pt idx="67">
                  <c:v>4.7790852705433713E-3</c:v>
                </c:pt>
                <c:pt idx="68">
                  <c:v>4.6913570543958994E-3</c:v>
                </c:pt>
                <c:pt idx="69">
                  <c:v>4.6052392384553159E-3</c:v>
                </c:pt>
                <c:pt idx="70">
                  <c:v>4.5207022610943542E-3</c:v>
                </c:pt>
                <c:pt idx="71">
                  <c:v>4.4377171033395607E-3</c:v>
                </c:pt>
                <c:pt idx="72">
                  <c:v>4.3562552789099575E-3</c:v>
                </c:pt>
                <c:pt idx="73">
                  <c:v>4.2762888244385708E-3</c:v>
                </c:pt>
                <c:pt idx="74">
                  <c:v>4.1977902898734593E-3</c:v>
                </c:pt>
                <c:pt idx="75">
                  <c:v>4.1207327290549408E-3</c:v>
                </c:pt>
                <c:pt idx="76">
                  <c:v>4.0450896904658026E-3</c:v>
                </c:pt>
                <c:pt idx="77">
                  <c:v>3.9708352081512929E-3</c:v>
                </c:pt>
                <c:pt idx="78">
                  <c:v>3.8979437928058037E-3</c:v>
                </c:pt>
                <c:pt idx="79">
                  <c:v>3.8263904230231623E-3</c:v>
                </c:pt>
                <c:pt idx="80">
                  <c:v>3.7561505367075475E-3</c:v>
                </c:pt>
                <c:pt idx="81">
                  <c:v>3.6872000226420686E-3</c:v>
                </c:pt>
                <c:pt idx="82">
                  <c:v>3.6195152122121157E-3</c:v>
                </c:pt>
                <c:pt idx="83">
                  <c:v>3.5530728712806457E-3</c:v>
                </c:pt>
                <c:pt idx="84">
                  <c:v>3.4878501922126098E-3</c:v>
                </c:pt>
                <c:pt idx="85">
                  <c:v>3.4238247860457842E-3</c:v>
                </c:pt>
                <c:pt idx="86">
                  <c:v>3.3609746748053237E-3</c:v>
                </c:pt>
                <c:pt idx="87">
                  <c:v>3.2992782839593874E-3</c:v>
                </c:pt>
                <c:pt idx="88">
                  <c:v>3.2387144350132595E-3</c:v>
                </c:pt>
                <c:pt idx="89">
                  <c:v>3.1792623382394187E-3</c:v>
                </c:pt>
                <c:pt idx="90">
                  <c:v>3.1209015855410529E-3</c:v>
                </c:pt>
                <c:pt idx="91">
                  <c:v>3.0636121434465821E-3</c:v>
                </c:pt>
                <c:pt idx="92">
                  <c:v>3.0073743462327765E-3</c:v>
                </c:pt>
                <c:pt idx="93">
                  <c:v>2.9521688891741131E-3</c:v>
                </c:pt>
                <c:pt idx="94">
                  <c:v>2.8979768219160487E-3</c:v>
                </c:pt>
                <c:pt idx="95">
                  <c:v>2.8447795419699407E-3</c:v>
                </c:pt>
                <c:pt idx="96">
                  <c:v>2.7925587883273779E-3</c:v>
                </c:pt>
                <c:pt idx="97">
                  <c:v>2.7412966351917311E-3</c:v>
                </c:pt>
                <c:pt idx="98">
                  <c:v>2.6909754858247736E-3</c:v>
                </c:pt>
                <c:pt idx="99">
                  <c:v>2.6415780665062553E-3</c:v>
                </c:pt>
                <c:pt idx="100">
                  <c:v>2.5930874206043595E-3</c:v>
                </c:pt>
                <c:pt idx="101">
                  <c:v>2.5454869027550088E-3</c:v>
                </c:pt>
                <c:pt idx="102">
                  <c:v>2.4987601731480138E-3</c:v>
                </c:pt>
                <c:pt idx="103">
                  <c:v>2.4528911919181181E-3</c:v>
                </c:pt>
                <c:pt idx="104">
                  <c:v>2.3264388537574854E-3</c:v>
                </c:pt>
                <c:pt idx="105">
                  <c:v>2.2837331226264086E-3</c:v>
                </c:pt>
                <c:pt idx="106">
                  <c:v>2.2418113276252219E-3</c:v>
                </c:pt>
                <c:pt idx="107">
                  <c:v>2.2006590782765933E-3</c:v>
                </c:pt>
                <c:pt idx="108">
                  <c:v>2.1602622482648128E-3</c:v>
                </c:pt>
                <c:pt idx="109">
                  <c:v>2.1206069705866529E-3</c:v>
                </c:pt>
                <c:pt idx="110">
                  <c:v>2.0816796327912529E-3</c:v>
                </c:pt>
                <c:pt idx="111">
                  <c:v>2.0434668723073751E-3</c:v>
                </c:pt>
                <c:pt idx="112">
                  <c:v>2.0059555718564422E-3</c:v>
                </c:pt>
                <c:pt idx="113">
                  <c:v>1.9691328549497735E-3</c:v>
                </c:pt>
                <c:pt idx="114">
                  <c:v>1.9329860814684787E-3</c:v>
                </c:pt>
                <c:pt idx="115">
                  <c:v>1.8975028433244896E-3</c:v>
                </c:pt>
                <c:pt idx="116">
                  <c:v>1.8626709602012391E-3</c:v>
                </c:pt>
                <c:pt idx="117">
                  <c:v>1.8284784753725318E-3</c:v>
                </c:pt>
                <c:pt idx="118">
                  <c:v>1.7949136515981604E-3</c:v>
                </c:pt>
                <c:pt idx="119">
                  <c:v>1.7619649670948707E-3</c:v>
                </c:pt>
                <c:pt idx="120">
                  <c:v>1.7296211115812822E-3</c:v>
                </c:pt>
                <c:pt idx="121">
                  <c:v>1.6978709823954137E-3</c:v>
                </c:pt>
                <c:pt idx="122">
                  <c:v>1.6667036806834751E-3</c:v>
                </c:pt>
                <c:pt idx="123">
                  <c:v>1.636108507658625E-3</c:v>
                </c:pt>
                <c:pt idx="124">
                  <c:v>1.6060749609283999E-3</c:v>
                </c:pt>
                <c:pt idx="125">
                  <c:v>1.5765927308895647E-3</c:v>
                </c:pt>
                <c:pt idx="126">
                  <c:v>1.5476516971891369E-3</c:v>
                </c:pt>
                <c:pt idx="127">
                  <c:v>1.5192419252503797E-3</c:v>
                </c:pt>
                <c:pt idx="128">
                  <c:v>1.4913536628625623E-3</c:v>
                </c:pt>
                <c:pt idx="129">
                  <c:v>1.4639773368333227E-3</c:v>
                </c:pt>
                <c:pt idx="130">
                  <c:v>1.4371035497024831E-3</c:v>
                </c:pt>
                <c:pt idx="131">
                  <c:v>1.4107230765161853E-3</c:v>
                </c:pt>
                <c:pt idx="132">
                  <c:v>1.3848268616602475E-3</c:v>
                </c:pt>
                <c:pt idx="133">
                  <c:v>1.3594060157516448E-3</c:v>
                </c:pt>
                <c:pt idx="134">
                  <c:v>1.3344518125870558E-3</c:v>
                </c:pt>
                <c:pt idx="135">
                  <c:v>1.3099556861474217E-3</c:v>
                </c:pt>
                <c:pt idx="136">
                  <c:v>1.2859092276574929E-3</c:v>
                </c:pt>
                <c:pt idx="137">
                  <c:v>1.2623041826993516E-3</c:v>
                </c:pt>
                <c:pt idx="138">
                  <c:v>1.2391324483789227E-3</c:v>
                </c:pt>
                <c:pt idx="139">
                  <c:v>1.2163860705444937E-3</c:v>
                </c:pt>
                <c:pt idx="140">
                  <c:v>1.1940572410562998E-3</c:v>
                </c:pt>
                <c:pt idx="141">
                  <c:v>1.1721382951062245E-3</c:v>
                </c:pt>
                <c:pt idx="142">
                  <c:v>1.1506217085867046E-3</c:v>
                </c:pt>
                <c:pt idx="143">
                  <c:v>1.1295000955079343E-3</c:v>
                </c:pt>
                <c:pt idx="144">
                  <c:v>1.1087662054624771E-3</c:v>
                </c:pt>
                <c:pt idx="145">
                  <c:v>1.0884129211364232E-3</c:v>
                </c:pt>
                <c:pt idx="146">
                  <c:v>1.068433255866232E-3</c:v>
                </c:pt>
                <c:pt idx="147">
                  <c:v>1.048820351240422E-3</c:v>
                </c:pt>
                <c:pt idx="148">
                  <c:v>1.0295674747452877E-3</c:v>
                </c:pt>
                <c:pt idx="149">
                  <c:v>1.0106680174538315E-3</c:v>
                </c:pt>
                <c:pt idx="150">
                  <c:v>9.9211549175712093E-4</c:v>
                </c:pt>
                <c:pt idx="151">
                  <c:v>9.7390352913728914E-4</c:v>
                </c:pt>
                <c:pt idx="152">
                  <c:v>9.5602587798141662E-4</c:v>
                </c:pt>
                <c:pt idx="153">
                  <c:v>9.3847640143554316E-4</c:v>
                </c:pt>
                <c:pt idx="154">
                  <c:v>9.2124907529807112E-4</c:v>
                </c:pt>
                <c:pt idx="155">
                  <c:v>9.0433798595184161E-4</c:v>
                </c:pt>
                <c:pt idx="156">
                  <c:v>8.5771722544364176E-4</c:v>
                </c:pt>
                <c:pt idx="157">
                  <c:v>8.4197237096052106E-4</c:v>
                </c:pt>
                <c:pt idx="158">
                  <c:v>8.2651653998694525E-4</c:v>
                </c:pt>
                <c:pt idx="159">
                  <c:v>8.113444270061715E-4</c:v>
                </c:pt>
                <c:pt idx="160">
                  <c:v>7.9645082389321611E-4</c:v>
                </c:pt>
                <c:pt idx="161">
                  <c:v>7.8183061812706273E-4</c:v>
                </c:pt>
                <c:pt idx="162">
                  <c:v>7.6747879103569044E-4</c:v>
                </c:pt>
                <c:pt idx="163">
                  <c:v>7.5339041607331507E-4</c:v>
                </c:pt>
                <c:pt idx="164">
                  <c:v>7.3956065712925693E-4</c:v>
                </c:pt>
                <c:pt idx="165">
                  <c:v>7.2598476686785019E-4</c:v>
                </c:pt>
                <c:pt idx="166">
                  <c:v>7.1265808509882753E-4</c:v>
                </c:pt>
                <c:pt idx="167">
                  <c:v>6.9957603717761823E-4</c:v>
                </c:pt>
                <c:pt idx="168">
                  <c:v>6.8673413243501211E-4</c:v>
                </c:pt>
                <c:pt idx="169">
                  <c:v>6.7412796263564888E-4</c:v>
                </c:pt>
                <c:pt idx="170">
                  <c:v>6.617532004648054E-4</c:v>
                </c:pt>
                <c:pt idx="171">
                  <c:v>6.4960559804296003E-4</c:v>
                </c:pt>
                <c:pt idx="172">
                  <c:v>6.3768098546762477E-4</c:v>
                </c:pt>
                <c:pt idx="173">
                  <c:v>6.2597526938194445E-4</c:v>
                </c:pt>
                <c:pt idx="174">
                  <c:v>6.1448443156957217E-4</c:v>
                </c:pt>
                <c:pt idx="175">
                  <c:v>6.0320452757533702E-4</c:v>
                </c:pt>
                <c:pt idx="176">
                  <c:v>5.9213168535123374E-4</c:v>
                </c:pt>
                <c:pt idx="177">
                  <c:v>5.8126210392726505E-4</c:v>
                </c:pt>
                <c:pt idx="178">
                  <c:v>5.705920521066858E-4</c:v>
                </c:pt>
                <c:pt idx="179">
                  <c:v>5.601178671851947E-4</c:v>
                </c:pt>
                <c:pt idx="180">
                  <c:v>5.4983595369364135E-4</c:v>
                </c:pt>
                <c:pt idx="181">
                  <c:v>5.3974278216380948E-4</c:v>
                </c:pt>
                <c:pt idx="182">
                  <c:v>5.298348879168585E-4</c:v>
                </c:pt>
                <c:pt idx="183">
                  <c:v>5.2010886987400467E-4</c:v>
                </c:pt>
                <c:pt idx="184">
                  <c:v>5.105613893890338E-4</c:v>
                </c:pt>
                <c:pt idx="185">
                  <c:v>5.0118916910224607E-4</c:v>
                </c:pt>
                <c:pt idx="186">
                  <c:v>4.9198899181543757E-4</c:v>
                </c:pt>
                <c:pt idx="187">
                  <c:v>4.8295769938753449E-4</c:v>
                </c:pt>
                <c:pt idx="188">
                  <c:v>4.7409219165049887E-4</c:v>
                </c:pt>
                <c:pt idx="189">
                  <c:v>4.6538942534513533E-4</c:v>
                </c:pt>
                <c:pt idx="190">
                  <c:v>4.5684641307643304E-4</c:v>
                </c:pt>
                <c:pt idx="191">
                  <c:v>4.484602222880838E-4</c:v>
                </c:pt>
                <c:pt idx="192">
                  <c:v>4.4022797425582398E-4</c:v>
                </c:pt>
                <c:pt idx="193">
                  <c:v>4.3214684309925686E-4</c:v>
                </c:pt>
                <c:pt idx="194">
                  <c:v>4.2421405481181358E-4</c:v>
                </c:pt>
                <c:pt idx="195">
                  <c:v>4.1642688630852073E-4</c:v>
                </c:pt>
                <c:pt idx="196">
                  <c:v>4.0878266449124833E-4</c:v>
                </c:pt>
                <c:pt idx="197">
                  <c:v>4.0127876533111665E-4</c:v>
                </c:pt>
                <c:pt idx="198">
                  <c:v>3.9391261296774688E-4</c:v>
                </c:pt>
                <c:pt idx="199">
                  <c:v>3.8668167882504613E-4</c:v>
                </c:pt>
                <c:pt idx="200">
                  <c:v>3.7958348074322492E-4</c:v>
                </c:pt>
                <c:pt idx="201">
                  <c:v>3.7261558212674657E-4</c:v>
                </c:pt>
                <c:pt idx="202">
                  <c:v>3.6577559110791824E-4</c:v>
                </c:pt>
                <c:pt idx="203">
                  <c:v>3.5906115972583568E-4</c:v>
                </c:pt>
                <c:pt idx="204">
                  <c:v>3.5246998312039944E-4</c:v>
                </c:pt>
                <c:pt idx="205">
                  <c:v>3.4599979874112667E-4</c:v>
                </c:pt>
                <c:pt idx="206">
                  <c:v>3.3964838557048609E-4</c:v>
                </c:pt>
                <c:pt idx="207">
                  <c:v>3.334135633614905E-4</c:v>
                </c:pt>
                <c:pt idx="208">
                  <c:v>3.1622530617322127E-4</c:v>
                </c:pt>
                <c:pt idx="209">
                  <c:v>3.1042045431542821E-4</c:v>
                </c:pt>
                <c:pt idx="210">
                  <c:v>3.047221603593373E-4</c:v>
                </c:pt>
                <c:pt idx="211">
                  <c:v>2.9912846825392539E-4</c:v>
                </c:pt>
                <c:pt idx="212">
                  <c:v>2.9363745785480379E-4</c:v>
                </c:pt>
                <c:pt idx="213">
                  <c:v>2.8824724426509068E-4</c:v>
                </c:pt>
                <c:pt idx="214">
                  <c:v>2.8295597718838375E-4</c:v>
                </c:pt>
                <c:pt idx="215">
                  <c:v>2.7776184029360945E-4</c:v>
                </c:pt>
                <c:pt idx="216">
                  <c:v>2.7266305059153181E-4</c:v>
                </c:pt>
                <c:pt idx="217">
                  <c:v>2.6765785782270656E-4</c:v>
                </c:pt>
                <c:pt idx="218">
                  <c:v>2.6274454385667007E-4</c:v>
                </c:pt>
                <c:pt idx="219">
                  <c:v>2.5792142210215779E-4</c:v>
                </c:pt>
                <c:pt idx="220">
                  <c:v>2.5318683692814834E-4</c:v>
                </c:pt>
                <c:pt idx="221">
                  <c:v>2.4853916309553603E-4</c:v>
                </c:pt>
                <c:pt idx="222">
                  <c:v>2.4397680519923546E-4</c:v>
                </c:pt>
                <c:pt idx="223">
                  <c:v>2.3949819712052784E-4</c:v>
                </c:pt>
                <c:pt idx="224">
                  <c:v>2.3510180148945961E-4</c:v>
                </c:pt>
                <c:pt idx="225">
                  <c:v>2.3078610915711029E-4</c:v>
                </c:pt>
                <c:pt idx="226">
                  <c:v>2.2654963867754779E-4</c:v>
                </c:pt>
                <c:pt idx="227">
                  <c:v>2.2239093579929262E-4</c:v>
                </c:pt>
                <c:pt idx="228">
                  <c:v>2.1830857296611787E-4</c:v>
                </c:pt>
                <c:pt idx="229">
                  <c:v>2.1430114882701266E-4</c:v>
                </c:pt>
                <c:pt idx="230">
                  <c:v>2.1036728775514058E-4</c:v>
                </c:pt>
                <c:pt idx="231">
                  <c:v>2.0650563937562921E-4</c:v>
                </c:pt>
                <c:pt idx="232">
                  <c:v>2.0271487810202729E-4</c:v>
                </c:pt>
                <c:pt idx="233">
                  <c:v>1.9899370268127128E-4</c:v>
                </c:pt>
                <c:pt idx="234">
                  <c:v>1.9534083574700468E-4</c:v>
                </c:pt>
                <c:pt idx="235">
                  <c:v>1.9175502338109713E-4</c:v>
                </c:pt>
                <c:pt idx="236">
                  <c:v>1.8823503468321231E-4</c:v>
                </c:pt>
                <c:pt idx="237">
                  <c:v>1.847796613482774E-4</c:v>
                </c:pt>
                <c:pt idx="238">
                  <c:v>1.813877172517086E-4</c:v>
                </c:pt>
                <c:pt idx="239">
                  <c:v>1.7805803804225078E-4</c:v>
                </c:pt>
                <c:pt idx="240">
                  <c:v>1.7478948074229088E-4</c:v>
                </c:pt>
                <c:pt idx="241">
                  <c:v>1.7158092335550862E-4</c:v>
                </c:pt>
                <c:pt idx="242">
                  <c:v>1.684312644817293E-4</c:v>
                </c:pt>
                <c:pt idx="243">
                  <c:v>1.6533942293884649E-4</c:v>
                </c:pt>
                <c:pt idx="244">
                  <c:v>1.6230433739168522E-4</c:v>
                </c:pt>
                <c:pt idx="245">
                  <c:v>1.5932496598767781E-4</c:v>
                </c:pt>
                <c:pt idx="246">
                  <c:v>1.5640028599922751E-4</c:v>
                </c:pt>
                <c:pt idx="247">
                  <c:v>1.5352929347263745E-4</c:v>
                </c:pt>
                <c:pt idx="248">
                  <c:v>1.5071100288348359E-4</c:v>
                </c:pt>
                <c:pt idx="249">
                  <c:v>1.4794444679831431E-4</c:v>
                </c:pt>
                <c:pt idx="250">
                  <c:v>1.4522867554255997E-4</c:v>
                </c:pt>
                <c:pt idx="251">
                  <c:v>1.4256275687453833E-4</c:v>
                </c:pt>
                <c:pt idx="252">
                  <c:v>1.3994577566544449E-4</c:v>
                </c:pt>
                <c:pt idx="253">
                  <c:v>1.3737683358521499E-4</c:v>
                </c:pt>
                <c:pt idx="254">
                  <c:v>1.3485504879415835E-4</c:v>
                </c:pt>
                <c:pt idx="255">
                  <c:v>1.3237955564024637E-4</c:v>
                </c:pt>
                <c:pt idx="256">
                  <c:v>1.2994950436196197E-4</c:v>
                </c:pt>
                <c:pt idx="257">
                  <c:v>1.2756406079660228E-4</c:v>
                </c:pt>
                <c:pt idx="258">
                  <c:v>1.2522240609393542E-4</c:v>
                </c:pt>
                <c:pt idx="259">
                  <c:v>1.2292373643511467E-4</c:v>
                </c:pt>
                <c:pt idx="260">
                  <c:v>1.1658672730120908E-4</c:v>
                </c:pt>
                <c:pt idx="261">
                  <c:v>1.1444658017396523E-4</c:v>
                </c:pt>
                <c:pt idx="262">
                  <c:v>1.123457190772351E-4</c:v>
                </c:pt>
                <c:pt idx="263">
                  <c:v>1.1028342284929391E-4</c:v>
                </c:pt>
                <c:pt idx="264">
                  <c:v>1.0825898356656357E-4</c:v>
                </c:pt>
                <c:pt idx="265">
                  <c:v>1.0627170630060398E-4</c:v>
                </c:pt>
                <c:pt idx="266">
                  <c:v>1.0432090887956527E-4</c:v>
                </c:pt>
                <c:pt idx="267">
                  <c:v>1.0240592165401893E-4</c:v>
                </c:pt>
                <c:pt idx="268">
                  <c:v>1.005260872670875E-4</c:v>
                </c:pt>
                <c:pt idx="269">
                  <c:v>9.8680760428794027E-5</c:v>
                </c:pt>
                <c:pt idx="270">
                  <c:v>9.6869307694553549E-5</c:v>
                </c:pt>
                <c:pt idx="271">
                  <c:v>9.5091107247730893E-5</c:v>
                </c:pt>
                <c:pt idx="272">
                  <c:v>9.3345548686189902E-5</c:v>
                </c:pt>
                <c:pt idx="273">
                  <c:v>9.1632032812760965E-5</c:v>
                </c:pt>
                <c:pt idx="274">
                  <c:v>8.9949971429554841E-5</c:v>
                </c:pt>
                <c:pt idx="275">
                  <c:v>8.8298787136052221E-5</c:v>
                </c:pt>
                <c:pt idx="276">
                  <c:v>8.6677913130899667E-5</c:v>
                </c:pt>
                <c:pt idx="277">
                  <c:v>8.5086793017343949E-5</c:v>
                </c:pt>
                <c:pt idx="278">
                  <c:v>8.3524880612238005E-5</c:v>
                </c:pt>
                <c:pt idx="279">
                  <c:v>8.1991639758552824E-5</c:v>
                </c:pt>
                <c:pt idx="280">
                  <c:v>8.0486544141331035E-5</c:v>
                </c:pt>
                <c:pt idx="281">
                  <c:v>7.9009077107019055E-5</c:v>
                </c:pt>
                <c:pt idx="282">
                  <c:v>7.7558731486115581E-5</c:v>
                </c:pt>
                <c:pt idx="283">
                  <c:v>7.6135009419075737E-5</c:v>
                </c:pt>
                <c:pt idx="284">
                  <c:v>7.473742218541102E-5</c:v>
                </c:pt>
                <c:pt idx="285">
                  <c:v>7.3365490035926442E-5</c:v>
                </c:pt>
                <c:pt idx="286">
                  <c:v>7.2018742028037228E-5</c:v>
                </c:pt>
                <c:pt idx="287">
                  <c:v>7.0696715864108513E-5</c:v>
                </c:pt>
                <c:pt idx="288">
                  <c:v>6.9398957732762632E-5</c:v>
                </c:pt>
                <c:pt idx="289">
                  <c:v>6.8125022153099534E-5</c:v>
                </c:pt>
                <c:pt idx="290">
                  <c:v>6.6874471821776619E-5</c:v>
                </c:pt>
                <c:pt idx="291">
                  <c:v>6.564687746289591E-5</c:v>
                </c:pt>
                <c:pt idx="292">
                  <c:v>6.4441817680646677E-5</c:v>
                </c:pt>
                <c:pt idx="293">
                  <c:v>6.3258878814652977E-5</c:v>
                </c:pt>
                <c:pt idx="294">
                  <c:v>6.2097654797976717E-5</c:v>
                </c:pt>
                <c:pt idx="295">
                  <c:v>6.0957747017727244E-5</c:v>
                </c:pt>
                <c:pt idx="296">
                  <c:v>5.9838764178229571E-5</c:v>
                </c:pt>
                <c:pt idx="297">
                  <c:v>5.8740322166704532E-5</c:v>
                </c:pt>
                <c:pt idx="298">
                  <c:v>5.7662043921414531E-5</c:v>
                </c:pt>
                <c:pt idx="299">
                  <c:v>5.6603559302229706E-5</c:v>
                </c:pt>
                <c:pt idx="300">
                  <c:v>5.5564504963570102E-5</c:v>
                </c:pt>
                <c:pt idx="301">
                  <c:v>5.4544524229680185E-5</c:v>
                </c:pt>
                <c:pt idx="302">
                  <c:v>5.3543266972192846E-5</c:v>
                </c:pt>
                <c:pt idx="303">
                  <c:v>5.256038948994103E-5</c:v>
                </c:pt>
                <c:pt idx="304">
                  <c:v>5.1595554390975621E-5</c:v>
                </c:pt>
                <c:pt idx="305">
                  <c:v>5.064843047674892E-5</c:v>
                </c:pt>
                <c:pt idx="306">
                  <c:v>4.9718692628424389E-5</c:v>
                </c:pt>
                <c:pt idx="307">
                  <c:v>4.8806021695273155E-5</c:v>
                </c:pt>
                <c:pt idx="308">
                  <c:v>4.7910104385119289E-5</c:v>
                </c:pt>
                <c:pt idx="309">
                  <c:v>4.7030633156796173E-5</c:v>
                </c:pt>
                <c:pt idx="310">
                  <c:v>4.6167306114576904E-5</c:v>
                </c:pt>
                <c:pt idx="311">
                  <c:v>4.5319826904542714E-5</c:v>
                </c:pt>
                <c:pt idx="312">
                  <c:v>4.2983482717733026E-5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38-4C3B-BACA-CAFA367863E5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Model!$Q$22:$Q$334</c:f>
              <c:numCache>
                <c:formatCode>0.00</c:formatCode>
                <c:ptCount val="313"/>
                <c:pt idx="0">
                  <c:v>0</c:v>
                </c:pt>
                <c:pt idx="1">
                  <c:v>1.6402666077272533E-4</c:v>
                </c:pt>
                <c:pt idx="2">
                  <c:v>3.2108806195884108E-4</c:v>
                </c:pt>
                <c:pt idx="3">
                  <c:v>4.7140739030765422E-4</c:v>
                </c:pt>
                <c:pt idx="4">
                  <c:v>6.1520143748753449E-4</c:v>
                </c:pt>
                <c:pt idx="5">
                  <c:v>7.5268077288013948E-4</c:v>
                </c:pt>
                <c:pt idx="6">
                  <c:v>8.8404991186711278E-4</c:v>
                </c:pt>
                <c:pt idx="7">
                  <c:v>1.0095074797241963E-3</c:v>
                </c:pt>
                <c:pt idx="8">
                  <c:v>1.1292463712348137E-3</c:v>
                </c:pt>
                <c:pt idx="9">
                  <c:v>1.2434539061323621E-3</c:v>
                </c:pt>
                <c:pt idx="10">
                  <c:v>1.3523119804777115E-3</c:v>
                </c:pt>
                <c:pt idx="11">
                  <c:v>1.4559972140757293E-3</c:v>
                </c:pt>
                <c:pt idx="12">
                  <c:v>1.5546810940320413E-3</c:v>
                </c:pt>
                <c:pt idx="13">
                  <c:v>1.6485301145486918E-3</c:v>
                </c:pt>
                <c:pt idx="14">
                  <c:v>1.7377059130548899E-3</c:v>
                </c:pt>
                <c:pt idx="15">
                  <c:v>1.822365402766602E-3</c:v>
                </c:pt>
                <c:pt idx="16">
                  <c:v>1.9026609017663947E-3</c:v>
                </c:pt>
                <c:pt idx="17">
                  <c:v>1.9787402586926325E-3</c:v>
                </c:pt>
                <c:pt idx="18">
                  <c:v>2.0507469751248888E-3</c:v>
                </c:pt>
                <c:pt idx="19">
                  <c:v>2.1188203247502358E-3</c:v>
                </c:pt>
                <c:pt idx="20">
                  <c:v>2.1830954693929615E-3</c:v>
                </c:pt>
                <c:pt idx="21">
                  <c:v>2.2437035719881605E-3</c:v>
                </c:pt>
                <c:pt idx="22">
                  <c:v>2.3007719065776325E-3</c:v>
                </c:pt>
                <c:pt idx="23">
                  <c:v>2.3544239654045389E-3</c:v>
                </c:pt>
                <c:pt idx="24">
                  <c:v>2.4047795631813381E-3</c:v>
                </c:pt>
                <c:pt idx="25">
                  <c:v>2.4519549386036407E-3</c:v>
                </c:pt>
                <c:pt idx="26">
                  <c:v>2.4960628531807963E-3</c:v>
                </c:pt>
                <c:pt idx="27">
                  <c:v>2.5372126874522228E-3</c:v>
                </c:pt>
                <c:pt idx="28">
                  <c:v>2.5755105346567685E-3</c:v>
                </c:pt>
                <c:pt idx="29">
                  <c:v>2.6110592919206636E-3</c:v>
                </c:pt>
                <c:pt idx="30">
                  <c:v>2.6439587490280007E-3</c:v>
                </c:pt>
                <c:pt idx="31">
                  <c:v>2.6743056748360326E-3</c:v>
                </c:pt>
                <c:pt idx="32">
                  <c:v>2.7021939013960193E-3</c:v>
                </c:pt>
                <c:pt idx="33">
                  <c:v>2.7277144058388131E-3</c:v>
                </c:pt>
                <c:pt idx="34">
                  <c:v>2.7509553900828781E-3</c:v>
                </c:pt>
                <c:pt idx="35">
                  <c:v>2.7720023584209682E-3</c:v>
                </c:pt>
                <c:pt idx="36">
                  <c:v>2.7909381930402793E-3</c:v>
                </c:pt>
                <c:pt idx="37">
                  <c:v>2.8078432275294861E-3</c:v>
                </c:pt>
                <c:pt idx="38">
                  <c:v>2.8227953184247374E-3</c:v>
                </c:pt>
                <c:pt idx="39">
                  <c:v>2.8358699148453444E-3</c:v>
                </c:pt>
                <c:pt idx="40">
                  <c:v>2.8471401262686329E-3</c:v>
                </c:pt>
                <c:pt idx="41">
                  <c:v>2.8566767884921473E-3</c:v>
                </c:pt>
                <c:pt idx="42">
                  <c:v>2.8645485278301994E-3</c:v>
                </c:pt>
                <c:pt idx="43">
                  <c:v>2.8708218235905408E-3</c:v>
                </c:pt>
                <c:pt idx="44">
                  <c:v>2.8755610688757853E-3</c:v>
                </c:pt>
                <c:pt idx="45">
                  <c:v>2.878828629753073E-3</c:v>
                </c:pt>
                <c:pt idx="46">
                  <c:v>2.880684902834356E-3</c:v>
                </c:pt>
                <c:pt idx="47">
                  <c:v>2.8811883713086208E-3</c:v>
                </c:pt>
                <c:pt idx="48">
                  <c:v>2.8803956594662928E-3</c:v>
                </c:pt>
                <c:pt idx="49">
                  <c:v>2.878361585755065E-3</c:v>
                </c:pt>
                <c:pt idx="50">
                  <c:v>2.8751392144053768E-3</c:v>
                </c:pt>
                <c:pt idx="51">
                  <c:v>2.8707799056628073E-3</c:v>
                </c:pt>
                <c:pt idx="52">
                  <c:v>2.7684380334914885E-3</c:v>
                </c:pt>
                <c:pt idx="53">
                  <c:v>2.762171680182935E-3</c:v>
                </c:pt>
                <c:pt idx="54">
                  <c:v>2.7549462946215965E-3</c:v>
                </c:pt>
                <c:pt idx="55">
                  <c:v>2.7468053744112413E-3</c:v>
                </c:pt>
                <c:pt idx="56">
                  <c:v>2.7377909944694004E-3</c:v>
                </c:pt>
                <c:pt idx="57">
                  <c:v>2.7279438481914234E-3</c:v>
                </c:pt>
                <c:pt idx="58">
                  <c:v>2.7173032874961175E-3</c:v>
                </c:pt>
                <c:pt idx="59">
                  <c:v>2.7059073617822565E-3</c:v>
                </c:pt>
                <c:pt idx="60">
                  <c:v>2.6937928558244816E-3</c:v>
                </c:pt>
                <c:pt idx="61">
                  <c:v>2.6809953266363879E-3</c:v>
                </c:pt>
                <c:pt idx="62">
                  <c:v>2.6675491393278973E-3</c:v>
                </c:pt>
                <c:pt idx="63">
                  <c:v>2.6534875019832939E-3</c:v>
                </c:pt>
                <c:pt idx="64">
                  <c:v>2.6388424995856577E-3</c:v>
                </c:pt>
                <c:pt idx="65">
                  <c:v>2.623645127012741E-3</c:v>
                </c:pt>
                <c:pt idx="66">
                  <c:v>2.6079253211287162E-3</c:v>
                </c:pt>
                <c:pt idx="67">
                  <c:v>2.5917119919955812E-3</c:v>
                </c:pt>
                <c:pt idx="68">
                  <c:v>2.5750330532274051E-3</c:v>
                </c:pt>
                <c:pt idx="69">
                  <c:v>2.5579154515099995E-3</c:v>
                </c:pt>
                <c:pt idx="70">
                  <c:v>2.5403851953080207E-3</c:v>
                </c:pt>
                <c:pt idx="71">
                  <c:v>2.5224673827809511E-3</c:v>
                </c:pt>
                <c:pt idx="72">
                  <c:v>2.5041862289288445E-3</c:v>
                </c:pt>
                <c:pt idx="73">
                  <c:v>2.4855650919881861E-3</c:v>
                </c:pt>
                <c:pt idx="74">
                  <c:v>2.4666264990977071E-3</c:v>
                </c:pt>
                <c:pt idx="75">
                  <c:v>2.4473921712534646E-3</c:v>
                </c:pt>
                <c:pt idx="76">
                  <c:v>2.4278830475720171E-3</c:v>
                </c:pt>
                <c:pt idx="77">
                  <c:v>2.4081193088800229E-3</c:v>
                </c:pt>
                <c:pt idx="78">
                  <c:v>2.3881204006481415E-3</c:v>
                </c:pt>
                <c:pt idx="79">
                  <c:v>2.3679050552866268E-3</c:v>
                </c:pt>
                <c:pt idx="80">
                  <c:v>2.3474913138195829E-3</c:v>
                </c:pt>
                <c:pt idx="81">
                  <c:v>2.326896546954386E-3</c:v>
                </c:pt>
                <c:pt idx="82">
                  <c:v>2.3061374755623826E-3</c:v>
                </c:pt>
                <c:pt idx="83">
                  <c:v>2.2852301905865167E-3</c:v>
                </c:pt>
                <c:pt idx="84">
                  <c:v>2.2641901723911805E-3</c:v>
                </c:pt>
                <c:pt idx="85">
                  <c:v>2.2430323095691501E-3</c:v>
                </c:pt>
                <c:pt idx="86">
                  <c:v>2.2217709172200994E-3</c:v>
                </c:pt>
                <c:pt idx="87">
                  <c:v>2.2004197547148166E-3</c:v>
                </c:pt>
                <c:pt idx="88">
                  <c:v>2.1789920429588602E-3</c:v>
                </c:pt>
                <c:pt idx="89">
                  <c:v>2.1575004811690644E-3</c:v>
                </c:pt>
                <c:pt idx="90">
                  <c:v>2.1359572631759272E-3</c:v>
                </c:pt>
                <c:pt idx="91">
                  <c:v>2.1143740932645988E-3</c:v>
                </c:pt>
                <c:pt idx="92">
                  <c:v>2.0927622015668446E-3</c:v>
                </c:pt>
                <c:pt idx="93">
                  <c:v>2.0711323590160407E-3</c:v>
                </c:pt>
                <c:pt idx="94">
                  <c:v>2.0494948918769506E-3</c:v>
                </c:pt>
                <c:pt idx="95">
                  <c:v>2.0278596958617097E-3</c:v>
                </c:pt>
                <c:pt idx="96">
                  <c:v>2.0062362498431767E-3</c:v>
                </c:pt>
                <c:pt idx="97">
                  <c:v>1.9846336291764835E-3</c:v>
                </c:pt>
                <c:pt idx="98">
                  <c:v>1.9630605186393706E-3</c:v>
                </c:pt>
                <c:pt idx="99">
                  <c:v>1.9415252250015831E-3</c:v>
                </c:pt>
                <c:pt idx="100">
                  <c:v>1.9200356892333675E-3</c:v>
                </c:pt>
                <c:pt idx="101">
                  <c:v>1.8985994983628243E-3</c:v>
                </c:pt>
                <c:pt idx="102">
                  <c:v>1.8772238969916256E-3</c:v>
                </c:pt>
                <c:pt idx="103">
                  <c:v>1.8559157984783588E-3</c:v>
                </c:pt>
                <c:pt idx="104">
                  <c:v>1.7726394162304482E-3</c:v>
                </c:pt>
                <c:pt idx="105">
                  <c:v>1.7522011324540077E-3</c:v>
                </c:pt>
                <c:pt idx="106">
                  <c:v>1.7318462907169319E-3</c:v>
                </c:pt>
                <c:pt idx="107">
                  <c:v>1.7115803923553744E-3</c:v>
                </c:pt>
                <c:pt idx="108">
                  <c:v>1.6914086681697577E-3</c:v>
                </c:pt>
                <c:pt idx="109">
                  <c:v>1.6713360874783265E-3</c:v>
                </c:pt>
                <c:pt idx="110">
                  <c:v>1.6513673669059702E-3</c:v>
                </c:pt>
                <c:pt idx="111">
                  <c:v>1.63150697891555E-3</c:v>
                </c:pt>
                <c:pt idx="112">
                  <c:v>1.6117591600887742E-3</c:v>
                </c:pt>
                <c:pt idx="113">
                  <c:v>1.5921279191634865E-3</c:v>
                </c:pt>
                <c:pt idx="114">
                  <c:v>1.572617044834037E-3</c:v>
                </c:pt>
                <c:pt idx="115">
                  <c:v>1.5532301133212511E-3</c:v>
                </c:pt>
                <c:pt idx="116">
                  <c:v>1.5339704957183192E-3</c:v>
                </c:pt>
                <c:pt idx="117">
                  <c:v>1.5148413651187764E-3</c:v>
                </c:pt>
                <c:pt idx="118">
                  <c:v>1.4958457035325753E-3</c:v>
                </c:pt>
                <c:pt idx="119">
                  <c:v>1.476986308596094E-3</c:v>
                </c:pt>
                <c:pt idx="120">
                  <c:v>1.4582658000817693E-3</c:v>
                </c:pt>
                <c:pt idx="121">
                  <c:v>1.4396866262128976E-3</c:v>
                </c:pt>
                <c:pt idx="122">
                  <c:v>1.4212510697889913E-3</c:v>
                </c:pt>
                <c:pt idx="123">
                  <c:v>1.402961254126944E-3</c:v>
                </c:pt>
                <c:pt idx="124">
                  <c:v>1.3848191488231149E-3</c:v>
                </c:pt>
                <c:pt idx="125">
                  <c:v>1.3668265753413076E-3</c:v>
                </c:pt>
                <c:pt idx="126">
                  <c:v>1.3489852124314854E-3</c:v>
                </c:pt>
                <c:pt idx="127">
                  <c:v>1.3312966013839401E-3</c:v>
                </c:pt>
                <c:pt idx="128">
                  <c:v>1.3137621511235015E-3</c:v>
                </c:pt>
                <c:pt idx="129">
                  <c:v>1.2963831431482566E-3</c:v>
                </c:pt>
                <c:pt idx="130">
                  <c:v>1.2791607363171267E-3</c:v>
                </c:pt>
                <c:pt idx="131">
                  <c:v>1.262095971490533E-3</c:v>
                </c:pt>
                <c:pt idx="132">
                  <c:v>1.2451897760282743E-3</c:v>
                </c:pt>
                <c:pt idx="133">
                  <c:v>1.2284429681486215E-3</c:v>
                </c:pt>
                <c:pt idx="134">
                  <c:v>1.2118562611525383E-3</c:v>
                </c:pt>
                <c:pt idx="135">
                  <c:v>1.1954302675168181E-3</c:v>
                </c:pt>
                <c:pt idx="136">
                  <c:v>1.179165502859843E-3</c:v>
                </c:pt>
                <c:pt idx="137">
                  <c:v>1.1630623897835553E-3</c:v>
                </c:pt>
                <c:pt idx="138">
                  <c:v>1.1471212615951467E-3</c:v>
                </c:pt>
                <c:pt idx="139">
                  <c:v>1.131342365911872E-3</c:v>
                </c:pt>
                <c:pt idx="140">
                  <c:v>1.1157258681523032E-3</c:v>
                </c:pt>
                <c:pt idx="141">
                  <c:v>1.1002718549172519E-3</c:v>
                </c:pt>
                <c:pt idx="142">
                  <c:v>1.0849803372634979E-3</c:v>
                </c:pt>
                <c:pt idx="143">
                  <c:v>1.0698512538733808E-3</c:v>
                </c:pt>
                <c:pt idx="144">
                  <c:v>1.0548844741232305E-3</c:v>
                </c:pt>
                <c:pt idx="145">
                  <c:v>1.0400798010535256E-3</c:v>
                </c:pt>
                <c:pt idx="146">
                  <c:v>1.0254369742435964E-3</c:v>
                </c:pt>
                <c:pt idx="147">
                  <c:v>1.0109556725936138E-3</c:v>
                </c:pt>
                <c:pt idx="148">
                  <c:v>9.966355170165247E-4</c:v>
                </c:pt>
                <c:pt idx="149">
                  <c:v>9.8247607304253093E-4</c:v>
                </c:pt>
                <c:pt idx="150">
                  <c:v>9.6847685333863068E-4</c:v>
                </c:pt>
                <c:pt idx="151">
                  <c:v>9.5463732014568062E-4</c:v>
                </c:pt>
                <c:pt idx="152">
                  <c:v>9.4095688763536176E-4</c:v>
                </c:pt>
                <c:pt idx="153">
                  <c:v>9.2743492418937508E-4</c:v>
                </c:pt>
                <c:pt idx="154">
                  <c:v>9.1407075460312533E-4</c:v>
                </c:pt>
                <c:pt idx="155">
                  <c:v>9.0086366221608938E-4</c:v>
                </c:pt>
                <c:pt idx="156">
                  <c:v>8.5779023282223327E-4</c:v>
                </c:pt>
                <c:pt idx="157">
                  <c:v>8.4533106029371777E-4</c:v>
                </c:pt>
                <c:pt idx="158">
                  <c:v>8.3302135513772259E-4</c:v>
                </c:pt>
                <c:pt idx="159">
                  <c:v>8.208602839501882E-4</c:v>
                </c:pt>
                <c:pt idx="160">
                  <c:v>8.0884698257249494E-4</c:v>
                </c:pt>
                <c:pt idx="161">
                  <c:v>7.9698055776624007E-4</c:v>
                </c:pt>
                <c:pt idx="162">
                  <c:v>7.8526008883050629E-4</c:v>
                </c:pt>
                <c:pt idx="163">
                  <c:v>7.7368462916332416E-4</c:v>
                </c:pt>
                <c:pt idx="164">
                  <c:v>7.6225320776898069E-4</c:v>
                </c:pt>
                <c:pt idx="165">
                  <c:v>7.5096483071278373E-4</c:v>
                </c:pt>
                <c:pt idx="166">
                  <c:v>7.3981848252484457E-4</c:v>
                </c:pt>
                <c:pt idx="167">
                  <c:v>7.2881312755440392E-4</c:v>
                </c:pt>
                <c:pt idx="168">
                  <c:v>7.1794771127617557E-4</c:v>
                </c:pt>
                <c:pt idx="169">
                  <c:v>7.0722116155014887E-4</c:v>
                </c:pt>
                <c:pt idx="170">
                  <c:v>6.9663238983624638E-4</c:v>
                </c:pt>
                <c:pt idx="171">
                  <c:v>6.8618029236519856E-4</c:v>
                </c:pt>
                <c:pt idx="172">
                  <c:v>6.7586375126695486E-4</c:v>
                </c:pt>
                <c:pt idx="173">
                  <c:v>6.6568163565791682E-4</c:v>
                </c:pt>
                <c:pt idx="174">
                  <c:v>6.5563280268824439E-4</c:v>
                </c:pt>
                <c:pt idx="175">
                  <c:v>6.457160985504463E-4</c:v>
                </c:pt>
                <c:pt idx="176">
                  <c:v>6.3593035945043778E-4</c:v>
                </c:pt>
                <c:pt idx="177">
                  <c:v>6.2627441254221286E-4</c:v>
                </c:pt>
                <c:pt idx="178">
                  <c:v>6.1674707682724461E-4</c:v>
                </c:pt>
                <c:pt idx="179">
                  <c:v>6.0734716401969978E-4</c:v>
                </c:pt>
                <c:pt idx="180">
                  <c:v>5.9807347937852046E-4</c:v>
                </c:pt>
                <c:pt idx="181">
                  <c:v>5.889248225073965E-4</c:v>
                </c:pt>
                <c:pt idx="182">
                  <c:v>5.7989998812362528E-4</c:v>
                </c:pt>
                <c:pt idx="183">
                  <c:v>5.7099776679682423E-4</c:v>
                </c:pt>
                <c:pt idx="184">
                  <c:v>5.6221694565843712E-4</c:v>
                </c:pt>
                <c:pt idx="185">
                  <c:v>5.5355630908294757E-4</c:v>
                </c:pt>
                <c:pt idx="186">
                  <c:v>5.450146393416865E-4</c:v>
                </c:pt>
                <c:pt idx="187">
                  <c:v>5.3659071723009691E-4</c:v>
                </c:pt>
                <c:pt idx="188">
                  <c:v>5.2828332266929151E-4</c:v>
                </c:pt>
                <c:pt idx="189">
                  <c:v>5.2009123528272134E-4</c:v>
                </c:pt>
                <c:pt idx="190">
                  <c:v>5.1201323494874077E-4</c:v>
                </c:pt>
                <c:pt idx="191">
                  <c:v>5.0404810232984208E-4</c:v>
                </c:pt>
                <c:pt idx="192">
                  <c:v>4.9619461937930255E-4</c:v>
                </c:pt>
                <c:pt idx="193">
                  <c:v>4.884515698259709E-4</c:v>
                </c:pt>
                <c:pt idx="194">
                  <c:v>4.8081773963789621E-4</c:v>
                </c:pt>
                <c:pt idx="195">
                  <c:v>4.7329191746548274E-4</c:v>
                </c:pt>
                <c:pt idx="196">
                  <c:v>4.6587289506483701E-4</c:v>
                </c:pt>
                <c:pt idx="197">
                  <c:v>4.5855946770194974E-4</c:v>
                </c:pt>
                <c:pt idx="198">
                  <c:v>4.513504345383402E-4</c:v>
                </c:pt>
                <c:pt idx="199">
                  <c:v>4.4424459899877197E-4</c:v>
                </c:pt>
                <c:pt idx="200">
                  <c:v>4.37240769121629E-4</c:v>
                </c:pt>
                <c:pt idx="201">
                  <c:v>4.3033775789252742E-4</c:v>
                </c:pt>
                <c:pt idx="202">
                  <c:v>4.2353438356171894E-4</c:v>
                </c:pt>
                <c:pt idx="203">
                  <c:v>4.1682946994582619E-4</c:v>
                </c:pt>
                <c:pt idx="204">
                  <c:v>4.1022184671443609E-4</c:v>
                </c:pt>
                <c:pt idx="205">
                  <c:v>4.0371034966205934E-4</c:v>
                </c:pt>
                <c:pt idx="206">
                  <c:v>3.9729382096595137E-4</c:v>
                </c:pt>
                <c:pt idx="207">
                  <c:v>3.9097110943027489E-4</c:v>
                </c:pt>
                <c:pt idx="208">
                  <c:v>3.7173050310827978E-4</c:v>
                </c:pt>
                <c:pt idx="209">
                  <c:v>3.6579958218790405E-4</c:v>
                </c:pt>
                <c:pt idx="210">
                  <c:v>3.5995600965477029E-4</c:v>
                </c:pt>
                <c:pt idx="211">
                  <c:v>3.5419870096420515E-4</c:v>
                </c:pt>
                <c:pt idx="212">
                  <c:v>3.4852657897121986E-4</c:v>
                </c:pt>
                <c:pt idx="213">
                  <c:v>3.4293857409623587E-4</c:v>
                </c:pt>
                <c:pt idx="214">
                  <c:v>3.3743362448049937E-4</c:v>
                </c:pt>
                <c:pt idx="215">
                  <c:v>3.3201067613154798E-4</c:v>
                </c:pt>
                <c:pt idx="216">
                  <c:v>3.2666868305908353E-4</c:v>
                </c:pt>
                <c:pt idx="217">
                  <c:v>3.2140660740159418E-4</c:v>
                </c:pt>
                <c:pt idx="218">
                  <c:v>3.1622341954405816E-4</c:v>
                </c:pt>
                <c:pt idx="219">
                  <c:v>3.1111809822705256E-4</c:v>
                </c:pt>
                <c:pt idx="220">
                  <c:v>3.0608963064757881E-4</c:v>
                </c:pt>
                <c:pt idx="221">
                  <c:v>3.0113701255190953E-4</c:v>
                </c:pt>
                <c:pt idx="222">
                  <c:v>2.9625924832075068E-4</c:v>
                </c:pt>
                <c:pt idx="223">
                  <c:v>2.914553510470033E-4</c:v>
                </c:pt>
                <c:pt idx="224">
                  <c:v>2.8672434260640286E-4</c:v>
                </c:pt>
                <c:pt idx="225">
                  <c:v>2.820652537213031E-4</c:v>
                </c:pt>
                <c:pt idx="226">
                  <c:v>2.7747712401786454E-4</c:v>
                </c:pt>
                <c:pt idx="227">
                  <c:v>2.7295900207690026E-4</c:v>
                </c:pt>
                <c:pt idx="228">
                  <c:v>2.6850994547862156E-4</c:v>
                </c:pt>
                <c:pt idx="229">
                  <c:v>2.641290208415211E-4</c:v>
                </c:pt>
                <c:pt idx="230">
                  <c:v>2.598153038556224E-4</c:v>
                </c:pt>
                <c:pt idx="231">
                  <c:v>2.555678793103177E-4</c:v>
                </c:pt>
                <c:pt idx="232">
                  <c:v>2.5138584111700929E-4</c:v>
                </c:pt>
                <c:pt idx="233">
                  <c:v>2.47268292326762E-4</c:v>
                </c:pt>
                <c:pt idx="234">
                  <c:v>2.4321434514317064E-4</c:v>
                </c:pt>
                <c:pt idx="235">
                  <c:v>2.3922312093063472E-4</c:v>
                </c:pt>
                <c:pt idx="236">
                  <c:v>2.3529375021823305E-4</c:v>
                </c:pt>
                <c:pt idx="237">
                  <c:v>2.3142537269937868E-4</c:v>
                </c:pt>
                <c:pt idx="238">
                  <c:v>2.2761713722743341E-4</c:v>
                </c:pt>
                <c:pt idx="239">
                  <c:v>2.2386820180745302E-4</c:v>
                </c:pt>
                <c:pt idx="240">
                  <c:v>2.2017773358422904E-4</c:v>
                </c:pt>
                <c:pt idx="241">
                  <c:v>2.1654490882678883E-4</c:v>
                </c:pt>
                <c:pt idx="242">
                  <c:v>2.1296891290950885E-4</c:v>
                </c:pt>
                <c:pt idx="243">
                  <c:v>2.0944894028999248E-4</c:v>
                </c:pt>
                <c:pt idx="244">
                  <c:v>2.0598419448385739E-4</c:v>
                </c:pt>
                <c:pt idx="245">
                  <c:v>2.025738880365744E-4</c:v>
                </c:pt>
                <c:pt idx="246">
                  <c:v>1.9921724249249336E-4</c:v>
                </c:pt>
                <c:pt idx="247">
                  <c:v>1.9591348836118838E-4</c:v>
                </c:pt>
                <c:pt idx="248">
                  <c:v>1.9266186508124997E-4</c:v>
                </c:pt>
                <c:pt idx="249">
                  <c:v>1.8946162098164713E-4</c:v>
                </c:pt>
                <c:pt idx="250">
                  <c:v>1.8631201324077913E-4</c:v>
                </c:pt>
                <c:pt idx="251">
                  <c:v>1.832123078433311E-4</c:v>
                </c:pt>
                <c:pt idx="252">
                  <c:v>1.8016177953504656E-4</c:v>
                </c:pt>
                <c:pt idx="253">
                  <c:v>1.7715971177552242E-4</c:v>
                </c:pt>
                <c:pt idx="254">
                  <c:v>1.742053966891322E-4</c:v>
                </c:pt>
                <c:pt idx="255">
                  <c:v>1.712981350141765E-4</c:v>
                </c:pt>
                <c:pt idx="256">
                  <c:v>1.684372360503588E-4</c:v>
                </c:pt>
                <c:pt idx="257">
                  <c:v>1.6562201760467933E-4</c:v>
                </c:pt>
                <c:pt idx="258">
                  <c:v>1.6285180593583799E-4</c:v>
                </c:pt>
                <c:pt idx="259">
                  <c:v>1.6012593569723324E-4</c:v>
                </c:pt>
                <c:pt idx="260">
                  <c:v>1.5211956510013681E-4</c:v>
                </c:pt>
                <c:pt idx="261">
                  <c:v>1.4956966159097428E-4</c:v>
                </c:pt>
                <c:pt idx="262">
                  <c:v>1.4706071959804702E-4</c:v>
                </c:pt>
                <c:pt idx="263">
                  <c:v>1.4459212814260281E-4</c:v>
                </c:pt>
                <c:pt idx="264">
                  <c:v>1.4216328406374589E-4</c:v>
                </c:pt>
                <c:pt idx="265">
                  <c:v>1.3977359195683676E-4</c:v>
                </c:pt>
                <c:pt idx="266">
                  <c:v>1.3742246411104826E-4</c:v>
                </c:pt>
                <c:pt idx="267">
                  <c:v>1.3510932044614088E-4</c:v>
                </c:pt>
                <c:pt idx="268">
                  <c:v>1.3283358844851792E-4</c:v>
                </c:pt>
                <c:pt idx="269">
                  <c:v>1.3059470310661949E-4</c:v>
                </c:pt>
                <c:pt idx="270">
                  <c:v>1.2839210684571117E-4</c:v>
                </c:pt>
                <c:pt idx="271">
                  <c:v>1.2622524946212196E-4</c:v>
                </c:pt>
                <c:pt idx="272">
                  <c:v>1.2409358805698405E-4</c:v>
                </c:pt>
                <c:pt idx="273">
                  <c:v>1.2199658696952386E-4</c:v>
                </c:pt>
                <c:pt idx="274">
                  <c:v>1.1993371770995351E-4</c:v>
                </c:pt>
                <c:pt idx="275">
                  <c:v>1.179044588920087E-4</c:v>
                </c:pt>
                <c:pt idx="276">
                  <c:v>1.1590829616517815E-4</c:v>
                </c:pt>
                <c:pt idx="277">
                  <c:v>1.13944722146667E-4</c:v>
                </c:pt>
                <c:pt idx="278">
                  <c:v>1.120132363531361E-4</c:v>
                </c:pt>
                <c:pt idx="279">
                  <c:v>1.1011334513225622E-4</c:v>
                </c:pt>
                <c:pt idx="280">
                  <c:v>1.082445615941157E-4</c:v>
                </c:pt>
                <c:pt idx="281">
                  <c:v>1.0640640554251761E-4</c:v>
                </c:pt>
                <c:pt idx="282">
                  <c:v>1.0459840340620214E-4</c:v>
                </c:pt>
                <c:pt idx="283">
                  <c:v>1.028200881700269E-4</c:v>
                </c:pt>
                <c:pt idx="284">
                  <c:v>1.0107099930613821E-4</c:v>
                </c:pt>
                <c:pt idx="285">
                  <c:v>9.9350682705163617E-5</c:v>
                </c:pt>
                <c:pt idx="286">
                  <c:v>9.765869060745556E-5</c:v>
                </c:pt>
                <c:pt idx="287">
                  <c:v>9.5994581534414227E-5</c:v>
                </c:pt>
                <c:pt idx="288">
                  <c:v>9.4357920219916724E-5</c:v>
                </c:pt>
                <c:pt idx="289">
                  <c:v>9.2748277541878667E-5</c:v>
                </c:pt>
                <c:pt idx="290">
                  <c:v>9.1165230453972568E-5</c:v>
                </c:pt>
                <c:pt idx="291">
                  <c:v>8.9608361917526723E-5</c:v>
                </c:pt>
                <c:pt idx="292">
                  <c:v>8.8077260833627487E-5</c:v>
                </c:pt>
                <c:pt idx="293">
                  <c:v>8.6571521975445921E-5</c:v>
                </c:pt>
                <c:pt idx="294">
                  <c:v>8.5090745920809725E-5</c:v>
                </c:pt>
                <c:pt idx="295">
                  <c:v>8.3634538985039887E-5</c:v>
                </c:pt>
                <c:pt idx="296">
                  <c:v>8.2202513154070435E-5</c:v>
                </c:pt>
                <c:pt idx="297">
                  <c:v>8.0794286017869368E-5</c:v>
                </c:pt>
                <c:pt idx="298">
                  <c:v>7.9409480704177281E-5</c:v>
                </c:pt>
                <c:pt idx="299">
                  <c:v>7.8047725812579655E-5</c:v>
                </c:pt>
                <c:pt idx="300">
                  <c:v>7.6708655348928362E-5</c:v>
                </c:pt>
                <c:pt idx="301">
                  <c:v>7.5391908660126035E-5</c:v>
                </c:pt>
                <c:pt idx="302">
                  <c:v>7.4097130369287637E-5</c:v>
                </c:pt>
                <c:pt idx="303">
                  <c:v>7.2823970311291524E-5</c:v>
                </c:pt>
                <c:pt idx="304">
                  <c:v>7.1572083468732562E-5</c:v>
                </c:pt>
                <c:pt idx="305">
                  <c:v>7.0341129908288428E-5</c:v>
                </c:pt>
                <c:pt idx="306">
                  <c:v>6.913077471751003E-5</c:v>
                </c:pt>
                <c:pt idx="307">
                  <c:v>6.7940687942046255E-5</c:v>
                </c:pt>
                <c:pt idx="308">
                  <c:v>6.6770544523312521E-5</c:v>
                </c:pt>
                <c:pt idx="309">
                  <c:v>6.5620024236611916E-5</c:v>
                </c:pt>
                <c:pt idx="310">
                  <c:v>6.4488811629717668E-5</c:v>
                </c:pt>
                <c:pt idx="311">
                  <c:v>6.3376595961924244E-5</c:v>
                </c:pt>
                <c:pt idx="312">
                  <c:v>6.0176880331956347E-5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38-4C3B-BACA-CAFA367863E5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Model!$R$22:$R$334</c:f>
              <c:numCache>
                <c:formatCode>0.00</c:formatCode>
                <c:ptCount val="3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38-4C3B-BACA-CAFA36786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8720040"/>
        <c:axId val="558722992"/>
      </c:lineChart>
      <c:catAx>
        <c:axId val="558720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8722992"/>
        <c:crosses val="autoZero"/>
        <c:auto val="1"/>
        <c:lblAlgn val="ctr"/>
        <c:lblOffset val="100"/>
        <c:tickMarkSkip val="1"/>
        <c:noMultiLvlLbl val="0"/>
      </c:catAx>
      <c:valAx>
        <c:axId val="55872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8720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'PSM CEAC'!$G$1</c:f>
              <c:strCache>
                <c:ptCount val="1"/>
                <c:pt idx="0">
                  <c:v>% cost-effective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elete val="1"/>
          </c:dLbls>
          <c:trendline>
            <c:spPr>
              <a:ln w="19050" cap="flat" cmpd="sng" algn="ctr">
                <a:solidFill>
                  <a:schemeClr val="accent1"/>
                </a:solidFill>
                <a:prstDash val="solid"/>
                <a:miter lim="800000"/>
              </a:ln>
              <a:effectLst/>
            </c:spPr>
            <c:trendlineType val="linear"/>
            <c:dispRSqr val="0"/>
            <c:dispEq val="0"/>
          </c:trendline>
          <c:xVal>
            <c:numRef>
              <c:f>'PSM CEAC'!$F$2:$F$34</c:f>
              <c:numCache>
                <c:formatCode>General</c:formatCode>
                <c:ptCount val="33"/>
                <c:pt idx="0">
                  <c:v>0.78200000000000003</c:v>
                </c:pt>
                <c:pt idx="1">
                  <c:v>4.3609999999999998</c:v>
                </c:pt>
                <c:pt idx="2">
                  <c:v>6.7009999999999996</c:v>
                </c:pt>
                <c:pt idx="3">
                  <c:v>8.49</c:v>
                </c:pt>
                <c:pt idx="4">
                  <c:v>9.9610000000000003</c:v>
                </c:pt>
                <c:pt idx="5">
                  <c:v>11.222</c:v>
                </c:pt>
                <c:pt idx="6">
                  <c:v>12.332000000000001</c:v>
                </c:pt>
                <c:pt idx="7">
                  <c:v>13.327999999999999</c:v>
                </c:pt>
                <c:pt idx="8">
                  <c:v>14.234999999999999</c:v>
                </c:pt>
                <c:pt idx="9">
                  <c:v>15.071</c:v>
                </c:pt>
                <c:pt idx="10">
                  <c:v>20</c:v>
                </c:pt>
                <c:pt idx="11">
                  <c:v>21.212</c:v>
                </c:pt>
                <c:pt idx="12">
                  <c:v>25.433</c:v>
                </c:pt>
                <c:pt idx="13">
                  <c:v>28.780999999999999</c:v>
                </c:pt>
                <c:pt idx="14">
                  <c:v>30</c:v>
                </c:pt>
                <c:pt idx="15">
                  <c:v>31.617000000000001</c:v>
                </c:pt>
                <c:pt idx="16">
                  <c:v>34.112000000000002</c:v>
                </c:pt>
                <c:pt idx="17">
                  <c:v>36.36</c:v>
                </c:pt>
                <c:pt idx="18">
                  <c:v>38.420999999999999</c:v>
                </c:pt>
                <c:pt idx="19">
                  <c:v>40.335000000000001</c:v>
                </c:pt>
                <c:pt idx="20">
                  <c:v>42.128999999999998</c:v>
                </c:pt>
                <c:pt idx="21">
                  <c:v>43.825000000000003</c:v>
                </c:pt>
                <c:pt idx="22">
                  <c:v>50</c:v>
                </c:pt>
                <c:pt idx="23">
                  <c:v>57.578000000000003</c:v>
                </c:pt>
                <c:pt idx="24">
                  <c:v>68.456999999999994</c:v>
                </c:pt>
                <c:pt idx="25">
                  <c:v>75</c:v>
                </c:pt>
                <c:pt idx="26">
                  <c:v>78.049000000000007</c:v>
                </c:pt>
                <c:pt idx="27">
                  <c:v>86.942999999999998</c:v>
                </c:pt>
                <c:pt idx="28">
                  <c:v>95.432000000000002</c:v>
                </c:pt>
                <c:pt idx="29">
                  <c:v>100</c:v>
                </c:pt>
                <c:pt idx="30">
                  <c:v>103.693</c:v>
                </c:pt>
                <c:pt idx="31">
                  <c:v>111.84</c:v>
                </c:pt>
                <c:pt idx="32">
                  <c:v>119.95699999999999</c:v>
                </c:pt>
              </c:numCache>
            </c:numRef>
          </c:xVal>
          <c:yVal>
            <c:numRef>
              <c:f>'PSM CEAC'!$G$2:$G$34</c:f>
              <c:numCache>
                <c:formatCode>0%</c:formatCode>
                <c:ptCount val="3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0.999</c:v>
                </c:pt>
                <c:pt idx="11">
                  <c:v>0.999</c:v>
                </c:pt>
                <c:pt idx="12">
                  <c:v>0.996</c:v>
                </c:pt>
                <c:pt idx="13">
                  <c:v>0.996</c:v>
                </c:pt>
                <c:pt idx="14">
                  <c:v>0.996</c:v>
                </c:pt>
                <c:pt idx="15">
                  <c:v>0.996</c:v>
                </c:pt>
                <c:pt idx="16">
                  <c:v>0.99399999999999999</c:v>
                </c:pt>
                <c:pt idx="17">
                  <c:v>0.99199999999999999</c:v>
                </c:pt>
                <c:pt idx="18">
                  <c:v>0.99099999999999999</c:v>
                </c:pt>
                <c:pt idx="19">
                  <c:v>0.98799999999999999</c:v>
                </c:pt>
                <c:pt idx="20">
                  <c:v>0.98799999999999999</c:v>
                </c:pt>
                <c:pt idx="21">
                  <c:v>0.98599999999999999</c:v>
                </c:pt>
                <c:pt idx="22">
                  <c:v>0.98299999999999998</c:v>
                </c:pt>
                <c:pt idx="23">
                  <c:v>0.97699999999999998</c:v>
                </c:pt>
                <c:pt idx="24">
                  <c:v>0.97</c:v>
                </c:pt>
                <c:pt idx="25">
                  <c:v>0.96299999999999997</c:v>
                </c:pt>
                <c:pt idx="26">
                  <c:v>0.96199999999999997</c:v>
                </c:pt>
                <c:pt idx="27">
                  <c:v>0.94699999999999995</c:v>
                </c:pt>
                <c:pt idx="28">
                  <c:v>0.93799999999999994</c:v>
                </c:pt>
                <c:pt idx="29">
                  <c:v>0.93300000000000005</c:v>
                </c:pt>
                <c:pt idx="30">
                  <c:v>0.93100000000000005</c:v>
                </c:pt>
                <c:pt idx="31">
                  <c:v>0.92</c:v>
                </c:pt>
                <c:pt idx="32">
                  <c:v>0.91200000000000003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08B-4F3F-83CA-EBFA03F391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27460376"/>
        <c:axId val="327461360"/>
      </c:scatterChart>
      <c:valAx>
        <c:axId val="327460376"/>
        <c:scaling>
          <c:orientation val="minMax"/>
          <c:max val="1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WTP (£1,000s)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&quot;£&quot;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7461360"/>
        <c:crosses val="autoZero"/>
        <c:crossBetween val="midCat"/>
      </c:valAx>
      <c:valAx>
        <c:axId val="327461360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Probability of cost-effectiveness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74603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'PSM VOI'!$E$1</c:f>
              <c:strCache>
                <c:ptCount val="1"/>
                <c:pt idx="0">
                  <c:v>VOI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'PSM VOI'!$D$2:$D$38</c:f>
              <c:numCache>
                <c:formatCode>General</c:formatCode>
                <c:ptCount val="37"/>
                <c:pt idx="0">
                  <c:v>782</c:v>
                </c:pt>
                <c:pt idx="1">
                  <c:v>4361</c:v>
                </c:pt>
                <c:pt idx="2">
                  <c:v>6701</c:v>
                </c:pt>
                <c:pt idx="3">
                  <c:v>8490</c:v>
                </c:pt>
                <c:pt idx="4">
                  <c:v>9961</c:v>
                </c:pt>
                <c:pt idx="5">
                  <c:v>11222</c:v>
                </c:pt>
                <c:pt idx="6">
                  <c:v>12332</c:v>
                </c:pt>
                <c:pt idx="7">
                  <c:v>13328</c:v>
                </c:pt>
                <c:pt idx="8">
                  <c:v>14235</c:v>
                </c:pt>
                <c:pt idx="9">
                  <c:v>15071</c:v>
                </c:pt>
                <c:pt idx="10">
                  <c:v>20000</c:v>
                </c:pt>
                <c:pt idx="11">
                  <c:v>21212</c:v>
                </c:pt>
                <c:pt idx="12">
                  <c:v>25433</c:v>
                </c:pt>
                <c:pt idx="13">
                  <c:v>28781</c:v>
                </c:pt>
                <c:pt idx="14">
                  <c:v>30000</c:v>
                </c:pt>
                <c:pt idx="15">
                  <c:v>31617</c:v>
                </c:pt>
                <c:pt idx="16">
                  <c:v>34112</c:v>
                </c:pt>
                <c:pt idx="17">
                  <c:v>36360</c:v>
                </c:pt>
                <c:pt idx="18">
                  <c:v>38421</c:v>
                </c:pt>
                <c:pt idx="19">
                  <c:v>40335</c:v>
                </c:pt>
                <c:pt idx="20">
                  <c:v>42129</c:v>
                </c:pt>
                <c:pt idx="21">
                  <c:v>43825</c:v>
                </c:pt>
                <c:pt idx="22">
                  <c:v>50000</c:v>
                </c:pt>
                <c:pt idx="23">
                  <c:v>57578</c:v>
                </c:pt>
                <c:pt idx="24">
                  <c:v>68457</c:v>
                </c:pt>
                <c:pt idx="25">
                  <c:v>75000</c:v>
                </c:pt>
                <c:pt idx="26">
                  <c:v>78049</c:v>
                </c:pt>
                <c:pt idx="27">
                  <c:v>86943</c:v>
                </c:pt>
                <c:pt idx="28">
                  <c:v>95432</c:v>
                </c:pt>
                <c:pt idx="29">
                  <c:v>100000</c:v>
                </c:pt>
                <c:pt idx="30">
                  <c:v>103693</c:v>
                </c:pt>
                <c:pt idx="31">
                  <c:v>111840</c:v>
                </c:pt>
                <c:pt idx="32">
                  <c:v>119957</c:v>
                </c:pt>
                <c:pt idx="33">
                  <c:v>125000</c:v>
                </c:pt>
                <c:pt idx="34">
                  <c:v>128110</c:v>
                </c:pt>
                <c:pt idx="35">
                  <c:v>136351</c:v>
                </c:pt>
                <c:pt idx="36">
                  <c:v>150000</c:v>
                </c:pt>
              </c:numCache>
            </c:numRef>
          </c:xVal>
          <c:yVal>
            <c:numRef>
              <c:f>'PSM VOI'!$E$2:$E$38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2</c:v>
                </c:pt>
                <c:pt idx="12">
                  <c:v>8</c:v>
                </c:pt>
                <c:pt idx="13">
                  <c:v>14</c:v>
                </c:pt>
                <c:pt idx="14">
                  <c:v>16</c:v>
                </c:pt>
                <c:pt idx="15">
                  <c:v>18</c:v>
                </c:pt>
                <c:pt idx="16">
                  <c:v>24</c:v>
                </c:pt>
                <c:pt idx="17">
                  <c:v>30</c:v>
                </c:pt>
                <c:pt idx="18">
                  <c:v>37</c:v>
                </c:pt>
                <c:pt idx="19">
                  <c:v>44</c:v>
                </c:pt>
                <c:pt idx="20">
                  <c:v>52</c:v>
                </c:pt>
                <c:pt idx="21">
                  <c:v>61</c:v>
                </c:pt>
                <c:pt idx="22">
                  <c:v>97</c:v>
                </c:pt>
                <c:pt idx="23">
                  <c:v>148</c:v>
                </c:pt>
                <c:pt idx="24">
                  <c:v>245</c:v>
                </c:pt>
                <c:pt idx="25">
                  <c:v>316</c:v>
                </c:pt>
                <c:pt idx="26">
                  <c:v>352</c:v>
                </c:pt>
                <c:pt idx="27">
                  <c:v>474</c:v>
                </c:pt>
                <c:pt idx="28">
                  <c:v>616</c:v>
                </c:pt>
                <c:pt idx="29">
                  <c:v>700</c:v>
                </c:pt>
                <c:pt idx="30">
                  <c:v>770</c:v>
                </c:pt>
                <c:pt idx="31">
                  <c:v>936</c:v>
                </c:pt>
                <c:pt idx="32">
                  <c:v>1117</c:v>
                </c:pt>
                <c:pt idx="33">
                  <c:v>1237</c:v>
                </c:pt>
                <c:pt idx="34">
                  <c:v>1314</c:v>
                </c:pt>
                <c:pt idx="35">
                  <c:v>1532</c:v>
                </c:pt>
                <c:pt idx="36">
                  <c:v>1933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D40-4B7D-926D-1BA7111E27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0695432"/>
        <c:axId val="520695760"/>
      </c:scatterChart>
      <c:valAx>
        <c:axId val="520695432"/>
        <c:scaling>
          <c:orientation val="minMax"/>
          <c:max val="1500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/>
                  <a:t>WTP (£1,000s)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0695760"/>
        <c:crosses val="autoZero"/>
        <c:crossBetween val="midCat"/>
        <c:dispUnits>
          <c:builtInUnit val="thousands"/>
        </c:dispUnits>
      </c:valAx>
      <c:valAx>
        <c:axId val="520695760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/>
                  <a:t>VOI per-person (£s)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06954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3"/>
          <c:order val="0"/>
          <c:tx>
            <c:strRef>
              <c:f>OWSA!$G$1</c:f>
              <c:strCache>
                <c:ptCount val="1"/>
                <c:pt idx="0">
                  <c:v>Blank -30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OWSA!$A$2:$A$9</c:f>
              <c:strCache>
                <c:ptCount val="8"/>
                <c:pt idx="0">
                  <c:v>Cetuximab CC</c:v>
                </c:pt>
                <c:pt idx="1">
                  <c:v>Cetuximab IC</c:v>
                </c:pt>
                <c:pt idx="2">
                  <c:v>FOLFOX CC</c:v>
                </c:pt>
                <c:pt idx="3">
                  <c:v>FOLFOX IC</c:v>
                </c:pt>
                <c:pt idx="4">
                  <c:v>Patient Care CC</c:v>
                </c:pt>
                <c:pt idx="5">
                  <c:v>Patient Care IC</c:v>
                </c:pt>
                <c:pt idx="6">
                  <c:v>Adverse events CC</c:v>
                </c:pt>
                <c:pt idx="7">
                  <c:v>Adverse events IC</c:v>
                </c:pt>
              </c:strCache>
            </c:strRef>
          </c:cat>
          <c:val>
            <c:numRef>
              <c:f>OWSA!$G$2:$G$9</c:f>
              <c:numCache>
                <c:formatCode>0%</c:formatCode>
                <c:ptCount val="8"/>
                <c:pt idx="0">
                  <c:v>0.88456840390879476</c:v>
                </c:pt>
                <c:pt idx="1">
                  <c:v>0.91341019309683258</c:v>
                </c:pt>
                <c:pt idx="2">
                  <c:v>0.9267496167848247</c:v>
                </c:pt>
                <c:pt idx="3">
                  <c:v>0.89510951628088753</c:v>
                </c:pt>
                <c:pt idx="4">
                  <c:v>0.94408052308871426</c:v>
                </c:pt>
                <c:pt idx="5">
                  <c:v>0.95745652212530863</c:v>
                </c:pt>
                <c:pt idx="6">
                  <c:v>0.99711510825828709</c:v>
                </c:pt>
                <c:pt idx="7">
                  <c:v>0.99603503099852564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E6-4932-8EFD-386247F544A9}"/>
            </c:ext>
          </c:extLst>
        </c:ser>
        <c:ser>
          <c:idx val="0"/>
          <c:order val="1"/>
          <c:tx>
            <c:strRef>
              <c:f>OWSA!$D$1</c:f>
              <c:strCache>
                <c:ptCount val="1"/>
                <c:pt idx="0">
                  <c:v>Plot -30%</c:v>
                </c:pt>
              </c:strCache>
            </c:strRef>
          </c:tx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BA460E5-E110-4033-9583-88FDABFD620B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3CE6-4932-8EFD-386247F544A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3940851-0E85-4D89-B910-67B7044C5F3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3CE6-4932-8EFD-386247F544A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B33980D7-4AE4-466B-BE4D-050052ECDEA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3CE6-4932-8EFD-386247F544A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B73A89A-B897-4661-A695-9A15B7626EA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3CE6-4932-8EFD-386247F544A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C8B59F26-C377-4A64-8422-4E6D331D5D4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3CE6-4932-8EFD-386247F544A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027156F2-EC3B-4562-8D81-B6B71375C4E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3CE6-4932-8EFD-386247F544A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002310A5-074C-4438-BD9A-746DBF05209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3CE6-4932-8EFD-386247F544A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4AE162DA-2E72-4C4D-8E97-168B1A05602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in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3CE6-4932-8EFD-386247F544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OWSA!$A$2:$A$9</c:f>
              <c:strCache>
                <c:ptCount val="8"/>
                <c:pt idx="0">
                  <c:v>Cetuximab CC</c:v>
                </c:pt>
                <c:pt idx="1">
                  <c:v>Cetuximab IC</c:v>
                </c:pt>
                <c:pt idx="2">
                  <c:v>FOLFOX CC</c:v>
                </c:pt>
                <c:pt idx="3">
                  <c:v>FOLFOX IC</c:v>
                </c:pt>
                <c:pt idx="4">
                  <c:v>Patient Care CC</c:v>
                </c:pt>
                <c:pt idx="5">
                  <c:v>Patient Care IC</c:v>
                </c:pt>
                <c:pt idx="6">
                  <c:v>Adverse events CC</c:v>
                </c:pt>
                <c:pt idx="7">
                  <c:v>Adverse events IC</c:v>
                </c:pt>
              </c:strCache>
            </c:strRef>
          </c:cat>
          <c:val>
            <c:numRef>
              <c:f>OWSA!$D$2:$D$9</c:f>
              <c:numCache>
                <c:formatCode>0.0%</c:formatCode>
                <c:ptCount val="8"/>
                <c:pt idx="0">
                  <c:v>0.11543159609120524</c:v>
                </c:pt>
                <c:pt idx="1">
                  <c:v>8.6589806903167421E-2</c:v>
                </c:pt>
                <c:pt idx="2">
                  <c:v>7.3250383215175296E-2</c:v>
                </c:pt>
                <c:pt idx="3">
                  <c:v>0.10489048371911247</c:v>
                </c:pt>
                <c:pt idx="4">
                  <c:v>5.5919476911285737E-2</c:v>
                </c:pt>
                <c:pt idx="5">
                  <c:v>4.2543477874691371E-2</c:v>
                </c:pt>
                <c:pt idx="6">
                  <c:v>2.8848917417129138E-3</c:v>
                </c:pt>
                <c:pt idx="7">
                  <c:v>3.964969001474361E-3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OWSA!$B$2:$B$9</c15:f>
                <c15:dlblRangeCache>
                  <c:ptCount val="8"/>
                  <c:pt idx="0">
                    <c:v>73K</c:v>
                  </c:pt>
                  <c:pt idx="1">
                    <c:v>51K</c:v>
                  </c:pt>
                  <c:pt idx="2">
                    <c:v>78K</c:v>
                  </c:pt>
                  <c:pt idx="3">
                    <c:v>51K</c:v>
                  </c:pt>
                  <c:pt idx="4">
                    <c:v>78K</c:v>
                  </c:pt>
                  <c:pt idx="5">
                    <c:v>54K</c:v>
                  </c:pt>
                  <c:pt idx="6">
                    <c:v>83K</c:v>
                  </c:pt>
                  <c:pt idx="7">
                    <c:v>56K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3CE6-4932-8EFD-386247F544A9}"/>
            </c:ext>
          </c:extLst>
        </c:ser>
        <c:ser>
          <c:idx val="2"/>
          <c:order val="2"/>
          <c:tx>
            <c:strRef>
              <c:f>OWSA!$F$1</c:f>
              <c:strCache>
                <c:ptCount val="1"/>
                <c:pt idx="0">
                  <c:v>Name size</c:v>
                </c:pt>
              </c:strCache>
            </c:strRef>
          </c:tx>
          <c:spPr>
            <a:blipFill>
              <a:blip xmlns:r="http://schemas.openxmlformats.org/officeDocument/2006/relationships" r:embed="rId4"/>
              <a:stretch>
                <a:fillRect/>
              </a:stretch>
            </a:blip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9922463-992C-4FB9-9006-E832157DB1AC}" type="CELLRANGE">
                      <a:rPr lang="en-US" b="1">
                        <a:solidFill>
                          <a:schemeClr val="bg1"/>
                        </a:solidFill>
                      </a:rPr>
                      <a:pPr/>
                      <a:t>[CELLRANGE]</a:t>
                    </a:fld>
                    <a:r>
                      <a:rPr lang="en-US" b="1" baseline="0">
                        <a:solidFill>
                          <a:schemeClr val="bg1"/>
                        </a:solidFill>
                      </a:rPr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3CE6-4932-8EFD-386247F544A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F814F42-5EA2-4F4C-BF5E-C17F11F30910}" type="CELLRANGE">
                      <a:rPr lang="en-US" b="1">
                        <a:solidFill>
                          <a:schemeClr val="bg1"/>
                        </a:solidFill>
                      </a:rPr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3CE6-4932-8EFD-386247F544A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1AC2C1A1-CFDB-4CB2-96F5-853E4BAB5A75}" type="CELLRANGE">
                      <a:rPr lang="en-US" b="1">
                        <a:solidFill>
                          <a:schemeClr val="bg1"/>
                        </a:solidFill>
                      </a:rPr>
                      <a:pPr/>
                      <a:t>[CELLRANGE]</a:t>
                    </a:fld>
                    <a:r>
                      <a:rPr lang="en-US" baseline="0"/>
                      <a:t>,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3CE6-4932-8EFD-386247F544A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8DD92E2-36D8-4228-A499-49237C9E77B4}" type="CELLRANGE">
                      <a:rPr lang="en-US" b="1">
                        <a:solidFill>
                          <a:schemeClr val="bg1"/>
                        </a:solidFill>
                      </a:rPr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3CE6-4932-8EFD-386247F544A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CF36FB48-A7B9-41CC-97D4-F0C4A8569B1C}" type="CELLRANGE">
                      <a:rPr lang="en-US" b="1">
                        <a:solidFill>
                          <a:schemeClr val="bg1"/>
                        </a:solidFill>
                      </a:rPr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3CE6-4932-8EFD-386247F544A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EA72DFFD-021F-4782-BF3F-7645803992B9}" type="CELLRANGE">
                      <a:rPr lang="en-US" b="1">
                        <a:solidFill>
                          <a:schemeClr val="bg1"/>
                        </a:solidFill>
                      </a:rPr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3CE6-4932-8EFD-386247F544A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10B93DCB-036F-4D3F-AE8E-CF3323C93A7F}" type="CELLRANGE">
                      <a:rPr lang="en-US" b="1">
                        <a:solidFill>
                          <a:schemeClr val="bg1"/>
                        </a:solidFill>
                      </a:rPr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3CE6-4932-8EFD-386247F544A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469FBE70-C281-49E0-BCAB-1466C78C9C8C}" type="CELLRANGE">
                      <a:rPr lang="en-US" b="1">
                        <a:solidFill>
                          <a:schemeClr val="bg1"/>
                        </a:solidFill>
                      </a:rPr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3CE6-4932-8EFD-386247F544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OWSA!$A$2:$A$9</c:f>
              <c:strCache>
                <c:ptCount val="8"/>
                <c:pt idx="0">
                  <c:v>Cetuximab CC</c:v>
                </c:pt>
                <c:pt idx="1">
                  <c:v>Cetuximab IC</c:v>
                </c:pt>
                <c:pt idx="2">
                  <c:v>FOLFOX CC</c:v>
                </c:pt>
                <c:pt idx="3">
                  <c:v>FOLFOX IC</c:v>
                </c:pt>
                <c:pt idx="4">
                  <c:v>Patient Care CC</c:v>
                </c:pt>
                <c:pt idx="5">
                  <c:v>Patient Care IC</c:v>
                </c:pt>
                <c:pt idx="6">
                  <c:v>Adverse events CC</c:v>
                </c:pt>
                <c:pt idx="7">
                  <c:v>Adverse events IC</c:v>
                </c:pt>
              </c:strCache>
            </c:strRef>
          </c:cat>
          <c:val>
            <c:numRef>
              <c:f>OWSA!$F$2:$F$9</c:f>
              <c:numCache>
                <c:formatCode>0%</c:formatCode>
                <c:ptCount val="8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OWSA!$A$2:$A$9</c15:f>
                <c15:dlblRangeCache>
                  <c:ptCount val="8"/>
                  <c:pt idx="0">
                    <c:v>Cetuximab CC</c:v>
                  </c:pt>
                  <c:pt idx="1">
                    <c:v>Cetuximab IC</c:v>
                  </c:pt>
                  <c:pt idx="2">
                    <c:v>FOLFOX CC</c:v>
                  </c:pt>
                  <c:pt idx="3">
                    <c:v>FOLFOX IC</c:v>
                  </c:pt>
                  <c:pt idx="4">
                    <c:v>Patient Care CC</c:v>
                  </c:pt>
                  <c:pt idx="5">
                    <c:v>Patient Care IC</c:v>
                  </c:pt>
                  <c:pt idx="6">
                    <c:v>Adverse events CC</c:v>
                  </c:pt>
                  <c:pt idx="7">
                    <c:v>Adverse events IC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2-3CE6-4932-8EFD-386247F544A9}"/>
            </c:ext>
          </c:extLst>
        </c:ser>
        <c:ser>
          <c:idx val="1"/>
          <c:order val="3"/>
          <c:tx>
            <c:strRef>
              <c:f>OWSA!$E$1</c:f>
              <c:strCache>
                <c:ptCount val="1"/>
                <c:pt idx="0">
                  <c:v>Plot + 30%</c:v>
                </c:pt>
              </c:strCache>
            </c:strRef>
          </c:tx>
          <c:spPr>
            <a:blipFill>
              <a:blip xmlns:r="http://schemas.openxmlformats.org/officeDocument/2006/relationships" r:embed="rId5"/>
              <a:stretch>
                <a:fillRect/>
              </a:stretch>
            </a:blip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C04DE0F-CB94-4606-B44B-C0581694066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3CE6-4932-8EFD-386247F544A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656246F-2C0C-4986-83B8-6CF70319190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3CE6-4932-8EFD-386247F544A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09221CA-ACF7-4302-9BD9-23C0382FDD1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3CE6-4932-8EFD-386247F544A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0C2C108-7444-4F3F-9C2C-76A09F9C4DA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3CE6-4932-8EFD-386247F544A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ABAF7E5-2580-4B69-AFDD-C111B05E987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3CE6-4932-8EFD-386247F544A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C074BDD5-9677-4969-BC0F-15EE65080E8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3CE6-4932-8EFD-386247F544A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85BD8ACB-1811-4E0C-BDCC-6B7B72B405C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3CE6-4932-8EFD-386247F544A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B48BC1CB-8DF2-47D4-B2DB-3D03E4441A1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3CE6-4932-8EFD-386247F544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OWSA!$A$2:$A$9</c:f>
              <c:strCache>
                <c:ptCount val="8"/>
                <c:pt idx="0">
                  <c:v>Cetuximab CC</c:v>
                </c:pt>
                <c:pt idx="1">
                  <c:v>Cetuximab IC</c:v>
                </c:pt>
                <c:pt idx="2">
                  <c:v>FOLFOX CC</c:v>
                </c:pt>
                <c:pt idx="3">
                  <c:v>FOLFOX IC</c:v>
                </c:pt>
                <c:pt idx="4">
                  <c:v>Patient Care CC</c:v>
                </c:pt>
                <c:pt idx="5">
                  <c:v>Patient Care IC</c:v>
                </c:pt>
                <c:pt idx="6">
                  <c:v>Adverse events CC</c:v>
                </c:pt>
                <c:pt idx="7">
                  <c:v>Adverse events IC</c:v>
                </c:pt>
              </c:strCache>
            </c:strRef>
          </c:cat>
          <c:val>
            <c:numRef>
              <c:f>OWSA!$E$2:$E$9</c:f>
              <c:numCache>
                <c:formatCode>0.0%</c:formatCode>
                <c:ptCount val="8"/>
                <c:pt idx="0">
                  <c:v>0.11543159609120512</c:v>
                </c:pt>
                <c:pt idx="1">
                  <c:v>8.6589806903167421E-2</c:v>
                </c:pt>
                <c:pt idx="2">
                  <c:v>7.3250383215175185E-2</c:v>
                </c:pt>
                <c:pt idx="3">
                  <c:v>0.10489048371911269</c:v>
                </c:pt>
                <c:pt idx="4">
                  <c:v>5.5919476911285626E-2</c:v>
                </c:pt>
                <c:pt idx="5">
                  <c:v>4.2543477874691371E-2</c:v>
                </c:pt>
                <c:pt idx="6">
                  <c:v>2.8848917417128028E-3</c:v>
                </c:pt>
                <c:pt idx="7">
                  <c:v>3.9649690014744721E-3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OWSA!$C$2:$C$9</c15:f>
                <c15:dlblRangeCache>
                  <c:ptCount val="8"/>
                  <c:pt idx="0">
                    <c:v> 94K </c:v>
                  </c:pt>
                  <c:pt idx="1">
                    <c:v> 62K </c:v>
                  </c:pt>
                  <c:pt idx="2">
                    <c:v> 89K </c:v>
                  </c:pt>
                  <c:pt idx="3">
                    <c:v> 62K </c:v>
                  </c:pt>
                  <c:pt idx="4">
                    <c:v> 88K </c:v>
                  </c:pt>
                  <c:pt idx="5">
                    <c:v> 59K </c:v>
                  </c:pt>
                  <c:pt idx="6">
                    <c:v> 84K </c:v>
                  </c:pt>
                  <c:pt idx="7">
                    <c:v> 57K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1-3CE6-4932-8EFD-386247F544A9}"/>
            </c:ext>
          </c:extLst>
        </c:ser>
        <c:ser>
          <c:idx val="4"/>
          <c:order val="4"/>
          <c:tx>
            <c:strRef>
              <c:f>OWSA!$H$1</c:f>
              <c:strCache>
                <c:ptCount val="1"/>
                <c:pt idx="0">
                  <c:v>Blank +30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OWSA!$A$2:$A$9</c:f>
              <c:strCache>
                <c:ptCount val="8"/>
                <c:pt idx="0">
                  <c:v>Cetuximab CC</c:v>
                </c:pt>
                <c:pt idx="1">
                  <c:v>Cetuximab IC</c:v>
                </c:pt>
                <c:pt idx="2">
                  <c:v>FOLFOX CC</c:v>
                </c:pt>
                <c:pt idx="3">
                  <c:v>FOLFOX IC</c:v>
                </c:pt>
                <c:pt idx="4">
                  <c:v>Patient Care CC</c:v>
                </c:pt>
                <c:pt idx="5">
                  <c:v>Patient Care IC</c:v>
                </c:pt>
                <c:pt idx="6">
                  <c:v>Adverse events CC</c:v>
                </c:pt>
                <c:pt idx="7">
                  <c:v>Adverse events IC</c:v>
                </c:pt>
              </c:strCache>
            </c:strRef>
          </c:cat>
          <c:val>
            <c:numRef>
              <c:f>OWSA!$H$2:$H$9</c:f>
              <c:numCache>
                <c:formatCode>0%</c:formatCode>
                <c:ptCount val="8"/>
                <c:pt idx="0">
                  <c:v>0.88456840390879488</c:v>
                </c:pt>
                <c:pt idx="1">
                  <c:v>0.91341019309683258</c:v>
                </c:pt>
                <c:pt idx="2">
                  <c:v>0.92674961678482481</c:v>
                </c:pt>
                <c:pt idx="3">
                  <c:v>0.89510951628088731</c:v>
                </c:pt>
                <c:pt idx="4">
                  <c:v>0.94408052308871437</c:v>
                </c:pt>
                <c:pt idx="5">
                  <c:v>0.95745652212530863</c:v>
                </c:pt>
                <c:pt idx="6">
                  <c:v>0.9971151082582872</c:v>
                </c:pt>
                <c:pt idx="7">
                  <c:v>0.99603503099852553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E6-4932-8EFD-386247F54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90658496"/>
        <c:axId val="490675880"/>
      </c:barChart>
      <c:catAx>
        <c:axId val="49065849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490675880"/>
        <c:crosses val="autoZero"/>
        <c:auto val="1"/>
        <c:lblAlgn val="ctr"/>
        <c:lblOffset val="100"/>
        <c:noMultiLvlLbl val="0"/>
      </c:catAx>
      <c:valAx>
        <c:axId val="490675880"/>
        <c:scaling>
          <c:orientation val="minMax"/>
          <c:max val="2.5"/>
        </c:scaling>
        <c:delete val="1"/>
        <c:axPos val="t"/>
        <c:numFmt formatCode="0%" sourceLinked="1"/>
        <c:majorTickMark val="out"/>
        <c:minorTickMark val="none"/>
        <c:tickLblPos val="nextTo"/>
        <c:crossAx val="490658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'OWSA 2'!$C$1</c:f>
              <c:strCache>
                <c:ptCount val="1"/>
                <c:pt idx="0">
                  <c:v>Parameter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xVal>
            <c:numRef>
              <c:f>'OWSA 2'!$B$2:$B$11</c:f>
              <c:numCache>
                <c:formatCode>General</c:formatCode>
                <c:ptCount val="10"/>
                <c:pt idx="0">
                  <c:v>10000</c:v>
                </c:pt>
                <c:pt idx="1">
                  <c:v>20000</c:v>
                </c:pt>
                <c:pt idx="2">
                  <c:v>30000</c:v>
                </c:pt>
                <c:pt idx="3">
                  <c:v>40000</c:v>
                </c:pt>
                <c:pt idx="4">
                  <c:v>50000</c:v>
                </c:pt>
                <c:pt idx="5">
                  <c:v>60000</c:v>
                </c:pt>
                <c:pt idx="6">
                  <c:v>70000</c:v>
                </c:pt>
                <c:pt idx="7">
                  <c:v>80000</c:v>
                </c:pt>
                <c:pt idx="8">
                  <c:v>90000</c:v>
                </c:pt>
                <c:pt idx="9">
                  <c:v>100000</c:v>
                </c:pt>
              </c:numCache>
            </c:numRef>
          </c:xVal>
          <c:yVal>
            <c:numRef>
              <c:f>'OWSA 2'!$C$2:$C$11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7C0-42A2-8CAB-D86A0BD5C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1731104"/>
        <c:axId val="401731432"/>
      </c:scatterChart>
      <c:valAx>
        <c:axId val="401731104"/>
        <c:scaling>
          <c:orientation val="minMax"/>
          <c:max val="1000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/>
                  <a:t>Cost (£10,000s)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2"/>
            </a:solidFill>
            <a:prstDash val="dash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1731432"/>
        <c:crosses val="autoZero"/>
        <c:crossBetween val="midCat"/>
        <c:majorUnit val="10000"/>
        <c:dispUnits>
          <c:builtInUnit val="tenThousands"/>
        </c:dispUnits>
      </c:valAx>
      <c:valAx>
        <c:axId val="401731432"/>
        <c:scaling>
          <c:orientation val="minMax"/>
          <c:max val="16"/>
        </c:scaling>
        <c:delete val="1"/>
        <c:axPos val="l"/>
        <c:numFmt formatCode="General" sourceLinked="1"/>
        <c:majorTickMark val="none"/>
        <c:minorTickMark val="none"/>
        <c:tickLblPos val="nextTo"/>
        <c:crossAx val="4017311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>
                <a:latin typeface="Times New Roman" panose="02020603050405020304" pitchFamily="18" charset="0"/>
                <a:cs typeface="Times New Roman" panose="02020603050405020304" pitchFamily="18" charset="0"/>
              </a:rPr>
              <a:t>IC therapy (Markov)</a:t>
            </a:r>
            <a:endParaRPr lang="en-GB"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04291081261901"/>
          <c:y val="0.16375275938189846"/>
          <c:w val="0.84081272193916934"/>
          <c:h val="0.58438511411239169"/>
        </c:manualLayout>
      </c:layout>
      <c:lineChart>
        <c:grouping val="standard"/>
        <c:varyColors val="0"/>
        <c:ser>
          <c:idx val="0"/>
          <c:order val="0"/>
          <c:tx>
            <c:strRef>
              <c:f>Model!$H$21</c:f>
              <c:strCache>
                <c:ptCount val="1"/>
                <c:pt idx="0">
                  <c:v>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Model!$G$22:$G$334</c:f>
              <c:numCache>
                <c:formatCode>General</c:formatCode>
                <c:ptCount val="3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</c:numCache>
            </c:numRef>
          </c:cat>
          <c:val>
            <c:numRef>
              <c:f>Model!$H$22:$H$334</c:f>
              <c:numCache>
                <c:formatCode>0.000</c:formatCode>
                <c:ptCount val="313"/>
                <c:pt idx="0">
                  <c:v>1</c:v>
                </c:pt>
                <c:pt idx="1">
                  <c:v>0.99400473336563533</c:v>
                </c:pt>
                <c:pt idx="2">
                  <c:v>0.98782151691074238</c:v>
                </c:pt>
                <c:pt idx="3">
                  <c:v>0.98146098488171463</c:v>
                </c:pt>
                <c:pt idx="4">
                  <c:v>0.97493340312444798</c:v>
                </c:pt>
                <c:pt idx="5">
                  <c:v>0.96824868002215447</c:v>
                </c:pt>
                <c:pt idx="6">
                  <c:v>0.96141637713174055</c:v>
                </c:pt>
                <c:pt idx="7">
                  <c:v>0.95444571952670998</c:v>
                </c:pt>
                <c:pt idx="8">
                  <c:v>0.94734560585434535</c:v>
                </c:pt>
                <c:pt idx="9">
                  <c:v>0.94012461811472592</c:v>
                </c:pt>
                <c:pt idx="10">
                  <c:v>0.93279103116894124</c:v>
                </c:pt>
                <c:pt idx="11">
                  <c:v>0.9253528219836733</c:v>
                </c:pt>
                <c:pt idx="12">
                  <c:v>0.91781767861913477</c:v>
                </c:pt>
                <c:pt idx="13">
                  <c:v>0.91019300896717015</c:v>
                </c:pt>
                <c:pt idx="14">
                  <c:v>0.90248594924615111</c:v>
                </c:pt>
                <c:pt idx="15">
                  <c:v>0.89470337225912722</c:v>
                </c:pt>
                <c:pt idx="16">
                  <c:v>0.88685189542152543</c:v>
                </c:pt>
                <c:pt idx="17">
                  <c:v>0.87893788856453059</c:v>
                </c:pt>
                <c:pt idx="18">
                  <c:v>0.87096748152011871</c:v>
                </c:pt>
                <c:pt idx="19">
                  <c:v>0.86294657149356302</c:v>
                </c:pt>
                <c:pt idx="20">
                  <c:v>0.85488083022907957</c:v>
                </c:pt>
                <c:pt idx="21">
                  <c:v>0.84677571097413584</c:v>
                </c:pt>
                <c:pt idx="22">
                  <c:v>0.83863645524779828</c:v>
                </c:pt>
                <c:pt idx="23">
                  <c:v>0.83046809941836086</c:v>
                </c:pt>
                <c:pt idx="24">
                  <c:v>0.82227548109535664</c:v>
                </c:pt>
                <c:pt idx="25">
                  <c:v>0.81406324534092367</c:v>
                </c:pt>
                <c:pt idx="26">
                  <c:v>0.80583585070536823</c:v>
                </c:pt>
                <c:pt idx="27">
                  <c:v>0.79759757509164075</c:v>
                </c:pt>
                <c:pt idx="28">
                  <c:v>0.78935252145332035</c:v>
                </c:pt>
                <c:pt idx="29">
                  <c:v>0.78110462333058062</c:v>
                </c:pt>
                <c:pt idx="30">
                  <c:v>0.77285765022849695</c:v>
                </c:pt>
                <c:pt idx="31">
                  <c:v>0.76461521284193901</c:v>
                </c:pt>
                <c:pt idx="32">
                  <c:v>0.75638076813118404</c:v>
                </c:pt>
                <c:pt idx="33">
                  <c:v>0.74815762425227661</c:v>
                </c:pt>
                <c:pt idx="34">
                  <c:v>0.73994894534605782</c:v>
                </c:pt>
                <c:pt idx="35">
                  <c:v>0.73175775618968331</c:v>
                </c:pt>
                <c:pt idx="36">
                  <c:v>0.72358694671434953</c:v>
                </c:pt>
                <c:pt idx="37">
                  <c:v>0.71543927639285143</c:v>
                </c:pt>
                <c:pt idx="38">
                  <c:v>0.70731737850050125</c:v>
                </c:pt>
                <c:pt idx="39">
                  <c:v>0.69922376425284105</c:v>
                </c:pt>
                <c:pt idx="40">
                  <c:v>0.69116082682349922</c:v>
                </c:pt>
                <c:pt idx="41">
                  <c:v>0.68313084524544632</c:v>
                </c:pt>
                <c:pt idx="42">
                  <c:v>0.67513598819882559</c:v>
                </c:pt>
                <c:pt idx="43">
                  <c:v>0.66717831768844671</c:v>
                </c:pt>
                <c:pt idx="44">
                  <c:v>0.65925979261395329</c:v>
                </c:pt>
                <c:pt idx="45">
                  <c:v>0.65138227223559297</c:v>
                </c:pt>
                <c:pt idx="46">
                  <c:v>0.64354751953844425</c:v>
                </c:pt>
                <c:pt idx="47">
                  <c:v>0.63575720449787831</c:v>
                </c:pt>
                <c:pt idx="48">
                  <c:v>0.62801290724895964</c:v>
                </c:pt>
                <c:pt idx="49">
                  <c:v>0.62031612116242174</c:v>
                </c:pt>
                <c:pt idx="50">
                  <c:v>0.61266825582978046</c:v>
                </c:pt>
                <c:pt idx="51">
                  <c:v>0.60507063996008381</c:v>
                </c:pt>
                <c:pt idx="52">
                  <c:v>0.59752452419072855</c:v>
                </c:pt>
                <c:pt idx="53">
                  <c:v>0.59003108381471026</c:v>
                </c:pt>
                <c:pt idx="54">
                  <c:v>0.58259142142661346</c:v>
                </c:pt>
                <c:pt idx="55">
                  <c:v>0.57520656948958371</c:v>
                </c:pt>
                <c:pt idx="56">
                  <c:v>0.56787749282546685</c:v>
                </c:pt>
                <c:pt idx="57">
                  <c:v>0.56060509103024192</c:v>
                </c:pt>
                <c:pt idx="58">
                  <c:v>0.553390200816819</c:v>
                </c:pt>
                <c:pt idx="59">
                  <c:v>0.54623359828721552</c:v>
                </c:pt>
                <c:pt idx="60">
                  <c:v>0.53913600113607518</c:v>
                </c:pt>
                <c:pt idx="61">
                  <c:v>0.53209807078743843</c:v>
                </c:pt>
                <c:pt idx="62">
                  <c:v>0.52512041446662383</c:v>
                </c:pt>
                <c:pt idx="63">
                  <c:v>0.51820358720903037</c:v>
                </c:pt>
                <c:pt idx="64">
                  <c:v>0.51134809380762247</c:v>
                </c:pt>
                <c:pt idx="65">
                  <c:v>0.50455439070081198</c:v>
                </c:pt>
                <c:pt idx="66">
                  <c:v>0.49782288780240791</c:v>
                </c:pt>
                <c:pt idx="67">
                  <c:v>0.4911539502752556</c:v>
                </c:pt>
                <c:pt idx="68">
                  <c:v>0.48454790025015032</c:v>
                </c:pt>
                <c:pt idx="69">
                  <c:v>0.47800501849156096</c:v>
                </c:pt>
                <c:pt idx="70">
                  <c:v>0.47152554601166397</c:v>
                </c:pt>
                <c:pt idx="71">
                  <c:v>0.46510968563414468</c:v>
                </c:pt>
                <c:pt idx="72">
                  <c:v>0.4587576035091846</c:v>
                </c:pt>
                <c:pt idx="73">
                  <c:v>0.45246943058101546</c:v>
                </c:pt>
                <c:pt idx="74">
                  <c:v>0.44624526400938469</c:v>
                </c:pt>
                <c:pt idx="75">
                  <c:v>0.44008516854623869</c:v>
                </c:pt>
                <c:pt idx="76">
                  <c:v>0.43398917786889768</c:v>
                </c:pt>
                <c:pt idx="77">
                  <c:v>0.42795729587095932</c:v>
                </c:pt>
                <c:pt idx="78">
                  <c:v>0.42198949791213747</c:v>
                </c:pt>
                <c:pt idx="79">
                  <c:v>0.41608573202820698</c:v>
                </c:pt>
                <c:pt idx="80">
                  <c:v>0.41024592010219735</c:v>
                </c:pt>
                <c:pt idx="81">
                  <c:v>0.40446995899794336</c:v>
                </c:pt>
                <c:pt idx="82">
                  <c:v>0.3987577216570749</c:v>
                </c:pt>
                <c:pt idx="83">
                  <c:v>0.39310905816049474</c:v>
                </c:pt>
                <c:pt idx="84">
                  <c:v>0.38752379675536897</c:v>
                </c:pt>
                <c:pt idx="85">
                  <c:v>0.38200174484862304</c:v>
                </c:pt>
                <c:pt idx="86">
                  <c:v>0.37654268996791218</c:v>
                </c:pt>
                <c:pt idx="87">
                  <c:v>0.37114640069100763</c:v>
                </c:pt>
                <c:pt idx="88">
                  <c:v>0.36581262754451427</c:v>
                </c:pt>
                <c:pt idx="89">
                  <c:v>0.36054110387281124</c:v>
                </c:pt>
                <c:pt idx="90">
                  <c:v>0.35533154667808131</c:v>
                </c:pt>
                <c:pt idx="91">
                  <c:v>0.35018365743227359</c:v>
                </c:pt>
                <c:pt idx="92">
                  <c:v>0.34509712286181837</c:v>
                </c:pt>
                <c:pt idx="93">
                  <c:v>0.3400716157058925</c:v>
                </c:pt>
                <c:pt idx="94">
                  <c:v>0.33510679544901079</c:v>
                </c:pt>
                <c:pt idx="95">
                  <c:v>0.33020230902869896</c:v>
                </c:pt>
                <c:pt idx="96">
                  <c:v>0.3253577915189807</c:v>
                </c:pt>
                <c:pt idx="97">
                  <c:v>0.32057286679039376</c:v>
                </c:pt>
                <c:pt idx="98">
                  <c:v>0.31584714814722969</c:v>
                </c:pt>
                <c:pt idx="99">
                  <c:v>0.31118023894267027</c:v>
                </c:pt>
                <c:pt idx="100">
                  <c:v>0.30657173317247977</c:v>
                </c:pt>
                <c:pt idx="101">
                  <c:v>0.30202121604788967</c:v>
                </c:pt>
                <c:pt idx="102">
                  <c:v>0.29752826454829751</c:v>
                </c:pt>
                <c:pt idx="103">
                  <c:v>0.29309244795438294</c:v>
                </c:pt>
                <c:pt idx="104">
                  <c:v>0.28871332836222885</c:v>
                </c:pt>
                <c:pt idx="105">
                  <c:v>0.28439046117901728</c:v>
                </c:pt>
                <c:pt idx="106">
                  <c:v>0.28012339560085553</c:v>
                </c:pt>
                <c:pt idx="107">
                  <c:v>0.27591167507327169</c:v>
                </c:pt>
                <c:pt idx="108">
                  <c:v>0.27175483773490483</c:v>
                </c:pt>
                <c:pt idx="109">
                  <c:v>0.26765241684489804</c:v>
                </c:pt>
                <c:pt idx="110">
                  <c:v>0.26360394119449215</c:v>
                </c:pt>
                <c:pt idx="111">
                  <c:v>0.25960893550329989</c:v>
                </c:pt>
                <c:pt idx="112">
                  <c:v>0.25566692080073045</c:v>
                </c:pt>
                <c:pt idx="113">
                  <c:v>0.25177741479301846</c:v>
                </c:pt>
                <c:pt idx="114">
                  <c:v>0.2479399322163009</c:v>
                </c:pt>
                <c:pt idx="115">
                  <c:v>0.24415398517617107</c:v>
                </c:pt>
                <c:pt idx="116">
                  <c:v>0.24041908347412838</c:v>
                </c:pt>
                <c:pt idx="117">
                  <c:v>0.23673473492132968</c:v>
                </c:pt>
                <c:pt idx="118">
                  <c:v>0.23310044564003699</c:v>
                </c:pt>
                <c:pt idx="119">
                  <c:v>0.2295157203531453</c:v>
                </c:pt>
                <c:pt idx="120">
                  <c:v>0.22598006266216333</c:v>
                </c:pt>
                <c:pt idx="121">
                  <c:v>0.22249297531400924</c:v>
                </c:pt>
                <c:pt idx="122">
                  <c:v>0.21905396045697323</c:v>
                </c:pt>
                <c:pt idx="123">
                  <c:v>0.21566251988618923</c:v>
                </c:pt>
                <c:pt idx="124">
                  <c:v>0.21231815527894771</c:v>
                </c:pt>
                <c:pt idx="125">
                  <c:v>0.20902036842017235</c:v>
                </c:pt>
                <c:pt idx="126">
                  <c:v>0.20576866141837419</c:v>
                </c:pt>
                <c:pt idx="127">
                  <c:v>0.2025625369123879</c:v>
                </c:pt>
                <c:pt idx="128">
                  <c:v>0.19940149826918602</c:v>
                </c:pt>
                <c:pt idx="129">
                  <c:v>0.19628504977305805</c:v>
                </c:pt>
                <c:pt idx="130">
                  <c:v>0.19321269680643466</c:v>
                </c:pt>
                <c:pt idx="131">
                  <c:v>0.19018394602262695</c:v>
                </c:pt>
                <c:pt idx="132">
                  <c:v>0.18719830551074451</c:v>
                </c:pt>
                <c:pt idx="133">
                  <c:v>0.18425528495304822</c:v>
                </c:pt>
                <c:pt idx="134">
                  <c:v>0.18135439577498549</c:v>
                </c:pt>
                <c:pt idx="135">
                  <c:v>0.17849515128814972</c:v>
                </c:pt>
                <c:pt idx="136">
                  <c:v>0.17567706682639722</c:v>
                </c:pt>
                <c:pt idx="137">
                  <c:v>0.17289965987534989</c:v>
                </c:pt>
                <c:pt idx="138">
                  <c:v>0.17016245019550313</c:v>
                </c:pt>
                <c:pt idx="139">
                  <c:v>0.16746495993915456</c:v>
                </c:pt>
                <c:pt idx="140">
                  <c:v>0.16480671376135994</c:v>
                </c:pt>
                <c:pt idx="141">
                  <c:v>0.16218723892511985</c:v>
                </c:pt>
                <c:pt idx="142">
                  <c:v>0.15960606540099143</c:v>
                </c:pt>
                <c:pt idx="143">
                  <c:v>0.15706272596131637</c:v>
                </c:pt>
                <c:pt idx="144">
                  <c:v>0.15455675626924947</c:v>
                </c:pt>
                <c:pt idx="145">
                  <c:v>0.15208769496276681</c:v>
                </c:pt>
                <c:pt idx="146">
                  <c:v>0.14965508373382691</c:v>
                </c:pt>
                <c:pt idx="147">
                  <c:v>0.14725846740285448</c:v>
                </c:pt>
                <c:pt idx="148">
                  <c:v>0.14489739398870929</c:v>
                </c:pt>
                <c:pt idx="149">
                  <c:v>0.14257141477429991</c:v>
                </c:pt>
                <c:pt idx="150">
                  <c:v>0.14028008436799522</c:v>
                </c:pt>
                <c:pt idx="151">
                  <c:v>0.13802296076098416</c:v>
                </c:pt>
                <c:pt idx="152">
                  <c:v>0.13579960538072797</c:v>
                </c:pt>
                <c:pt idx="153">
                  <c:v>0.13360958314064539</c:v>
                </c:pt>
                <c:pt idx="154">
                  <c:v>0.13145246248616779</c:v>
                </c:pt>
                <c:pt idx="155">
                  <c:v>0.12932781543729546</c:v>
                </c:pt>
                <c:pt idx="156">
                  <c:v>0.12723521762778417</c:v>
                </c:pt>
                <c:pt idx="157">
                  <c:v>0.12517424834108559</c:v>
                </c:pt>
                <c:pt idx="158">
                  <c:v>0.1231444905431623</c:v>
                </c:pt>
                <c:pt idx="159">
                  <c:v>0.12114553091229446</c:v>
                </c:pt>
                <c:pt idx="160">
                  <c:v>0.1191769598659909</c:v>
                </c:pt>
                <c:pt idx="161">
                  <c:v>0.11723837158511463</c:v>
                </c:pt>
                <c:pt idx="162">
                  <c:v>0.11532936403532933</c:v>
                </c:pt>
                <c:pt idx="163">
                  <c:v>0.11344953898596952</c:v>
                </c:pt>
                <c:pt idx="164">
                  <c:v>0.11159850202643468</c:v>
                </c:pt>
                <c:pt idx="165">
                  <c:v>0.1097758625802038</c:v>
                </c:pt>
                <c:pt idx="166">
                  <c:v>0.10798123391656442</c:v>
                </c:pt>
                <c:pt idx="167">
                  <c:v>0.10621423316014686</c:v>
                </c:pt>
                <c:pt idx="168">
                  <c:v>0.10447448129835168</c:v>
                </c:pt>
                <c:pt idx="169">
                  <c:v>0.10276160318675562</c:v>
                </c:pt>
                <c:pt idx="170">
                  <c:v>0.10107522755257856</c:v>
                </c:pt>
                <c:pt idx="171">
                  <c:v>9.9414986996291504E-2</c:v>
                </c:pt>
                <c:pt idx="172">
                  <c:v>9.7780517991442897E-2</c:v>
                </c:pt>
                <c:pt idx="173">
                  <c:v>9.6171460882778309E-2</c:v>
                </c:pt>
                <c:pt idx="174">
                  <c:v>9.4587459882725988E-2</c:v>
                </c:pt>
                <c:pt idx="175">
                  <c:v>9.3028163066318462E-2</c:v>
                </c:pt>
                <c:pt idx="176">
                  <c:v>9.1493222364618348E-2</c:v>
                </c:pt>
                <c:pt idx="177">
                  <c:v>8.9982293556713805E-2</c:v>
                </c:pt>
                <c:pt idx="178">
                  <c:v>8.8495036260347631E-2</c:v>
                </c:pt>
                <c:pt idx="179">
                  <c:v>8.7031113921241354E-2</c:v>
                </c:pt>
                <c:pt idx="180">
                  <c:v>8.5590193801173831E-2</c:v>
                </c:pt>
                <c:pt idx="181">
                  <c:v>8.4171946964872291E-2</c:v>
                </c:pt>
                <c:pt idx="182">
                  <c:v>8.2776048265771063E-2</c:v>
                </c:pt>
                <c:pt idx="183">
                  <c:v>8.14021763306923E-2</c:v>
                </c:pt>
                <c:pt idx="184">
                  <c:v>8.0050013543500442E-2</c:v>
                </c:pt>
                <c:pt idx="185">
                  <c:v>7.8719246027781076E-2</c:v>
                </c:pt>
                <c:pt idx="186">
                  <c:v>7.7409563628592581E-2</c:v>
                </c:pt>
                <c:pt idx="187">
                  <c:v>7.6120659893337772E-2</c:v>
                </c:pt>
                <c:pt idx="188">
                  <c:v>7.4852232051800971E-2</c:v>
                </c:pt>
                <c:pt idx="189">
                  <c:v>7.3603980995394308E-2</c:v>
                </c:pt>
                <c:pt idx="190">
                  <c:v>7.2375611255655753E-2</c:v>
                </c:pt>
                <c:pt idx="191">
                  <c:v>7.1166830982039853E-2</c:v>
                </c:pt>
                <c:pt idx="192">
                  <c:v>6.997735191904067E-2</c:v>
                </c:pt>
                <c:pt idx="193">
                  <c:v>6.8806889382685046E-2</c:v>
                </c:pt>
                <c:pt idx="194">
                  <c:v>6.7655162236433281E-2</c:v>
                </c:pt>
                <c:pt idx="195">
                  <c:v>6.6521892866522533E-2</c:v>
                </c:pt>
                <c:pt idx="196">
                  <c:v>6.5406807156787414E-2</c:v>
                </c:pt>
                <c:pt idx="197">
                  <c:v>6.4309634462990872E-2</c:v>
                </c:pt>
                <c:pt idx="198">
                  <c:v>6.3230107586697282E-2</c:v>
                </c:pt>
                <c:pt idx="199">
                  <c:v>6.2167962748718525E-2</c:v>
                </c:pt>
                <c:pt idx="200">
                  <c:v>6.1122939562162797E-2</c:v>
                </c:pt>
                <c:pt idx="201">
                  <c:v>6.0094781005114749E-2</c:v>
                </c:pt>
                <c:pt idx="202">
                  <c:v>5.9083233392974513E-2</c:v>
                </c:pt>
                <c:pt idx="203">
                  <c:v>5.8088046350482231E-2</c:v>
                </c:pt>
                <c:pt idx="204">
                  <c:v>5.7108972783453685E-2</c:v>
                </c:pt>
                <c:pt idx="205">
                  <c:v>5.6145768850251583E-2</c:v>
                </c:pt>
                <c:pt idx="206">
                  <c:v>5.5198193933016393E-2</c:v>
                </c:pt>
                <c:pt idx="207">
                  <c:v>5.4266010608679423E-2</c:v>
                </c:pt>
                <c:pt idx="208">
                  <c:v>5.3348984619780167E-2</c:v>
                </c:pt>
                <c:pt idx="209">
                  <c:v>5.2446884845109107E-2</c:v>
                </c:pt>
                <c:pt idx="210">
                  <c:v>5.155948327019625E-2</c:v>
                </c:pt>
                <c:pt idx="211">
                  <c:v>5.0686554957664887E-2</c:v>
                </c:pt>
                <c:pt idx="212">
                  <c:v>4.982787801746949E-2</c:v>
                </c:pt>
                <c:pt idx="213">
                  <c:v>4.8983233577035712E-2</c:v>
                </c:pt>
                <c:pt idx="214">
                  <c:v>4.8152405751319724E-2</c:v>
                </c:pt>
                <c:pt idx="215">
                  <c:v>4.7335181612803784E-2</c:v>
                </c:pt>
                <c:pt idx="216">
                  <c:v>4.6531351161443663E-2</c:v>
                </c:pt>
                <c:pt idx="217">
                  <c:v>4.5740707294583585E-2</c:v>
                </c:pt>
                <c:pt idx="218">
                  <c:v>4.4963045776853068E-2</c:v>
                </c:pt>
                <c:pt idx="219">
                  <c:v>4.4198165210059953E-2</c:v>
                </c:pt>
                <c:pt idx="220">
                  <c:v>4.3445867003093011E-2</c:v>
                </c:pt>
                <c:pt idx="221">
                  <c:v>4.2705955341847054E-2</c:v>
                </c:pt>
                <c:pt idx="222">
                  <c:v>4.1978237159182932E-2</c:v>
                </c:pt>
                <c:pt idx="223">
                  <c:v>4.1262522104934259E-2</c:v>
                </c:pt>
                <c:pt idx="224">
                  <c:v>4.0558622515972073E-2</c:v>
                </c:pt>
                <c:pt idx="225">
                  <c:v>3.9866353386338441E-2</c:v>
                </c:pt>
                <c:pt idx="226">
                  <c:v>3.9185532337459097E-2</c:v>
                </c:pt>
                <c:pt idx="227">
                  <c:v>3.851597958844518E-2</c:v>
                </c:pt>
                <c:pt idx="228">
                  <c:v>3.7857517926493327E-2</c:v>
                </c:pt>
                <c:pt idx="229">
                  <c:v>3.7209972677393122E-2</c:v>
                </c:pt>
                <c:pt idx="230">
                  <c:v>3.6573171676150526E-2</c:v>
                </c:pt>
                <c:pt idx="231">
                  <c:v>3.5946945237735256E-2</c:v>
                </c:pt>
                <c:pt idx="232">
                  <c:v>3.5331126127960043E-2</c:v>
                </c:pt>
                <c:pt idx="233">
                  <c:v>3.4725549534498905E-2</c:v>
                </c:pt>
                <c:pt idx="234">
                  <c:v>3.4130053038051604E-2</c:v>
                </c:pt>
                <c:pt idx="235">
                  <c:v>3.3544476583660776E-2</c:v>
                </c:pt>
                <c:pt idx="236">
                  <c:v>3.2968662452188102E-2</c:v>
                </c:pt>
                <c:pt idx="237">
                  <c:v>3.2402455231955382E-2</c:v>
                </c:pt>
                <c:pt idx="238">
                  <c:v>3.1845701790556173E-2</c:v>
                </c:pt>
                <c:pt idx="239">
                  <c:v>3.1298251246843323E-2</c:v>
                </c:pt>
                <c:pt idx="240">
                  <c:v>3.0759954943097346E-2</c:v>
                </c:pt>
                <c:pt idx="241">
                  <c:v>3.0230666417380397E-2</c:v>
                </c:pt>
                <c:pt idx="242">
                  <c:v>2.971024137608029E-2</c:v>
                </c:pt>
                <c:pt idx="243">
                  <c:v>2.9198537666648639E-2</c:v>
                </c:pt>
                <c:pt idx="244">
                  <c:v>2.869541525053719E-2</c:v>
                </c:pt>
                <c:pt idx="245">
                  <c:v>2.8200736176335811E-2</c:v>
                </c:pt>
                <c:pt idx="246">
                  <c:v>2.7714364553115687E-2</c:v>
                </c:pt>
                <c:pt idx="247">
                  <c:v>2.7236166523980841E-2</c:v>
                </c:pt>
                <c:pt idx="248">
                  <c:v>2.6766010239830905E-2</c:v>
                </c:pt>
                <c:pt idx="249">
                  <c:v>2.6303765833337937E-2</c:v>
                </c:pt>
                <c:pt idx="250">
                  <c:v>2.5849305393139774E-2</c:v>
                </c:pt>
                <c:pt idx="251">
                  <c:v>2.5402502938252199E-2</c:v>
                </c:pt>
                <c:pt idx="252">
                  <c:v>2.496323439270217E-2</c:v>
                </c:pt>
                <c:pt idx="253">
                  <c:v>2.4531377560383885E-2</c:v>
                </c:pt>
                <c:pt idx="254">
                  <c:v>2.4106812100139582E-2</c:v>
                </c:pt>
                <c:pt idx="255">
                  <c:v>2.3689419501066622E-2</c:v>
                </c:pt>
                <c:pt idx="256">
                  <c:v>2.3279083058052208E-2</c:v>
                </c:pt>
                <c:pt idx="257">
                  <c:v>2.2875687847537077E-2</c:v>
                </c:pt>
                <c:pt idx="258">
                  <c:v>2.2479120703509273E-2</c:v>
                </c:pt>
                <c:pt idx="259">
                  <c:v>2.2089270193728878E-2</c:v>
                </c:pt>
                <c:pt idx="260">
                  <c:v>2.1706026596184595E-2</c:v>
                </c:pt>
                <c:pt idx="261">
                  <c:v>2.1329281875782827E-2</c:v>
                </c:pt>
                <c:pt idx="262">
                  <c:v>2.0958929661269783E-2</c:v>
                </c:pt>
                <c:pt idx="263">
                  <c:v>2.0594865222387092E-2</c:v>
                </c:pt>
                <c:pt idx="264">
                  <c:v>2.0236985447261123E-2</c:v>
                </c:pt>
                <c:pt idx="265">
                  <c:v>1.9885188820026302E-2</c:v>
                </c:pt>
                <c:pt idx="266">
                  <c:v>1.9539375398682418E-2</c:v>
                </c:pt>
                <c:pt idx="267">
                  <c:v>1.9199446793185925E-2</c:v>
                </c:pt>
                <c:pt idx="268">
                  <c:v>1.8865306143775087E-2</c:v>
                </c:pt>
                <c:pt idx="269">
                  <c:v>1.8536858099528729E-2</c:v>
                </c:pt>
                <c:pt idx="270">
                  <c:v>1.8214008797158288E-2</c:v>
                </c:pt>
                <c:pt idx="271">
                  <c:v>1.7896665840032699E-2</c:v>
                </c:pt>
                <c:pt idx="272">
                  <c:v>1.7584738277435688E-2</c:v>
                </c:pt>
                <c:pt idx="273">
                  <c:v>1.7278136584054811E-2</c:v>
                </c:pt>
                <c:pt idx="274">
                  <c:v>1.6976772639701588E-2</c:v>
                </c:pt>
                <c:pt idx="275">
                  <c:v>1.6680559709262081E-2</c:v>
                </c:pt>
                <c:pt idx="276">
                  <c:v>1.6389412422876976E-2</c:v>
                </c:pt>
                <c:pt idx="277">
                  <c:v>1.6103246756350387E-2</c:v>
                </c:pt>
                <c:pt idx="278">
                  <c:v>1.5821980011786412E-2</c:v>
                </c:pt>
                <c:pt idx="279">
                  <c:v>1.5545530798452436E-2</c:v>
                </c:pt>
                <c:pt idx="280">
                  <c:v>1.527381901386813E-2</c:v>
                </c:pt>
                <c:pt idx="281">
                  <c:v>1.5006765825119013E-2</c:v>
                </c:pt>
                <c:pt idx="282">
                  <c:v>1.4744293650393444E-2</c:v>
                </c:pt>
                <c:pt idx="283">
                  <c:v>1.4486326140741797E-2</c:v>
                </c:pt>
                <c:pt idx="284">
                  <c:v>1.4232788162056541E-2</c:v>
                </c:pt>
                <c:pt idx="285">
                  <c:v>1.3983605777271976E-2</c:v>
                </c:pt>
                <c:pt idx="286">
                  <c:v>1.37387062287822E-2</c:v>
                </c:pt>
                <c:pt idx="287">
                  <c:v>1.3498017921075977E-2</c:v>
                </c:pt>
                <c:pt idx="288">
                  <c:v>1.3261470403587029E-2</c:v>
                </c:pt>
                <c:pt idx="289">
                  <c:v>1.3028994353758323E-2</c:v>
                </c:pt>
                <c:pt idx="290">
                  <c:v>1.2800521560318842E-2</c:v>
                </c:pt>
                <c:pt idx="291">
                  <c:v>1.2575984906771306E-2</c:v>
                </c:pt>
                <c:pt idx="292">
                  <c:v>1.2355318355089292E-2</c:v>
                </c:pt>
                <c:pt idx="293">
                  <c:v>1.2138456929622177E-2</c:v>
                </c:pt>
                <c:pt idx="294">
                  <c:v>1.1925336701206275E-2</c:v>
                </c:pt>
                <c:pt idx="295">
                  <c:v>1.1715894771480551E-2</c:v>
                </c:pt>
                <c:pt idx="296">
                  <c:v>1.1510069257405237E-2</c:v>
                </c:pt>
                <c:pt idx="297">
                  <c:v>1.1307799275981713E-2</c:v>
                </c:pt>
                <c:pt idx="298">
                  <c:v>1.1109024929171899E-2</c:v>
                </c:pt>
                <c:pt idx="299">
                  <c:v>1.0913687289015501E-2</c:v>
                </c:pt>
                <c:pt idx="300">
                  <c:v>1.0721728382943368E-2</c:v>
                </c:pt>
                <c:pt idx="301">
                  <c:v>1.053309117928519E-2</c:v>
                </c:pt>
                <c:pt idx="302">
                  <c:v>1.0347719572969833E-2</c:v>
                </c:pt>
                <c:pt idx="303">
                  <c:v>1.0165558371416493E-2</c:v>
                </c:pt>
                <c:pt idx="304">
                  <c:v>9.9865532806149484E-3</c:v>
                </c:pt>
                <c:pt idx="305">
                  <c:v>9.8106508913930572E-3</c:v>
                </c:pt>
                <c:pt idx="306">
                  <c:v>9.6377986658697859E-3</c:v>
                </c:pt>
                <c:pt idx="307">
                  <c:v>9.4679449240919009E-3</c:v>
                </c:pt>
                <c:pt idx="308">
                  <c:v>9.301038830852551E-3</c:v>
                </c:pt>
                <c:pt idx="309">
                  <c:v>9.1370303826899448E-3</c:v>
                </c:pt>
                <c:pt idx="310">
                  <c:v>8.975870395064256E-3</c:v>
                </c:pt>
                <c:pt idx="311">
                  <c:v>8.8175104897110102E-3</c:v>
                </c:pt>
                <c:pt idx="312">
                  <c:v>8.6619030821690757E-3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9A-4873-9853-5F5B79FEE192}"/>
            </c:ext>
          </c:extLst>
        </c:ser>
        <c:ser>
          <c:idx val="1"/>
          <c:order val="1"/>
          <c:tx>
            <c:strRef>
              <c:f>Model!$I$21</c:f>
              <c:strCache>
                <c:ptCount val="1"/>
                <c:pt idx="0">
                  <c:v>PFS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Model!$G$22:$G$334</c:f>
              <c:numCache>
                <c:formatCode>General</c:formatCode>
                <c:ptCount val="3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</c:numCache>
            </c:numRef>
          </c:cat>
          <c:val>
            <c:numRef>
              <c:f>Model!$I$22:$I$334</c:f>
              <c:numCache>
                <c:formatCode>0.000</c:formatCode>
                <c:ptCount val="313"/>
                <c:pt idx="0">
                  <c:v>1</c:v>
                </c:pt>
                <c:pt idx="1">
                  <c:v>0.98164330385812559</c:v>
                </c:pt>
                <c:pt idx="2">
                  <c:v>0.96362357600949633</c:v>
                </c:pt>
                <c:pt idx="3">
                  <c:v>0.94593463082954354</c:v>
                </c:pt>
                <c:pt idx="4">
                  <c:v>0.92857039624132942</c:v>
                </c:pt>
                <c:pt idx="5">
                  <c:v>0.91152491163118743</c:v>
                </c:pt>
                <c:pt idx="6">
                  <c:v>0.8947923258026248</c:v>
                </c:pt>
                <c:pt idx="7">
                  <c:v>0.87836689496778497</c:v>
                </c:pt>
                <c:pt idx="8">
                  <c:v>0.86224298077577965</c:v>
                </c:pt>
                <c:pt idx="9">
                  <c:v>0.8464150483772146</c:v>
                </c:pt>
                <c:pt idx="10">
                  <c:v>0.83087766452424416</c:v>
                </c:pt>
                <c:pt idx="11">
                  <c:v>0.81562549570550236</c:v>
                </c:pt>
                <c:pt idx="12">
                  <c:v>0.80065330631527076</c:v>
                </c:pt>
                <c:pt idx="13">
                  <c:v>0.78595595685625419</c:v>
                </c:pt>
                <c:pt idx="14">
                  <c:v>0.77152840217534779</c:v>
                </c:pt>
                <c:pt idx="15">
                  <c:v>0.75736568973178908</c:v>
                </c:pt>
                <c:pt idx="16">
                  <c:v>0.74346295789710148</c:v>
                </c:pt>
                <c:pt idx="17">
                  <c:v>0.72981543428624518</c:v>
                </c:pt>
                <c:pt idx="18">
                  <c:v>0.71641843411940243</c:v>
                </c:pt>
                <c:pt idx="19">
                  <c:v>0.70326735861383505</c:v>
                </c:pt>
                <c:pt idx="20">
                  <c:v>0.69035769340526221</c:v>
                </c:pt>
                <c:pt idx="21">
                  <c:v>0.67768500699821654</c:v>
                </c:pt>
                <c:pt idx="22">
                  <c:v>0.66524494924484623</c:v>
                </c:pt>
                <c:pt idx="23">
                  <c:v>0.65303324985164191</c:v>
                </c:pt>
                <c:pt idx="24">
                  <c:v>0.64104571691357459</c:v>
                </c:pt>
                <c:pt idx="25">
                  <c:v>0.62927823547514206</c:v>
                </c:pt>
                <c:pt idx="26">
                  <c:v>0.61772676611782995</c:v>
                </c:pt>
                <c:pt idx="27">
                  <c:v>0.60638734357350221</c:v>
                </c:pt>
                <c:pt idx="28">
                  <c:v>0.59525607536324499</c:v>
                </c:pt>
                <c:pt idx="29">
                  <c:v>0.58432914046119722</c:v>
                </c:pt>
                <c:pt idx="30">
                  <c:v>0.57360278798290842</c:v>
                </c:pt>
                <c:pt idx="31">
                  <c:v>0.5630733358977742</c:v>
                </c:pt>
                <c:pt idx="32">
                  <c:v>0.55273716976510723</c:v>
                </c:pt>
                <c:pt idx="33">
                  <c:v>0.54259074149340947</c:v>
                </c:pt>
                <c:pt idx="34">
                  <c:v>0.5326305681224206</c:v>
                </c:pt>
                <c:pt idx="35">
                  <c:v>0.52285323062752342</c:v>
                </c:pt>
                <c:pt idx="36">
                  <c:v>0.51325537274609656</c:v>
                </c:pt>
                <c:pt idx="37">
                  <c:v>0.50383369982541193</c:v>
                </c:pt>
                <c:pt idx="38">
                  <c:v>0.49458497769168047</c:v>
                </c:pt>
                <c:pt idx="39">
                  <c:v>0.48550603153985855</c:v>
                </c:pt>
                <c:pt idx="40">
                  <c:v>0.4765937448438341</c:v>
                </c:pt>
                <c:pt idx="41">
                  <c:v>0.46784505828661782</c:v>
                </c:pt>
                <c:pt idx="42">
                  <c:v>0.45925696871017285</c:v>
                </c:pt>
                <c:pt idx="43">
                  <c:v>0.45082652808452189</c:v>
                </c:pt>
                <c:pt idx="44">
                  <c:v>0.44255084249577814</c:v>
                </c:pt>
                <c:pt idx="45">
                  <c:v>0.43442707115275264</c:v>
                </c:pt>
                <c:pt idx="46">
                  <c:v>0.42645242541179712</c:v>
                </c:pt>
                <c:pt idx="47">
                  <c:v>0.41862416781954742</c:v>
                </c:pt>
                <c:pt idx="48">
                  <c:v>0.41093961117323896</c:v>
                </c:pt>
                <c:pt idx="49">
                  <c:v>0.40339611759827182</c:v>
                </c:pt>
                <c:pt idx="50">
                  <c:v>0.39599109764270851</c:v>
                </c:pt>
                <c:pt idx="51">
                  <c:v>0.38872200938839402</c:v>
                </c:pt>
                <c:pt idx="52">
                  <c:v>0.38158635757839243</c:v>
                </c:pt>
                <c:pt idx="53">
                  <c:v>0.37458169276044123</c:v>
                </c:pt>
                <c:pt idx="54">
                  <c:v>0.36770561044612887</c:v>
                </c:pt>
                <c:pt idx="55">
                  <c:v>0.36095575028550686</c:v>
                </c:pt>
                <c:pt idx="56">
                  <c:v>0.35432979525685354</c:v>
                </c:pt>
                <c:pt idx="57">
                  <c:v>0.34782547087131088</c:v>
                </c:pt>
                <c:pt idx="58">
                  <c:v>0.34144054439212185</c:v>
                </c:pt>
                <c:pt idx="59">
                  <c:v>0.33517282406819948</c:v>
                </c:pt>
                <c:pt idx="60">
                  <c:v>0.32902015838176563</c:v>
                </c:pt>
                <c:pt idx="61">
                  <c:v>0.32298043530980014</c:v>
                </c:pt>
                <c:pt idx="62">
                  <c:v>0.31705158159904784</c:v>
                </c:pt>
                <c:pt idx="63">
                  <c:v>0.31123156205433344</c:v>
                </c:pt>
                <c:pt idx="64">
                  <c:v>0.3055183788399411</c:v>
                </c:pt>
                <c:pt idx="65">
                  <c:v>0.29991007079381821</c:v>
                </c:pt>
                <c:pt idx="66">
                  <c:v>0.29440471275436803</c:v>
                </c:pt>
                <c:pt idx="67">
                  <c:v>0.28900041489960027</c:v>
                </c:pt>
                <c:pt idx="68">
                  <c:v>0.28369532209841269</c:v>
                </c:pt>
                <c:pt idx="69">
                  <c:v>0.27848761327378097</c:v>
                </c:pt>
                <c:pt idx="70">
                  <c:v>0.27337550077763834</c:v>
                </c:pt>
                <c:pt idx="71">
                  <c:v>0.26835722977723048</c:v>
                </c:pt>
                <c:pt idx="72">
                  <c:v>0.26343107765273471</c:v>
                </c:pt>
                <c:pt idx="73">
                  <c:v>0.25859535340593692</c:v>
                </c:pt>
                <c:pt idx="74">
                  <c:v>0.25384839707976353</c:v>
                </c:pt>
                <c:pt idx="75">
                  <c:v>0.24918857918846843</c:v>
                </c:pt>
                <c:pt idx="76">
                  <c:v>0.24461430015828031</c:v>
                </c:pt>
                <c:pt idx="77">
                  <c:v>0.2401239897783175</c:v>
                </c:pt>
                <c:pt idx="78">
                  <c:v>0.23571610666158238</c:v>
                </c:pt>
                <c:pt idx="79">
                  <c:v>0.23138913771585007</c:v>
                </c:pt>
                <c:pt idx="80">
                  <c:v>0.22714159762426989</c:v>
                </c:pt>
                <c:pt idx="81">
                  <c:v>0.22297202833550125</c:v>
                </c:pt>
                <c:pt idx="82">
                  <c:v>0.21887899856320905</c:v>
                </c:pt>
                <c:pt idx="83">
                  <c:v>0.21486110329474645</c:v>
                </c:pt>
                <c:pt idx="84">
                  <c:v>0.2109169633088569</c:v>
                </c:pt>
                <c:pt idx="85">
                  <c:v>0.20704522470222933</c:v>
                </c:pt>
                <c:pt idx="86">
                  <c:v>0.2032445584247444</c:v>
                </c:pt>
                <c:pt idx="87">
                  <c:v>0.19951365982325192</c:v>
                </c:pt>
                <c:pt idx="88">
                  <c:v>0.19585124819372318</c:v>
                </c:pt>
                <c:pt idx="89">
                  <c:v>0.19225606634162418</c:v>
                </c:pt>
                <c:pt idx="90">
                  <c:v>0.18872688015035893</c:v>
                </c:pt>
                <c:pt idx="91">
                  <c:v>0.18526247815763486</c:v>
                </c:pt>
                <c:pt idx="92">
                  <c:v>0.1818616711396045</c:v>
                </c:pt>
                <c:pt idx="93">
                  <c:v>0.17852329170264128</c:v>
                </c:pt>
                <c:pt idx="94">
                  <c:v>0.17524619388260868</c:v>
                </c:pt>
                <c:pt idx="95">
                  <c:v>0.17202925275148562</c:v>
                </c:pt>
                <c:pt idx="96">
                  <c:v>0.16887136403121289</c:v>
                </c:pt>
                <c:pt idx="97">
                  <c:v>0.16577144371462804</c:v>
                </c:pt>
                <c:pt idx="98">
                  <c:v>0.16272842769335877</c:v>
                </c:pt>
                <c:pt idx="99">
                  <c:v>0.15974127139254679</c:v>
                </c:pt>
                <c:pt idx="100">
                  <c:v>0.1568089494122771</c:v>
                </c:pt>
                <c:pt idx="101">
                  <c:v>0.15393045517558937</c:v>
                </c:pt>
                <c:pt idx="102">
                  <c:v>0.15110480058295067</c:v>
                </c:pt>
                <c:pt idx="103">
                  <c:v>0.14833101567307092</c:v>
                </c:pt>
                <c:pt idx="104">
                  <c:v>0.14560814828994476</c:v>
                </c:pt>
                <c:pt idx="105">
                  <c:v>0.14293526375600524</c:v>
                </c:pt>
                <c:pt idx="106">
                  <c:v>0.14031144455127759</c:v>
                </c:pt>
                <c:pt idx="107">
                  <c:v>0.13773578999842231</c:v>
                </c:pt>
                <c:pt idx="108">
                  <c:v>0.13520741595356026</c:v>
                </c:pt>
                <c:pt idx="109">
                  <c:v>0.13272545450277273</c:v>
                </c:pt>
                <c:pt idx="110">
                  <c:v>0.13028905366417315</c:v>
                </c:pt>
                <c:pt idx="111">
                  <c:v>0.12789737709544755</c:v>
                </c:pt>
                <c:pt idx="112">
                  <c:v>0.12554960380676369</c:v>
                </c:pt>
                <c:pt idx="113">
                  <c:v>0.12324492787895021</c:v>
                </c:pt>
                <c:pt idx="114">
                  <c:v>0.1209825581868491</c:v>
                </c:pt>
                <c:pt idx="115">
                  <c:v>0.11876171812774647</c:v>
                </c:pt>
                <c:pt idx="116">
                  <c:v>0.11658164535478849</c:v>
                </c:pt>
                <c:pt idx="117">
                  <c:v>0.11444159151529087</c:v>
                </c:pt>
                <c:pt idx="118">
                  <c:v>0.11234082199385217</c:v>
                </c:pt>
                <c:pt idx="119">
                  <c:v>0.11027861566018263</c:v>
                </c:pt>
                <c:pt idx="120">
                  <c:v>0.1082542646215621</c:v>
                </c:pt>
                <c:pt idx="121">
                  <c:v>0.10626707397984202</c:v>
                </c:pt>
                <c:pt idx="122">
                  <c:v>0.10431636159290797</c:v>
                </c:pt>
                <c:pt idx="123">
                  <c:v>0.10240145784052106</c:v>
                </c:pt>
                <c:pt idx="124">
                  <c:v>0.10052170539445765</c:v>
                </c:pt>
                <c:pt idx="125">
                  <c:v>9.8676458992868574E-2</c:v>
                </c:pt>
                <c:pt idx="126">
                  <c:v>9.6865085218780358E-2</c:v>
                </c:pt>
                <c:pt idx="127">
                  <c:v>9.5086962282662432E-2</c:v>
                </c:pt>
                <c:pt idx="128">
                  <c:v>9.3341479808985731E-2</c:v>
                </c:pt>
                <c:pt idx="129">
                  <c:v>9.1628038626699271E-2</c:v>
                </c:pt>
                <c:pt idx="130">
                  <c:v>8.9946050563553023E-2</c:v>
                </c:pt>
                <c:pt idx="131">
                  <c:v>8.8294938244196208E-2</c:v>
                </c:pt>
                <c:pt idx="132">
                  <c:v>8.6674134891981933E-2</c:v>
                </c:pt>
                <c:pt idx="133">
                  <c:v>8.5083084134409986E-2</c:v>
                </c:pt>
                <c:pt idx="134">
                  <c:v>8.3521239812141088E-2</c:v>
                </c:pt>
                <c:pt idx="135">
                  <c:v>8.198806579151699E-2</c:v>
                </c:pt>
                <c:pt idx="136">
                  <c:v>8.04830357805221E-2</c:v>
                </c:pt>
                <c:pt idx="137">
                  <c:v>7.900563314812345E-2</c:v>
                </c:pt>
                <c:pt idx="138">
                  <c:v>7.7555350746926946E-2</c:v>
                </c:pt>
                <c:pt idx="139">
                  <c:v>7.6131690739089111E-2</c:v>
                </c:pt>
                <c:pt idx="140">
                  <c:v>7.4734164425424493E-2</c:v>
                </c:pt>
                <c:pt idx="141">
                  <c:v>7.336229207765009E-2</c:v>
                </c:pt>
                <c:pt idx="142">
                  <c:v>7.2015602773709234E-2</c:v>
                </c:pt>
                <c:pt idx="143">
                  <c:v>7.0693634236118325E-2</c:v>
                </c:pt>
                <c:pt idx="144">
                  <c:v>6.9395932673281091E-2</c:v>
                </c:pt>
                <c:pt idx="145">
                  <c:v>6.8122052623715693E-2</c:v>
                </c:pt>
                <c:pt idx="146">
                  <c:v>6.6871556803141372E-2</c:v>
                </c:pt>
                <c:pt idx="147">
                  <c:v>6.5644015954372012E-2</c:v>
                </c:pt>
                <c:pt idx="148">
                  <c:v>6.4439008699965244E-2</c:v>
                </c:pt>
                <c:pt idx="149">
                  <c:v>6.3256121397576387E-2</c:v>
                </c:pt>
                <c:pt idx="150">
                  <c:v>6.209494799796756E-2</c:v>
                </c:pt>
                <c:pt idx="151">
                  <c:v>6.0955089905623379E-2</c:v>
                </c:pt>
                <c:pt idx="152">
                  <c:v>5.9836155841925212E-2</c:v>
                </c:pt>
                <c:pt idx="153">
                  <c:v>5.8737761710837146E-2</c:v>
                </c:pt>
                <c:pt idx="154">
                  <c:v>5.7659530467057483E-2</c:v>
                </c:pt>
                <c:pt idx="155">
                  <c:v>5.6601091986590558E-2</c:v>
                </c:pt>
                <c:pt idx="156">
                  <c:v>5.5562082939694432E-2</c:v>
                </c:pt>
                <c:pt idx="157">
                  <c:v>5.4542146666160835E-2</c:v>
                </c:pt>
                <c:pt idx="158">
                  <c:v>5.3540933052884571E-2</c:v>
                </c:pt>
                <c:pt idx="159">
                  <c:v>5.2558098413680331E-2</c:v>
                </c:pt>
                <c:pt idx="160">
                  <c:v>5.1593305371305673E-2</c:v>
                </c:pt>
                <c:pt idx="161">
                  <c:v>5.0646222741649677E-2</c:v>
                </c:pt>
                <c:pt idx="162">
                  <c:v>4.9716525420047522E-2</c:v>
                </c:pt>
                <c:pt idx="163">
                  <c:v>4.8803894269681937E-2</c:v>
                </c:pt>
                <c:pt idx="164">
                  <c:v>4.7908016012033219E-2</c:v>
                </c:pt>
                <c:pt idx="165">
                  <c:v>4.7028583119340273E-2</c:v>
                </c:pt>
                <c:pt idx="166">
                  <c:v>4.616529370903566E-2</c:v>
                </c:pt>
                <c:pt idx="167">
                  <c:v>4.5317851440118503E-2</c:v>
                </c:pt>
                <c:pt idx="168">
                  <c:v>4.4485965411429643E-2</c:v>
                </c:pt>
                <c:pt idx="169">
                  <c:v>4.3669350061794093E-2</c:v>
                </c:pt>
                <c:pt idx="170">
                  <c:v>4.2867725071996592E-2</c:v>
                </c:pt>
                <c:pt idx="171">
                  <c:v>4.2080815268556539E-2</c:v>
                </c:pt>
                <c:pt idx="172">
                  <c:v>4.1308350529269296E-2</c:v>
                </c:pt>
                <c:pt idx="173">
                  <c:v>4.055006569048146E-2</c:v>
                </c:pt>
                <c:pt idx="174">
                  <c:v>3.9805700456068245E-2</c:v>
                </c:pt>
                <c:pt idx="175">
                  <c:v>3.9074999308081726E-2</c:v>
                </c:pt>
                <c:pt idx="176">
                  <c:v>3.835771141903932E-2</c:v>
                </c:pt>
                <c:pt idx="177">
                  <c:v>3.7653590565822306E-2</c:v>
                </c:pt>
                <c:pt idx="178">
                  <c:v>3.6962395045154958E-2</c:v>
                </c:pt>
                <c:pt idx="179">
                  <c:v>3.6283887590635125E-2</c:v>
                </c:pt>
                <c:pt idx="180">
                  <c:v>3.5617835291287911E-2</c:v>
                </c:pt>
                <c:pt idx="181">
                  <c:v>3.4964009511614408E-2</c:v>
                </c:pt>
                <c:pt idx="182">
                  <c:v>3.4322185813108093E-2</c:v>
                </c:pt>
                <c:pt idx="183">
                  <c:v>3.3692143877211915E-2</c:v>
                </c:pt>
                <c:pt idx="184">
                  <c:v>3.3073667429689618E-2</c:v>
                </c:pt>
                <c:pt idx="185">
                  <c:v>3.2466544166385398E-2</c:v>
                </c:pt>
                <c:pt idx="186">
                  <c:v>3.1870565680346317E-2</c:v>
                </c:pt>
                <c:pt idx="187">
                  <c:v>3.128552739028255E-2</c:v>
                </c:pt>
                <c:pt idx="188">
                  <c:v>3.0711228470340843E-2</c:v>
                </c:pt>
                <c:pt idx="189">
                  <c:v>3.0147471781167112E-2</c:v>
                </c:pt>
                <c:pt idx="190">
                  <c:v>2.9594063802234494E-2</c:v>
                </c:pt>
                <c:pt idx="191">
                  <c:v>2.905081456541363E-2</c:v>
                </c:pt>
                <c:pt idx="192">
                  <c:v>2.8517537589762394E-2</c:v>
                </c:pt>
                <c:pt idx="193">
                  <c:v>2.7994049817512644E-2</c:v>
                </c:pt>
                <c:pt idx="194">
                  <c:v>2.7480171551232072E-2</c:v>
                </c:pt>
                <c:pt idx="195">
                  <c:v>2.6975726392139524E-2</c:v>
                </c:pt>
                <c:pt idx="196">
                  <c:v>2.6480541179552678E-2</c:v>
                </c:pt>
                <c:pt idx="197">
                  <c:v>2.5994445931447237E-2</c:v>
                </c:pt>
                <c:pt idx="198">
                  <c:v>2.5517273786107277E-2</c:v>
                </c:pt>
                <c:pt idx="199">
                  <c:v>2.504886094484669E-2</c:v>
                </c:pt>
                <c:pt idx="200">
                  <c:v>2.4589046615782074E-2</c:v>
                </c:pt>
                <c:pt idx="201">
                  <c:v>2.4137672958637779E-2</c:v>
                </c:pt>
                <c:pt idx="202">
                  <c:v>2.3694585030564128E-2</c:v>
                </c:pt>
                <c:pt idx="203">
                  <c:v>2.3259630732950256E-2</c:v>
                </c:pt>
                <c:pt idx="204">
                  <c:v>2.2832660759213284E-2</c:v>
                </c:pt>
                <c:pt idx="205">
                  <c:v>2.2413528543545905E-2</c:v>
                </c:pt>
                <c:pt idx="206">
                  <c:v>2.2002090210604803E-2</c:v>
                </c:pt>
                <c:pt idx="207">
                  <c:v>2.159820452612262E-2</c:v>
                </c:pt>
                <c:pt idx="208">
                  <c:v>2.1201732848426531E-2</c:v>
                </c:pt>
                <c:pt idx="209">
                  <c:v>2.0812539080846768E-2</c:v>
                </c:pt>
                <c:pt idx="210">
                  <c:v>2.0430489624998778E-2</c:v>
                </c:pt>
                <c:pt idx="211">
                  <c:v>2.0055453334922958E-2</c:v>
                </c:pt>
                <c:pt idx="212">
                  <c:v>1.9687301472066234E-2</c:v>
                </c:pt>
                <c:pt idx="213">
                  <c:v>1.9325907661090037E-2</c:v>
                </c:pt>
                <c:pt idx="214">
                  <c:v>1.8971147846489483E-2</c:v>
                </c:pt>
                <c:pt idx="215">
                  <c:v>1.86229002500089E-2</c:v>
                </c:pt>
                <c:pt idx="216">
                  <c:v>1.8281045328839049E-2</c:v>
                </c:pt>
                <c:pt idx="217">
                  <c:v>1.7945465734581719E-2</c:v>
                </c:pt>
                <c:pt idx="218">
                  <c:v>1.7616046272967582E-2</c:v>
                </c:pt>
                <c:pt idx="219">
                  <c:v>1.7292673864313518E-2</c:v>
                </c:pt>
                <c:pt idx="220">
                  <c:v>1.6975237504705781E-2</c:v>
                </c:pt>
                <c:pt idx="221">
                  <c:v>1.6663628227895747E-2</c:v>
                </c:pt>
                <c:pt idx="222">
                  <c:v>1.6357739067895102E-2</c:v>
                </c:pt>
                <c:pt idx="223">
                  <c:v>1.6057465022257685E-2</c:v>
                </c:pt>
                <c:pt idx="224">
                  <c:v>1.5762703016035325E-2</c:v>
                </c:pt>
                <c:pt idx="225">
                  <c:v>1.5473351866395358E-2</c:v>
                </c:pt>
                <c:pt idx="226">
                  <c:v>1.5189312247887634E-2</c:v>
                </c:pt>
                <c:pt idx="227">
                  <c:v>1.491048665834911E-2</c:v>
                </c:pt>
                <c:pt idx="228">
                  <c:v>1.4636779385434322E-2</c:v>
                </c:pt>
                <c:pt idx="229">
                  <c:v>1.4368096473760254E-2</c:v>
                </c:pt>
                <c:pt idx="230">
                  <c:v>1.4104345692654299E-2</c:v>
                </c:pt>
                <c:pt idx="231">
                  <c:v>1.3845436504494289E-2</c:v>
                </c:pt>
                <c:pt idx="232">
                  <c:v>1.3591280033629673E-2</c:v>
                </c:pt>
                <c:pt idx="233">
                  <c:v>1.3341789035873209E-2</c:v>
                </c:pt>
                <c:pt idx="234">
                  <c:v>1.3096877868552693E-2</c:v>
                </c:pt>
                <c:pt idx="235">
                  <c:v>1.2856462461112432E-2</c:v>
                </c:pt>
                <c:pt idx="236">
                  <c:v>1.2620460286254376E-2</c:v>
                </c:pt>
                <c:pt idx="237">
                  <c:v>1.2388790331609011E-2</c:v>
                </c:pt>
                <c:pt idx="238">
                  <c:v>1.2161373071926274E-2</c:v>
                </c:pt>
                <c:pt idx="239">
                  <c:v>1.193813044177695E-2</c:v>
                </c:pt>
                <c:pt idx="240">
                  <c:v>1.1718985808755189E-2</c:v>
                </c:pt>
                <c:pt idx="241">
                  <c:v>1.1503863947172932E-2</c:v>
                </c:pt>
                <c:pt idx="242">
                  <c:v>1.1292691012237214E-2</c:v>
                </c:pt>
                <c:pt idx="243">
                  <c:v>1.1085394514701499E-2</c:v>
                </c:pt>
                <c:pt idx="244">
                  <c:v>1.0881903295982322E-2</c:v>
                </c:pt>
                <c:pt idx="245">
                  <c:v>1.0682147503732713E-2</c:v>
                </c:pt>
                <c:pt idx="246">
                  <c:v>1.0486058567864009E-2</c:v>
                </c:pt>
                <c:pt idx="247">
                  <c:v>1.0293569177007831E-2</c:v>
                </c:pt>
                <c:pt idx="248">
                  <c:v>1.0104613255410134E-2</c:v>
                </c:pt>
                <c:pt idx="249">
                  <c:v>9.9191259402494139E-3</c:v>
                </c:pt>
                <c:pt idx="250">
                  <c:v>9.7370435593712706E-3</c:v>
                </c:pt>
                <c:pt idx="251">
                  <c:v>9.5583036094316967E-3</c:v>
                </c:pt>
                <c:pt idx="252">
                  <c:v>9.3828447344415783E-3</c:v>
                </c:pt>
                <c:pt idx="253">
                  <c:v>9.2106067047050474E-3</c:v>
                </c:pt>
                <c:pt idx="254">
                  <c:v>9.0415303961444652E-3</c:v>
                </c:pt>
                <c:pt idx="255">
                  <c:v>8.8755577700049201E-3</c:v>
                </c:pt>
                <c:pt idx="256">
                  <c:v>8.7126318529312866E-3</c:v>
                </c:pt>
                <c:pt idx="257">
                  <c:v>8.5526967174110111E-3</c:v>
                </c:pt>
                <c:pt idx="258">
                  <c:v>8.3956974625758896E-3</c:v>
                </c:pt>
                <c:pt idx="259">
                  <c:v>8.2415801953562781E-3</c:v>
                </c:pt>
                <c:pt idx="260">
                  <c:v>8.0902920119812326E-3</c:v>
                </c:pt>
                <c:pt idx="261">
                  <c:v>7.9417809798182602E-3</c:v>
                </c:pt>
                <c:pt idx="262">
                  <c:v>7.7959961195464191E-3</c:v>
                </c:pt>
                <c:pt idx="263">
                  <c:v>7.6528873876566738E-3</c:v>
                </c:pt>
                <c:pt idx="264">
                  <c:v>7.5124056592734776E-3</c:v>
                </c:pt>
                <c:pt idx="265">
                  <c:v>7.3745027112916963E-3</c:v>
                </c:pt>
                <c:pt idx="266">
                  <c:v>7.2391312058230853E-3</c:v>
                </c:pt>
                <c:pt idx="267">
                  <c:v>7.1062446739466297E-3</c:v>
                </c:pt>
                <c:pt idx="268">
                  <c:v>6.9757974997571781E-3</c:v>
                </c:pt>
                <c:pt idx="269">
                  <c:v>6.8477449047068886E-3</c:v>
                </c:pt>
                <c:pt idx="270">
                  <c:v>6.7220429322341155E-3</c:v>
                </c:pt>
                <c:pt idx="271">
                  <c:v>6.5986484326744591E-3</c:v>
                </c:pt>
                <c:pt idx="272">
                  <c:v>6.4775190484487981E-3</c:v>
                </c:pt>
                <c:pt idx="273">
                  <c:v>6.3586131995232199E-3</c:v>
                </c:pt>
                <c:pt idx="274">
                  <c:v>6.2418900691358602E-3</c:v>
                </c:pt>
                <c:pt idx="275">
                  <c:v>6.1273095897857498E-3</c:v>
                </c:pt>
                <c:pt idx="276">
                  <c:v>6.0148324294788599E-3</c:v>
                </c:pt>
                <c:pt idx="277">
                  <c:v>5.904419978226624E-3</c:v>
                </c:pt>
                <c:pt idx="278">
                  <c:v>5.7960343347923052E-3</c:v>
                </c:pt>
                <c:pt idx="279">
                  <c:v>5.6896382936806513E-3</c:v>
                </c:pt>
                <c:pt idx="280">
                  <c:v>5.5851953323663829E-3</c:v>
                </c:pt>
                <c:pt idx="281">
                  <c:v>5.4826695987571184E-3</c:v>
                </c:pt>
                <c:pt idx="282">
                  <c:v>5.3820258988864413E-3</c:v>
                </c:pt>
                <c:pt idx="283">
                  <c:v>5.2832296848328844E-3</c:v>
                </c:pt>
                <c:pt idx="284">
                  <c:v>5.1862470428606765E-3</c:v>
                </c:pt>
                <c:pt idx="285">
                  <c:v>5.091044681778188E-3</c:v>
                </c:pt>
                <c:pt idx="286">
                  <c:v>4.9975899215100802E-3</c:v>
                </c:pt>
                <c:pt idx="287">
                  <c:v>4.9058506818792256E-3</c:v>
                </c:pt>
                <c:pt idx="288">
                  <c:v>4.8157954715945615E-3</c:v>
                </c:pt>
                <c:pt idx="289">
                  <c:v>4.7273933774410852E-3</c:v>
                </c:pt>
                <c:pt idx="290">
                  <c:v>4.6406140536682898E-3</c:v>
                </c:pt>
                <c:pt idx="291">
                  <c:v>4.5554277115733887E-3</c:v>
                </c:pt>
                <c:pt idx="292">
                  <c:v>4.4718051092757618E-3</c:v>
                </c:pt>
                <c:pt idx="293">
                  <c:v>4.3897175416791048E-3</c:v>
                </c:pt>
                <c:pt idx="294">
                  <c:v>4.3091368306178452E-3</c:v>
                </c:pt>
                <c:pt idx="295">
                  <c:v>4.2300353151844333E-3</c:v>
                </c:pt>
                <c:pt idx="296">
                  <c:v>4.1523858422341945E-3</c:v>
                </c:pt>
                <c:pt idx="297">
                  <c:v>4.0761617570644797E-3</c:v>
                </c:pt>
                <c:pt idx="298">
                  <c:v>4.0013368942649185E-3</c:v>
                </c:pt>
                <c:pt idx="299">
                  <c:v>3.9278855687356262E-3</c:v>
                </c:pt>
                <c:pt idx="300">
                  <c:v>3.8557825668702928E-3</c:v>
                </c:pt>
                <c:pt idx="301">
                  <c:v>3.7850031379011184E-3</c:v>
                </c:pt>
                <c:pt idx="302">
                  <c:v>3.7155229854026264E-3</c:v>
                </c:pt>
                <c:pt idx="303">
                  <c:v>3.6473182589514402E-3</c:v>
                </c:pt>
                <c:pt idx="304">
                  <c:v>3.5803655459391583E-3</c:v>
                </c:pt>
                <c:pt idx="305">
                  <c:v>3.5146418635355167E-3</c:v>
                </c:pt>
                <c:pt idx="306">
                  <c:v>3.4501246507990841E-3</c:v>
                </c:pt>
                <c:pt idx="307">
                  <c:v>3.3867917609327748E-3</c:v>
                </c:pt>
                <c:pt idx="308">
                  <c:v>3.3246214536815279E-3</c:v>
                </c:pt>
                <c:pt idx="309">
                  <c:v>3.2635923878695395E-3</c:v>
                </c:pt>
                <c:pt idx="310">
                  <c:v>3.2036836140744841E-3</c:v>
                </c:pt>
                <c:pt idx="311">
                  <c:v>3.1448745674362167E-3</c:v>
                </c:pt>
                <c:pt idx="312">
                  <c:v>3.0871450605974814E-3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9A-4873-9853-5F5B79FEE192}"/>
            </c:ext>
          </c:extLst>
        </c:ser>
        <c:ser>
          <c:idx val="2"/>
          <c:order val="2"/>
          <c:tx>
            <c:strRef>
              <c:f>Model!$J$21</c:f>
              <c:strCache>
                <c:ptCount val="1"/>
                <c:pt idx="0">
                  <c:v>PPS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numRef>
              <c:f>Model!$G$22:$G$334</c:f>
              <c:numCache>
                <c:formatCode>General</c:formatCode>
                <c:ptCount val="3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</c:numCache>
            </c:numRef>
          </c:cat>
          <c:val>
            <c:numRef>
              <c:f>Model!$J$22:$J$334</c:f>
              <c:numCache>
                <c:formatCode>0.000</c:formatCode>
                <c:ptCount val="313"/>
                <c:pt idx="0">
                  <c:v>0</c:v>
                </c:pt>
                <c:pt idx="1">
                  <c:v>1.2361429507509736E-2</c:v>
                </c:pt>
                <c:pt idx="2">
                  <c:v>2.4197940901245999E-2</c:v>
                </c:pt>
                <c:pt idx="3">
                  <c:v>3.5526354052171048E-2</c:v>
                </c:pt>
                <c:pt idx="4">
                  <c:v>4.6363006883118549E-2</c:v>
                </c:pt>
                <c:pt idx="5">
                  <c:v>5.6723768390967044E-2</c:v>
                </c:pt>
                <c:pt idx="6">
                  <c:v>6.6624051329115752E-2</c:v>
                </c:pt>
                <c:pt idx="7">
                  <c:v>7.6078824558924951E-2</c:v>
                </c:pt>
                <c:pt idx="8">
                  <c:v>8.5102625078565683E-2</c:v>
                </c:pt>
                <c:pt idx="9">
                  <c:v>9.3709569737511364E-2</c:v>
                </c:pt>
                <c:pt idx="10">
                  <c:v>0.10191336664469711</c:v>
                </c:pt>
                <c:pt idx="11">
                  <c:v>0.10972732627817092</c:v>
                </c:pt>
                <c:pt idx="12">
                  <c:v>0.11716437230386399</c:v>
                </c:pt>
                <c:pt idx="13">
                  <c:v>0.12423705211091592</c:v>
                </c:pt>
                <c:pt idx="14">
                  <c:v>0.13095754707080332</c:v>
                </c:pt>
                <c:pt idx="15">
                  <c:v>0.13733768252733813</c:v>
                </c:pt>
                <c:pt idx="16">
                  <c:v>0.14338893752442397</c:v>
                </c:pt>
                <c:pt idx="17">
                  <c:v>0.14912245427828538</c:v>
                </c:pt>
                <c:pt idx="18">
                  <c:v>0.15454904740071629</c:v>
                </c:pt>
                <c:pt idx="19">
                  <c:v>0.15967921287972794</c:v>
                </c:pt>
                <c:pt idx="20">
                  <c:v>0.16452313682381742</c:v>
                </c:pt>
                <c:pt idx="21">
                  <c:v>0.16909070397591935</c:v>
                </c:pt>
                <c:pt idx="22">
                  <c:v>0.17339150600295203</c:v>
                </c:pt>
                <c:pt idx="23">
                  <c:v>0.1774348495667189</c:v>
                </c:pt>
                <c:pt idx="24">
                  <c:v>0.18122976418178202</c:v>
                </c:pt>
                <c:pt idx="25">
                  <c:v>0.18478500986578164</c:v>
                </c:pt>
                <c:pt idx="26">
                  <c:v>0.18810908458753828</c:v>
                </c:pt>
                <c:pt idx="27">
                  <c:v>0.19121023151813857</c:v>
                </c:pt>
                <c:pt idx="28">
                  <c:v>0.19409644609007534</c:v>
                </c:pt>
                <c:pt idx="29">
                  <c:v>0.19677548286938337</c:v>
                </c:pt>
                <c:pt idx="30">
                  <c:v>0.19925486224558847</c:v>
                </c:pt>
                <c:pt idx="31">
                  <c:v>0.20154187694416481</c:v>
                </c:pt>
                <c:pt idx="32">
                  <c:v>0.20364359836607684</c:v>
                </c:pt>
                <c:pt idx="33">
                  <c:v>0.20556688275886711</c:v>
                </c:pt>
                <c:pt idx="34">
                  <c:v>0.20731837722363722</c:v>
                </c:pt>
                <c:pt idx="35">
                  <c:v>0.20890452556215994</c:v>
                </c:pt>
                <c:pt idx="36">
                  <c:v>0.21033157396825294</c:v>
                </c:pt>
                <c:pt idx="37">
                  <c:v>0.21160557656743956</c:v>
                </c:pt>
                <c:pt idx="38">
                  <c:v>0.2127324008088208</c:v>
                </c:pt>
                <c:pt idx="39">
                  <c:v>0.2137177327129825</c:v>
                </c:pt>
                <c:pt idx="40">
                  <c:v>0.21456708197966512</c:v>
                </c:pt>
                <c:pt idx="41">
                  <c:v>0.21528578695882852</c:v>
                </c:pt>
                <c:pt idx="42">
                  <c:v>0.21587901948865273</c:v>
                </c:pt>
                <c:pt idx="43">
                  <c:v>0.21635178960392484</c:v>
                </c:pt>
                <c:pt idx="44">
                  <c:v>0.21670895011817515</c:v>
                </c:pt>
                <c:pt idx="45">
                  <c:v>0.2169552010828403</c:v>
                </c:pt>
                <c:pt idx="46">
                  <c:v>0.21709509412664715</c:v>
                </c:pt>
                <c:pt idx="47">
                  <c:v>0.21713303667833087</c:v>
                </c:pt>
                <c:pt idx="48">
                  <c:v>0.21707329607572065</c:v>
                </c:pt>
                <c:pt idx="49">
                  <c:v>0.21692000356414987</c:v>
                </c:pt>
                <c:pt idx="50">
                  <c:v>0.21667715818707189</c:v>
                </c:pt>
                <c:pt idx="51">
                  <c:v>0.21634863057168985</c:v>
                </c:pt>
                <c:pt idx="52">
                  <c:v>0.21593816661233611</c:v>
                </c:pt>
                <c:pt idx="53">
                  <c:v>0.21544939105426897</c:v>
                </c:pt>
                <c:pt idx="54">
                  <c:v>0.21488581098048454</c:v>
                </c:pt>
                <c:pt idx="55">
                  <c:v>0.21425081920407682</c:v>
                </c:pt>
                <c:pt idx="56">
                  <c:v>0.21354769756861325</c:v>
                </c:pt>
                <c:pt idx="57">
                  <c:v>0.21277962015893104</c:v>
                </c:pt>
                <c:pt idx="58">
                  <c:v>0.21194965642469718</c:v>
                </c:pt>
                <c:pt idx="59">
                  <c:v>0.21106077421901603</c:v>
                </c:pt>
                <c:pt idx="60">
                  <c:v>0.21011584275430956</c:v>
                </c:pt>
                <c:pt idx="61">
                  <c:v>0.20911763547763826</c:v>
                </c:pt>
                <c:pt idx="62">
                  <c:v>0.20806883286757599</c:v>
                </c:pt>
                <c:pt idx="63">
                  <c:v>0.20697202515469695</c:v>
                </c:pt>
                <c:pt idx="64">
                  <c:v>0.20582971496768132</c:v>
                </c:pt>
                <c:pt idx="65">
                  <c:v>0.2046443199069938</c:v>
                </c:pt>
                <c:pt idx="66">
                  <c:v>0.20341817504803986</c:v>
                </c:pt>
                <c:pt idx="67">
                  <c:v>0.20215353537565534</c:v>
                </c:pt>
                <c:pt idx="68">
                  <c:v>0.20085257815173763</c:v>
                </c:pt>
                <c:pt idx="69">
                  <c:v>0.19951740521777997</c:v>
                </c:pt>
                <c:pt idx="70">
                  <c:v>0.1981500452340256</c:v>
                </c:pt>
                <c:pt idx="71">
                  <c:v>0.1967524558569142</c:v>
                </c:pt>
                <c:pt idx="72">
                  <c:v>0.19532652585644988</c:v>
                </c:pt>
                <c:pt idx="73">
                  <c:v>0.19387407717507854</c:v>
                </c:pt>
                <c:pt idx="74">
                  <c:v>0.19239686692962116</c:v>
                </c:pt>
                <c:pt idx="75">
                  <c:v>0.19089658935777026</c:v>
                </c:pt>
                <c:pt idx="76">
                  <c:v>0.18937487771061734</c:v>
                </c:pt>
                <c:pt idx="77">
                  <c:v>0.18783330609264182</c:v>
                </c:pt>
                <c:pt idx="78">
                  <c:v>0.18627339125055506</c:v>
                </c:pt>
                <c:pt idx="79">
                  <c:v>0.18469659431235691</c:v>
                </c:pt>
                <c:pt idx="80">
                  <c:v>0.18310432247792746</c:v>
                </c:pt>
                <c:pt idx="81">
                  <c:v>0.18149793066244213</c:v>
                </c:pt>
                <c:pt idx="82">
                  <c:v>0.17987872309386585</c:v>
                </c:pt>
                <c:pt idx="83">
                  <c:v>0.17824795486574829</c:v>
                </c:pt>
                <c:pt idx="84">
                  <c:v>0.1766068334465121</c:v>
                </c:pt>
                <c:pt idx="85">
                  <c:v>0.17495652014639371</c:v>
                </c:pt>
                <c:pt idx="86">
                  <c:v>0.17329813154316778</c:v>
                </c:pt>
                <c:pt idx="87">
                  <c:v>0.17163274086775571</c:v>
                </c:pt>
                <c:pt idx="88">
                  <c:v>0.16996137935079111</c:v>
                </c:pt>
                <c:pt idx="89">
                  <c:v>0.16828503753118704</c:v>
                </c:pt>
                <c:pt idx="90">
                  <c:v>0.16660466652772235</c:v>
                </c:pt>
                <c:pt idx="91">
                  <c:v>0.16492117927463873</c:v>
                </c:pt>
                <c:pt idx="92">
                  <c:v>0.16323545172221388</c:v>
                </c:pt>
                <c:pt idx="93">
                  <c:v>0.1615483240032512</c:v>
                </c:pt>
                <c:pt idx="94">
                  <c:v>0.15986060156640214</c:v>
                </c:pt>
                <c:pt idx="95">
                  <c:v>0.15817305627721337</c:v>
                </c:pt>
                <c:pt idx="96">
                  <c:v>0.15648642748776778</c:v>
                </c:pt>
                <c:pt idx="97">
                  <c:v>0.15480142307576575</c:v>
                </c:pt>
                <c:pt idx="98">
                  <c:v>0.15311872045387093</c:v>
                </c:pt>
                <c:pt idx="99">
                  <c:v>0.15143896755012348</c:v>
                </c:pt>
                <c:pt idx="100">
                  <c:v>0.14976278376020266</c:v>
                </c:pt>
                <c:pt idx="101">
                  <c:v>0.1480907608723003</c:v>
                </c:pt>
                <c:pt idx="102">
                  <c:v>0.14642346396534681</c:v>
                </c:pt>
                <c:pt idx="103">
                  <c:v>0.144761432281312</c:v>
                </c:pt>
                <c:pt idx="104">
                  <c:v>0.14310518007228409</c:v>
                </c:pt>
                <c:pt idx="105">
                  <c:v>0.14145519742301205</c:v>
                </c:pt>
                <c:pt idx="106">
                  <c:v>0.13981195104957791</c:v>
                </c:pt>
                <c:pt idx="107">
                  <c:v>0.13817588507484937</c:v>
                </c:pt>
                <c:pt idx="108">
                  <c:v>0.13654742178134455</c:v>
                </c:pt>
                <c:pt idx="109">
                  <c:v>0.13492696234212531</c:v>
                </c:pt>
                <c:pt idx="110">
                  <c:v>0.13331488753031898</c:v>
                </c:pt>
                <c:pt idx="111">
                  <c:v>0.13171155840785234</c:v>
                </c:pt>
                <c:pt idx="112">
                  <c:v>0.13011731699396675</c:v>
                </c:pt>
                <c:pt idx="113">
                  <c:v>0.12853248691406827</c:v>
                </c:pt>
                <c:pt idx="114">
                  <c:v>0.12695737402945181</c:v>
                </c:pt>
                <c:pt idx="115">
                  <c:v>0.1253922670484246</c:v>
                </c:pt>
                <c:pt idx="116">
                  <c:v>0.12383743811933991</c:v>
                </c:pt>
                <c:pt idx="117">
                  <c:v>0.12229314340603882</c:v>
                </c:pt>
                <c:pt idx="118">
                  <c:v>0.12075962364618481</c:v>
                </c:pt>
                <c:pt idx="119">
                  <c:v>0.11923710469296267</c:v>
                </c:pt>
                <c:pt idx="120">
                  <c:v>0.11772579804060124</c:v>
                </c:pt>
                <c:pt idx="121">
                  <c:v>0.11622590133416723</c:v>
                </c:pt>
                <c:pt idx="122">
                  <c:v>0.11473759886406527</c:v>
                </c:pt>
                <c:pt idx="123">
                  <c:v>0.11326106204566819</c:v>
                </c:pt>
                <c:pt idx="124">
                  <c:v>0.11179644988449007</c:v>
                </c:pt>
                <c:pt idx="125">
                  <c:v>0.11034390942730377</c:v>
                </c:pt>
                <c:pt idx="126">
                  <c:v>0.10890357619959383</c:v>
                </c:pt>
                <c:pt idx="127">
                  <c:v>0.10747557462972548</c:v>
                </c:pt>
                <c:pt idx="128">
                  <c:v>0.10606001846020027</c:v>
                </c:pt>
                <c:pt idx="129">
                  <c:v>0.10465701114635877</c:v>
                </c:pt>
                <c:pt idx="130">
                  <c:v>0.10326664624288165</c:v>
                </c:pt>
                <c:pt idx="131">
                  <c:v>0.10188900777843074</c:v>
                </c:pt>
                <c:pt idx="132">
                  <c:v>0.10052417061876258</c:v>
                </c:pt>
                <c:pt idx="133">
                  <c:v>9.9172200818638215E-2</c:v>
                </c:pt>
                <c:pt idx="134">
                  <c:v>9.7833155962844406E-2</c:v>
                </c:pt>
                <c:pt idx="135">
                  <c:v>9.6507085496632727E-2</c:v>
                </c:pt>
                <c:pt idx="136">
                  <c:v>9.5194031045875135E-2</c:v>
                </c:pt>
                <c:pt idx="137">
                  <c:v>9.3894026727226437E-2</c:v>
                </c:pt>
                <c:pt idx="138">
                  <c:v>9.2607099448576202E-2</c:v>
                </c:pt>
                <c:pt idx="139">
                  <c:v>9.1333269200065431E-2</c:v>
                </c:pt>
                <c:pt idx="140">
                  <c:v>9.0072549335935448E-2</c:v>
                </c:pt>
                <c:pt idx="141">
                  <c:v>8.8824946847469763E-2</c:v>
                </c:pt>
                <c:pt idx="142">
                  <c:v>8.7590462627282192E-2</c:v>
                </c:pt>
                <c:pt idx="143">
                  <c:v>8.6369091725198036E-2</c:v>
                </c:pt>
                <c:pt idx="144">
                  <c:v>8.5160823595968396E-2</c:v>
                </c:pt>
                <c:pt idx="145">
                  <c:v>8.3965642339051114E-2</c:v>
                </c:pt>
                <c:pt idx="146">
                  <c:v>8.2783526930685539E-2</c:v>
                </c:pt>
                <c:pt idx="147">
                  <c:v>8.161445144848245E-2</c:v>
                </c:pt>
                <c:pt idx="148">
                  <c:v>8.045838528874405E-2</c:v>
                </c:pt>
                <c:pt idx="149">
                  <c:v>7.9315293376723522E-2</c:v>
                </c:pt>
                <c:pt idx="150">
                  <c:v>7.818513637002765E-2</c:v>
                </c:pt>
                <c:pt idx="151">
                  <c:v>7.7067870855360793E-2</c:v>
                </c:pt>
                <c:pt idx="152">
                  <c:v>7.5963449538802755E-2</c:v>
                </c:pt>
                <c:pt idx="153">
                  <c:v>7.487182142980825E-2</c:v>
                </c:pt>
                <c:pt idx="154">
                  <c:v>7.3792932019110302E-2</c:v>
                </c:pt>
                <c:pt idx="155">
                  <c:v>7.2726723450704897E-2</c:v>
                </c:pt>
                <c:pt idx="156">
                  <c:v>7.1673134688089751E-2</c:v>
                </c:pt>
                <c:pt idx="157">
                  <c:v>7.0632101674924744E-2</c:v>
                </c:pt>
                <c:pt idx="158">
                  <c:v>6.9603557490277732E-2</c:v>
                </c:pt>
                <c:pt idx="159">
                  <c:v>6.858743249861414E-2</c:v>
                </c:pt>
                <c:pt idx="160">
                  <c:v>6.758365449468523E-2</c:v>
                </c:pt>
                <c:pt idx="161">
                  <c:v>6.6592148843464954E-2</c:v>
                </c:pt>
                <c:pt idx="162">
                  <c:v>6.5612838615281804E-2</c:v>
                </c:pt>
                <c:pt idx="163">
                  <c:v>6.4645644716287587E-2</c:v>
                </c:pt>
                <c:pt idx="164">
                  <c:v>6.3690486014401457E-2</c:v>
                </c:pt>
                <c:pt idx="165">
                  <c:v>6.2747279460863531E-2</c:v>
                </c:pt>
                <c:pt idx="166">
                  <c:v>6.1815940207528765E-2</c:v>
                </c:pt>
                <c:pt idx="167">
                  <c:v>6.0896381720028363E-2</c:v>
                </c:pt>
                <c:pt idx="168">
                  <c:v>5.9988515886922049E-2</c:v>
                </c:pt>
                <c:pt idx="169">
                  <c:v>5.9092253124961532E-2</c:v>
                </c:pt>
                <c:pt idx="170">
                  <c:v>5.8207502480581971E-2</c:v>
                </c:pt>
                <c:pt idx="171">
                  <c:v>5.7334171727734966E-2</c:v>
                </c:pt>
                <c:pt idx="172">
                  <c:v>5.6472167462173602E-2</c:v>
                </c:pt>
                <c:pt idx="173">
                  <c:v>5.5621395192296849E-2</c:v>
                </c:pt>
                <c:pt idx="174">
                  <c:v>5.4781759426657736E-2</c:v>
                </c:pt>
                <c:pt idx="175">
                  <c:v>5.3953163758236736E-2</c:v>
                </c:pt>
                <c:pt idx="176">
                  <c:v>5.3135510945579022E-2</c:v>
                </c:pt>
                <c:pt idx="177">
                  <c:v>5.2328702990891492E-2</c:v>
                </c:pt>
                <c:pt idx="178">
                  <c:v>5.1532641215192673E-2</c:v>
                </c:pt>
                <c:pt idx="179">
                  <c:v>5.0747226330606222E-2</c:v>
                </c:pt>
                <c:pt idx="180">
                  <c:v>4.9972358509885927E-2</c:v>
                </c:pt>
                <c:pt idx="181">
                  <c:v>4.920793745325789E-2</c:v>
                </c:pt>
                <c:pt idx="182">
                  <c:v>4.8453862452662977E-2</c:v>
                </c:pt>
                <c:pt idx="183">
                  <c:v>4.7710032453480385E-2</c:v>
                </c:pt>
                <c:pt idx="184">
                  <c:v>4.6976346113810824E-2</c:v>
                </c:pt>
                <c:pt idx="185">
                  <c:v>4.6252701861395677E-2</c:v>
                </c:pt>
                <c:pt idx="186">
                  <c:v>4.5538997948246257E-2</c:v>
                </c:pt>
                <c:pt idx="187">
                  <c:v>4.4835132503055215E-2</c:v>
                </c:pt>
                <c:pt idx="188">
                  <c:v>4.4141003581460121E-2</c:v>
                </c:pt>
                <c:pt idx="189">
                  <c:v>4.3456509214227189E-2</c:v>
                </c:pt>
                <c:pt idx="190">
                  <c:v>4.2781547453421255E-2</c:v>
                </c:pt>
                <c:pt idx="191">
                  <c:v>4.2116016416626226E-2</c:v>
                </c:pt>
                <c:pt idx="192">
                  <c:v>4.1459814329278276E-2</c:v>
                </c:pt>
                <c:pt idx="193">
                  <c:v>4.0812839565172405E-2</c:v>
                </c:pt>
                <c:pt idx="194">
                  <c:v>4.0174990685201216E-2</c:v>
                </c:pt>
                <c:pt idx="195">
                  <c:v>3.9546166474383013E-2</c:v>
                </c:pt>
                <c:pt idx="196">
                  <c:v>3.8926265977234739E-2</c:v>
                </c:pt>
                <c:pt idx="197">
                  <c:v>3.8315188531543642E-2</c:v>
                </c:pt>
                <c:pt idx="198">
                  <c:v>3.7712833800590012E-2</c:v>
                </c:pt>
                <c:pt idx="199">
                  <c:v>3.7119101803871839E-2</c:v>
                </c:pt>
                <c:pt idx="200">
                  <c:v>3.6533892946380722E-2</c:v>
                </c:pt>
                <c:pt idx="201">
                  <c:v>3.595710804647697E-2</c:v>
                </c:pt>
                <c:pt idx="202">
                  <c:v>3.5388648362410381E-2</c:v>
                </c:pt>
                <c:pt idx="203">
                  <c:v>3.4828415617531971E-2</c:v>
                </c:pt>
                <c:pt idx="204">
                  <c:v>3.4276312024240398E-2</c:v>
                </c:pt>
                <c:pt idx="205">
                  <c:v>3.3732240306705678E-2</c:v>
                </c:pt>
                <c:pt idx="206">
                  <c:v>3.3196103722411593E-2</c:v>
                </c:pt>
                <c:pt idx="207">
                  <c:v>3.2667806082556802E-2</c:v>
                </c:pt>
                <c:pt idx="208">
                  <c:v>3.2147251771353635E-2</c:v>
                </c:pt>
                <c:pt idx="209">
                  <c:v>3.1634345764262342E-2</c:v>
                </c:pt>
                <c:pt idx="210">
                  <c:v>3.1128993645197472E-2</c:v>
                </c:pt>
                <c:pt idx="211">
                  <c:v>3.0631101622741928E-2</c:v>
                </c:pt>
                <c:pt idx="212">
                  <c:v>3.014057654540326E-2</c:v>
                </c:pt>
                <c:pt idx="213">
                  <c:v>2.9657325915945672E-2</c:v>
                </c:pt>
                <c:pt idx="214">
                  <c:v>2.9181257904830241E-2</c:v>
                </c:pt>
                <c:pt idx="215">
                  <c:v>2.871228136279488E-2</c:v>
                </c:pt>
                <c:pt idx="216">
                  <c:v>2.8250305832604614E-2</c:v>
                </c:pt>
                <c:pt idx="217">
                  <c:v>2.7795241560001866E-2</c:v>
                </c:pt>
                <c:pt idx="218">
                  <c:v>2.7346999503885486E-2</c:v>
                </c:pt>
                <c:pt idx="219">
                  <c:v>2.6905491345746439E-2</c:v>
                </c:pt>
                <c:pt idx="220">
                  <c:v>2.6470629498387233E-2</c:v>
                </c:pt>
                <c:pt idx="221">
                  <c:v>2.6042327113951311E-2</c:v>
                </c:pt>
                <c:pt idx="222">
                  <c:v>2.5620498091287833E-2</c:v>
                </c:pt>
                <c:pt idx="223">
                  <c:v>2.5205057082676573E-2</c:v>
                </c:pt>
                <c:pt idx="224">
                  <c:v>2.4795919499936748E-2</c:v>
                </c:pt>
                <c:pt idx="225">
                  <c:v>2.4393001519943079E-2</c:v>
                </c:pt>
                <c:pt idx="226">
                  <c:v>2.399622008957146E-2</c:v>
                </c:pt>
                <c:pt idx="227">
                  <c:v>2.3605492930096072E-2</c:v>
                </c:pt>
                <c:pt idx="228">
                  <c:v>2.3220738541059004E-2</c:v>
                </c:pt>
                <c:pt idx="229">
                  <c:v>2.2841876203632872E-2</c:v>
                </c:pt>
                <c:pt idx="230">
                  <c:v>2.2468825983496223E-2</c:v>
                </c:pt>
                <c:pt idx="231">
                  <c:v>2.2101508733240967E-2</c:v>
                </c:pt>
                <c:pt idx="232">
                  <c:v>2.173984609433037E-2</c:v>
                </c:pt>
                <c:pt idx="233">
                  <c:v>2.1383760498625694E-2</c:v>
                </c:pt>
                <c:pt idx="234">
                  <c:v>2.1033175169498909E-2</c:v>
                </c:pt>
                <c:pt idx="235">
                  <c:v>2.0688014122548344E-2</c:v>
                </c:pt>
                <c:pt idx="236">
                  <c:v>2.0348202165933728E-2</c:v>
                </c:pt>
                <c:pt idx="237">
                  <c:v>2.0013664900346371E-2</c:v>
                </c:pt>
                <c:pt idx="238">
                  <c:v>1.96843287186299E-2</c:v>
                </c:pt>
                <c:pt idx="239">
                  <c:v>1.9360120805066373E-2</c:v>
                </c:pt>
                <c:pt idx="240">
                  <c:v>1.9040969134342157E-2</c:v>
                </c:pt>
                <c:pt idx="241">
                  <c:v>1.8726802470207467E-2</c:v>
                </c:pt>
                <c:pt idx="242">
                  <c:v>1.8417550363843075E-2</c:v>
                </c:pt>
                <c:pt idx="243">
                  <c:v>1.8113143151947141E-2</c:v>
                </c:pt>
                <c:pt idx="244">
                  <c:v>1.7813511954554866E-2</c:v>
                </c:pt>
                <c:pt idx="245">
                  <c:v>1.7518588672603096E-2</c:v>
                </c:pt>
                <c:pt idx="246">
                  <c:v>1.7228305985251678E-2</c:v>
                </c:pt>
                <c:pt idx="247">
                  <c:v>1.694259734697301E-2</c:v>
                </c:pt>
                <c:pt idx="248">
                  <c:v>1.6661396984420769E-2</c:v>
                </c:pt>
                <c:pt idx="249">
                  <c:v>1.6384639893088523E-2</c:v>
                </c:pt>
                <c:pt idx="250">
                  <c:v>1.6112261833768501E-2</c:v>
                </c:pt>
                <c:pt idx="251">
                  <c:v>1.5844199328820502E-2</c:v>
                </c:pt>
                <c:pt idx="252">
                  <c:v>1.5580389658260592E-2</c:v>
                </c:pt>
                <c:pt idx="253">
                  <c:v>1.5320770855678836E-2</c:v>
                </c:pt>
                <c:pt idx="254">
                  <c:v>1.5065281703995119E-2</c:v>
                </c:pt>
                <c:pt idx="255">
                  <c:v>1.4813861731061704E-2</c:v>
                </c:pt>
                <c:pt idx="256">
                  <c:v>1.456645120512092E-2</c:v>
                </c:pt>
                <c:pt idx="257">
                  <c:v>1.4322991130126066E-2</c:v>
                </c:pt>
                <c:pt idx="258">
                  <c:v>1.4083423240933384E-2</c:v>
                </c:pt>
                <c:pt idx="259">
                  <c:v>1.38476899983726E-2</c:v>
                </c:pt>
                <c:pt idx="260">
                  <c:v>1.3615734584203362E-2</c:v>
                </c:pt>
                <c:pt idx="261">
                  <c:v>1.3387500895964565E-2</c:v>
                </c:pt>
                <c:pt idx="262">
                  <c:v>1.3162933541723364E-2</c:v>
                </c:pt>
                <c:pt idx="263">
                  <c:v>1.2941977834730417E-2</c:v>
                </c:pt>
                <c:pt idx="264">
                  <c:v>1.2724579787987645E-2</c:v>
                </c:pt>
                <c:pt idx="265">
                  <c:v>1.2510686108734605E-2</c:v>
                </c:pt>
                <c:pt idx="266">
                  <c:v>1.2300244192859333E-2</c:v>
                </c:pt>
                <c:pt idx="267">
                  <c:v>1.2093202119239296E-2</c:v>
                </c:pt>
                <c:pt idx="268">
                  <c:v>1.1889508644017908E-2</c:v>
                </c:pt>
                <c:pt idx="269">
                  <c:v>1.1689113194821842E-2</c:v>
                </c:pt>
                <c:pt idx="270">
                  <c:v>1.1491965864924172E-2</c:v>
                </c:pt>
                <c:pt idx="271">
                  <c:v>1.129801740735824E-2</c:v>
                </c:pt>
                <c:pt idx="272">
                  <c:v>1.1107219228986892E-2</c:v>
                </c:pt>
                <c:pt idx="273">
                  <c:v>1.0919523384531589E-2</c:v>
                </c:pt>
                <c:pt idx="274">
                  <c:v>1.0734882570565728E-2</c:v>
                </c:pt>
                <c:pt idx="275">
                  <c:v>1.0553250119476332E-2</c:v>
                </c:pt>
                <c:pt idx="276">
                  <c:v>1.0374579993398117E-2</c:v>
                </c:pt>
                <c:pt idx="277">
                  <c:v>1.0198826778123764E-2</c:v>
                </c:pt>
                <c:pt idx="278">
                  <c:v>1.0025945676994108E-2</c:v>
                </c:pt>
                <c:pt idx="279">
                  <c:v>9.8558925047717849E-3</c:v>
                </c:pt>
                <c:pt idx="280">
                  <c:v>9.688623681501746E-3</c:v>
                </c:pt>
                <c:pt idx="281">
                  <c:v>9.5240962263618938E-3</c:v>
                </c:pt>
                <c:pt idx="282">
                  <c:v>9.362267751507003E-3</c:v>
                </c:pt>
                <c:pt idx="283">
                  <c:v>9.2030964559089122E-3</c:v>
                </c:pt>
                <c:pt idx="284">
                  <c:v>9.0465411191958649E-3</c:v>
                </c:pt>
                <c:pt idx="285">
                  <c:v>8.8925610954937867E-3</c:v>
                </c:pt>
                <c:pt idx="286">
                  <c:v>8.7411163072721194E-3</c:v>
                </c:pt>
                <c:pt idx="287">
                  <c:v>8.5921672391967522E-3</c:v>
                </c:pt>
                <c:pt idx="288">
                  <c:v>8.4456749319924678E-3</c:v>
                </c:pt>
                <c:pt idx="289">
                  <c:v>8.3016009763172381E-3</c:v>
                </c:pt>
                <c:pt idx="290">
                  <c:v>8.1599075066505523E-3</c:v>
                </c:pt>
                <c:pt idx="291">
                  <c:v>8.0205571951979162E-3</c:v>
                </c:pt>
                <c:pt idx="292">
                  <c:v>7.8835132458135292E-3</c:v>
                </c:pt>
                <c:pt idx="293">
                  <c:v>7.748739387943071E-3</c:v>
                </c:pt>
                <c:pt idx="294">
                  <c:v>7.6161998705884292E-3</c:v>
                </c:pt>
                <c:pt idx="295">
                  <c:v>7.4858594562961164E-3</c:v>
                </c:pt>
                <c:pt idx="296">
                  <c:v>7.3576834151710437E-3</c:v>
                </c:pt>
                <c:pt idx="297">
                  <c:v>7.2316375189172347E-3</c:v>
                </c:pt>
                <c:pt idx="298">
                  <c:v>7.107688034906981E-3</c:v>
                </c:pt>
                <c:pt idx="299">
                  <c:v>6.9858017202798755E-3</c:v>
                </c:pt>
                <c:pt idx="300">
                  <c:v>6.8659458160730746E-3</c:v>
                </c:pt>
                <c:pt idx="301">
                  <c:v>6.7480880413840717E-3</c:v>
                </c:pt>
                <c:pt idx="302">
                  <c:v>6.6321965875672058E-3</c:v>
                </c:pt>
                <c:pt idx="303">
                  <c:v>6.5182401124650536E-3</c:v>
                </c:pt>
                <c:pt idx="304">
                  <c:v>6.4061877346757896E-3</c:v>
                </c:pt>
                <c:pt idx="305">
                  <c:v>6.2960090278575409E-3</c:v>
                </c:pt>
                <c:pt idx="306">
                  <c:v>6.1876740150707023E-3</c:v>
                </c:pt>
                <c:pt idx="307">
                  <c:v>6.0811531631591257E-3</c:v>
                </c:pt>
                <c:pt idx="308">
                  <c:v>5.9764173771710239E-3</c:v>
                </c:pt>
                <c:pt idx="309">
                  <c:v>5.8734379948204053E-3</c:v>
                </c:pt>
                <c:pt idx="310">
                  <c:v>5.7721867809897714E-3</c:v>
                </c:pt>
                <c:pt idx="311">
                  <c:v>5.6726359222747935E-3</c:v>
                </c:pt>
                <c:pt idx="312">
                  <c:v>5.5747580215715943E-3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9A-4873-9853-5F5B79FEE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3503608"/>
        <c:axId val="473495408"/>
      </c:lineChart>
      <c:catAx>
        <c:axId val="4735036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Time (weeks)</a:t>
                </a:r>
              </a:p>
            </c:rich>
          </c:tx>
          <c:layout>
            <c:manualLayout>
              <c:xMode val="edge"/>
              <c:yMode val="edge"/>
              <c:x val="0.4533059544027585"/>
              <c:y val="0.8299111783212530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495408"/>
        <c:crosses val="autoZero"/>
        <c:auto val="1"/>
        <c:lblAlgn val="ctr"/>
        <c:lblOffset val="100"/>
        <c:noMultiLvlLbl val="0"/>
      </c:catAx>
      <c:valAx>
        <c:axId val="47349540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Survival probability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503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"/>
          <c:order val="0"/>
          <c:tx>
            <c:v>continuous cetuximab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  <a:round/>
              </a:ln>
              <a:effectLst/>
            </c:spPr>
          </c:marker>
          <c:xVal>
            <c:numRef>
              <c:f>Model!$AY$9:$AY$1061</c:f>
              <c:numCache>
                <c:formatCode>General</c:formatCode>
                <c:ptCount val="1053"/>
                <c:pt idx="0">
                  <c:v>1.1914053816299655</c:v>
                </c:pt>
                <c:pt idx="1">
                  <c:v>1.1859887115875571</c:v>
                </c:pt>
                <c:pt idx="2">
                  <c:v>1.2146216233088709</c:v>
                </c:pt>
                <c:pt idx="3">
                  <c:v>1.273602917361397</c:v>
                </c:pt>
                <c:pt idx="4">
                  <c:v>1.2178001442970086</c:v>
                </c:pt>
                <c:pt idx="5">
                  <c:v>1.318539302320159</c:v>
                </c:pt>
                <c:pt idx="6">
                  <c:v>1.2417690855472483</c:v>
                </c:pt>
                <c:pt idx="7">
                  <c:v>1.1681137341563195</c:v>
                </c:pt>
                <c:pt idx="8">
                  <c:v>1.2071526174264757</c:v>
                </c:pt>
                <c:pt idx="9">
                  <c:v>1.271379948337559</c:v>
                </c:pt>
                <c:pt idx="10">
                  <c:v>1.2217296934926842</c:v>
                </c:pt>
                <c:pt idx="11">
                  <c:v>1.2439745106246369</c:v>
                </c:pt>
                <c:pt idx="12">
                  <c:v>1.2020954311656067</c:v>
                </c:pt>
                <c:pt idx="13">
                  <c:v>1.1793918025615742</c:v>
                </c:pt>
                <c:pt idx="14">
                  <c:v>1.226526404431876</c:v>
                </c:pt>
                <c:pt idx="15">
                  <c:v>1.1819033736199591</c:v>
                </c:pt>
                <c:pt idx="16">
                  <c:v>1.3144687424188615</c:v>
                </c:pt>
                <c:pt idx="17">
                  <c:v>1.2650250893028825</c:v>
                </c:pt>
                <c:pt idx="18">
                  <c:v>1.2330995545904213</c:v>
                </c:pt>
                <c:pt idx="19">
                  <c:v>1.1800910694681686</c:v>
                </c:pt>
                <c:pt idx="20">
                  <c:v>1.2358122585496067</c:v>
                </c:pt>
                <c:pt idx="21">
                  <c:v>1.164738481839291</c:v>
                </c:pt>
                <c:pt idx="22">
                  <c:v>1.1610207508930828</c:v>
                </c:pt>
                <c:pt idx="23">
                  <c:v>1.3179304240087319</c:v>
                </c:pt>
                <c:pt idx="24">
                  <c:v>1.1209089315051362</c:v>
                </c:pt>
                <c:pt idx="25">
                  <c:v>1.2211954502820164</c:v>
                </c:pt>
                <c:pt idx="26">
                  <c:v>1.3162173563471724</c:v>
                </c:pt>
                <c:pt idx="27">
                  <c:v>1.222743334720866</c:v>
                </c:pt>
                <c:pt idx="28">
                  <c:v>1.2011898005475792</c:v>
                </c:pt>
                <c:pt idx="29">
                  <c:v>1.2886896202978741</c:v>
                </c:pt>
                <c:pt idx="30">
                  <c:v>1.1773598064348667</c:v>
                </c:pt>
                <c:pt idx="31">
                  <c:v>1.2168340439743082</c:v>
                </c:pt>
                <c:pt idx="32">
                  <c:v>1.1986010068557822</c:v>
                </c:pt>
                <c:pt idx="33">
                  <c:v>1.2027681020595331</c:v>
                </c:pt>
                <c:pt idx="34">
                  <c:v>1.3368097106374264</c:v>
                </c:pt>
                <c:pt idx="35">
                  <c:v>1.2420722106766182</c:v>
                </c:pt>
                <c:pt idx="36">
                  <c:v>1.2501903296757453</c:v>
                </c:pt>
                <c:pt idx="37">
                  <c:v>1.1936115239821492</c:v>
                </c:pt>
                <c:pt idx="38">
                  <c:v>1.1937262706803244</c:v>
                </c:pt>
                <c:pt idx="39">
                  <c:v>1.1964020615547986</c:v>
                </c:pt>
                <c:pt idx="40">
                  <c:v>1.2070550575234935</c:v>
                </c:pt>
                <c:pt idx="41">
                  <c:v>1.1842387869168589</c:v>
                </c:pt>
                <c:pt idx="42">
                  <c:v>1.3277961623440591</c:v>
                </c:pt>
                <c:pt idx="43">
                  <c:v>1.2581412361792899</c:v>
                </c:pt>
                <c:pt idx="44">
                  <c:v>1.2423412839814851</c:v>
                </c:pt>
                <c:pt idx="45">
                  <c:v>1.1998841050784579</c:v>
                </c:pt>
                <c:pt idx="46">
                  <c:v>1.1940972871097333</c:v>
                </c:pt>
                <c:pt idx="47">
                  <c:v>1.252350961724366</c:v>
                </c:pt>
                <c:pt idx="48">
                  <c:v>1.1328179819000215</c:v>
                </c:pt>
                <c:pt idx="49">
                  <c:v>1.2524048539216368</c:v>
                </c:pt>
                <c:pt idx="50">
                  <c:v>1.1671699141396343</c:v>
                </c:pt>
                <c:pt idx="51">
                  <c:v>1.2110547073763431</c:v>
                </c:pt>
                <c:pt idx="52">
                  <c:v>1.2399497957101917</c:v>
                </c:pt>
                <c:pt idx="53">
                  <c:v>1.2434004407797412</c:v>
                </c:pt>
                <c:pt idx="54">
                  <c:v>1.2248722582380971</c:v>
                </c:pt>
                <c:pt idx="55">
                  <c:v>1.2080550291273116</c:v>
                </c:pt>
                <c:pt idx="56">
                  <c:v>1.2399658118305077</c:v>
                </c:pt>
                <c:pt idx="57">
                  <c:v>1.2141228244305209</c:v>
                </c:pt>
                <c:pt idx="58">
                  <c:v>1.2051326412777856</c:v>
                </c:pt>
                <c:pt idx="59">
                  <c:v>1.2368759942531311</c:v>
                </c:pt>
                <c:pt idx="60">
                  <c:v>1.2896590835842199</c:v>
                </c:pt>
                <c:pt idx="61">
                  <c:v>1.2666323357558704</c:v>
                </c:pt>
                <c:pt idx="62">
                  <c:v>1.129180989682852</c:v>
                </c:pt>
                <c:pt idx="63">
                  <c:v>1.1434541659972126</c:v>
                </c:pt>
                <c:pt idx="64">
                  <c:v>1.1537856294110855</c:v>
                </c:pt>
                <c:pt idx="65">
                  <c:v>1.2107846612940003</c:v>
                </c:pt>
                <c:pt idx="66">
                  <c:v>1.2315896919560372</c:v>
                </c:pt>
                <c:pt idx="67">
                  <c:v>1.3281733248322602</c:v>
                </c:pt>
                <c:pt idx="68">
                  <c:v>1.2860744806968669</c:v>
                </c:pt>
                <c:pt idx="69">
                  <c:v>1.1782577400876191</c:v>
                </c:pt>
                <c:pt idx="70">
                  <c:v>1.1862778916336152</c:v>
                </c:pt>
                <c:pt idx="71">
                  <c:v>1.2025787913479811</c:v>
                </c:pt>
                <c:pt idx="72">
                  <c:v>1.2302268920232584</c:v>
                </c:pt>
                <c:pt idx="73">
                  <c:v>1.2407331743310133</c:v>
                </c:pt>
                <c:pt idx="74">
                  <c:v>1.1799792380194434</c:v>
                </c:pt>
                <c:pt idx="75">
                  <c:v>1.2602894241189324</c:v>
                </c:pt>
                <c:pt idx="76">
                  <c:v>1.2667810191140678</c:v>
                </c:pt>
                <c:pt idx="77">
                  <c:v>1.228819191560365</c:v>
                </c:pt>
                <c:pt idx="78">
                  <c:v>1.2743265669450763</c:v>
                </c:pt>
                <c:pt idx="79">
                  <c:v>1.3102325348344837</c:v>
                </c:pt>
                <c:pt idx="80">
                  <c:v>1.2883748848194756</c:v>
                </c:pt>
                <c:pt idx="81">
                  <c:v>1.2579684927247747</c:v>
                </c:pt>
                <c:pt idx="82">
                  <c:v>1.2323655794051858</c:v>
                </c:pt>
                <c:pt idx="83">
                  <c:v>1.289659385214097</c:v>
                </c:pt>
                <c:pt idx="84">
                  <c:v>1.3047290344913578</c:v>
                </c:pt>
                <c:pt idx="85">
                  <c:v>1.2510006135783736</c:v>
                </c:pt>
                <c:pt idx="86">
                  <c:v>1.2569375160358138</c:v>
                </c:pt>
                <c:pt idx="87">
                  <c:v>1.2225863177896434</c:v>
                </c:pt>
                <c:pt idx="88">
                  <c:v>1.2244680199040148</c:v>
                </c:pt>
                <c:pt idx="89">
                  <c:v>1.1283338177155104</c:v>
                </c:pt>
                <c:pt idx="90">
                  <c:v>1.2028673460963244</c:v>
                </c:pt>
                <c:pt idx="91">
                  <c:v>1.1664793930417741</c:v>
                </c:pt>
                <c:pt idx="92">
                  <c:v>1.1944953873278097</c:v>
                </c:pt>
                <c:pt idx="93">
                  <c:v>1.2698795976489123</c:v>
                </c:pt>
                <c:pt idx="94">
                  <c:v>1.1515449910602773</c:v>
                </c:pt>
                <c:pt idx="95">
                  <c:v>1.2369698507920606</c:v>
                </c:pt>
                <c:pt idx="96">
                  <c:v>1.2106789355294709</c:v>
                </c:pt>
                <c:pt idx="97">
                  <c:v>1.2019842351136287</c:v>
                </c:pt>
                <c:pt idx="98">
                  <c:v>1.2464813809161464</c:v>
                </c:pt>
                <c:pt idx="99">
                  <c:v>1.2813185210164184</c:v>
                </c:pt>
                <c:pt idx="100">
                  <c:v>1.1958716842536714</c:v>
                </c:pt>
                <c:pt idx="101">
                  <c:v>1.3112367670451741</c:v>
                </c:pt>
                <c:pt idx="102">
                  <c:v>1.1692751924607316</c:v>
                </c:pt>
                <c:pt idx="103">
                  <c:v>1.1996803002140188</c:v>
                </c:pt>
                <c:pt idx="104">
                  <c:v>1.2656702031692133</c:v>
                </c:pt>
                <c:pt idx="105">
                  <c:v>1.2597127169690419</c:v>
                </c:pt>
                <c:pt idx="106">
                  <c:v>1.2573644278001783</c:v>
                </c:pt>
                <c:pt idx="107">
                  <c:v>1.1942183416494083</c:v>
                </c:pt>
                <c:pt idx="108">
                  <c:v>1.2129730335713407</c:v>
                </c:pt>
                <c:pt idx="109">
                  <c:v>1.2230150905546417</c:v>
                </c:pt>
                <c:pt idx="110">
                  <c:v>1.2994702007526686</c:v>
                </c:pt>
                <c:pt idx="111">
                  <c:v>1.2153651313444036</c:v>
                </c:pt>
                <c:pt idx="112">
                  <c:v>1.1926500257673587</c:v>
                </c:pt>
                <c:pt idx="113">
                  <c:v>1.2483777409942012</c:v>
                </c:pt>
                <c:pt idx="114">
                  <c:v>1.2251742049938465</c:v>
                </c:pt>
                <c:pt idx="115">
                  <c:v>1.223901307772818</c:v>
                </c:pt>
                <c:pt idx="116">
                  <c:v>1.2914560186628996</c:v>
                </c:pt>
                <c:pt idx="117">
                  <c:v>1.2588809927777198</c:v>
                </c:pt>
                <c:pt idx="118">
                  <c:v>1.2304624664504396</c:v>
                </c:pt>
                <c:pt idx="119">
                  <c:v>1.2253884519620022</c:v>
                </c:pt>
                <c:pt idx="120">
                  <c:v>1.3085055170472324</c:v>
                </c:pt>
                <c:pt idx="121">
                  <c:v>1.212578979300982</c:v>
                </c:pt>
                <c:pt idx="122">
                  <c:v>1.2687796716222546</c:v>
                </c:pt>
                <c:pt idx="123">
                  <c:v>1.215338794522612</c:v>
                </c:pt>
                <c:pt idx="124">
                  <c:v>1.2733523204066126</c:v>
                </c:pt>
                <c:pt idx="125">
                  <c:v>1.2916465187147408</c:v>
                </c:pt>
                <c:pt idx="126">
                  <c:v>1.3068320699087321</c:v>
                </c:pt>
                <c:pt idx="127">
                  <c:v>1.2519452737489554</c:v>
                </c:pt>
                <c:pt idx="128">
                  <c:v>1.2125888841294021</c:v>
                </c:pt>
                <c:pt idx="129">
                  <c:v>1.1957087873301218</c:v>
                </c:pt>
                <c:pt idx="130">
                  <c:v>1.2351773045935666</c:v>
                </c:pt>
                <c:pt idx="131">
                  <c:v>1.258836267637339</c:v>
                </c:pt>
                <c:pt idx="132">
                  <c:v>1.2176328426251919</c:v>
                </c:pt>
                <c:pt idx="133">
                  <c:v>1.2292127545901272</c:v>
                </c:pt>
                <c:pt idx="134">
                  <c:v>1.2052979055768207</c:v>
                </c:pt>
                <c:pt idx="135">
                  <c:v>1.2506789302557615</c:v>
                </c:pt>
                <c:pt idx="136">
                  <c:v>1.2831503362338377</c:v>
                </c:pt>
                <c:pt idx="137">
                  <c:v>1.2014064640001751</c:v>
                </c:pt>
                <c:pt idx="138">
                  <c:v>1.2348279520476102</c:v>
                </c:pt>
                <c:pt idx="139">
                  <c:v>1.2446553196540413</c:v>
                </c:pt>
                <c:pt idx="140">
                  <c:v>1.2772373768976895</c:v>
                </c:pt>
                <c:pt idx="141">
                  <c:v>1.2982168054976335</c:v>
                </c:pt>
                <c:pt idx="142">
                  <c:v>1.2784830853843179</c:v>
                </c:pt>
                <c:pt idx="143">
                  <c:v>1.2666132462760142</c:v>
                </c:pt>
                <c:pt idx="144">
                  <c:v>1.2716127420133505</c:v>
                </c:pt>
                <c:pt idx="145">
                  <c:v>1.1999930847001408</c:v>
                </c:pt>
                <c:pt idx="146">
                  <c:v>1.2518306513939037</c:v>
                </c:pt>
                <c:pt idx="147">
                  <c:v>1.1985115148776637</c:v>
                </c:pt>
                <c:pt idx="148">
                  <c:v>1.333455417052233</c:v>
                </c:pt>
                <c:pt idx="149">
                  <c:v>1.2254886785836909</c:v>
                </c:pt>
                <c:pt idx="150">
                  <c:v>1.245877482691361</c:v>
                </c:pt>
                <c:pt idx="151">
                  <c:v>1.2943723929263122</c:v>
                </c:pt>
                <c:pt idx="152">
                  <c:v>1.226189460871091</c:v>
                </c:pt>
                <c:pt idx="153">
                  <c:v>1.1767416790956364</c:v>
                </c:pt>
                <c:pt idx="154">
                  <c:v>1.2645415021537876</c:v>
                </c:pt>
                <c:pt idx="155">
                  <c:v>1.2951282142467551</c:v>
                </c:pt>
                <c:pt idx="156">
                  <c:v>1.1854366797791727</c:v>
                </c:pt>
                <c:pt idx="157">
                  <c:v>1.2791195113662666</c:v>
                </c:pt>
                <c:pt idx="158">
                  <c:v>1.2255432025823445</c:v>
                </c:pt>
                <c:pt idx="159">
                  <c:v>1.3162057242749539</c:v>
                </c:pt>
                <c:pt idx="160">
                  <c:v>1.2136812239176245</c:v>
                </c:pt>
                <c:pt idx="161">
                  <c:v>1.2181058044294675</c:v>
                </c:pt>
                <c:pt idx="162">
                  <c:v>1.2185328797353436</c:v>
                </c:pt>
                <c:pt idx="163">
                  <c:v>1.1828505382370569</c:v>
                </c:pt>
                <c:pt idx="164">
                  <c:v>1.251968407480166</c:v>
                </c:pt>
                <c:pt idx="165">
                  <c:v>1.2416208286131383</c:v>
                </c:pt>
                <c:pt idx="166">
                  <c:v>1.2776379462222418</c:v>
                </c:pt>
                <c:pt idx="167">
                  <c:v>1.2550044995393346</c:v>
                </c:pt>
                <c:pt idx="168">
                  <c:v>1.0454370843753744</c:v>
                </c:pt>
                <c:pt idx="169">
                  <c:v>1.2349168554474161</c:v>
                </c:pt>
                <c:pt idx="170">
                  <c:v>1.2600879573807064</c:v>
                </c:pt>
                <c:pt idx="171">
                  <c:v>1.1964717905009623</c:v>
                </c:pt>
                <c:pt idx="172">
                  <c:v>1.1308549818726332</c:v>
                </c:pt>
                <c:pt idx="173">
                  <c:v>1.2506436926474762</c:v>
                </c:pt>
                <c:pt idx="174">
                  <c:v>1.1734476613537221</c:v>
                </c:pt>
                <c:pt idx="175">
                  <c:v>1.1667043512410309</c:v>
                </c:pt>
                <c:pt idx="176">
                  <c:v>1.2733625422874821</c:v>
                </c:pt>
                <c:pt idx="177">
                  <c:v>1.1558426922442173</c:v>
                </c:pt>
                <c:pt idx="178">
                  <c:v>1.2634053943429522</c:v>
                </c:pt>
                <c:pt idx="179">
                  <c:v>1.161998053322457</c:v>
                </c:pt>
                <c:pt idx="180">
                  <c:v>1.1988626097097956</c:v>
                </c:pt>
                <c:pt idx="181">
                  <c:v>1.266367926146174</c:v>
                </c:pt>
                <c:pt idx="182">
                  <c:v>1.2404747393763222</c:v>
                </c:pt>
                <c:pt idx="183">
                  <c:v>1.2370033187823364</c:v>
                </c:pt>
                <c:pt idx="184">
                  <c:v>1.2530879330684643</c:v>
                </c:pt>
                <c:pt idx="185">
                  <c:v>1.3001796726392296</c:v>
                </c:pt>
                <c:pt idx="186">
                  <c:v>1.168400433585993</c:v>
                </c:pt>
                <c:pt idx="187">
                  <c:v>1.1700420963493705</c:v>
                </c:pt>
                <c:pt idx="188">
                  <c:v>1.1937071910719421</c:v>
                </c:pt>
                <c:pt idx="189">
                  <c:v>1.2418208332619676</c:v>
                </c:pt>
                <c:pt idx="190">
                  <c:v>1.2571767361417878</c:v>
                </c:pt>
                <c:pt idx="191">
                  <c:v>1.2509582563256645</c:v>
                </c:pt>
                <c:pt idx="192">
                  <c:v>1.2480931056164959</c:v>
                </c:pt>
                <c:pt idx="193">
                  <c:v>1.2623211972764965</c:v>
                </c:pt>
                <c:pt idx="194">
                  <c:v>1.2749240216892237</c:v>
                </c:pt>
                <c:pt idx="195">
                  <c:v>1.2329009791824492</c:v>
                </c:pt>
                <c:pt idx="196">
                  <c:v>1.2286177246312138</c:v>
                </c:pt>
                <c:pt idx="197">
                  <c:v>1.2252499998570174</c:v>
                </c:pt>
                <c:pt idx="198">
                  <c:v>1.2040260810912453</c:v>
                </c:pt>
                <c:pt idx="199">
                  <c:v>1.1227498422494722</c:v>
                </c:pt>
                <c:pt idx="200">
                  <c:v>1.1285722455435285</c:v>
                </c:pt>
                <c:pt idx="201">
                  <c:v>1.2137305975294592</c:v>
                </c:pt>
                <c:pt idx="202">
                  <c:v>1.1818500453462826</c:v>
                </c:pt>
                <c:pt idx="203">
                  <c:v>1.2241102422353518</c:v>
                </c:pt>
                <c:pt idx="204">
                  <c:v>1.2238999791899972</c:v>
                </c:pt>
                <c:pt idx="205">
                  <c:v>1.1935254997610512</c:v>
                </c:pt>
                <c:pt idx="206">
                  <c:v>1.2412605709935418</c:v>
                </c:pt>
                <c:pt idx="207">
                  <c:v>1.2696110755250503</c:v>
                </c:pt>
                <c:pt idx="208">
                  <c:v>1.2723766400904175</c:v>
                </c:pt>
                <c:pt idx="209">
                  <c:v>1.2648163761312383</c:v>
                </c:pt>
                <c:pt idx="210">
                  <c:v>1.166907899304519</c:v>
                </c:pt>
                <c:pt idx="211">
                  <c:v>1.2513168666590753</c:v>
                </c:pt>
                <c:pt idx="212">
                  <c:v>1.2565776638448836</c:v>
                </c:pt>
                <c:pt idx="213">
                  <c:v>1.2220041044891417</c:v>
                </c:pt>
                <c:pt idx="214">
                  <c:v>1.2361797210000769</c:v>
                </c:pt>
                <c:pt idx="215">
                  <c:v>1.2508953399844565</c:v>
                </c:pt>
                <c:pt idx="216">
                  <c:v>1.2608255523879213</c:v>
                </c:pt>
                <c:pt idx="217">
                  <c:v>1.1823238742504789</c:v>
                </c:pt>
                <c:pt idx="218">
                  <c:v>1.2146242056187713</c:v>
                </c:pt>
                <c:pt idx="219">
                  <c:v>1.2747560868683558</c:v>
                </c:pt>
                <c:pt idx="220">
                  <c:v>1.2044730404874575</c:v>
                </c:pt>
                <c:pt idx="221">
                  <c:v>1.2053852022223728</c:v>
                </c:pt>
                <c:pt idx="222">
                  <c:v>1.2042592667681671</c:v>
                </c:pt>
                <c:pt idx="223">
                  <c:v>1.2481687172515818</c:v>
                </c:pt>
                <c:pt idx="224">
                  <c:v>1.1518875948896137</c:v>
                </c:pt>
                <c:pt idx="225">
                  <c:v>1.2465374067164614</c:v>
                </c:pt>
                <c:pt idx="226">
                  <c:v>1.263521055850674</c:v>
                </c:pt>
                <c:pt idx="227">
                  <c:v>1.219526925457461</c:v>
                </c:pt>
                <c:pt idx="228">
                  <c:v>1.265163417766777</c:v>
                </c:pt>
                <c:pt idx="229">
                  <c:v>1.2077146894483941</c:v>
                </c:pt>
                <c:pt idx="230">
                  <c:v>1.1778523829001013</c:v>
                </c:pt>
                <c:pt idx="231">
                  <c:v>1.1868099235794587</c:v>
                </c:pt>
                <c:pt idx="232">
                  <c:v>1.2217191516007206</c:v>
                </c:pt>
                <c:pt idx="233">
                  <c:v>1.2429489202703989</c:v>
                </c:pt>
                <c:pt idx="234">
                  <c:v>1.2501641083294737</c:v>
                </c:pt>
                <c:pt idx="235">
                  <c:v>1.2928483615636928</c:v>
                </c:pt>
                <c:pt idx="236">
                  <c:v>1.2584306787718984</c:v>
                </c:pt>
                <c:pt idx="237">
                  <c:v>1.2126243005706576</c:v>
                </c:pt>
                <c:pt idx="238">
                  <c:v>1.252765045118486</c:v>
                </c:pt>
                <c:pt idx="239">
                  <c:v>1.1858852520175442</c:v>
                </c:pt>
                <c:pt idx="240">
                  <c:v>1.1791367539924247</c:v>
                </c:pt>
                <c:pt idx="241">
                  <c:v>1.2027943741289171</c:v>
                </c:pt>
                <c:pt idx="242">
                  <c:v>1.193256499619757</c:v>
                </c:pt>
                <c:pt idx="243">
                  <c:v>1.225975197560716</c:v>
                </c:pt>
                <c:pt idx="244">
                  <c:v>1.2330623472184561</c:v>
                </c:pt>
                <c:pt idx="245">
                  <c:v>1.2729783109382327</c:v>
                </c:pt>
                <c:pt idx="246">
                  <c:v>1.2522488452158189</c:v>
                </c:pt>
                <c:pt idx="247">
                  <c:v>1.2722925865628629</c:v>
                </c:pt>
                <c:pt idx="248">
                  <c:v>1.3084485804208483</c:v>
                </c:pt>
                <c:pt idx="249">
                  <c:v>1.1830133034347474</c:v>
                </c:pt>
                <c:pt idx="250">
                  <c:v>1.2082862934193093</c:v>
                </c:pt>
                <c:pt idx="251">
                  <c:v>1.2306990122119268</c:v>
                </c:pt>
                <c:pt idx="252">
                  <c:v>1.1423441711878852</c:v>
                </c:pt>
                <c:pt idx="253">
                  <c:v>1.2214649729059961</c:v>
                </c:pt>
                <c:pt idx="254">
                  <c:v>1.2959543960601654</c:v>
                </c:pt>
                <c:pt idx="255">
                  <c:v>1.1535702954895941</c:v>
                </c:pt>
                <c:pt idx="256">
                  <c:v>1.1804204875302093</c:v>
                </c:pt>
                <c:pt idx="257">
                  <c:v>1.3090176048219755</c:v>
                </c:pt>
                <c:pt idx="258">
                  <c:v>1.2895678216834272</c:v>
                </c:pt>
                <c:pt idx="259">
                  <c:v>1.2541844616584834</c:v>
                </c:pt>
                <c:pt idx="260">
                  <c:v>1.2241773525087365</c:v>
                </c:pt>
                <c:pt idx="261">
                  <c:v>1.26416037359002</c:v>
                </c:pt>
                <c:pt idx="262">
                  <c:v>1.2116453829477258</c:v>
                </c:pt>
                <c:pt idx="263">
                  <c:v>1.18598987948958</c:v>
                </c:pt>
                <c:pt idx="264">
                  <c:v>1.1647788822379312</c:v>
                </c:pt>
                <c:pt idx="265">
                  <c:v>1.1716846236960532</c:v>
                </c:pt>
                <c:pt idx="266">
                  <c:v>1.2585243605630103</c:v>
                </c:pt>
                <c:pt idx="267">
                  <c:v>1.1938609308421106</c:v>
                </c:pt>
                <c:pt idx="268">
                  <c:v>1.1326442704079729</c:v>
                </c:pt>
                <c:pt idx="269">
                  <c:v>1.298759201638487</c:v>
                </c:pt>
                <c:pt idx="270">
                  <c:v>1.2280291745239005</c:v>
                </c:pt>
                <c:pt idx="271">
                  <c:v>1.2608733240635477</c:v>
                </c:pt>
                <c:pt idx="272">
                  <c:v>1.2334069891389947</c:v>
                </c:pt>
                <c:pt idx="273">
                  <c:v>1.2174999914480771</c:v>
                </c:pt>
                <c:pt idx="274">
                  <c:v>1.2379738701790739</c:v>
                </c:pt>
                <c:pt idx="275">
                  <c:v>1.2706741663533172</c:v>
                </c:pt>
                <c:pt idx="276">
                  <c:v>1.2370419699153405</c:v>
                </c:pt>
                <c:pt idx="277">
                  <c:v>1.2262386180662457</c:v>
                </c:pt>
                <c:pt idx="278">
                  <c:v>1.1967424750525959</c:v>
                </c:pt>
                <c:pt idx="279">
                  <c:v>1.3020624101205045</c:v>
                </c:pt>
                <c:pt idx="280">
                  <c:v>1.1471769490672918</c:v>
                </c:pt>
                <c:pt idx="281">
                  <c:v>1.1851740359229255</c:v>
                </c:pt>
                <c:pt idx="282">
                  <c:v>1.281856273421992</c:v>
                </c:pt>
                <c:pt idx="283">
                  <c:v>1.1838823732049164</c:v>
                </c:pt>
                <c:pt idx="284">
                  <c:v>1.1910025620415614</c:v>
                </c:pt>
                <c:pt idx="285">
                  <c:v>1.192139831230687</c:v>
                </c:pt>
                <c:pt idx="286">
                  <c:v>1.2521573193177107</c:v>
                </c:pt>
                <c:pt idx="287">
                  <c:v>1.231923341500841</c:v>
                </c:pt>
                <c:pt idx="288">
                  <c:v>1.1089676469480749</c:v>
                </c:pt>
                <c:pt idx="289">
                  <c:v>1.2649166254667317</c:v>
                </c:pt>
                <c:pt idx="290">
                  <c:v>1.135243779847221</c:v>
                </c:pt>
                <c:pt idx="291">
                  <c:v>1.197335478909678</c:v>
                </c:pt>
                <c:pt idx="292">
                  <c:v>1.252429356579905</c:v>
                </c:pt>
                <c:pt idx="293">
                  <c:v>1.2851621908222586</c:v>
                </c:pt>
                <c:pt idx="294">
                  <c:v>1.1910902882717391</c:v>
                </c:pt>
                <c:pt idx="295">
                  <c:v>1.2905937810111721</c:v>
                </c:pt>
                <c:pt idx="296">
                  <c:v>1.1923712744916781</c:v>
                </c:pt>
                <c:pt idx="297">
                  <c:v>1.2594667243156117</c:v>
                </c:pt>
                <c:pt idx="298">
                  <c:v>1.2241785125068672</c:v>
                </c:pt>
                <c:pt idx="299">
                  <c:v>1.1576721706916477</c:v>
                </c:pt>
                <c:pt idx="300">
                  <c:v>1.290026246503585</c:v>
                </c:pt>
                <c:pt idx="301">
                  <c:v>1.3172857747877937</c:v>
                </c:pt>
                <c:pt idx="302">
                  <c:v>1.2698182936002067</c:v>
                </c:pt>
                <c:pt idx="303">
                  <c:v>1.248213734219171</c:v>
                </c:pt>
                <c:pt idx="304">
                  <c:v>1.2026388169465165</c:v>
                </c:pt>
                <c:pt idx="305">
                  <c:v>1.2119338377744526</c:v>
                </c:pt>
                <c:pt idx="306">
                  <c:v>1.2693763128226534</c:v>
                </c:pt>
                <c:pt idx="307">
                  <c:v>1.2483383113831479</c:v>
                </c:pt>
                <c:pt idx="308">
                  <c:v>1.2478953152375727</c:v>
                </c:pt>
                <c:pt idx="309">
                  <c:v>1.1843351904688089</c:v>
                </c:pt>
                <c:pt idx="310">
                  <c:v>1.2080375357139317</c:v>
                </c:pt>
                <c:pt idx="311">
                  <c:v>1.1513800752863299</c:v>
                </c:pt>
                <c:pt idx="312">
                  <c:v>1.2262745443525609</c:v>
                </c:pt>
                <c:pt idx="313">
                  <c:v>1.2603913833231681</c:v>
                </c:pt>
                <c:pt idx="314">
                  <c:v>1.2489593690917382</c:v>
                </c:pt>
                <c:pt idx="315">
                  <c:v>1.2329667484199696</c:v>
                </c:pt>
                <c:pt idx="316">
                  <c:v>1.2616429495135868</c:v>
                </c:pt>
                <c:pt idx="317">
                  <c:v>1.2436419767610347</c:v>
                </c:pt>
                <c:pt idx="318">
                  <c:v>1.2129585512332932</c:v>
                </c:pt>
                <c:pt idx="319">
                  <c:v>1.209271041269854</c:v>
                </c:pt>
                <c:pt idx="320">
                  <c:v>1.1764345973547248</c:v>
                </c:pt>
                <c:pt idx="321">
                  <c:v>1.2150523066454531</c:v>
                </c:pt>
                <c:pt idx="322">
                  <c:v>1.2555618801566546</c:v>
                </c:pt>
                <c:pt idx="323">
                  <c:v>1.2513627594403067</c:v>
                </c:pt>
                <c:pt idx="324">
                  <c:v>1.2562818023341851</c:v>
                </c:pt>
                <c:pt idx="325">
                  <c:v>1.1619225769734776</c:v>
                </c:pt>
                <c:pt idx="326">
                  <c:v>1.1877319673628131</c:v>
                </c:pt>
                <c:pt idx="327">
                  <c:v>1.1946275519775655</c:v>
                </c:pt>
                <c:pt idx="328">
                  <c:v>1.2755399233540854</c:v>
                </c:pt>
                <c:pt idx="329">
                  <c:v>1.1446942781270928</c:v>
                </c:pt>
                <c:pt idx="330">
                  <c:v>1.1815630235452881</c:v>
                </c:pt>
                <c:pt idx="331">
                  <c:v>1.1430309681219</c:v>
                </c:pt>
                <c:pt idx="332">
                  <c:v>1.2386046033352454</c:v>
                </c:pt>
                <c:pt idx="333">
                  <c:v>1.1958377619992684</c:v>
                </c:pt>
                <c:pt idx="334">
                  <c:v>1.2183290108197891</c:v>
                </c:pt>
                <c:pt idx="335">
                  <c:v>1.2067614536074551</c:v>
                </c:pt>
                <c:pt idx="336">
                  <c:v>1.200271983253812</c:v>
                </c:pt>
                <c:pt idx="337">
                  <c:v>1.2358835560986479</c:v>
                </c:pt>
                <c:pt idx="338">
                  <c:v>1.2519128290184502</c:v>
                </c:pt>
                <c:pt idx="339">
                  <c:v>1.2364748484346488</c:v>
                </c:pt>
                <c:pt idx="340">
                  <c:v>1.2304783578310921</c:v>
                </c:pt>
                <c:pt idx="341">
                  <c:v>1.2147010576277157</c:v>
                </c:pt>
                <c:pt idx="342">
                  <c:v>1.2372900629252328</c:v>
                </c:pt>
                <c:pt idx="343">
                  <c:v>1.2710015808443316</c:v>
                </c:pt>
                <c:pt idx="344">
                  <c:v>1.2925547721628208</c:v>
                </c:pt>
                <c:pt idx="345">
                  <c:v>1.1305926053324626</c:v>
                </c:pt>
                <c:pt idx="346">
                  <c:v>1.1898120071064962</c:v>
                </c:pt>
                <c:pt idx="347">
                  <c:v>1.2852527846076016</c:v>
                </c:pt>
                <c:pt idx="348">
                  <c:v>1.2010316278028879</c:v>
                </c:pt>
                <c:pt idx="349">
                  <c:v>1.2740263313082589</c:v>
                </c:pt>
                <c:pt idx="350">
                  <c:v>1.1671252617682732</c:v>
                </c:pt>
                <c:pt idx="351">
                  <c:v>1.2508487313501504</c:v>
                </c:pt>
                <c:pt idx="352">
                  <c:v>1.2648433515054127</c:v>
                </c:pt>
                <c:pt idx="353">
                  <c:v>1.2551276272735883</c:v>
                </c:pt>
                <c:pt idx="354">
                  <c:v>1.238217121549712</c:v>
                </c:pt>
                <c:pt idx="355">
                  <c:v>1.2810314790580737</c:v>
                </c:pt>
                <c:pt idx="356">
                  <c:v>1.2930789687131445</c:v>
                </c:pt>
                <c:pt idx="357">
                  <c:v>1.2394478099861781</c:v>
                </c:pt>
                <c:pt idx="358">
                  <c:v>1.2262535504067951</c:v>
                </c:pt>
                <c:pt idx="359">
                  <c:v>1.2286598135075577</c:v>
                </c:pt>
                <c:pt idx="360">
                  <c:v>1.1880455111808284</c:v>
                </c:pt>
                <c:pt idx="361">
                  <c:v>1.2602269543265743</c:v>
                </c:pt>
                <c:pt idx="362">
                  <c:v>1.2625603072665834</c:v>
                </c:pt>
                <c:pt idx="363">
                  <c:v>1.1609768465834649</c:v>
                </c:pt>
                <c:pt idx="364">
                  <c:v>1.2204918015628581</c:v>
                </c:pt>
                <c:pt idx="365">
                  <c:v>1.2002957709301674</c:v>
                </c:pt>
                <c:pt idx="366">
                  <c:v>1.2478110219180105</c:v>
                </c:pt>
                <c:pt idx="367">
                  <c:v>1.237314545342965</c:v>
                </c:pt>
                <c:pt idx="368">
                  <c:v>1.1521199161194358</c:v>
                </c:pt>
                <c:pt idx="369">
                  <c:v>1.2252010438302401</c:v>
                </c:pt>
                <c:pt idx="370">
                  <c:v>1.1619352597219408</c:v>
                </c:pt>
                <c:pt idx="371">
                  <c:v>1.2425035629464312</c:v>
                </c:pt>
                <c:pt idx="372">
                  <c:v>1.2222340648622325</c:v>
                </c:pt>
                <c:pt idx="373">
                  <c:v>1.2244022283292615</c:v>
                </c:pt>
                <c:pt idx="374">
                  <c:v>1.1599778763145301</c:v>
                </c:pt>
                <c:pt idx="375">
                  <c:v>1.2770219639507181</c:v>
                </c:pt>
                <c:pt idx="376">
                  <c:v>1.2230298014861822</c:v>
                </c:pt>
                <c:pt idx="377">
                  <c:v>1.2991518439167589</c:v>
                </c:pt>
                <c:pt idx="378">
                  <c:v>1.1804910064116925</c:v>
                </c:pt>
                <c:pt idx="379">
                  <c:v>1.186139438058635</c:v>
                </c:pt>
                <c:pt idx="380">
                  <c:v>1.2471277533198544</c:v>
                </c:pt>
                <c:pt idx="381">
                  <c:v>1.2571331551770275</c:v>
                </c:pt>
                <c:pt idx="382">
                  <c:v>1.2289875470710734</c:v>
                </c:pt>
                <c:pt idx="383">
                  <c:v>1.314483188817547</c:v>
                </c:pt>
                <c:pt idx="384">
                  <c:v>1.1807824340868787</c:v>
                </c:pt>
                <c:pt idx="385">
                  <c:v>1.1600117554147147</c:v>
                </c:pt>
                <c:pt idx="386">
                  <c:v>1.179782253739873</c:v>
                </c:pt>
                <c:pt idx="387">
                  <c:v>1.2239855907619042</c:v>
                </c:pt>
                <c:pt idx="388">
                  <c:v>1.3096059994773757</c:v>
                </c:pt>
                <c:pt idx="389">
                  <c:v>1.2923577442268386</c:v>
                </c:pt>
                <c:pt idx="390">
                  <c:v>1.2366603566591063</c:v>
                </c:pt>
                <c:pt idx="391">
                  <c:v>1.2004128187312681</c:v>
                </c:pt>
                <c:pt idx="392">
                  <c:v>1.2139538653839841</c:v>
                </c:pt>
                <c:pt idx="393">
                  <c:v>1.1694941762658186</c:v>
                </c:pt>
                <c:pt idx="394">
                  <c:v>1.2786637657320874</c:v>
                </c:pt>
                <c:pt idx="395">
                  <c:v>1.183563625778318</c:v>
                </c:pt>
                <c:pt idx="396">
                  <c:v>1.288546033880468</c:v>
                </c:pt>
                <c:pt idx="397">
                  <c:v>1.2533137393279263</c:v>
                </c:pt>
                <c:pt idx="398">
                  <c:v>1.2595800042666674</c:v>
                </c:pt>
                <c:pt idx="399">
                  <c:v>1.1647830851861554</c:v>
                </c:pt>
                <c:pt idx="400">
                  <c:v>1.22653755405651</c:v>
                </c:pt>
                <c:pt idx="401">
                  <c:v>1.193868018723256</c:v>
                </c:pt>
                <c:pt idx="402">
                  <c:v>1.1389987196260161</c:v>
                </c:pt>
                <c:pt idx="403">
                  <c:v>1.172237749342474</c:v>
                </c:pt>
                <c:pt idx="404">
                  <c:v>1.2556023035125126</c:v>
                </c:pt>
                <c:pt idx="405">
                  <c:v>1.2369432178905231</c:v>
                </c:pt>
                <c:pt idx="406">
                  <c:v>1.1977915047249845</c:v>
                </c:pt>
                <c:pt idx="407">
                  <c:v>1.1786947692707956</c:v>
                </c:pt>
                <c:pt idx="408">
                  <c:v>1.2622551520908991</c:v>
                </c:pt>
                <c:pt idx="409">
                  <c:v>1.2792092358187479</c:v>
                </c:pt>
                <c:pt idx="410">
                  <c:v>1.2396392667569338</c:v>
                </c:pt>
                <c:pt idx="411">
                  <c:v>1.2942323527282198</c:v>
                </c:pt>
                <c:pt idx="412">
                  <c:v>1.2728583491662309</c:v>
                </c:pt>
                <c:pt idx="413">
                  <c:v>1.1957926901602518</c:v>
                </c:pt>
                <c:pt idx="414">
                  <c:v>1.2488959098975501</c:v>
                </c:pt>
                <c:pt idx="415">
                  <c:v>1.2931161220070035</c:v>
                </c:pt>
                <c:pt idx="416">
                  <c:v>1.2003646862286856</c:v>
                </c:pt>
                <c:pt idx="417">
                  <c:v>1.1947106098284404</c:v>
                </c:pt>
                <c:pt idx="418">
                  <c:v>1.1499290667718509</c:v>
                </c:pt>
                <c:pt idx="419">
                  <c:v>1.2324599267655731</c:v>
                </c:pt>
                <c:pt idx="420">
                  <c:v>1.276345713971462</c:v>
                </c:pt>
                <c:pt idx="421">
                  <c:v>1.2822112044249367</c:v>
                </c:pt>
                <c:pt idx="422">
                  <c:v>1.2569385053808744</c:v>
                </c:pt>
                <c:pt idx="423">
                  <c:v>1.199005811493949</c:v>
                </c:pt>
                <c:pt idx="424">
                  <c:v>1.2389397461014671</c:v>
                </c:pt>
                <c:pt idx="425">
                  <c:v>1.2706638002228119</c:v>
                </c:pt>
                <c:pt idx="426">
                  <c:v>1.2454281547671382</c:v>
                </c:pt>
                <c:pt idx="427">
                  <c:v>1.2117063791038118</c:v>
                </c:pt>
                <c:pt idx="428">
                  <c:v>1.1743353445270035</c:v>
                </c:pt>
                <c:pt idx="429">
                  <c:v>1.2306111571111709</c:v>
                </c:pt>
                <c:pt idx="430">
                  <c:v>1.2456815900788998</c:v>
                </c:pt>
                <c:pt idx="431">
                  <c:v>1.2347185553647737</c:v>
                </c:pt>
                <c:pt idx="432">
                  <c:v>1.1722367441444672</c:v>
                </c:pt>
                <c:pt idx="433">
                  <c:v>1.2552397898049523</c:v>
                </c:pt>
                <c:pt idx="434">
                  <c:v>1.1553877020367276</c:v>
                </c:pt>
                <c:pt idx="435">
                  <c:v>1.2407395611440128</c:v>
                </c:pt>
                <c:pt idx="436">
                  <c:v>1.2655106756674157</c:v>
                </c:pt>
                <c:pt idx="437">
                  <c:v>1.1825110096528277</c:v>
                </c:pt>
                <c:pt idx="438">
                  <c:v>1.2437115082012546</c:v>
                </c:pt>
                <c:pt idx="439">
                  <c:v>1.2436950013724555</c:v>
                </c:pt>
                <c:pt idx="440">
                  <c:v>1.2228050019176688</c:v>
                </c:pt>
                <c:pt idx="441">
                  <c:v>1.2481261961316614</c:v>
                </c:pt>
                <c:pt idx="442">
                  <c:v>1.2641129784369391</c:v>
                </c:pt>
                <c:pt idx="443">
                  <c:v>1.2063388447051617</c:v>
                </c:pt>
                <c:pt idx="444">
                  <c:v>1.3075489367687263</c:v>
                </c:pt>
                <c:pt idx="445">
                  <c:v>1.2738637624885014</c:v>
                </c:pt>
                <c:pt idx="446">
                  <c:v>1.3185493568844258</c:v>
                </c:pt>
                <c:pt idx="447">
                  <c:v>1.265185688814688</c:v>
                </c:pt>
                <c:pt idx="448">
                  <c:v>1.1588210890385344</c:v>
                </c:pt>
                <c:pt idx="449">
                  <c:v>1.2341891258870132</c:v>
                </c:pt>
                <c:pt idx="450">
                  <c:v>1.2177418482812208</c:v>
                </c:pt>
                <c:pt idx="451">
                  <c:v>1.2752808162063602</c:v>
                </c:pt>
                <c:pt idx="452">
                  <c:v>1.2343692497026737</c:v>
                </c:pt>
                <c:pt idx="453">
                  <c:v>1.2280577576852529</c:v>
                </c:pt>
                <c:pt idx="454">
                  <c:v>1.1951922915826017</c:v>
                </c:pt>
                <c:pt idx="455">
                  <c:v>1.1968381501069847</c:v>
                </c:pt>
                <c:pt idx="456">
                  <c:v>1.1952677687347961</c:v>
                </c:pt>
                <c:pt idx="457">
                  <c:v>1.2796400883758325</c:v>
                </c:pt>
                <c:pt idx="458">
                  <c:v>1.2062599777017939</c:v>
                </c:pt>
                <c:pt idx="459">
                  <c:v>1.2504377482569813</c:v>
                </c:pt>
                <c:pt idx="460">
                  <c:v>1.2011324541838908</c:v>
                </c:pt>
                <c:pt idx="461">
                  <c:v>1.2339251749298015</c:v>
                </c:pt>
                <c:pt idx="462">
                  <c:v>1.1993641881593209</c:v>
                </c:pt>
                <c:pt idx="463">
                  <c:v>1.2006652650969281</c:v>
                </c:pt>
                <c:pt idx="464">
                  <c:v>1.3143696991581773</c:v>
                </c:pt>
                <c:pt idx="465">
                  <c:v>1.288970433570449</c:v>
                </c:pt>
                <c:pt idx="466">
                  <c:v>1.2087412125512409</c:v>
                </c:pt>
                <c:pt idx="467">
                  <c:v>1.2453093117083012</c:v>
                </c:pt>
                <c:pt idx="468">
                  <c:v>1.2490947513408239</c:v>
                </c:pt>
                <c:pt idx="469">
                  <c:v>1.1367942264432274</c:v>
                </c:pt>
                <c:pt idx="470">
                  <c:v>1.1910031333065521</c:v>
                </c:pt>
                <c:pt idx="471">
                  <c:v>1.2618055758063647</c:v>
                </c:pt>
                <c:pt idx="472">
                  <c:v>1.2308436874150237</c:v>
                </c:pt>
                <c:pt idx="473">
                  <c:v>1.2168082808641871</c:v>
                </c:pt>
                <c:pt idx="474">
                  <c:v>1.3006921869092487</c:v>
                </c:pt>
                <c:pt idx="475">
                  <c:v>1.2941630490379952</c:v>
                </c:pt>
                <c:pt idx="476">
                  <c:v>1.3110940580165771</c:v>
                </c:pt>
                <c:pt idx="477">
                  <c:v>1.2176121245991158</c:v>
                </c:pt>
                <c:pt idx="478">
                  <c:v>1.2624961132166783</c:v>
                </c:pt>
                <c:pt idx="479">
                  <c:v>1.2510206549087852</c:v>
                </c:pt>
                <c:pt idx="480">
                  <c:v>1.244236708855029</c:v>
                </c:pt>
                <c:pt idx="481">
                  <c:v>1.236446199586819</c:v>
                </c:pt>
                <c:pt idx="482">
                  <c:v>1.3642877286577693</c:v>
                </c:pt>
                <c:pt idx="483">
                  <c:v>1.2385294147479682</c:v>
                </c:pt>
                <c:pt idx="484">
                  <c:v>1.2390866711194231</c:v>
                </c:pt>
                <c:pt idx="485">
                  <c:v>1.1534228875156816</c:v>
                </c:pt>
                <c:pt idx="486">
                  <c:v>1.1571114635036164</c:v>
                </c:pt>
                <c:pt idx="487">
                  <c:v>1.227886957019225</c:v>
                </c:pt>
                <c:pt idx="488">
                  <c:v>1.1615138534298062</c:v>
                </c:pt>
                <c:pt idx="489">
                  <c:v>1.248145039288957</c:v>
                </c:pt>
                <c:pt idx="490">
                  <c:v>1.2120930617825108</c:v>
                </c:pt>
                <c:pt idx="491">
                  <c:v>1.2077362109299719</c:v>
                </c:pt>
                <c:pt idx="492">
                  <c:v>1.2333269941201424</c:v>
                </c:pt>
                <c:pt idx="493">
                  <c:v>1.2978443955416432</c:v>
                </c:pt>
                <c:pt idx="494">
                  <c:v>1.2558034363751567</c:v>
                </c:pt>
                <c:pt idx="495">
                  <c:v>1.1813849317528977</c:v>
                </c:pt>
                <c:pt idx="496">
                  <c:v>1.2584737539716764</c:v>
                </c:pt>
                <c:pt idx="497">
                  <c:v>1.2603620308290591</c:v>
                </c:pt>
                <c:pt idx="498">
                  <c:v>1.2801033036890246</c:v>
                </c:pt>
                <c:pt idx="499">
                  <c:v>1.2067146389252814</c:v>
                </c:pt>
                <c:pt idx="500">
                  <c:v>1.2052841120355287</c:v>
                </c:pt>
                <c:pt idx="501">
                  <c:v>1.2302767484981314</c:v>
                </c:pt>
                <c:pt idx="502">
                  <c:v>1.2087951788697999</c:v>
                </c:pt>
                <c:pt idx="503">
                  <c:v>1.2429545146243901</c:v>
                </c:pt>
                <c:pt idx="504">
                  <c:v>1.2233735923554734</c:v>
                </c:pt>
                <c:pt idx="505">
                  <c:v>1.191504226904712</c:v>
                </c:pt>
                <c:pt idx="506">
                  <c:v>1.142185689460574</c:v>
                </c:pt>
                <c:pt idx="507">
                  <c:v>1.2463053243762678</c:v>
                </c:pt>
                <c:pt idx="508">
                  <c:v>1.2708914991070404</c:v>
                </c:pt>
                <c:pt idx="509">
                  <c:v>1.2382272678940098</c:v>
                </c:pt>
                <c:pt idx="510">
                  <c:v>1.2364731000607467</c:v>
                </c:pt>
                <c:pt idx="511">
                  <c:v>1.2293118404449781</c:v>
                </c:pt>
                <c:pt idx="512">
                  <c:v>1.1646846331992509</c:v>
                </c:pt>
                <c:pt idx="513">
                  <c:v>1.2578724753069432</c:v>
                </c:pt>
                <c:pt idx="514">
                  <c:v>1.1477401464218446</c:v>
                </c:pt>
                <c:pt idx="515">
                  <c:v>1.2743347942582073</c:v>
                </c:pt>
                <c:pt idx="516">
                  <c:v>1.1778953295045234</c:v>
                </c:pt>
                <c:pt idx="517">
                  <c:v>1.2333732902735961</c:v>
                </c:pt>
                <c:pt idx="518">
                  <c:v>1.2814340283163888</c:v>
                </c:pt>
                <c:pt idx="519">
                  <c:v>1.2489210699150131</c:v>
                </c:pt>
                <c:pt idx="520">
                  <c:v>1.2183505510821482</c:v>
                </c:pt>
                <c:pt idx="521">
                  <c:v>1.2530380848421556</c:v>
                </c:pt>
                <c:pt idx="522">
                  <c:v>1.1465568789343645</c:v>
                </c:pt>
                <c:pt idx="523">
                  <c:v>1.1400922513192748</c:v>
                </c:pt>
                <c:pt idx="524">
                  <c:v>1.2192971125744023</c:v>
                </c:pt>
                <c:pt idx="525">
                  <c:v>1.2860838957710479</c:v>
                </c:pt>
                <c:pt idx="526">
                  <c:v>1.3211534836144838</c:v>
                </c:pt>
                <c:pt idx="527">
                  <c:v>1.3280423960791758</c:v>
                </c:pt>
                <c:pt idx="528">
                  <c:v>1.2722774655221161</c:v>
                </c:pt>
                <c:pt idx="529">
                  <c:v>1.2800532119747232</c:v>
                </c:pt>
                <c:pt idx="530">
                  <c:v>1.2193037262006543</c:v>
                </c:pt>
                <c:pt idx="531">
                  <c:v>1.2211227270988816</c:v>
                </c:pt>
                <c:pt idx="532">
                  <c:v>1.24014979400829</c:v>
                </c:pt>
                <c:pt idx="533">
                  <c:v>1.2909185747085052</c:v>
                </c:pt>
                <c:pt idx="534">
                  <c:v>1.1650273843432557</c:v>
                </c:pt>
                <c:pt idx="535">
                  <c:v>1.2624353222599147</c:v>
                </c:pt>
                <c:pt idx="536">
                  <c:v>1.1583378981306334</c:v>
                </c:pt>
                <c:pt idx="537">
                  <c:v>1.2749004327063418</c:v>
                </c:pt>
                <c:pt idx="538">
                  <c:v>1.2326547618098758</c:v>
                </c:pt>
                <c:pt idx="539">
                  <c:v>1.1972578862486543</c:v>
                </c:pt>
                <c:pt idx="540">
                  <c:v>1.2548925529940296</c:v>
                </c:pt>
                <c:pt idx="541">
                  <c:v>1.2774810834246662</c:v>
                </c:pt>
                <c:pt idx="542">
                  <c:v>1.2120381832906983</c:v>
                </c:pt>
                <c:pt idx="543">
                  <c:v>1.1322091666438898</c:v>
                </c:pt>
                <c:pt idx="544">
                  <c:v>1.2541155228375662</c:v>
                </c:pt>
                <c:pt idx="545">
                  <c:v>1.155489499189605</c:v>
                </c:pt>
                <c:pt idx="546">
                  <c:v>1.1402222042246151</c:v>
                </c:pt>
                <c:pt idx="547">
                  <c:v>1.1849361713733171</c:v>
                </c:pt>
                <c:pt idx="548">
                  <c:v>1.2324983711269235</c:v>
                </c:pt>
                <c:pt idx="549">
                  <c:v>1.2039059930700227</c:v>
                </c:pt>
                <c:pt idx="550">
                  <c:v>1.135998229751261</c:v>
                </c:pt>
                <c:pt idx="551">
                  <c:v>1.267853530877936</c:v>
                </c:pt>
                <c:pt idx="552">
                  <c:v>1.2311787701407184</c:v>
                </c:pt>
                <c:pt idx="553">
                  <c:v>1.1600528216388288</c:v>
                </c:pt>
                <c:pt idx="554">
                  <c:v>1.2833289565182495</c:v>
                </c:pt>
                <c:pt idx="555">
                  <c:v>1.2185375742791655</c:v>
                </c:pt>
                <c:pt idx="556">
                  <c:v>1.1794155079980748</c:v>
                </c:pt>
                <c:pt idx="557">
                  <c:v>1.2045086643694303</c:v>
                </c:pt>
                <c:pt idx="558">
                  <c:v>1.2526176368890347</c:v>
                </c:pt>
                <c:pt idx="559">
                  <c:v>1.2632935007636814</c:v>
                </c:pt>
                <c:pt idx="560">
                  <c:v>1.2206663775044635</c:v>
                </c:pt>
                <c:pt idx="561">
                  <c:v>1.1963835488472017</c:v>
                </c:pt>
                <c:pt idx="562">
                  <c:v>1.224875073521728</c:v>
                </c:pt>
                <c:pt idx="563">
                  <c:v>1.1873097034356137</c:v>
                </c:pt>
                <c:pt idx="564">
                  <c:v>1.2199738357919012</c:v>
                </c:pt>
                <c:pt idx="565">
                  <c:v>1.2364139903789582</c:v>
                </c:pt>
                <c:pt idx="566">
                  <c:v>1.2660110704143401</c:v>
                </c:pt>
                <c:pt idx="567">
                  <c:v>1.1884115866067819</c:v>
                </c:pt>
                <c:pt idx="568">
                  <c:v>1.2242637366253442</c:v>
                </c:pt>
                <c:pt idx="569">
                  <c:v>1.2846747259890632</c:v>
                </c:pt>
                <c:pt idx="570">
                  <c:v>1.1526558063712202</c:v>
                </c:pt>
                <c:pt idx="571">
                  <c:v>1.2654474643077869</c:v>
                </c:pt>
                <c:pt idx="572">
                  <c:v>1.314978323312733</c:v>
                </c:pt>
                <c:pt idx="573">
                  <c:v>1.1884304360705147</c:v>
                </c:pt>
                <c:pt idx="574">
                  <c:v>1.2099818043592403</c:v>
                </c:pt>
                <c:pt idx="575">
                  <c:v>1.2648061065689629</c:v>
                </c:pt>
                <c:pt idx="576">
                  <c:v>1.2531990615891946</c:v>
                </c:pt>
                <c:pt idx="577">
                  <c:v>1.2804079908601957</c:v>
                </c:pt>
                <c:pt idx="578">
                  <c:v>1.2975011741168321</c:v>
                </c:pt>
                <c:pt idx="579">
                  <c:v>1.1669883209181977</c:v>
                </c:pt>
                <c:pt idx="580">
                  <c:v>1.2415296713303212</c:v>
                </c:pt>
                <c:pt idx="581">
                  <c:v>1.2018904444474696</c:v>
                </c:pt>
                <c:pt idx="582">
                  <c:v>1.3286578345741504</c:v>
                </c:pt>
                <c:pt idx="583">
                  <c:v>1.2755533133532588</c:v>
                </c:pt>
                <c:pt idx="584">
                  <c:v>1.2750563442045793</c:v>
                </c:pt>
                <c:pt idx="585">
                  <c:v>1.215759242455932</c:v>
                </c:pt>
                <c:pt idx="586">
                  <c:v>1.2195407899426778</c:v>
                </c:pt>
                <c:pt idx="587">
                  <c:v>1.2112594986358145</c:v>
                </c:pt>
                <c:pt idx="588">
                  <c:v>1.2678546524143579</c:v>
                </c:pt>
                <c:pt idx="589">
                  <c:v>1.2753414664507343</c:v>
                </c:pt>
                <c:pt idx="590">
                  <c:v>1.2587964407714536</c:v>
                </c:pt>
                <c:pt idx="591">
                  <c:v>1.3031228598903457</c:v>
                </c:pt>
                <c:pt idx="592">
                  <c:v>1.2298913263301416</c:v>
                </c:pt>
                <c:pt idx="593">
                  <c:v>1.1549417985338992</c:v>
                </c:pt>
                <c:pt idx="594">
                  <c:v>1.3032923989291867</c:v>
                </c:pt>
                <c:pt idx="595">
                  <c:v>1.2747118969415532</c:v>
                </c:pt>
                <c:pt idx="596">
                  <c:v>1.2050602483777202</c:v>
                </c:pt>
                <c:pt idx="597">
                  <c:v>1.2386746650686158</c:v>
                </c:pt>
                <c:pt idx="598">
                  <c:v>1.2629702288525859</c:v>
                </c:pt>
                <c:pt idx="599">
                  <c:v>1.2254106331921117</c:v>
                </c:pt>
                <c:pt idx="600">
                  <c:v>1.2441064961092532</c:v>
                </c:pt>
                <c:pt idx="601">
                  <c:v>1.274842826472429</c:v>
                </c:pt>
                <c:pt idx="602">
                  <c:v>1.2439820383709974</c:v>
                </c:pt>
                <c:pt idx="603">
                  <c:v>1.3226397670573888</c:v>
                </c:pt>
                <c:pt idx="604">
                  <c:v>1.2033987259573176</c:v>
                </c:pt>
                <c:pt idx="605">
                  <c:v>1.2423914556801365</c:v>
                </c:pt>
                <c:pt idx="606">
                  <c:v>1.213336759087672</c:v>
                </c:pt>
                <c:pt idx="607">
                  <c:v>1.2854460161488177</c:v>
                </c:pt>
                <c:pt idx="608">
                  <c:v>1.2279872285128972</c:v>
                </c:pt>
                <c:pt idx="609">
                  <c:v>1.238833610716418</c:v>
                </c:pt>
                <c:pt idx="610">
                  <c:v>1.2275336481923536</c:v>
                </c:pt>
                <c:pt idx="611">
                  <c:v>1.2421715017352954</c:v>
                </c:pt>
                <c:pt idx="612">
                  <c:v>1.2636314533684339</c:v>
                </c:pt>
                <c:pt idx="613">
                  <c:v>1.3090554429222174</c:v>
                </c:pt>
                <c:pt idx="614">
                  <c:v>1.2109180293848048</c:v>
                </c:pt>
                <c:pt idx="615">
                  <c:v>1.2985736268697923</c:v>
                </c:pt>
                <c:pt idx="616">
                  <c:v>1.1581036003418197</c:v>
                </c:pt>
                <c:pt idx="617">
                  <c:v>1.1585860444002478</c:v>
                </c:pt>
                <c:pt idx="618">
                  <c:v>1.2154696273061765</c:v>
                </c:pt>
                <c:pt idx="619">
                  <c:v>1.2634857812406919</c:v>
                </c:pt>
                <c:pt idx="620">
                  <c:v>1.1911416860284509</c:v>
                </c:pt>
                <c:pt idx="621">
                  <c:v>1.1868770268159463</c:v>
                </c:pt>
                <c:pt idx="622">
                  <c:v>1.2447018006081101</c:v>
                </c:pt>
                <c:pt idx="623">
                  <c:v>1.1929409684530556</c:v>
                </c:pt>
                <c:pt idx="624">
                  <c:v>1.2385720700716438</c:v>
                </c:pt>
                <c:pt idx="625">
                  <c:v>1.2343821523572167</c:v>
                </c:pt>
                <c:pt idx="626">
                  <c:v>1.2368215356209196</c:v>
                </c:pt>
                <c:pt idx="627">
                  <c:v>1.2716199208304626</c:v>
                </c:pt>
                <c:pt idx="628">
                  <c:v>1.2258741202385262</c:v>
                </c:pt>
                <c:pt idx="629">
                  <c:v>1.263561189174879</c:v>
                </c:pt>
                <c:pt idx="630">
                  <c:v>1.2612638990246676</c:v>
                </c:pt>
                <c:pt idx="631">
                  <c:v>1.2089060560021871</c:v>
                </c:pt>
                <c:pt idx="632">
                  <c:v>1.2370843194934229</c:v>
                </c:pt>
                <c:pt idx="633">
                  <c:v>1.2006057843889713</c:v>
                </c:pt>
                <c:pt idx="634">
                  <c:v>1.283411996642108</c:v>
                </c:pt>
                <c:pt idx="635">
                  <c:v>1.1838717326903332</c:v>
                </c:pt>
                <c:pt idx="636">
                  <c:v>1.3237393229490284</c:v>
                </c:pt>
                <c:pt idx="637">
                  <c:v>1.1861973738898732</c:v>
                </c:pt>
                <c:pt idx="638">
                  <c:v>1.1806943135655883</c:v>
                </c:pt>
                <c:pt idx="639">
                  <c:v>1.2264057887402999</c:v>
                </c:pt>
                <c:pt idx="640">
                  <c:v>1.2839539203672126</c:v>
                </c:pt>
                <c:pt idx="641">
                  <c:v>1.233140756931681</c:v>
                </c:pt>
                <c:pt idx="642">
                  <c:v>1.2483194349341622</c:v>
                </c:pt>
                <c:pt idx="643">
                  <c:v>1.1468397626741571</c:v>
                </c:pt>
                <c:pt idx="644">
                  <c:v>1.2226202725166686</c:v>
                </c:pt>
                <c:pt idx="645">
                  <c:v>1.1618013899585338</c:v>
                </c:pt>
                <c:pt idx="646">
                  <c:v>1.217571944630943</c:v>
                </c:pt>
                <c:pt idx="647">
                  <c:v>1.2799436613330883</c:v>
                </c:pt>
                <c:pt idx="648">
                  <c:v>1.2799333963232475</c:v>
                </c:pt>
                <c:pt idx="649">
                  <c:v>1.2065697211181152</c:v>
                </c:pt>
                <c:pt idx="650">
                  <c:v>1.2502063976460256</c:v>
                </c:pt>
                <c:pt idx="651">
                  <c:v>1.2919463744726001</c:v>
                </c:pt>
                <c:pt idx="652">
                  <c:v>1.1995151163235875</c:v>
                </c:pt>
                <c:pt idx="653">
                  <c:v>1.3090024480713649</c:v>
                </c:pt>
                <c:pt idx="654">
                  <c:v>1.3395857097026322</c:v>
                </c:pt>
                <c:pt idx="655">
                  <c:v>1.3087903643263616</c:v>
                </c:pt>
                <c:pt idx="656">
                  <c:v>1.2165374787410621</c:v>
                </c:pt>
                <c:pt idx="657">
                  <c:v>1.1655885019513179</c:v>
                </c:pt>
                <c:pt idx="658">
                  <c:v>1.2144798821524492</c:v>
                </c:pt>
                <c:pt idx="659">
                  <c:v>1.2778729625493386</c:v>
                </c:pt>
                <c:pt idx="660">
                  <c:v>1.1706239702599257</c:v>
                </c:pt>
                <c:pt idx="661">
                  <c:v>1.1701465874369845</c:v>
                </c:pt>
                <c:pt idx="662">
                  <c:v>1.1594480673089964</c:v>
                </c:pt>
                <c:pt idx="663">
                  <c:v>1.1775021617979931</c:v>
                </c:pt>
                <c:pt idx="664">
                  <c:v>1.2347230099245214</c:v>
                </c:pt>
                <c:pt idx="665">
                  <c:v>1.2261834592196106</c:v>
                </c:pt>
                <c:pt idx="666">
                  <c:v>1.252593434205838</c:v>
                </c:pt>
                <c:pt idx="667">
                  <c:v>1.1939926921986241</c:v>
                </c:pt>
                <c:pt idx="668">
                  <c:v>1.2124522348417437</c:v>
                </c:pt>
                <c:pt idx="669">
                  <c:v>1.2266253198582053</c:v>
                </c:pt>
                <c:pt idx="670">
                  <c:v>1.3051432657461026</c:v>
                </c:pt>
                <c:pt idx="671">
                  <c:v>1.2226314220495296</c:v>
                </c:pt>
                <c:pt idx="672">
                  <c:v>1.2585128863860051</c:v>
                </c:pt>
                <c:pt idx="673">
                  <c:v>1.2748154242509644</c:v>
                </c:pt>
                <c:pt idx="674">
                  <c:v>1.2143930055316798</c:v>
                </c:pt>
                <c:pt idx="675">
                  <c:v>1.1333029188028738</c:v>
                </c:pt>
                <c:pt idx="676">
                  <c:v>1.244780919787003</c:v>
                </c:pt>
                <c:pt idx="677">
                  <c:v>1.245877255701541</c:v>
                </c:pt>
                <c:pt idx="678">
                  <c:v>1.2758467037569874</c:v>
                </c:pt>
                <c:pt idx="679">
                  <c:v>1.2106686178706947</c:v>
                </c:pt>
                <c:pt idx="680">
                  <c:v>1.2785210350513387</c:v>
                </c:pt>
                <c:pt idx="681">
                  <c:v>1.2537188818839193</c:v>
                </c:pt>
                <c:pt idx="682">
                  <c:v>1.1467134544786284</c:v>
                </c:pt>
                <c:pt idx="683">
                  <c:v>1.1329277961794608</c:v>
                </c:pt>
                <c:pt idx="684">
                  <c:v>1.2503354700943317</c:v>
                </c:pt>
                <c:pt idx="685">
                  <c:v>1.2548779036364948</c:v>
                </c:pt>
                <c:pt idx="686">
                  <c:v>1.2139390659351745</c:v>
                </c:pt>
                <c:pt idx="687">
                  <c:v>1.1898968376755232</c:v>
                </c:pt>
                <c:pt idx="688">
                  <c:v>1.2636951152837645</c:v>
                </c:pt>
                <c:pt idx="689">
                  <c:v>1.2468828030233259</c:v>
                </c:pt>
                <c:pt idx="690">
                  <c:v>1.2066563378877464</c:v>
                </c:pt>
                <c:pt idx="691">
                  <c:v>1.2032096779408805</c:v>
                </c:pt>
                <c:pt idx="692">
                  <c:v>1.2896784368662513</c:v>
                </c:pt>
                <c:pt idx="693">
                  <c:v>1.2528236366363916</c:v>
                </c:pt>
                <c:pt idx="694">
                  <c:v>1.2224530434290115</c:v>
                </c:pt>
                <c:pt idx="695">
                  <c:v>1.1575280745593339</c:v>
                </c:pt>
                <c:pt idx="696">
                  <c:v>1.1199768003109329</c:v>
                </c:pt>
                <c:pt idx="697">
                  <c:v>1.2393624753169792</c:v>
                </c:pt>
                <c:pt idx="698">
                  <c:v>1.2152579373225465</c:v>
                </c:pt>
                <c:pt idx="699">
                  <c:v>1.2424875722586435</c:v>
                </c:pt>
                <c:pt idx="700">
                  <c:v>1.2242085826206663</c:v>
                </c:pt>
                <c:pt idx="701">
                  <c:v>1.2675836115962635</c:v>
                </c:pt>
                <c:pt idx="702">
                  <c:v>1.191034197509319</c:v>
                </c:pt>
                <c:pt idx="703">
                  <c:v>1.2262078603188848</c:v>
                </c:pt>
                <c:pt idx="704">
                  <c:v>1.2552006815770735</c:v>
                </c:pt>
                <c:pt idx="705">
                  <c:v>1.2309778037642141</c:v>
                </c:pt>
                <c:pt idx="706">
                  <c:v>1.2391647668676997</c:v>
                </c:pt>
                <c:pt idx="707">
                  <c:v>1.2757903697979029</c:v>
                </c:pt>
                <c:pt idx="708">
                  <c:v>1.2686671530304814</c:v>
                </c:pt>
                <c:pt idx="709">
                  <c:v>1.2911745297607098</c:v>
                </c:pt>
                <c:pt idx="710">
                  <c:v>1.1786404371433228</c:v>
                </c:pt>
                <c:pt idx="711">
                  <c:v>1.2576590877274101</c:v>
                </c:pt>
                <c:pt idx="712">
                  <c:v>1.2102796297177838</c:v>
                </c:pt>
                <c:pt idx="713">
                  <c:v>1.2812617507863231</c:v>
                </c:pt>
                <c:pt idx="714">
                  <c:v>1.2120977437336748</c:v>
                </c:pt>
                <c:pt idx="715">
                  <c:v>1.2318520517054647</c:v>
                </c:pt>
                <c:pt idx="716">
                  <c:v>1.2745181045726193</c:v>
                </c:pt>
                <c:pt idx="717">
                  <c:v>1.1871202493756154</c:v>
                </c:pt>
                <c:pt idx="718">
                  <c:v>1.0481509044194508</c:v>
                </c:pt>
                <c:pt idx="719">
                  <c:v>1.2719698134065804</c:v>
                </c:pt>
                <c:pt idx="720">
                  <c:v>1.2494197758145131</c:v>
                </c:pt>
                <c:pt idx="721">
                  <c:v>1.3255585608084148</c:v>
                </c:pt>
                <c:pt idx="722">
                  <c:v>1.2544905865421623</c:v>
                </c:pt>
                <c:pt idx="723">
                  <c:v>1.2495167165978092</c:v>
                </c:pt>
                <c:pt idx="724">
                  <c:v>1.2268799590148112</c:v>
                </c:pt>
                <c:pt idx="725">
                  <c:v>1.1765996779592074</c:v>
                </c:pt>
                <c:pt idx="726">
                  <c:v>1.1683124223509291</c:v>
                </c:pt>
                <c:pt idx="727">
                  <c:v>1.2661475173842778</c:v>
                </c:pt>
                <c:pt idx="728">
                  <c:v>1.1963630284054307</c:v>
                </c:pt>
                <c:pt idx="729">
                  <c:v>1.2342703010441116</c:v>
                </c:pt>
                <c:pt idx="730">
                  <c:v>1.2607788623755967</c:v>
                </c:pt>
                <c:pt idx="731">
                  <c:v>1.2421853937261291</c:v>
                </c:pt>
                <c:pt idx="732">
                  <c:v>1.1985011156202536</c:v>
                </c:pt>
                <c:pt idx="733">
                  <c:v>1.2342926016086508</c:v>
                </c:pt>
                <c:pt idx="734">
                  <c:v>1.248960683087265</c:v>
                </c:pt>
                <c:pt idx="735">
                  <c:v>1.2395630173285661</c:v>
                </c:pt>
                <c:pt idx="736">
                  <c:v>1.3149264946030446</c:v>
                </c:pt>
                <c:pt idx="737">
                  <c:v>1.2241496285298914</c:v>
                </c:pt>
                <c:pt idx="738">
                  <c:v>1.2126082616472948</c:v>
                </c:pt>
                <c:pt idx="739">
                  <c:v>1.298364316780146</c:v>
                </c:pt>
                <c:pt idx="740">
                  <c:v>1.2578359957633629</c:v>
                </c:pt>
                <c:pt idx="741">
                  <c:v>1.188872725563856</c:v>
                </c:pt>
                <c:pt idx="742">
                  <c:v>1.2813176827375146</c:v>
                </c:pt>
                <c:pt idx="743">
                  <c:v>1.2236140633342363</c:v>
                </c:pt>
                <c:pt idx="744">
                  <c:v>1.2507813051015833</c:v>
                </c:pt>
                <c:pt idx="745">
                  <c:v>1.2515047430094495</c:v>
                </c:pt>
                <c:pt idx="746">
                  <c:v>1.2065562009001238</c:v>
                </c:pt>
                <c:pt idx="747">
                  <c:v>1.2857607300179597</c:v>
                </c:pt>
                <c:pt idx="748">
                  <c:v>1.1982137493747367</c:v>
                </c:pt>
                <c:pt idx="749">
                  <c:v>1.3075776669875248</c:v>
                </c:pt>
                <c:pt idx="750">
                  <c:v>1.2270939167698685</c:v>
                </c:pt>
                <c:pt idx="751">
                  <c:v>1.211947568718891</c:v>
                </c:pt>
                <c:pt idx="752">
                  <c:v>1.2059502136150779</c:v>
                </c:pt>
                <c:pt idx="753">
                  <c:v>1.2028812581749999</c:v>
                </c:pt>
                <c:pt idx="754">
                  <c:v>1.246411605429754</c:v>
                </c:pt>
                <c:pt idx="755">
                  <c:v>1.2678958663322366</c:v>
                </c:pt>
                <c:pt idx="756">
                  <c:v>1.2240833667337609</c:v>
                </c:pt>
                <c:pt idx="757">
                  <c:v>1.1996679674383082</c:v>
                </c:pt>
                <c:pt idx="758">
                  <c:v>1.2375522433361201</c:v>
                </c:pt>
                <c:pt idx="759">
                  <c:v>1.2181724758342467</c:v>
                </c:pt>
                <c:pt idx="760">
                  <c:v>1.2719079898237724</c:v>
                </c:pt>
                <c:pt idx="761">
                  <c:v>1.2256805228475816</c:v>
                </c:pt>
                <c:pt idx="762">
                  <c:v>1.2975253898140591</c:v>
                </c:pt>
                <c:pt idx="763">
                  <c:v>1.303023325556619</c:v>
                </c:pt>
                <c:pt idx="764">
                  <c:v>1.2091293619271148</c:v>
                </c:pt>
                <c:pt idx="765">
                  <c:v>1.2733461384746732</c:v>
                </c:pt>
                <c:pt idx="766">
                  <c:v>1.1284377568875559</c:v>
                </c:pt>
                <c:pt idx="767">
                  <c:v>1.2456555880624787</c:v>
                </c:pt>
                <c:pt idx="768">
                  <c:v>1.2300456089282459</c:v>
                </c:pt>
                <c:pt idx="769">
                  <c:v>1.1765629318039001</c:v>
                </c:pt>
                <c:pt idx="770">
                  <c:v>1.234853178588754</c:v>
                </c:pt>
                <c:pt idx="771">
                  <c:v>1.2129616353215456</c:v>
                </c:pt>
                <c:pt idx="772">
                  <c:v>1.2172688491440711</c:v>
                </c:pt>
                <c:pt idx="773">
                  <c:v>1.2489493722067815</c:v>
                </c:pt>
                <c:pt idx="774">
                  <c:v>1.3096572576297714</c:v>
                </c:pt>
                <c:pt idx="775">
                  <c:v>1.2643177429742765</c:v>
                </c:pt>
                <c:pt idx="776">
                  <c:v>1.2454922644840181</c:v>
                </c:pt>
                <c:pt idx="777">
                  <c:v>1.2541595506213956</c:v>
                </c:pt>
                <c:pt idx="778">
                  <c:v>1.2144851024105152</c:v>
                </c:pt>
                <c:pt idx="779">
                  <c:v>1.1852858256201366</c:v>
                </c:pt>
                <c:pt idx="780">
                  <c:v>1.1956479550894339</c:v>
                </c:pt>
                <c:pt idx="781">
                  <c:v>1.2555557292114812</c:v>
                </c:pt>
                <c:pt idx="782">
                  <c:v>1.2318183238325855</c:v>
                </c:pt>
                <c:pt idx="783">
                  <c:v>1.1868767095874209</c:v>
                </c:pt>
                <c:pt idx="784">
                  <c:v>1.2184044006929207</c:v>
                </c:pt>
                <c:pt idx="785">
                  <c:v>1.3368596159520632</c:v>
                </c:pt>
                <c:pt idx="786">
                  <c:v>1.2764638316044321</c:v>
                </c:pt>
                <c:pt idx="787">
                  <c:v>1.2574712648432365</c:v>
                </c:pt>
                <c:pt idx="788">
                  <c:v>1.2402505377068391</c:v>
                </c:pt>
                <c:pt idx="789">
                  <c:v>1.1966951626617153</c:v>
                </c:pt>
                <c:pt idx="790">
                  <c:v>1.2227358493688549</c:v>
                </c:pt>
                <c:pt idx="791">
                  <c:v>1.2607502336285681</c:v>
                </c:pt>
                <c:pt idx="792">
                  <c:v>1.1999802414358296</c:v>
                </c:pt>
                <c:pt idx="793">
                  <c:v>1.1931496522106799</c:v>
                </c:pt>
                <c:pt idx="794">
                  <c:v>1.1788651824299956</c:v>
                </c:pt>
                <c:pt idx="795">
                  <c:v>1.1895111775064382</c:v>
                </c:pt>
                <c:pt idx="796">
                  <c:v>1.2664262134783095</c:v>
                </c:pt>
                <c:pt idx="797">
                  <c:v>1.3146961906750003</c:v>
                </c:pt>
                <c:pt idx="798">
                  <c:v>1.2564700880276467</c:v>
                </c:pt>
                <c:pt idx="799">
                  <c:v>1.3242266742511326</c:v>
                </c:pt>
                <c:pt idx="800">
                  <c:v>1.2294182867056112</c:v>
                </c:pt>
                <c:pt idx="801">
                  <c:v>1.2645612840782279</c:v>
                </c:pt>
                <c:pt idx="802">
                  <c:v>1.2807643582290389</c:v>
                </c:pt>
                <c:pt idx="803">
                  <c:v>1.1977271846451087</c:v>
                </c:pt>
                <c:pt idx="804">
                  <c:v>1.1741823977491108</c:v>
                </c:pt>
                <c:pt idx="805">
                  <c:v>1.1707986927330651</c:v>
                </c:pt>
                <c:pt idx="806">
                  <c:v>1.2290599807203326</c:v>
                </c:pt>
                <c:pt idx="807">
                  <c:v>1.2222873593962063</c:v>
                </c:pt>
                <c:pt idx="808">
                  <c:v>1.2039355958604627</c:v>
                </c:pt>
                <c:pt idx="809">
                  <c:v>1.2591720700853193</c:v>
                </c:pt>
                <c:pt idx="810">
                  <c:v>1.1519307487242785</c:v>
                </c:pt>
                <c:pt idx="811">
                  <c:v>1.3456811792085215</c:v>
                </c:pt>
                <c:pt idx="812">
                  <c:v>1.2584793473655802</c:v>
                </c:pt>
                <c:pt idx="813">
                  <c:v>1.2337159006771983</c:v>
                </c:pt>
                <c:pt idx="814">
                  <c:v>1.2198689647720087</c:v>
                </c:pt>
                <c:pt idx="815">
                  <c:v>1.172829238517382</c:v>
                </c:pt>
                <c:pt idx="816">
                  <c:v>1.2051896832882409</c:v>
                </c:pt>
                <c:pt idx="817">
                  <c:v>1.220860783646939</c:v>
                </c:pt>
                <c:pt idx="818">
                  <c:v>1.1801592354007899</c:v>
                </c:pt>
                <c:pt idx="819">
                  <c:v>1.2673581629000366</c:v>
                </c:pt>
                <c:pt idx="820">
                  <c:v>1.2931428629132984</c:v>
                </c:pt>
                <c:pt idx="821">
                  <c:v>1.2798799907863871</c:v>
                </c:pt>
                <c:pt idx="822">
                  <c:v>1.1992131882724368</c:v>
                </c:pt>
                <c:pt idx="823">
                  <c:v>1.2582453419542319</c:v>
                </c:pt>
                <c:pt idx="824">
                  <c:v>1.2017771173969132</c:v>
                </c:pt>
                <c:pt idx="825">
                  <c:v>1.187260292015504</c:v>
                </c:pt>
                <c:pt idx="826">
                  <c:v>1.2693768690302378</c:v>
                </c:pt>
                <c:pt idx="827">
                  <c:v>1.2449040935570499</c:v>
                </c:pt>
                <c:pt idx="828">
                  <c:v>1.2110814284668965</c:v>
                </c:pt>
                <c:pt idx="829">
                  <c:v>1.2491864557285934</c:v>
                </c:pt>
                <c:pt idx="830">
                  <c:v>1.2369722847254261</c:v>
                </c:pt>
                <c:pt idx="831">
                  <c:v>1.1683141683578662</c:v>
                </c:pt>
                <c:pt idx="832">
                  <c:v>1.2716409902840404</c:v>
                </c:pt>
                <c:pt idx="833">
                  <c:v>1.2526004702433597</c:v>
                </c:pt>
                <c:pt idx="834">
                  <c:v>1.1710727314139873</c:v>
                </c:pt>
                <c:pt idx="835">
                  <c:v>1.1867731267895667</c:v>
                </c:pt>
                <c:pt idx="836">
                  <c:v>1.2729104489373178</c:v>
                </c:pt>
                <c:pt idx="837">
                  <c:v>1.2896926720797264</c:v>
                </c:pt>
                <c:pt idx="838">
                  <c:v>1.1892057213501936</c:v>
                </c:pt>
                <c:pt idx="839">
                  <c:v>1.2795421090982213</c:v>
                </c:pt>
                <c:pt idx="840">
                  <c:v>1.2850967606720933</c:v>
                </c:pt>
                <c:pt idx="841">
                  <c:v>1.2336229370261176</c:v>
                </c:pt>
                <c:pt idx="842">
                  <c:v>1.1609578759738906</c:v>
                </c:pt>
                <c:pt idx="843">
                  <c:v>1.3393082271442802</c:v>
                </c:pt>
                <c:pt idx="844">
                  <c:v>1.256399992079509</c:v>
                </c:pt>
                <c:pt idx="845">
                  <c:v>1.2320988167224987</c:v>
                </c:pt>
                <c:pt idx="846">
                  <c:v>1.2590053069363258</c:v>
                </c:pt>
                <c:pt idx="847">
                  <c:v>1.2197887369680314</c:v>
                </c:pt>
                <c:pt idx="848">
                  <c:v>1.2782568001541008</c:v>
                </c:pt>
                <c:pt idx="849">
                  <c:v>1.2541338330809275</c:v>
                </c:pt>
                <c:pt idx="850">
                  <c:v>1.1720652076970171</c:v>
                </c:pt>
                <c:pt idx="851">
                  <c:v>1.1532162210383436</c:v>
                </c:pt>
                <c:pt idx="852">
                  <c:v>1.2989551838537565</c:v>
                </c:pt>
                <c:pt idx="853">
                  <c:v>1.2860289808913072</c:v>
                </c:pt>
                <c:pt idx="854">
                  <c:v>1.1283341585531415</c:v>
                </c:pt>
                <c:pt idx="855">
                  <c:v>1.2057436338826406</c:v>
                </c:pt>
                <c:pt idx="856">
                  <c:v>1.3169636535725786</c:v>
                </c:pt>
                <c:pt idx="857">
                  <c:v>1.2259393361575293</c:v>
                </c:pt>
                <c:pt idx="858">
                  <c:v>1.2142532200990104</c:v>
                </c:pt>
                <c:pt idx="859">
                  <c:v>1.1840617788337509</c:v>
                </c:pt>
                <c:pt idx="860">
                  <c:v>1.2412536783996222</c:v>
                </c:pt>
                <c:pt idx="861">
                  <c:v>1.259060636529314</c:v>
                </c:pt>
                <c:pt idx="862">
                  <c:v>1.1859576142029651</c:v>
                </c:pt>
                <c:pt idx="863">
                  <c:v>1.2387275740427413</c:v>
                </c:pt>
                <c:pt idx="864">
                  <c:v>1.2230145170858502</c:v>
                </c:pt>
                <c:pt idx="865">
                  <c:v>1.2673597569033981</c:v>
                </c:pt>
                <c:pt idx="866">
                  <c:v>1.3183966049212725</c:v>
                </c:pt>
                <c:pt idx="867">
                  <c:v>1.2988347705347374</c:v>
                </c:pt>
                <c:pt idx="868">
                  <c:v>1.2854645016387738</c:v>
                </c:pt>
                <c:pt idx="869">
                  <c:v>1.3111222003664305</c:v>
                </c:pt>
                <c:pt idx="870">
                  <c:v>1.17550835139863</c:v>
                </c:pt>
                <c:pt idx="871">
                  <c:v>1.19099461212237</c:v>
                </c:pt>
                <c:pt idx="872">
                  <c:v>1.3007492216505359</c:v>
                </c:pt>
                <c:pt idx="873">
                  <c:v>1.1958663023936347</c:v>
                </c:pt>
                <c:pt idx="874">
                  <c:v>1.250952752060867</c:v>
                </c:pt>
                <c:pt idx="875">
                  <c:v>1.2428835947797574</c:v>
                </c:pt>
                <c:pt idx="876">
                  <c:v>1.2268164499244782</c:v>
                </c:pt>
                <c:pt idx="877">
                  <c:v>1.202355903956255</c:v>
                </c:pt>
                <c:pt idx="878">
                  <c:v>1.2683087883243676</c:v>
                </c:pt>
                <c:pt idx="879">
                  <c:v>1.2395173972052356</c:v>
                </c:pt>
                <c:pt idx="880">
                  <c:v>1.2135208340145582</c:v>
                </c:pt>
                <c:pt idx="881">
                  <c:v>1.2188418670707608</c:v>
                </c:pt>
                <c:pt idx="882">
                  <c:v>1.1373109774948422</c:v>
                </c:pt>
                <c:pt idx="883">
                  <c:v>1.2614159792918416</c:v>
                </c:pt>
                <c:pt idx="884">
                  <c:v>1.2248046259236809</c:v>
                </c:pt>
                <c:pt idx="885">
                  <c:v>1.2355002386582661</c:v>
                </c:pt>
                <c:pt idx="886">
                  <c:v>1.2302032808996097</c:v>
                </c:pt>
                <c:pt idx="887">
                  <c:v>1.2332860825600593</c:v>
                </c:pt>
                <c:pt idx="888">
                  <c:v>1.317959147705382</c:v>
                </c:pt>
                <c:pt idx="889">
                  <c:v>1.1837292557106363</c:v>
                </c:pt>
                <c:pt idx="890">
                  <c:v>1.1735134768423694</c:v>
                </c:pt>
                <c:pt idx="891">
                  <c:v>1.22054183615282</c:v>
                </c:pt>
                <c:pt idx="892">
                  <c:v>1.2575472668942063</c:v>
                </c:pt>
                <c:pt idx="893">
                  <c:v>1.268472123538654</c:v>
                </c:pt>
                <c:pt idx="894">
                  <c:v>1.2442659341863698</c:v>
                </c:pt>
                <c:pt idx="895">
                  <c:v>1.2203165974907826</c:v>
                </c:pt>
                <c:pt idx="896">
                  <c:v>1.2239681456211795</c:v>
                </c:pt>
                <c:pt idx="897">
                  <c:v>1.2200856534441265</c:v>
                </c:pt>
                <c:pt idx="898">
                  <c:v>1.1744385779030795</c:v>
                </c:pt>
                <c:pt idx="899">
                  <c:v>1.2928401342756333</c:v>
                </c:pt>
                <c:pt idx="900">
                  <c:v>1.3325128909565005</c:v>
                </c:pt>
                <c:pt idx="901">
                  <c:v>1.2822901050384665</c:v>
                </c:pt>
                <c:pt idx="902">
                  <c:v>1.240549453134306</c:v>
                </c:pt>
                <c:pt idx="903">
                  <c:v>1.1780401377611063</c:v>
                </c:pt>
                <c:pt idx="904">
                  <c:v>1.2586277896232989</c:v>
                </c:pt>
                <c:pt idx="905">
                  <c:v>1.2257291933924641</c:v>
                </c:pt>
                <c:pt idx="906">
                  <c:v>1.1373239708334593</c:v>
                </c:pt>
                <c:pt idx="907">
                  <c:v>1.1891336864791895</c:v>
                </c:pt>
                <c:pt idx="908">
                  <c:v>1.2346748941594705</c:v>
                </c:pt>
                <c:pt idx="909">
                  <c:v>1.2066093873810981</c:v>
                </c:pt>
                <c:pt idx="910">
                  <c:v>1.2267372707163553</c:v>
                </c:pt>
                <c:pt idx="911">
                  <c:v>1.1960662255955705</c:v>
                </c:pt>
                <c:pt idx="912">
                  <c:v>1.2156024523753191</c:v>
                </c:pt>
                <c:pt idx="913">
                  <c:v>1.1885626286979565</c:v>
                </c:pt>
                <c:pt idx="914">
                  <c:v>1.2722365485081921</c:v>
                </c:pt>
                <c:pt idx="915">
                  <c:v>1.2473852121483961</c:v>
                </c:pt>
                <c:pt idx="916">
                  <c:v>1.2383249952158524</c:v>
                </c:pt>
                <c:pt idx="917">
                  <c:v>1.2438638773877062</c:v>
                </c:pt>
                <c:pt idx="918">
                  <c:v>1.2576152307612229</c:v>
                </c:pt>
                <c:pt idx="919">
                  <c:v>1.1925993660494014</c:v>
                </c:pt>
                <c:pt idx="920">
                  <c:v>1.229690704730958</c:v>
                </c:pt>
                <c:pt idx="921">
                  <c:v>1.2153889717455639</c:v>
                </c:pt>
                <c:pt idx="922">
                  <c:v>1.2336102121768771</c:v>
                </c:pt>
                <c:pt idx="923">
                  <c:v>1.1553381478098124</c:v>
                </c:pt>
                <c:pt idx="924">
                  <c:v>1.2193711727249548</c:v>
                </c:pt>
                <c:pt idx="925">
                  <c:v>1.2118618003097288</c:v>
                </c:pt>
                <c:pt idx="926">
                  <c:v>1.260534760951852</c:v>
                </c:pt>
                <c:pt idx="927">
                  <c:v>1.2502922247029478</c:v>
                </c:pt>
                <c:pt idx="928">
                  <c:v>1.176660659777073</c:v>
                </c:pt>
                <c:pt idx="929">
                  <c:v>1.2896333748941329</c:v>
                </c:pt>
                <c:pt idx="930">
                  <c:v>1.1873552209254394</c:v>
                </c:pt>
                <c:pt idx="931">
                  <c:v>1.2676741259389079</c:v>
                </c:pt>
                <c:pt idx="932">
                  <c:v>1.2646847131185381</c:v>
                </c:pt>
                <c:pt idx="933">
                  <c:v>1.2267868392673922</c:v>
                </c:pt>
                <c:pt idx="934">
                  <c:v>1.2798477441249343</c:v>
                </c:pt>
                <c:pt idx="935">
                  <c:v>1.0615870167105712</c:v>
                </c:pt>
                <c:pt idx="936">
                  <c:v>1.2095990344050798</c:v>
                </c:pt>
                <c:pt idx="937">
                  <c:v>1.2169907510496805</c:v>
                </c:pt>
                <c:pt idx="938">
                  <c:v>1.259700055398961</c:v>
                </c:pt>
                <c:pt idx="939">
                  <c:v>1.0947271661898592</c:v>
                </c:pt>
                <c:pt idx="940">
                  <c:v>1.2398889642686668</c:v>
                </c:pt>
                <c:pt idx="941">
                  <c:v>1.2488397704114436</c:v>
                </c:pt>
                <c:pt idx="942">
                  <c:v>1.3020093235021966</c:v>
                </c:pt>
                <c:pt idx="943">
                  <c:v>1.2275208466889378</c:v>
                </c:pt>
                <c:pt idx="944">
                  <c:v>1.2335919742676185</c:v>
                </c:pt>
                <c:pt idx="945">
                  <c:v>1.2639356007082547</c:v>
                </c:pt>
                <c:pt idx="946">
                  <c:v>1.2567362468015562</c:v>
                </c:pt>
                <c:pt idx="947">
                  <c:v>1.1357822960758721</c:v>
                </c:pt>
                <c:pt idx="948">
                  <c:v>1.3097060588746681</c:v>
                </c:pt>
                <c:pt idx="949">
                  <c:v>1.2762845396661455</c:v>
                </c:pt>
                <c:pt idx="950">
                  <c:v>1.2336788336789337</c:v>
                </c:pt>
                <c:pt idx="951">
                  <c:v>1.2047621987807329</c:v>
                </c:pt>
                <c:pt idx="952">
                  <c:v>1.2247941665338047</c:v>
                </c:pt>
                <c:pt idx="953">
                  <c:v>1.2343539459378818</c:v>
                </c:pt>
                <c:pt idx="954">
                  <c:v>1.2332075550192521</c:v>
                </c:pt>
                <c:pt idx="955">
                  <c:v>1.3132780054669342</c:v>
                </c:pt>
                <c:pt idx="956">
                  <c:v>1.2556611760009138</c:v>
                </c:pt>
                <c:pt idx="957">
                  <c:v>1.2493699181214257</c:v>
                </c:pt>
                <c:pt idx="958">
                  <c:v>1.2174906837280228</c:v>
                </c:pt>
                <c:pt idx="959">
                  <c:v>1.2222477944448951</c:v>
                </c:pt>
                <c:pt idx="960">
                  <c:v>1.2205932306473559</c:v>
                </c:pt>
                <c:pt idx="961">
                  <c:v>1.3033432362293291</c:v>
                </c:pt>
                <c:pt idx="962">
                  <c:v>1.2515020226443978</c:v>
                </c:pt>
                <c:pt idx="963">
                  <c:v>1.2469955574587339</c:v>
                </c:pt>
                <c:pt idx="964">
                  <c:v>1.2357254187128335</c:v>
                </c:pt>
                <c:pt idx="965">
                  <c:v>1.2540111426813998</c:v>
                </c:pt>
                <c:pt idx="966">
                  <c:v>1.2197186694791475</c:v>
                </c:pt>
                <c:pt idx="967">
                  <c:v>1.1555733472561598</c:v>
                </c:pt>
                <c:pt idx="968">
                  <c:v>1.2694550021120294</c:v>
                </c:pt>
                <c:pt idx="969">
                  <c:v>1.2162229174742845</c:v>
                </c:pt>
                <c:pt idx="970">
                  <c:v>1.1637345679304587</c:v>
                </c:pt>
                <c:pt idx="971">
                  <c:v>1.2314680980693715</c:v>
                </c:pt>
                <c:pt idx="972">
                  <c:v>1.036102432033484</c:v>
                </c:pt>
                <c:pt idx="973">
                  <c:v>1.2081808872570552</c:v>
                </c:pt>
                <c:pt idx="974">
                  <c:v>1.2769389689826656</c:v>
                </c:pt>
                <c:pt idx="975">
                  <c:v>1.1511766779000652</c:v>
                </c:pt>
                <c:pt idx="976">
                  <c:v>1.2529521452857031</c:v>
                </c:pt>
                <c:pt idx="977">
                  <c:v>1.2754385238545995</c:v>
                </c:pt>
                <c:pt idx="978">
                  <c:v>1.2782894964801497</c:v>
                </c:pt>
                <c:pt idx="979">
                  <c:v>1.2215561332025688</c:v>
                </c:pt>
                <c:pt idx="980">
                  <c:v>1.2296681029943701</c:v>
                </c:pt>
                <c:pt idx="981">
                  <c:v>1.1989947347857093</c:v>
                </c:pt>
                <c:pt idx="982">
                  <c:v>1.1939243488536204</c:v>
                </c:pt>
                <c:pt idx="983">
                  <c:v>1.3009599639218719</c:v>
                </c:pt>
                <c:pt idx="984">
                  <c:v>1.1767527661315527</c:v>
                </c:pt>
                <c:pt idx="985">
                  <c:v>1.2642177307526863</c:v>
                </c:pt>
                <c:pt idx="986">
                  <c:v>1.2756846349146636</c:v>
                </c:pt>
                <c:pt idx="987">
                  <c:v>1.2129574876164955</c:v>
                </c:pt>
                <c:pt idx="988">
                  <c:v>1.2460748106064354</c:v>
                </c:pt>
                <c:pt idx="989">
                  <c:v>1.2575455698464995</c:v>
                </c:pt>
                <c:pt idx="990">
                  <c:v>1.2065009570353553</c:v>
                </c:pt>
                <c:pt idx="991">
                  <c:v>1.2279012117145633</c:v>
                </c:pt>
                <c:pt idx="992">
                  <c:v>1.2294845563796106</c:v>
                </c:pt>
                <c:pt idx="993">
                  <c:v>1.1616396358677115</c:v>
                </c:pt>
                <c:pt idx="994">
                  <c:v>1.3374796410992185</c:v>
                </c:pt>
                <c:pt idx="995">
                  <c:v>1.263932879469748</c:v>
                </c:pt>
                <c:pt idx="996">
                  <c:v>1.2937037689791286</c:v>
                </c:pt>
                <c:pt idx="997">
                  <c:v>1.1774376211546502</c:v>
                </c:pt>
                <c:pt idx="998">
                  <c:v>1.2415913777781615</c:v>
                </c:pt>
                <c:pt idx="999">
                  <c:v>1.2254791918026386</c:v>
                </c:pt>
                <c:pt idx="1000">
                  <c:v>1.2306883704903453</c:v>
                </c:pt>
              </c:numCache>
            </c:numRef>
          </c:xVal>
          <c:yVal>
            <c:numRef>
              <c:f>Model!$AX$9:$AX$1061</c:f>
              <c:numCache>
                <c:formatCode>General</c:formatCode>
                <c:ptCount val="1053"/>
                <c:pt idx="0">
                  <c:v>114525.92768572361</c:v>
                </c:pt>
                <c:pt idx="1">
                  <c:v>76699.57417491464</c:v>
                </c:pt>
                <c:pt idx="2">
                  <c:v>78993.268981711139</c:v>
                </c:pt>
                <c:pt idx="3">
                  <c:v>76638.919953082208</c:v>
                </c:pt>
                <c:pt idx="4">
                  <c:v>80580.125806462325</c:v>
                </c:pt>
                <c:pt idx="5">
                  <c:v>79262.867405905694</c:v>
                </c:pt>
                <c:pt idx="6">
                  <c:v>78953.28757491149</c:v>
                </c:pt>
                <c:pt idx="7">
                  <c:v>79901.790019283202</c:v>
                </c:pt>
                <c:pt idx="8">
                  <c:v>76644.868587463949</c:v>
                </c:pt>
                <c:pt idx="9">
                  <c:v>80231.87052314906</c:v>
                </c:pt>
                <c:pt idx="10">
                  <c:v>78309.099027926495</c:v>
                </c:pt>
                <c:pt idx="11">
                  <c:v>81585.818578029997</c:v>
                </c:pt>
                <c:pt idx="12">
                  <c:v>86435.650676207588</c:v>
                </c:pt>
                <c:pt idx="13">
                  <c:v>78064.708419705668</c:v>
                </c:pt>
                <c:pt idx="14">
                  <c:v>77259.036050774594</c:v>
                </c:pt>
                <c:pt idx="15">
                  <c:v>79713.631880536734</c:v>
                </c:pt>
                <c:pt idx="16">
                  <c:v>76649.452880944853</c:v>
                </c:pt>
                <c:pt idx="17">
                  <c:v>77296.792512535423</c:v>
                </c:pt>
                <c:pt idx="18">
                  <c:v>77736.644202411175</c:v>
                </c:pt>
                <c:pt idx="19">
                  <c:v>127630.60610549311</c:v>
                </c:pt>
                <c:pt idx="20">
                  <c:v>84055.879300709203</c:v>
                </c:pt>
                <c:pt idx="21">
                  <c:v>78566.427151364478</c:v>
                </c:pt>
                <c:pt idx="22">
                  <c:v>81473.326268406468</c:v>
                </c:pt>
                <c:pt idx="23">
                  <c:v>76604.419631506345</c:v>
                </c:pt>
                <c:pt idx="24">
                  <c:v>77755.022870365894</c:v>
                </c:pt>
                <c:pt idx="25">
                  <c:v>91494.664845559193</c:v>
                </c:pt>
                <c:pt idx="26">
                  <c:v>78495.248412271132</c:v>
                </c:pt>
                <c:pt idx="27">
                  <c:v>77752.763368300395</c:v>
                </c:pt>
                <c:pt idx="28">
                  <c:v>102068.27445884756</c:v>
                </c:pt>
                <c:pt idx="29">
                  <c:v>79404.261783571783</c:v>
                </c:pt>
                <c:pt idx="30">
                  <c:v>89492.005236772238</c:v>
                </c:pt>
                <c:pt idx="31">
                  <c:v>83013.558939704948</c:v>
                </c:pt>
                <c:pt idx="32">
                  <c:v>108001.96978684323</c:v>
                </c:pt>
                <c:pt idx="33">
                  <c:v>83142.363196058315</c:v>
                </c:pt>
                <c:pt idx="34">
                  <c:v>93369.282616495446</c:v>
                </c:pt>
                <c:pt idx="35">
                  <c:v>90056.34301870779</c:v>
                </c:pt>
                <c:pt idx="36">
                  <c:v>82651.59729338155</c:v>
                </c:pt>
                <c:pt idx="37">
                  <c:v>78033.408953021659</c:v>
                </c:pt>
                <c:pt idx="38">
                  <c:v>84211.295486658695</c:v>
                </c:pt>
                <c:pt idx="39">
                  <c:v>111805.76200409667</c:v>
                </c:pt>
                <c:pt idx="40">
                  <c:v>76551.216496882611</c:v>
                </c:pt>
                <c:pt idx="41">
                  <c:v>83195.849813301946</c:v>
                </c:pt>
                <c:pt idx="42">
                  <c:v>78656.291232594289</c:v>
                </c:pt>
                <c:pt idx="43">
                  <c:v>76958.851347928678</c:v>
                </c:pt>
                <c:pt idx="44">
                  <c:v>77504.680539690933</c:v>
                </c:pt>
                <c:pt idx="45">
                  <c:v>80520.063286979523</c:v>
                </c:pt>
                <c:pt idx="46">
                  <c:v>81025.635238071802</c:v>
                </c:pt>
                <c:pt idx="47">
                  <c:v>81067.29195123208</c:v>
                </c:pt>
                <c:pt idx="48">
                  <c:v>77108.122490917653</c:v>
                </c:pt>
                <c:pt idx="49">
                  <c:v>80889.810851855786</c:v>
                </c:pt>
                <c:pt idx="50">
                  <c:v>78664.761651649838</c:v>
                </c:pt>
                <c:pt idx="51">
                  <c:v>77293.174302815853</c:v>
                </c:pt>
                <c:pt idx="52">
                  <c:v>81770.79644299022</c:v>
                </c:pt>
                <c:pt idx="53">
                  <c:v>78983.124541873636</c:v>
                </c:pt>
                <c:pt idx="54">
                  <c:v>83464.614670200128</c:v>
                </c:pt>
                <c:pt idx="55">
                  <c:v>87928.425670364173</c:v>
                </c:pt>
                <c:pt idx="56">
                  <c:v>77989.361454244543</c:v>
                </c:pt>
                <c:pt idx="57">
                  <c:v>91487.677694802667</c:v>
                </c:pt>
                <c:pt idx="58">
                  <c:v>80281.686780346092</c:v>
                </c:pt>
                <c:pt idx="59">
                  <c:v>107860.17918191789</c:v>
                </c:pt>
                <c:pt idx="60">
                  <c:v>77553.122808622196</c:v>
                </c:pt>
                <c:pt idx="61">
                  <c:v>79422.615280105019</c:v>
                </c:pt>
                <c:pt idx="62">
                  <c:v>77096.108847194249</c:v>
                </c:pt>
                <c:pt idx="63">
                  <c:v>79702.754918301274</c:v>
                </c:pt>
                <c:pt idx="64">
                  <c:v>77277.858482928277</c:v>
                </c:pt>
                <c:pt idx="65">
                  <c:v>128516.92945938074</c:v>
                </c:pt>
                <c:pt idx="66">
                  <c:v>77685.260426143475</c:v>
                </c:pt>
                <c:pt idx="67">
                  <c:v>77564.741680333886</c:v>
                </c:pt>
                <c:pt idx="68">
                  <c:v>78383.81161015344</c:v>
                </c:pt>
                <c:pt idx="69">
                  <c:v>77902.909232483886</c:v>
                </c:pt>
                <c:pt idx="70">
                  <c:v>87943.635967714712</c:v>
                </c:pt>
                <c:pt idx="71">
                  <c:v>88696.54450088751</c:v>
                </c:pt>
                <c:pt idx="72">
                  <c:v>78827.825411452475</c:v>
                </c:pt>
                <c:pt idx="73">
                  <c:v>82406.458667065672</c:v>
                </c:pt>
                <c:pt idx="74">
                  <c:v>76892.795534866862</c:v>
                </c:pt>
                <c:pt idx="75">
                  <c:v>76476.808895459166</c:v>
                </c:pt>
                <c:pt idx="76">
                  <c:v>78374.676144211422</c:v>
                </c:pt>
                <c:pt idx="77">
                  <c:v>78281.68142860537</c:v>
                </c:pt>
                <c:pt idx="78">
                  <c:v>79439.409388945569</c:v>
                </c:pt>
                <c:pt idx="79">
                  <c:v>80174.81246348322</c:v>
                </c:pt>
                <c:pt idx="80">
                  <c:v>83280.056929543294</c:v>
                </c:pt>
                <c:pt idx="81">
                  <c:v>78222.167639602631</c:v>
                </c:pt>
                <c:pt idx="82">
                  <c:v>79105.667147502696</c:v>
                </c:pt>
                <c:pt idx="83">
                  <c:v>78691.308913079731</c:v>
                </c:pt>
                <c:pt idx="84">
                  <c:v>77843.844037704679</c:v>
                </c:pt>
                <c:pt idx="85">
                  <c:v>79521.829136999702</c:v>
                </c:pt>
                <c:pt idx="86">
                  <c:v>76972.183899751122</c:v>
                </c:pt>
                <c:pt idx="87">
                  <c:v>80873.14329870505</c:v>
                </c:pt>
                <c:pt idx="88">
                  <c:v>79250.915296094012</c:v>
                </c:pt>
                <c:pt idx="89">
                  <c:v>76940.276681580057</c:v>
                </c:pt>
                <c:pt idx="90">
                  <c:v>79530.125416910436</c:v>
                </c:pt>
                <c:pt idx="91">
                  <c:v>95752.30697104428</c:v>
                </c:pt>
                <c:pt idx="92">
                  <c:v>78291.692940167093</c:v>
                </c:pt>
                <c:pt idx="93">
                  <c:v>77189.812656848924</c:v>
                </c:pt>
                <c:pt idx="94">
                  <c:v>81054.919855493528</c:v>
                </c:pt>
                <c:pt idx="95">
                  <c:v>79419.314731968028</c:v>
                </c:pt>
                <c:pt idx="96">
                  <c:v>77721.916092188534</c:v>
                </c:pt>
                <c:pt idx="97">
                  <c:v>77153.599280205992</c:v>
                </c:pt>
                <c:pt idx="98">
                  <c:v>76974.290595195576</c:v>
                </c:pt>
                <c:pt idx="99">
                  <c:v>110461.51564938511</c:v>
                </c:pt>
                <c:pt idx="100">
                  <c:v>77915.624388106444</c:v>
                </c:pt>
                <c:pt idx="101">
                  <c:v>76773.011850605442</c:v>
                </c:pt>
                <c:pt idx="102">
                  <c:v>78760.473942048062</c:v>
                </c:pt>
                <c:pt idx="103">
                  <c:v>86446.001577450457</c:v>
                </c:pt>
                <c:pt idx="104">
                  <c:v>79968.794255307133</c:v>
                </c:pt>
                <c:pt idx="105">
                  <c:v>78839.935229318755</c:v>
                </c:pt>
                <c:pt idx="106">
                  <c:v>77663.126375505075</c:v>
                </c:pt>
                <c:pt idx="107">
                  <c:v>78738.183895122813</c:v>
                </c:pt>
                <c:pt idx="108">
                  <c:v>78011.277423318665</c:v>
                </c:pt>
                <c:pt idx="109">
                  <c:v>103799.11927190176</c:v>
                </c:pt>
                <c:pt idx="110">
                  <c:v>90984.533750685892</c:v>
                </c:pt>
                <c:pt idx="111">
                  <c:v>77806.94600394569</c:v>
                </c:pt>
                <c:pt idx="112">
                  <c:v>78246.014792106696</c:v>
                </c:pt>
                <c:pt idx="113">
                  <c:v>80547.361718258355</c:v>
                </c:pt>
                <c:pt idx="114">
                  <c:v>104940.90123818703</c:v>
                </c:pt>
                <c:pt idx="115">
                  <c:v>80674.278209299417</c:v>
                </c:pt>
                <c:pt idx="116">
                  <c:v>80393.49535048187</c:v>
                </c:pt>
                <c:pt idx="117">
                  <c:v>83115.071879657466</c:v>
                </c:pt>
                <c:pt idx="118">
                  <c:v>78657.24934191689</c:v>
                </c:pt>
                <c:pt idx="119">
                  <c:v>77606.110747459621</c:v>
                </c:pt>
                <c:pt idx="120">
                  <c:v>80092.123140496245</c:v>
                </c:pt>
                <c:pt idx="121">
                  <c:v>78369.589152863831</c:v>
                </c:pt>
                <c:pt idx="122">
                  <c:v>78959.369793389807</c:v>
                </c:pt>
                <c:pt idx="123">
                  <c:v>84369.228236068753</c:v>
                </c:pt>
                <c:pt idx="124">
                  <c:v>77504.678511943348</c:v>
                </c:pt>
                <c:pt idx="125">
                  <c:v>79948.216127180844</c:v>
                </c:pt>
                <c:pt idx="126">
                  <c:v>84638.483137717063</c:v>
                </c:pt>
                <c:pt idx="127">
                  <c:v>77028.200507807167</c:v>
                </c:pt>
                <c:pt idx="128">
                  <c:v>77495.011790044096</c:v>
                </c:pt>
                <c:pt idx="129">
                  <c:v>78224.312030587025</c:v>
                </c:pt>
                <c:pt idx="130">
                  <c:v>77406.255718499946</c:v>
                </c:pt>
                <c:pt idx="131">
                  <c:v>77585.319702395238</c:v>
                </c:pt>
                <c:pt idx="132">
                  <c:v>77327.284019248211</c:v>
                </c:pt>
                <c:pt idx="133">
                  <c:v>80518.634883492414</c:v>
                </c:pt>
                <c:pt idx="134">
                  <c:v>77363.463246755869</c:v>
                </c:pt>
                <c:pt idx="135">
                  <c:v>85663.011512502562</c:v>
                </c:pt>
                <c:pt idx="136">
                  <c:v>88195.000054987293</c:v>
                </c:pt>
                <c:pt idx="137">
                  <c:v>78254.053353252646</c:v>
                </c:pt>
                <c:pt idx="138">
                  <c:v>78627.423442817002</c:v>
                </c:pt>
                <c:pt idx="139">
                  <c:v>85731.703099578241</c:v>
                </c:pt>
                <c:pt idx="140">
                  <c:v>80046.867451892947</c:v>
                </c:pt>
                <c:pt idx="141">
                  <c:v>77375.695251206926</c:v>
                </c:pt>
                <c:pt idx="142">
                  <c:v>81181.148086843503</c:v>
                </c:pt>
                <c:pt idx="143">
                  <c:v>78695.560437017935</c:v>
                </c:pt>
                <c:pt idx="144">
                  <c:v>78836.953624490066</c:v>
                </c:pt>
                <c:pt idx="145">
                  <c:v>82888.338892210391</c:v>
                </c:pt>
                <c:pt idx="146">
                  <c:v>79152.097200550663</c:v>
                </c:pt>
                <c:pt idx="147">
                  <c:v>76747.8675304153</c:v>
                </c:pt>
                <c:pt idx="148">
                  <c:v>78161.817444074113</c:v>
                </c:pt>
                <c:pt idx="149">
                  <c:v>77020.874567165316</c:v>
                </c:pt>
                <c:pt idx="150">
                  <c:v>79000.277736776421</c:v>
                </c:pt>
                <c:pt idx="151">
                  <c:v>83347.46505009057</c:v>
                </c:pt>
                <c:pt idx="152">
                  <c:v>79187.009829472532</c:v>
                </c:pt>
                <c:pt idx="153">
                  <c:v>80437.187535468925</c:v>
                </c:pt>
                <c:pt idx="154">
                  <c:v>80896.083890240625</c:v>
                </c:pt>
                <c:pt idx="155">
                  <c:v>86032.733486308964</c:v>
                </c:pt>
                <c:pt idx="156">
                  <c:v>76988.984122904832</c:v>
                </c:pt>
                <c:pt idx="157">
                  <c:v>90484.789055893358</c:v>
                </c:pt>
                <c:pt idx="158">
                  <c:v>79016.078924899775</c:v>
                </c:pt>
                <c:pt idx="159">
                  <c:v>80646.296987840557</c:v>
                </c:pt>
                <c:pt idx="160">
                  <c:v>77442.705848457903</c:v>
                </c:pt>
                <c:pt idx="161">
                  <c:v>90246.496087165666</c:v>
                </c:pt>
                <c:pt idx="162">
                  <c:v>77696.5013728224</c:v>
                </c:pt>
                <c:pt idx="163">
                  <c:v>83359.887095372833</c:v>
                </c:pt>
                <c:pt idx="164">
                  <c:v>77436.66847890729</c:v>
                </c:pt>
                <c:pt idx="165">
                  <c:v>78264.50167170458</c:v>
                </c:pt>
                <c:pt idx="166">
                  <c:v>84909.182477431707</c:v>
                </c:pt>
                <c:pt idx="167">
                  <c:v>89449.559923836641</c:v>
                </c:pt>
                <c:pt idx="168">
                  <c:v>78806.58606290225</c:v>
                </c:pt>
                <c:pt idx="169">
                  <c:v>79189.216955538548</c:v>
                </c:pt>
                <c:pt idx="170">
                  <c:v>96363.642804679752</c:v>
                </c:pt>
                <c:pt idx="171">
                  <c:v>78205.081010117516</c:v>
                </c:pt>
                <c:pt idx="172">
                  <c:v>81782.838518129429</c:v>
                </c:pt>
                <c:pt idx="173">
                  <c:v>77741.761582328996</c:v>
                </c:pt>
                <c:pt idx="174">
                  <c:v>82493.818190318663</c:v>
                </c:pt>
                <c:pt idx="175">
                  <c:v>77688.154619636756</c:v>
                </c:pt>
                <c:pt idx="176">
                  <c:v>78693.418957845803</c:v>
                </c:pt>
                <c:pt idx="177">
                  <c:v>77123.149901348588</c:v>
                </c:pt>
                <c:pt idx="178">
                  <c:v>87045.09467460771</c:v>
                </c:pt>
                <c:pt idx="179">
                  <c:v>77443.304776525241</c:v>
                </c:pt>
                <c:pt idx="180">
                  <c:v>83839.339433324916</c:v>
                </c:pt>
                <c:pt idx="181">
                  <c:v>80690.919941302709</c:v>
                </c:pt>
                <c:pt idx="182">
                  <c:v>76577.742885833533</c:v>
                </c:pt>
                <c:pt idx="183">
                  <c:v>82086.940885958727</c:v>
                </c:pt>
                <c:pt idx="184">
                  <c:v>83304.630360022114</c:v>
                </c:pt>
                <c:pt idx="185">
                  <c:v>80384.507939257412</c:v>
                </c:pt>
                <c:pt idx="186">
                  <c:v>91677.22025541203</c:v>
                </c:pt>
                <c:pt idx="187">
                  <c:v>76827.357135147584</c:v>
                </c:pt>
                <c:pt idx="188">
                  <c:v>81274.369697333954</c:v>
                </c:pt>
                <c:pt idx="189">
                  <c:v>81489.826547975375</c:v>
                </c:pt>
                <c:pt idx="190">
                  <c:v>103993.02231772558</c:v>
                </c:pt>
                <c:pt idx="191">
                  <c:v>87283.049496478925</c:v>
                </c:pt>
                <c:pt idx="192">
                  <c:v>86279.150815812711</c:v>
                </c:pt>
                <c:pt idx="193">
                  <c:v>77030.23138980224</c:v>
                </c:pt>
                <c:pt idx="194">
                  <c:v>77117.789113896477</c:v>
                </c:pt>
                <c:pt idx="195">
                  <c:v>93155.832599222398</c:v>
                </c:pt>
                <c:pt idx="196">
                  <c:v>76820.134422857707</c:v>
                </c:pt>
                <c:pt idx="197">
                  <c:v>78939.281036458284</c:v>
                </c:pt>
                <c:pt idx="198">
                  <c:v>83396.097227026024</c:v>
                </c:pt>
                <c:pt idx="199">
                  <c:v>82700.193158796785</c:v>
                </c:pt>
                <c:pt idx="200">
                  <c:v>86893.059307277144</c:v>
                </c:pt>
                <c:pt idx="201">
                  <c:v>86563.981909267779</c:v>
                </c:pt>
                <c:pt idx="202">
                  <c:v>79381.030479577108</c:v>
                </c:pt>
                <c:pt idx="203">
                  <c:v>82921.310596827534</c:v>
                </c:pt>
                <c:pt idx="204">
                  <c:v>77828.747889846563</c:v>
                </c:pt>
                <c:pt idx="205">
                  <c:v>76687.491009483201</c:v>
                </c:pt>
                <c:pt idx="206">
                  <c:v>79588.292539960603</c:v>
                </c:pt>
                <c:pt idx="207">
                  <c:v>99782.914704291514</c:v>
                </c:pt>
                <c:pt idx="208">
                  <c:v>79995.436842560812</c:v>
                </c:pt>
                <c:pt idx="209">
                  <c:v>94645.016686266375</c:v>
                </c:pt>
                <c:pt idx="210">
                  <c:v>77409.405280288527</c:v>
                </c:pt>
                <c:pt idx="211">
                  <c:v>84616.455196973824</c:v>
                </c:pt>
                <c:pt idx="212">
                  <c:v>77089.261983529301</c:v>
                </c:pt>
                <c:pt idx="213">
                  <c:v>78694.587045747292</c:v>
                </c:pt>
                <c:pt idx="214">
                  <c:v>96331.749706916627</c:v>
                </c:pt>
                <c:pt idx="215">
                  <c:v>78665.249662727903</c:v>
                </c:pt>
                <c:pt idx="216">
                  <c:v>85447.575979300222</c:v>
                </c:pt>
                <c:pt idx="217">
                  <c:v>81962.826644701039</c:v>
                </c:pt>
                <c:pt idx="218">
                  <c:v>174806.52129317331</c:v>
                </c:pt>
                <c:pt idx="219">
                  <c:v>77420.011502434209</c:v>
                </c:pt>
                <c:pt idx="220">
                  <c:v>83470.432249408419</c:v>
                </c:pt>
                <c:pt idx="221">
                  <c:v>80771.421536901558</c:v>
                </c:pt>
                <c:pt idx="222">
                  <c:v>77951.368626186886</c:v>
                </c:pt>
                <c:pt idx="223">
                  <c:v>80295.191148210462</c:v>
                </c:pt>
                <c:pt idx="224">
                  <c:v>81991.754648160015</c:v>
                </c:pt>
                <c:pt idx="225">
                  <c:v>78405.04575667037</c:v>
                </c:pt>
                <c:pt idx="226">
                  <c:v>85748.572065973291</c:v>
                </c:pt>
                <c:pt idx="227">
                  <c:v>89120.852153343803</c:v>
                </c:pt>
                <c:pt idx="228">
                  <c:v>80901.386756833715</c:v>
                </c:pt>
                <c:pt idx="229">
                  <c:v>76515.563293461819</c:v>
                </c:pt>
                <c:pt idx="230">
                  <c:v>77197.294763678641</c:v>
                </c:pt>
                <c:pt idx="231">
                  <c:v>81114.109404503251</c:v>
                </c:pt>
                <c:pt idx="232">
                  <c:v>78534.28008999383</c:v>
                </c:pt>
                <c:pt idx="233">
                  <c:v>77562.852550215815</c:v>
                </c:pt>
                <c:pt idx="234">
                  <c:v>80364.678466743877</c:v>
                </c:pt>
                <c:pt idx="235">
                  <c:v>90674.595359803003</c:v>
                </c:pt>
                <c:pt idx="236">
                  <c:v>82251.337086912579</c:v>
                </c:pt>
                <c:pt idx="237">
                  <c:v>78103.758734020579</c:v>
                </c:pt>
                <c:pt idx="238">
                  <c:v>77418.652360240027</c:v>
                </c:pt>
                <c:pt idx="239">
                  <c:v>79083.121670178545</c:v>
                </c:pt>
                <c:pt idx="240">
                  <c:v>76690.109100758826</c:v>
                </c:pt>
                <c:pt idx="241">
                  <c:v>77746.557216643763</c:v>
                </c:pt>
                <c:pt idx="242">
                  <c:v>76898.592303477533</c:v>
                </c:pt>
                <c:pt idx="243">
                  <c:v>81268.777035616964</c:v>
                </c:pt>
                <c:pt idx="244">
                  <c:v>77750.694586270212</c:v>
                </c:pt>
                <c:pt idx="245">
                  <c:v>82561.341040305822</c:v>
                </c:pt>
                <c:pt idx="246">
                  <c:v>78493.279677750688</c:v>
                </c:pt>
                <c:pt idx="247">
                  <c:v>76956.186859173962</c:v>
                </c:pt>
                <c:pt idx="248">
                  <c:v>79200.618623345421</c:v>
                </c:pt>
                <c:pt idx="249">
                  <c:v>88364.091794808744</c:v>
                </c:pt>
                <c:pt idx="250">
                  <c:v>77723.042313637518</c:v>
                </c:pt>
                <c:pt idx="251">
                  <c:v>79769.041476780723</c:v>
                </c:pt>
                <c:pt idx="252">
                  <c:v>80974.935800142863</c:v>
                </c:pt>
                <c:pt idx="253">
                  <c:v>77327.089364233587</c:v>
                </c:pt>
                <c:pt idx="254">
                  <c:v>77766.289302982041</c:v>
                </c:pt>
                <c:pt idx="255">
                  <c:v>84629.616726226042</c:v>
                </c:pt>
                <c:pt idx="256">
                  <c:v>80794.043656200331</c:v>
                </c:pt>
                <c:pt idx="257">
                  <c:v>78035.870232133107</c:v>
                </c:pt>
                <c:pt idx="258">
                  <c:v>81916.396920582221</c:v>
                </c:pt>
                <c:pt idx="259">
                  <c:v>86624.870182841143</c:v>
                </c:pt>
                <c:pt idx="260">
                  <c:v>82909.515657166892</c:v>
                </c:pt>
                <c:pt idx="261">
                  <c:v>92558.747864320176</c:v>
                </c:pt>
                <c:pt idx="262">
                  <c:v>76609.969633554807</c:v>
                </c:pt>
                <c:pt idx="263">
                  <c:v>77049.029743078121</c:v>
                </c:pt>
                <c:pt idx="264">
                  <c:v>78333.072947901615</c:v>
                </c:pt>
                <c:pt idx="265">
                  <c:v>80170.17931939775</c:v>
                </c:pt>
                <c:pt idx="266">
                  <c:v>76504.74288561524</c:v>
                </c:pt>
                <c:pt idx="267">
                  <c:v>102849.79911852619</c:v>
                </c:pt>
                <c:pt idx="268">
                  <c:v>140518.33833514299</c:v>
                </c:pt>
                <c:pt idx="269">
                  <c:v>93750.279878606452</c:v>
                </c:pt>
                <c:pt idx="270">
                  <c:v>76819.161097359465</c:v>
                </c:pt>
                <c:pt idx="271">
                  <c:v>84804.371800228982</c:v>
                </c:pt>
                <c:pt idx="272">
                  <c:v>83574.707953028003</c:v>
                </c:pt>
                <c:pt idx="273">
                  <c:v>79160.419736067881</c:v>
                </c:pt>
                <c:pt idx="274">
                  <c:v>81554.936213917099</c:v>
                </c:pt>
                <c:pt idx="275">
                  <c:v>77970.745344884243</c:v>
                </c:pt>
                <c:pt idx="276">
                  <c:v>87680.182615506346</c:v>
                </c:pt>
                <c:pt idx="277">
                  <c:v>85260.892502880626</c:v>
                </c:pt>
                <c:pt idx="278">
                  <c:v>78942.855584950172</c:v>
                </c:pt>
                <c:pt idx="279">
                  <c:v>88181.916098794929</c:v>
                </c:pt>
                <c:pt idx="280">
                  <c:v>80678.045212039156</c:v>
                </c:pt>
                <c:pt idx="281">
                  <c:v>79614.318308974645</c:v>
                </c:pt>
                <c:pt idx="282">
                  <c:v>86184.179403162707</c:v>
                </c:pt>
                <c:pt idx="283">
                  <c:v>79886.603382704547</c:v>
                </c:pt>
                <c:pt idx="284">
                  <c:v>82535.073903057419</c:v>
                </c:pt>
                <c:pt idx="285">
                  <c:v>76721.706128032689</c:v>
                </c:pt>
                <c:pt idx="286">
                  <c:v>96711.411169737607</c:v>
                </c:pt>
                <c:pt idx="287">
                  <c:v>79669.59215002766</c:v>
                </c:pt>
                <c:pt idx="288">
                  <c:v>86881.617791160243</c:v>
                </c:pt>
                <c:pt idx="289">
                  <c:v>79328.807318342049</c:v>
                </c:pt>
                <c:pt idx="290">
                  <c:v>76846.286226169294</c:v>
                </c:pt>
                <c:pt idx="291">
                  <c:v>77788.621270964213</c:v>
                </c:pt>
                <c:pt idx="292">
                  <c:v>87270.613580221281</c:v>
                </c:pt>
                <c:pt idx="293">
                  <c:v>77877.626862516961</c:v>
                </c:pt>
                <c:pt idx="294">
                  <c:v>81073.563954455763</c:v>
                </c:pt>
                <c:pt idx="295">
                  <c:v>76806.593221979158</c:v>
                </c:pt>
                <c:pt idx="296">
                  <c:v>77193.420797103507</c:v>
                </c:pt>
                <c:pt idx="297">
                  <c:v>79275.877866209921</c:v>
                </c:pt>
                <c:pt idx="298">
                  <c:v>91818.713693909027</c:v>
                </c:pt>
                <c:pt idx="299">
                  <c:v>79920.699116238975</c:v>
                </c:pt>
                <c:pt idx="300">
                  <c:v>78075.525787912411</c:v>
                </c:pt>
                <c:pt idx="301">
                  <c:v>79593.20445892337</c:v>
                </c:pt>
                <c:pt idx="302">
                  <c:v>85642.703600133944</c:v>
                </c:pt>
                <c:pt idx="303">
                  <c:v>81648.022757094644</c:v>
                </c:pt>
                <c:pt idx="304">
                  <c:v>99961.84477794994</c:v>
                </c:pt>
                <c:pt idx="305">
                  <c:v>80260.425018015929</c:v>
                </c:pt>
                <c:pt idx="306">
                  <c:v>76983.205517603288</c:v>
                </c:pt>
                <c:pt idx="307">
                  <c:v>78042.096877705539</c:v>
                </c:pt>
                <c:pt idx="308">
                  <c:v>87717.087866261703</c:v>
                </c:pt>
                <c:pt idx="309">
                  <c:v>88288.234469354502</c:v>
                </c:pt>
                <c:pt idx="310">
                  <c:v>79970.619804376882</c:v>
                </c:pt>
                <c:pt idx="311">
                  <c:v>79967.187739443878</c:v>
                </c:pt>
                <c:pt idx="312">
                  <c:v>76414.101824233396</c:v>
                </c:pt>
                <c:pt idx="313">
                  <c:v>77346.646769787039</c:v>
                </c:pt>
                <c:pt idx="314">
                  <c:v>77422.714471233528</c:v>
                </c:pt>
                <c:pt idx="315">
                  <c:v>80389.617535085068</c:v>
                </c:pt>
                <c:pt idx="316">
                  <c:v>85016.567317717316</c:v>
                </c:pt>
                <c:pt idx="317">
                  <c:v>77507.009794048965</c:v>
                </c:pt>
                <c:pt idx="318">
                  <c:v>77577.464959807403</c:v>
                </c:pt>
                <c:pt idx="319">
                  <c:v>82843.576871961704</c:v>
                </c:pt>
                <c:pt idx="320">
                  <c:v>87466.231185456563</c:v>
                </c:pt>
                <c:pt idx="321">
                  <c:v>82952.562363104313</c:v>
                </c:pt>
                <c:pt idx="322">
                  <c:v>79077.791337174654</c:v>
                </c:pt>
                <c:pt idx="323">
                  <c:v>80457.788155499496</c:v>
                </c:pt>
                <c:pt idx="324">
                  <c:v>101322.39444060663</c:v>
                </c:pt>
                <c:pt idx="325">
                  <c:v>104252.15251601147</c:v>
                </c:pt>
                <c:pt idx="326">
                  <c:v>96232.743521515105</c:v>
                </c:pt>
                <c:pt idx="327">
                  <c:v>102632.22238280142</c:v>
                </c:pt>
                <c:pt idx="328">
                  <c:v>77017.553555620339</c:v>
                </c:pt>
                <c:pt idx="329">
                  <c:v>80224.093186400307</c:v>
                </c:pt>
                <c:pt idx="330">
                  <c:v>139651.34281753359</c:v>
                </c:pt>
                <c:pt idx="331">
                  <c:v>76866.665250729522</c:v>
                </c:pt>
                <c:pt idx="332">
                  <c:v>78097.422677123177</c:v>
                </c:pt>
                <c:pt idx="333">
                  <c:v>76958.751178197155</c:v>
                </c:pt>
                <c:pt idx="334">
                  <c:v>88348.087599781167</c:v>
                </c:pt>
                <c:pt idx="335">
                  <c:v>95886.188117722777</c:v>
                </c:pt>
                <c:pt idx="336">
                  <c:v>77104.021630193514</c:v>
                </c:pt>
                <c:pt idx="337">
                  <c:v>76998.733825283343</c:v>
                </c:pt>
                <c:pt idx="338">
                  <c:v>87976.391634375017</c:v>
                </c:pt>
                <c:pt idx="339">
                  <c:v>80408.165386468201</c:v>
                </c:pt>
                <c:pt idx="340">
                  <c:v>77717.247990505188</c:v>
                </c:pt>
                <c:pt idx="341">
                  <c:v>79349.968651734394</c:v>
                </c:pt>
                <c:pt idx="342">
                  <c:v>168832.61718629691</c:v>
                </c:pt>
                <c:pt idx="343">
                  <c:v>78307.028841161824</c:v>
                </c:pt>
                <c:pt idx="344">
                  <c:v>80442.761604268628</c:v>
                </c:pt>
                <c:pt idx="345">
                  <c:v>78645.550571135886</c:v>
                </c:pt>
                <c:pt idx="346">
                  <c:v>160757.24798410002</c:v>
                </c:pt>
                <c:pt idx="347">
                  <c:v>77057.305252962789</c:v>
                </c:pt>
                <c:pt idx="348">
                  <c:v>92786.800772874936</c:v>
                </c:pt>
                <c:pt idx="349">
                  <c:v>80999.154089173753</c:v>
                </c:pt>
                <c:pt idx="350">
                  <c:v>97366.248388189561</c:v>
                </c:pt>
                <c:pt idx="351">
                  <c:v>76767.601776705938</c:v>
                </c:pt>
                <c:pt idx="352">
                  <c:v>78401.87723035313</c:v>
                </c:pt>
                <c:pt idx="353">
                  <c:v>81757.71861836483</c:v>
                </c:pt>
                <c:pt idx="354">
                  <c:v>77320.345896099781</c:v>
                </c:pt>
                <c:pt idx="355">
                  <c:v>76797.772043089411</c:v>
                </c:pt>
                <c:pt idx="356">
                  <c:v>77489.595080902902</c:v>
                </c:pt>
                <c:pt idx="357">
                  <c:v>77806.481551833625</c:v>
                </c:pt>
                <c:pt idx="358">
                  <c:v>101528.20934839138</c:v>
                </c:pt>
                <c:pt idx="359">
                  <c:v>82991.16860352752</c:v>
                </c:pt>
                <c:pt idx="360">
                  <c:v>77184.616113153636</c:v>
                </c:pt>
                <c:pt idx="361">
                  <c:v>76674.70664261104</c:v>
                </c:pt>
                <c:pt idx="362">
                  <c:v>92989.480269633728</c:v>
                </c:pt>
                <c:pt idx="363">
                  <c:v>80439.618098683073</c:v>
                </c:pt>
                <c:pt idx="364">
                  <c:v>80528.530220250221</c:v>
                </c:pt>
                <c:pt idx="365">
                  <c:v>89129.636252435448</c:v>
                </c:pt>
                <c:pt idx="366">
                  <c:v>104796.30144774399</c:v>
                </c:pt>
                <c:pt idx="367">
                  <c:v>79900.853078670145</c:v>
                </c:pt>
                <c:pt idx="368">
                  <c:v>77269.115583838677</c:v>
                </c:pt>
                <c:pt idx="369">
                  <c:v>77868.322826197837</c:v>
                </c:pt>
                <c:pt idx="370">
                  <c:v>80717.130549011214</c:v>
                </c:pt>
                <c:pt idx="371">
                  <c:v>96396.264504801817</c:v>
                </c:pt>
                <c:pt idx="372">
                  <c:v>80960.160057695044</c:v>
                </c:pt>
                <c:pt idx="373">
                  <c:v>82050.76706416416</c:v>
                </c:pt>
                <c:pt idx="374">
                  <c:v>78464.713370566082</c:v>
                </c:pt>
                <c:pt idx="375">
                  <c:v>77409.952608335152</c:v>
                </c:pt>
                <c:pt idx="376">
                  <c:v>83211.212961892437</c:v>
                </c:pt>
                <c:pt idx="377">
                  <c:v>92474.13877827274</c:v>
                </c:pt>
                <c:pt idx="378">
                  <c:v>80817.991703690612</c:v>
                </c:pt>
                <c:pt idx="379">
                  <c:v>80717.269676928452</c:v>
                </c:pt>
                <c:pt idx="380">
                  <c:v>78083.386324392108</c:v>
                </c:pt>
                <c:pt idx="381">
                  <c:v>82944.875705373706</c:v>
                </c:pt>
                <c:pt idx="382">
                  <c:v>88754.602837091748</c:v>
                </c:pt>
                <c:pt idx="383">
                  <c:v>77303.375381941121</c:v>
                </c:pt>
                <c:pt idx="384">
                  <c:v>80365.778868600406</c:v>
                </c:pt>
                <c:pt idx="385">
                  <c:v>87271.69522603706</c:v>
                </c:pt>
                <c:pt idx="386">
                  <c:v>79956.84268901746</c:v>
                </c:pt>
                <c:pt idx="387">
                  <c:v>77573.176018317536</c:v>
                </c:pt>
                <c:pt idx="388">
                  <c:v>84352.166272248636</c:v>
                </c:pt>
                <c:pt idx="389">
                  <c:v>78001.3543441566</c:v>
                </c:pt>
                <c:pt idx="390">
                  <c:v>77846.489049777505</c:v>
                </c:pt>
                <c:pt idx="391">
                  <c:v>80215.039529660848</c:v>
                </c:pt>
                <c:pt idx="392">
                  <c:v>86814.649256449164</c:v>
                </c:pt>
                <c:pt idx="393">
                  <c:v>87748.437617217336</c:v>
                </c:pt>
                <c:pt idx="394">
                  <c:v>81131.707994552795</c:v>
                </c:pt>
                <c:pt idx="395">
                  <c:v>76679.059333363592</c:v>
                </c:pt>
                <c:pt idx="396">
                  <c:v>88438.722205346028</c:v>
                </c:pt>
                <c:pt idx="397">
                  <c:v>79124.24213290769</c:v>
                </c:pt>
                <c:pt idx="398">
                  <c:v>84350.831330990681</c:v>
                </c:pt>
                <c:pt idx="399">
                  <c:v>86690.308247808978</c:v>
                </c:pt>
                <c:pt idx="400">
                  <c:v>90382.498371490001</c:v>
                </c:pt>
                <c:pt idx="401">
                  <c:v>81796.059941268395</c:v>
                </c:pt>
                <c:pt idx="402">
                  <c:v>77358.242939017859</c:v>
                </c:pt>
                <c:pt idx="403">
                  <c:v>78777.038961737271</c:v>
                </c:pt>
                <c:pt idx="404">
                  <c:v>83468.015084083192</c:v>
                </c:pt>
                <c:pt idx="405">
                  <c:v>95457.402258692367</c:v>
                </c:pt>
                <c:pt idx="406">
                  <c:v>85988.927936139706</c:v>
                </c:pt>
                <c:pt idx="407">
                  <c:v>78538.078998431738</c:v>
                </c:pt>
                <c:pt idx="408">
                  <c:v>79023.651682304568</c:v>
                </c:pt>
                <c:pt idx="409">
                  <c:v>82914.735120403246</c:v>
                </c:pt>
                <c:pt idx="410">
                  <c:v>90386.351470198017</c:v>
                </c:pt>
                <c:pt idx="411">
                  <c:v>79300.92424679191</c:v>
                </c:pt>
                <c:pt idx="412">
                  <c:v>77456.152525790996</c:v>
                </c:pt>
                <c:pt idx="413">
                  <c:v>77030.251534612151</c:v>
                </c:pt>
                <c:pt idx="414">
                  <c:v>80329.439808533789</c:v>
                </c:pt>
                <c:pt idx="415">
                  <c:v>79765.587093609895</c:v>
                </c:pt>
                <c:pt idx="416">
                  <c:v>82107.598305907479</c:v>
                </c:pt>
                <c:pt idx="417">
                  <c:v>91720.383159107063</c:v>
                </c:pt>
                <c:pt idx="418">
                  <c:v>91915.361298873104</c:v>
                </c:pt>
                <c:pt idx="419">
                  <c:v>81172.361088435151</c:v>
                </c:pt>
                <c:pt idx="420">
                  <c:v>98940.416003330334</c:v>
                </c:pt>
                <c:pt idx="421">
                  <c:v>76774.949581988214</c:v>
                </c:pt>
                <c:pt idx="422">
                  <c:v>79086.315159706253</c:v>
                </c:pt>
                <c:pt idx="423">
                  <c:v>79306.437534825585</c:v>
                </c:pt>
                <c:pt idx="424">
                  <c:v>91017.397137756372</c:v>
                </c:pt>
                <c:pt idx="425">
                  <c:v>81945.931211372343</c:v>
                </c:pt>
                <c:pt idx="426">
                  <c:v>93666.331186204654</c:v>
                </c:pt>
                <c:pt idx="427">
                  <c:v>76890.740823403554</c:v>
                </c:pt>
                <c:pt idx="428">
                  <c:v>85893.99295314301</c:v>
                </c:pt>
                <c:pt idx="429">
                  <c:v>80612.922739895483</c:v>
                </c:pt>
                <c:pt idx="430">
                  <c:v>90100.344555857184</c:v>
                </c:pt>
                <c:pt idx="431">
                  <c:v>96953.460132653345</c:v>
                </c:pt>
                <c:pt idx="432">
                  <c:v>83393.812676196714</c:v>
                </c:pt>
                <c:pt idx="433">
                  <c:v>78216.370759185476</c:v>
                </c:pt>
                <c:pt idx="434">
                  <c:v>76812.055353741118</c:v>
                </c:pt>
                <c:pt idx="435">
                  <c:v>94857.472794107176</c:v>
                </c:pt>
                <c:pt idx="436">
                  <c:v>80843.653269131231</c:v>
                </c:pt>
                <c:pt idx="437">
                  <c:v>78070.969572262387</c:v>
                </c:pt>
                <c:pt idx="438">
                  <c:v>78242.532540060201</c:v>
                </c:pt>
                <c:pt idx="439">
                  <c:v>87858.022151422541</c:v>
                </c:pt>
                <c:pt idx="440">
                  <c:v>77845.966884053807</c:v>
                </c:pt>
                <c:pt idx="441">
                  <c:v>81004.319656652602</c:v>
                </c:pt>
                <c:pt idx="442">
                  <c:v>78216.33451513949</c:v>
                </c:pt>
                <c:pt idx="443">
                  <c:v>77211.839749307022</c:v>
                </c:pt>
                <c:pt idx="444">
                  <c:v>79939.558636215806</c:v>
                </c:pt>
                <c:pt idx="445">
                  <c:v>79657.393121459972</c:v>
                </c:pt>
                <c:pt idx="446">
                  <c:v>80106.646982663369</c:v>
                </c:pt>
                <c:pt idx="447">
                  <c:v>76822.144214794374</c:v>
                </c:pt>
                <c:pt idx="448">
                  <c:v>77205.834073959515</c:v>
                </c:pt>
                <c:pt idx="449">
                  <c:v>77211.522026949067</c:v>
                </c:pt>
                <c:pt idx="450">
                  <c:v>76771.652211280001</c:v>
                </c:pt>
                <c:pt idx="451">
                  <c:v>76868.325623564713</c:v>
                </c:pt>
                <c:pt idx="452">
                  <c:v>77576.417688572983</c:v>
                </c:pt>
                <c:pt idx="453">
                  <c:v>79594.568473559426</c:v>
                </c:pt>
                <c:pt idx="454">
                  <c:v>78143.30941088016</c:v>
                </c:pt>
                <c:pt idx="455">
                  <c:v>76898.575441462148</c:v>
                </c:pt>
                <c:pt idx="456">
                  <c:v>79044.531411348551</c:v>
                </c:pt>
                <c:pt idx="457">
                  <c:v>76887.013880003127</c:v>
                </c:pt>
                <c:pt idx="458">
                  <c:v>79064.722095890902</c:v>
                </c:pt>
                <c:pt idx="459">
                  <c:v>80613.216550270183</c:v>
                </c:pt>
                <c:pt idx="460">
                  <c:v>78921.696969121869</c:v>
                </c:pt>
                <c:pt idx="461">
                  <c:v>79051.439646755796</c:v>
                </c:pt>
                <c:pt idx="462">
                  <c:v>78659.91100770708</c:v>
                </c:pt>
                <c:pt idx="463">
                  <c:v>90554.799427654885</c:v>
                </c:pt>
                <c:pt idx="464">
                  <c:v>83216.590620100847</c:v>
                </c:pt>
                <c:pt idx="465">
                  <c:v>92035.277321532427</c:v>
                </c:pt>
                <c:pt idx="466">
                  <c:v>106001.25782425432</c:v>
                </c:pt>
                <c:pt idx="467">
                  <c:v>80252.647938695925</c:v>
                </c:pt>
                <c:pt idx="468">
                  <c:v>78006.005359703777</c:v>
                </c:pt>
                <c:pt idx="469">
                  <c:v>82757.055202822987</c:v>
                </c:pt>
                <c:pt idx="470">
                  <c:v>78231.705632038502</c:v>
                </c:pt>
                <c:pt idx="471">
                  <c:v>77393.287390554251</c:v>
                </c:pt>
                <c:pt idx="472">
                  <c:v>77398.355300067502</c:v>
                </c:pt>
                <c:pt idx="473">
                  <c:v>81003.438018650064</c:v>
                </c:pt>
                <c:pt idx="474">
                  <c:v>89277.694467673282</c:v>
                </c:pt>
                <c:pt idx="475">
                  <c:v>86023.610126103609</c:v>
                </c:pt>
                <c:pt idx="476">
                  <c:v>78647.618112497934</c:v>
                </c:pt>
                <c:pt idx="477">
                  <c:v>79190.065337334003</c:v>
                </c:pt>
                <c:pt idx="478">
                  <c:v>93812.847578716232</c:v>
                </c:pt>
                <c:pt idx="479">
                  <c:v>77093.269747944534</c:v>
                </c:pt>
                <c:pt idx="480">
                  <c:v>87444.400138450786</c:v>
                </c:pt>
                <c:pt idx="481">
                  <c:v>77192.791835522657</c:v>
                </c:pt>
                <c:pt idx="482">
                  <c:v>85427.487827082979</c:v>
                </c:pt>
                <c:pt idx="483">
                  <c:v>79639.262673826117</c:v>
                </c:pt>
                <c:pt idx="484">
                  <c:v>108731.81043892528</c:v>
                </c:pt>
                <c:pt idx="485">
                  <c:v>78729.372918452573</c:v>
                </c:pt>
                <c:pt idx="486">
                  <c:v>78572.139797547905</c:v>
                </c:pt>
                <c:pt idx="487">
                  <c:v>77909.474718070196</c:v>
                </c:pt>
                <c:pt idx="488">
                  <c:v>77459.710262356472</c:v>
                </c:pt>
                <c:pt idx="489">
                  <c:v>80058.513498405024</c:v>
                </c:pt>
                <c:pt idx="490">
                  <c:v>78950.793332212168</c:v>
                </c:pt>
                <c:pt idx="491">
                  <c:v>76760.788972489594</c:v>
                </c:pt>
                <c:pt idx="492">
                  <c:v>85711.30336205932</c:v>
                </c:pt>
                <c:pt idx="493">
                  <c:v>78379.669017934924</c:v>
                </c:pt>
                <c:pt idx="494">
                  <c:v>79817.191455875116</c:v>
                </c:pt>
                <c:pt idx="495">
                  <c:v>93283.851077296218</c:v>
                </c:pt>
                <c:pt idx="496">
                  <c:v>80227.021014342085</c:v>
                </c:pt>
                <c:pt idx="497">
                  <c:v>92904.032013565738</c:v>
                </c:pt>
                <c:pt idx="498">
                  <c:v>77510.517406513827</c:v>
                </c:pt>
                <c:pt idx="499">
                  <c:v>78330.966220849397</c:v>
                </c:pt>
                <c:pt idx="500">
                  <c:v>77557.853295289169</c:v>
                </c:pt>
                <c:pt idx="501">
                  <c:v>78812.381151646434</c:v>
                </c:pt>
                <c:pt idx="502">
                  <c:v>80187.993879634727</c:v>
                </c:pt>
                <c:pt idx="503">
                  <c:v>94614.159789888072</c:v>
                </c:pt>
                <c:pt idx="504">
                  <c:v>77748.663908433067</c:v>
                </c:pt>
                <c:pt idx="505">
                  <c:v>78671.990452252954</c:v>
                </c:pt>
                <c:pt idx="506">
                  <c:v>80420.668121502022</c:v>
                </c:pt>
                <c:pt idx="507">
                  <c:v>85674.273157034273</c:v>
                </c:pt>
                <c:pt idx="508">
                  <c:v>79122.800149968709</c:v>
                </c:pt>
                <c:pt idx="509">
                  <c:v>79265.684993184332</c:v>
                </c:pt>
                <c:pt idx="510">
                  <c:v>80630.851486399406</c:v>
                </c:pt>
                <c:pt idx="511">
                  <c:v>77510.399173402606</c:v>
                </c:pt>
                <c:pt idx="512">
                  <c:v>90309.924414624664</c:v>
                </c:pt>
                <c:pt idx="513">
                  <c:v>79125.946093908642</c:v>
                </c:pt>
                <c:pt idx="514">
                  <c:v>81726.908089523844</c:v>
                </c:pt>
                <c:pt idx="515">
                  <c:v>77553.015480184986</c:v>
                </c:pt>
                <c:pt idx="516">
                  <c:v>78176.968552094244</c:v>
                </c:pt>
                <c:pt idx="517">
                  <c:v>92813.517033214826</c:v>
                </c:pt>
                <c:pt idx="518">
                  <c:v>83129.539757386257</c:v>
                </c:pt>
                <c:pt idx="519">
                  <c:v>83829.913641096442</c:v>
                </c:pt>
                <c:pt idx="520">
                  <c:v>83555.656767957233</c:v>
                </c:pt>
                <c:pt idx="521">
                  <c:v>77465.275874876679</c:v>
                </c:pt>
                <c:pt idx="522">
                  <c:v>77691.331925613937</c:v>
                </c:pt>
                <c:pt idx="523">
                  <c:v>83407.017019839506</c:v>
                </c:pt>
                <c:pt idx="524">
                  <c:v>77337.873871632473</c:v>
                </c:pt>
                <c:pt idx="525">
                  <c:v>86854.156901514536</c:v>
                </c:pt>
                <c:pt idx="526">
                  <c:v>82272.575336853013</c:v>
                </c:pt>
                <c:pt idx="527">
                  <c:v>79882.93744882055</c:v>
                </c:pt>
                <c:pt idx="528">
                  <c:v>92666.166443483264</c:v>
                </c:pt>
                <c:pt idx="529">
                  <c:v>80338.771789190316</c:v>
                </c:pt>
                <c:pt idx="530">
                  <c:v>77160.365276780678</c:v>
                </c:pt>
                <c:pt idx="531">
                  <c:v>77710.221977933325</c:v>
                </c:pt>
                <c:pt idx="532">
                  <c:v>76947.75676475701</c:v>
                </c:pt>
                <c:pt idx="533">
                  <c:v>79467.381022115049</c:v>
                </c:pt>
                <c:pt idx="534">
                  <c:v>88498.108147884253</c:v>
                </c:pt>
                <c:pt idx="535">
                  <c:v>77475.649051782806</c:v>
                </c:pt>
                <c:pt idx="536">
                  <c:v>89970.291458261534</c:v>
                </c:pt>
                <c:pt idx="537">
                  <c:v>95706.351097676466</c:v>
                </c:pt>
                <c:pt idx="538">
                  <c:v>77992.568599330218</c:v>
                </c:pt>
                <c:pt idx="539">
                  <c:v>79587.97177353804</c:v>
                </c:pt>
                <c:pt idx="540">
                  <c:v>78000.408545390645</c:v>
                </c:pt>
                <c:pt idx="541">
                  <c:v>86665.590907980353</c:v>
                </c:pt>
                <c:pt idx="542">
                  <c:v>87628.230540218574</c:v>
                </c:pt>
                <c:pt idx="543">
                  <c:v>79105.241915816208</c:v>
                </c:pt>
                <c:pt idx="544">
                  <c:v>76660.24761158161</c:v>
                </c:pt>
                <c:pt idx="545">
                  <c:v>80242.044680953928</c:v>
                </c:pt>
                <c:pt idx="546">
                  <c:v>77773.869645979779</c:v>
                </c:pt>
                <c:pt idx="547">
                  <c:v>87628.98015912452</c:v>
                </c:pt>
                <c:pt idx="548">
                  <c:v>80258.31012906041</c:v>
                </c:pt>
                <c:pt idx="549">
                  <c:v>77143.278606921362</c:v>
                </c:pt>
                <c:pt idx="550">
                  <c:v>83339.65685832336</c:v>
                </c:pt>
                <c:pt idx="551">
                  <c:v>77177.545233523648</c:v>
                </c:pt>
                <c:pt idx="552">
                  <c:v>86816.088759128179</c:v>
                </c:pt>
                <c:pt idx="553">
                  <c:v>77940.177265866456</c:v>
                </c:pt>
                <c:pt idx="554">
                  <c:v>80019.5816963166</c:v>
                </c:pt>
                <c:pt idx="555">
                  <c:v>77483.262184529172</c:v>
                </c:pt>
                <c:pt idx="556">
                  <c:v>81899.031969551404</c:v>
                </c:pt>
                <c:pt idx="557">
                  <c:v>84389.125468853774</c:v>
                </c:pt>
                <c:pt idx="558">
                  <c:v>77735.212245753704</c:v>
                </c:pt>
                <c:pt idx="559">
                  <c:v>85699.20456425655</c:v>
                </c:pt>
                <c:pt idx="560">
                  <c:v>103407.01251473661</c:v>
                </c:pt>
                <c:pt idx="561">
                  <c:v>77624.283440274507</c:v>
                </c:pt>
                <c:pt idx="562">
                  <c:v>84350.703952045558</c:v>
                </c:pt>
                <c:pt idx="563">
                  <c:v>111219.17325211508</c:v>
                </c:pt>
                <c:pt idx="564">
                  <c:v>79764.506068384304</c:v>
                </c:pt>
                <c:pt idx="565">
                  <c:v>77971.89864786058</c:v>
                </c:pt>
                <c:pt idx="566">
                  <c:v>77950.008675291261</c:v>
                </c:pt>
                <c:pt idx="567">
                  <c:v>81360.728619823247</c:v>
                </c:pt>
                <c:pt idx="568">
                  <c:v>78910.946023313707</c:v>
                </c:pt>
                <c:pt idx="569">
                  <c:v>91269.619390711465</c:v>
                </c:pt>
                <c:pt idx="570">
                  <c:v>78256.017597868427</c:v>
                </c:pt>
                <c:pt idx="571">
                  <c:v>98151.04561151877</c:v>
                </c:pt>
                <c:pt idx="572">
                  <c:v>82626.281867198733</c:v>
                </c:pt>
                <c:pt idx="573">
                  <c:v>79805.685925758604</c:v>
                </c:pt>
                <c:pt idx="574">
                  <c:v>78198.096116079862</c:v>
                </c:pt>
                <c:pt idx="575">
                  <c:v>94408.963940874557</c:v>
                </c:pt>
                <c:pt idx="576">
                  <c:v>80764.381762018427</c:v>
                </c:pt>
                <c:pt idx="577">
                  <c:v>80727.107650574457</c:v>
                </c:pt>
                <c:pt idx="578">
                  <c:v>77599.334992723801</c:v>
                </c:pt>
                <c:pt idx="579">
                  <c:v>77709.412865984195</c:v>
                </c:pt>
                <c:pt idx="580">
                  <c:v>77621.05829550093</c:v>
                </c:pt>
                <c:pt idx="581">
                  <c:v>76799.150081372602</c:v>
                </c:pt>
                <c:pt idx="582">
                  <c:v>78871.955458301964</c:v>
                </c:pt>
                <c:pt idx="583">
                  <c:v>77547.479127366154</c:v>
                </c:pt>
                <c:pt idx="584">
                  <c:v>86621.765359351761</c:v>
                </c:pt>
                <c:pt idx="585">
                  <c:v>78085.544125052998</c:v>
                </c:pt>
                <c:pt idx="586">
                  <c:v>92901.642013949109</c:v>
                </c:pt>
                <c:pt idx="587">
                  <c:v>109852.02100121274</c:v>
                </c:pt>
                <c:pt idx="588">
                  <c:v>80752.568523841517</c:v>
                </c:pt>
                <c:pt idx="589">
                  <c:v>79143.354939423225</c:v>
                </c:pt>
                <c:pt idx="590">
                  <c:v>83254.180714117014</c:v>
                </c:pt>
                <c:pt idx="591">
                  <c:v>86414.498694110021</c:v>
                </c:pt>
                <c:pt idx="592">
                  <c:v>83414.907430114297</c:v>
                </c:pt>
                <c:pt idx="593">
                  <c:v>79807.581671247186</c:v>
                </c:pt>
                <c:pt idx="594">
                  <c:v>79131.819777796132</c:v>
                </c:pt>
                <c:pt idx="595">
                  <c:v>79370.130001723242</c:v>
                </c:pt>
                <c:pt idx="596">
                  <c:v>93697.919146294589</c:v>
                </c:pt>
                <c:pt idx="597">
                  <c:v>78148.105553377274</c:v>
                </c:pt>
                <c:pt idx="598">
                  <c:v>78200.245795321942</c:v>
                </c:pt>
                <c:pt idx="599">
                  <c:v>77463.144864995513</c:v>
                </c:pt>
                <c:pt idx="600">
                  <c:v>76403.726357230102</c:v>
                </c:pt>
                <c:pt idx="601">
                  <c:v>78785.112732241396</c:v>
                </c:pt>
                <c:pt idx="602">
                  <c:v>81394.946756168501</c:v>
                </c:pt>
                <c:pt idx="603">
                  <c:v>78087.417018282038</c:v>
                </c:pt>
                <c:pt idx="604">
                  <c:v>78593.278795870501</c:v>
                </c:pt>
                <c:pt idx="605">
                  <c:v>84120.525370245479</c:v>
                </c:pt>
                <c:pt idx="606">
                  <c:v>78086.45447660533</c:v>
                </c:pt>
                <c:pt idx="607">
                  <c:v>81239.56343034211</c:v>
                </c:pt>
                <c:pt idx="608">
                  <c:v>97891.766713972145</c:v>
                </c:pt>
                <c:pt idx="609">
                  <c:v>82908.204531827505</c:v>
                </c:pt>
                <c:pt idx="610">
                  <c:v>77313.714131778703</c:v>
                </c:pt>
                <c:pt idx="611">
                  <c:v>89491.338828385371</c:v>
                </c:pt>
                <c:pt idx="612">
                  <c:v>80368.997467053516</c:v>
                </c:pt>
                <c:pt idx="613">
                  <c:v>79903.650729181842</c:v>
                </c:pt>
                <c:pt idx="614">
                  <c:v>85820.417347861265</c:v>
                </c:pt>
                <c:pt idx="615">
                  <c:v>78976.703414973439</c:v>
                </c:pt>
                <c:pt idx="616">
                  <c:v>84548.747586610407</c:v>
                </c:pt>
                <c:pt idx="617">
                  <c:v>79692.584239341333</c:v>
                </c:pt>
                <c:pt idx="618">
                  <c:v>87685.395398209439</c:v>
                </c:pt>
                <c:pt idx="619">
                  <c:v>95169.629364190871</c:v>
                </c:pt>
                <c:pt idx="620">
                  <c:v>79577.885650048906</c:v>
                </c:pt>
                <c:pt idx="621">
                  <c:v>83518.213365070886</c:v>
                </c:pt>
                <c:pt idx="622">
                  <c:v>78677.638630104659</c:v>
                </c:pt>
                <c:pt idx="623">
                  <c:v>79309.697991065637</c:v>
                </c:pt>
                <c:pt idx="624">
                  <c:v>78018.383799420524</c:v>
                </c:pt>
                <c:pt idx="625">
                  <c:v>77894.320428432868</c:v>
                </c:pt>
                <c:pt idx="626">
                  <c:v>77420.875000423315</c:v>
                </c:pt>
                <c:pt idx="627">
                  <c:v>76800.790953511765</c:v>
                </c:pt>
                <c:pt idx="628">
                  <c:v>76882.313824774872</c:v>
                </c:pt>
                <c:pt idx="629">
                  <c:v>77540.17381198662</c:v>
                </c:pt>
                <c:pt idx="630">
                  <c:v>78008.691178789202</c:v>
                </c:pt>
                <c:pt idx="631">
                  <c:v>137239.07537890467</c:v>
                </c:pt>
                <c:pt idx="632">
                  <c:v>80220.951283537084</c:v>
                </c:pt>
                <c:pt idx="633">
                  <c:v>95389.643747301379</c:v>
                </c:pt>
                <c:pt idx="634">
                  <c:v>84039.46963407255</c:v>
                </c:pt>
                <c:pt idx="635">
                  <c:v>78394.380010975059</c:v>
                </c:pt>
                <c:pt idx="636">
                  <c:v>76539.594738673361</c:v>
                </c:pt>
                <c:pt idx="637">
                  <c:v>82225.689033678675</c:v>
                </c:pt>
                <c:pt idx="638">
                  <c:v>77418.965266067346</c:v>
                </c:pt>
                <c:pt idx="639">
                  <c:v>81666.339388370747</c:v>
                </c:pt>
                <c:pt idx="640">
                  <c:v>84537.006709210444</c:v>
                </c:pt>
                <c:pt idx="641">
                  <c:v>77858.205640853339</c:v>
                </c:pt>
                <c:pt idx="642">
                  <c:v>81654.167554284781</c:v>
                </c:pt>
                <c:pt idx="643">
                  <c:v>77257.74509513448</c:v>
                </c:pt>
                <c:pt idx="644">
                  <c:v>77718.81803903183</c:v>
                </c:pt>
                <c:pt idx="645">
                  <c:v>86319.31126932404</c:v>
                </c:pt>
                <c:pt idx="646">
                  <c:v>76773.157776018721</c:v>
                </c:pt>
                <c:pt idx="647">
                  <c:v>77427.895487518996</c:v>
                </c:pt>
                <c:pt idx="648">
                  <c:v>79853.387091058248</c:v>
                </c:pt>
                <c:pt idx="649">
                  <c:v>82388.05493062496</c:v>
                </c:pt>
                <c:pt idx="650">
                  <c:v>76503.480396973886</c:v>
                </c:pt>
                <c:pt idx="651">
                  <c:v>76907.465953787556</c:v>
                </c:pt>
                <c:pt idx="652">
                  <c:v>84707.404532767105</c:v>
                </c:pt>
                <c:pt idx="653">
                  <c:v>77161.607818314398</c:v>
                </c:pt>
                <c:pt idx="654">
                  <c:v>81085.206489309407</c:v>
                </c:pt>
                <c:pt idx="655">
                  <c:v>80663.966411156522</c:v>
                </c:pt>
                <c:pt idx="656">
                  <c:v>77677.836974529448</c:v>
                </c:pt>
                <c:pt idx="657">
                  <c:v>81932.331693215965</c:v>
                </c:pt>
                <c:pt idx="658">
                  <c:v>77311.376037784401</c:v>
                </c:pt>
                <c:pt idx="659">
                  <c:v>80324.462379398276</c:v>
                </c:pt>
                <c:pt idx="660">
                  <c:v>79160.57375815502</c:v>
                </c:pt>
                <c:pt idx="661">
                  <c:v>81711.101166783861</c:v>
                </c:pt>
                <c:pt idx="662">
                  <c:v>79562.598491405064</c:v>
                </c:pt>
                <c:pt idx="663">
                  <c:v>81929.052092681566</c:v>
                </c:pt>
                <c:pt idx="664">
                  <c:v>77459.25504338232</c:v>
                </c:pt>
                <c:pt idx="665">
                  <c:v>80845.476375407496</c:v>
                </c:pt>
                <c:pt idx="666">
                  <c:v>76578.032524532013</c:v>
                </c:pt>
                <c:pt idx="667">
                  <c:v>79791.606846769893</c:v>
                </c:pt>
                <c:pt idx="668">
                  <c:v>76773.061780604781</c:v>
                </c:pt>
                <c:pt idx="669">
                  <c:v>76693.71396278427</c:v>
                </c:pt>
                <c:pt idx="670">
                  <c:v>77403.321005030666</c:v>
                </c:pt>
                <c:pt idx="671">
                  <c:v>92848.408402337227</c:v>
                </c:pt>
                <c:pt idx="672">
                  <c:v>78591.854731084386</c:v>
                </c:pt>
                <c:pt idx="673">
                  <c:v>79926.508520804753</c:v>
                </c:pt>
                <c:pt idx="674">
                  <c:v>80053.219093964668</c:v>
                </c:pt>
                <c:pt idx="675">
                  <c:v>79826.066984294739</c:v>
                </c:pt>
                <c:pt idx="676">
                  <c:v>78828.373249729906</c:v>
                </c:pt>
                <c:pt idx="677">
                  <c:v>114768.14057436943</c:v>
                </c:pt>
                <c:pt idx="678">
                  <c:v>81969.64082008542</c:v>
                </c:pt>
                <c:pt idx="679">
                  <c:v>151938.26567076985</c:v>
                </c:pt>
                <c:pt idx="680">
                  <c:v>84237.110266589036</c:v>
                </c:pt>
                <c:pt idx="681">
                  <c:v>77619.231265472728</c:v>
                </c:pt>
                <c:pt idx="682">
                  <c:v>91782.722258516878</c:v>
                </c:pt>
                <c:pt idx="683">
                  <c:v>76439.568198145134</c:v>
                </c:pt>
                <c:pt idx="684">
                  <c:v>78303.900711893089</c:v>
                </c:pt>
                <c:pt idx="685">
                  <c:v>77166.272450904013</c:v>
                </c:pt>
                <c:pt idx="686">
                  <c:v>85861.146416834323</c:v>
                </c:pt>
                <c:pt idx="687">
                  <c:v>78985.054252365808</c:v>
                </c:pt>
                <c:pt idx="688">
                  <c:v>85818.815659046537</c:v>
                </c:pt>
                <c:pt idx="689">
                  <c:v>84690.644880972046</c:v>
                </c:pt>
                <c:pt idx="690">
                  <c:v>79895.431933316519</c:v>
                </c:pt>
                <c:pt idx="691">
                  <c:v>77692.685982235402</c:v>
                </c:pt>
                <c:pt idx="692">
                  <c:v>84500.941016921352</c:v>
                </c:pt>
                <c:pt idx="693">
                  <c:v>89226.477342390281</c:v>
                </c:pt>
                <c:pt idx="694">
                  <c:v>76902.611394809224</c:v>
                </c:pt>
                <c:pt idx="695">
                  <c:v>76992.967312632012</c:v>
                </c:pt>
                <c:pt idx="696">
                  <c:v>77970.038524322677</c:v>
                </c:pt>
                <c:pt idx="697">
                  <c:v>79632.470052202814</c:v>
                </c:pt>
                <c:pt idx="698">
                  <c:v>77669.153617080534</c:v>
                </c:pt>
                <c:pt idx="699">
                  <c:v>77731.13913820633</c:v>
                </c:pt>
                <c:pt idx="700">
                  <c:v>77642.679059100847</c:v>
                </c:pt>
                <c:pt idx="701">
                  <c:v>76807.089836317435</c:v>
                </c:pt>
                <c:pt idx="702">
                  <c:v>77445.74093964936</c:v>
                </c:pt>
                <c:pt idx="703">
                  <c:v>78474.937114922373</c:v>
                </c:pt>
                <c:pt idx="704">
                  <c:v>77657.994034043833</c:v>
                </c:pt>
                <c:pt idx="705">
                  <c:v>165292.55963357195</c:v>
                </c:pt>
                <c:pt idx="706">
                  <c:v>78205.067461033774</c:v>
                </c:pt>
                <c:pt idx="707">
                  <c:v>78900.307566635573</c:v>
                </c:pt>
                <c:pt idx="708">
                  <c:v>77632.800998284278</c:v>
                </c:pt>
                <c:pt idx="709">
                  <c:v>77191.763318357291</c:v>
                </c:pt>
                <c:pt idx="710">
                  <c:v>76890.474512970744</c:v>
                </c:pt>
                <c:pt idx="711">
                  <c:v>76707.98146188297</c:v>
                </c:pt>
                <c:pt idx="712">
                  <c:v>81911.921705590881</c:v>
                </c:pt>
                <c:pt idx="713">
                  <c:v>77218.443915473297</c:v>
                </c:pt>
                <c:pt idx="714">
                  <c:v>82429.414828946785</c:v>
                </c:pt>
                <c:pt idx="715">
                  <c:v>87720.66907325128</c:v>
                </c:pt>
                <c:pt idx="716">
                  <c:v>76620.974049709796</c:v>
                </c:pt>
                <c:pt idx="717">
                  <c:v>85490.388145979538</c:v>
                </c:pt>
                <c:pt idx="718">
                  <c:v>77439.009783414425</c:v>
                </c:pt>
                <c:pt idx="719">
                  <c:v>79810.230338823545</c:v>
                </c:pt>
                <c:pt idx="720">
                  <c:v>82918.109407278433</c:v>
                </c:pt>
                <c:pt idx="721">
                  <c:v>80438.811401391082</c:v>
                </c:pt>
                <c:pt idx="722">
                  <c:v>79252.159114793321</c:v>
                </c:pt>
                <c:pt idx="723">
                  <c:v>99911.705826421006</c:v>
                </c:pt>
                <c:pt idx="724">
                  <c:v>77879.107767154448</c:v>
                </c:pt>
                <c:pt idx="725">
                  <c:v>76943.994911548099</c:v>
                </c:pt>
                <c:pt idx="726">
                  <c:v>78013.557775526802</c:v>
                </c:pt>
                <c:pt idx="727">
                  <c:v>78296.126931198291</c:v>
                </c:pt>
                <c:pt idx="728">
                  <c:v>77667.920979629547</c:v>
                </c:pt>
                <c:pt idx="729">
                  <c:v>103368.14351994946</c:v>
                </c:pt>
                <c:pt idx="730">
                  <c:v>76847.914959604357</c:v>
                </c:pt>
                <c:pt idx="731">
                  <c:v>76694.189428309939</c:v>
                </c:pt>
                <c:pt idx="732">
                  <c:v>82700.599487362808</c:v>
                </c:pt>
                <c:pt idx="733">
                  <c:v>80400.110894719139</c:v>
                </c:pt>
                <c:pt idx="734">
                  <c:v>77352.493324590847</c:v>
                </c:pt>
                <c:pt idx="735">
                  <c:v>79121.666294433046</c:v>
                </c:pt>
                <c:pt idx="736">
                  <c:v>89626.96178638027</c:v>
                </c:pt>
                <c:pt idx="737">
                  <c:v>121155.46361508712</c:v>
                </c:pt>
                <c:pt idx="738">
                  <c:v>80627.718817852918</c:v>
                </c:pt>
                <c:pt idx="739">
                  <c:v>77222.817519508593</c:v>
                </c:pt>
                <c:pt idx="740">
                  <c:v>76641.671156004842</c:v>
                </c:pt>
                <c:pt idx="741">
                  <c:v>79791.966673028932</c:v>
                </c:pt>
                <c:pt idx="742">
                  <c:v>89860.672720116956</c:v>
                </c:pt>
                <c:pt idx="743">
                  <c:v>80246.78740062486</c:v>
                </c:pt>
                <c:pt idx="744">
                  <c:v>82513.059100439365</c:v>
                </c:pt>
                <c:pt idx="745">
                  <c:v>79299.140886325738</c:v>
                </c:pt>
                <c:pt idx="746">
                  <c:v>96132.734973469545</c:v>
                </c:pt>
                <c:pt idx="747">
                  <c:v>77257.091286941053</c:v>
                </c:pt>
                <c:pt idx="748">
                  <c:v>77800.800662963375</c:v>
                </c:pt>
                <c:pt idx="749">
                  <c:v>77847.52790217119</c:v>
                </c:pt>
                <c:pt idx="750">
                  <c:v>77815.284831600089</c:v>
                </c:pt>
                <c:pt idx="751">
                  <c:v>118488.7994386378</c:v>
                </c:pt>
                <c:pt idx="752">
                  <c:v>78042.885250455249</c:v>
                </c:pt>
                <c:pt idx="753">
                  <c:v>76954.770036777845</c:v>
                </c:pt>
                <c:pt idx="754">
                  <c:v>77262.742462652619</c:v>
                </c:pt>
                <c:pt idx="755">
                  <c:v>76851.737701305654</c:v>
                </c:pt>
                <c:pt idx="756">
                  <c:v>77499.79036697415</c:v>
                </c:pt>
                <c:pt idx="757">
                  <c:v>76893.536869244024</c:v>
                </c:pt>
                <c:pt idx="758">
                  <c:v>78474.005682339601</c:v>
                </c:pt>
                <c:pt idx="759">
                  <c:v>81219.888336414413</c:v>
                </c:pt>
                <c:pt idx="760">
                  <c:v>77518.617701340729</c:v>
                </c:pt>
                <c:pt idx="761">
                  <c:v>77704.927064741962</c:v>
                </c:pt>
                <c:pt idx="762">
                  <c:v>86069.958058920834</c:v>
                </c:pt>
                <c:pt idx="763">
                  <c:v>89516.312514665216</c:v>
                </c:pt>
                <c:pt idx="764">
                  <c:v>79592.229276494196</c:v>
                </c:pt>
                <c:pt idx="765">
                  <c:v>77292.151980560317</c:v>
                </c:pt>
                <c:pt idx="766">
                  <c:v>77230.205288047815</c:v>
                </c:pt>
                <c:pt idx="767">
                  <c:v>78797.835295482524</c:v>
                </c:pt>
                <c:pt idx="768">
                  <c:v>82667.354093988397</c:v>
                </c:pt>
                <c:pt idx="769">
                  <c:v>76909.573705494477</c:v>
                </c:pt>
                <c:pt idx="770">
                  <c:v>85336.562533744014</c:v>
                </c:pt>
                <c:pt idx="771">
                  <c:v>86228.819667110147</c:v>
                </c:pt>
                <c:pt idx="772">
                  <c:v>112361.6619852288</c:v>
                </c:pt>
                <c:pt idx="773">
                  <c:v>80218.278975982641</c:v>
                </c:pt>
                <c:pt idx="774">
                  <c:v>78576.389800819627</c:v>
                </c:pt>
                <c:pt idx="775">
                  <c:v>88149.85402111047</c:v>
                </c:pt>
                <c:pt idx="776">
                  <c:v>84027.131972067553</c:v>
                </c:pt>
                <c:pt idx="777">
                  <c:v>81762.630609972926</c:v>
                </c:pt>
                <c:pt idx="778">
                  <c:v>79266.947094944553</c:v>
                </c:pt>
                <c:pt idx="779">
                  <c:v>77685.042857335895</c:v>
                </c:pt>
                <c:pt idx="780">
                  <c:v>78515.559276582397</c:v>
                </c:pt>
                <c:pt idx="781">
                  <c:v>77285.805979042605</c:v>
                </c:pt>
                <c:pt idx="782">
                  <c:v>90580.015938076991</c:v>
                </c:pt>
                <c:pt idx="783">
                  <c:v>77169.546433786381</c:v>
                </c:pt>
                <c:pt idx="784">
                  <c:v>85022.117188987599</c:v>
                </c:pt>
                <c:pt idx="785">
                  <c:v>84089.762417801277</c:v>
                </c:pt>
                <c:pt idx="786">
                  <c:v>82117.238127547578</c:v>
                </c:pt>
                <c:pt idx="787">
                  <c:v>76847.276186973322</c:v>
                </c:pt>
                <c:pt idx="788">
                  <c:v>85196.419404981803</c:v>
                </c:pt>
                <c:pt idx="789">
                  <c:v>78106.345642074972</c:v>
                </c:pt>
                <c:pt idx="790">
                  <c:v>76722.808402803872</c:v>
                </c:pt>
                <c:pt idx="791">
                  <c:v>77664.471983508323</c:v>
                </c:pt>
                <c:pt idx="792">
                  <c:v>93462.174365684274</c:v>
                </c:pt>
                <c:pt idx="793">
                  <c:v>86926.975450796439</c:v>
                </c:pt>
                <c:pt idx="794">
                  <c:v>85557.825498511927</c:v>
                </c:pt>
                <c:pt idx="795">
                  <c:v>83059.231816829008</c:v>
                </c:pt>
                <c:pt idx="796">
                  <c:v>77824.510741386854</c:v>
                </c:pt>
                <c:pt idx="797">
                  <c:v>80189.437250798321</c:v>
                </c:pt>
                <c:pt idx="798">
                  <c:v>84981.208085412771</c:v>
                </c:pt>
                <c:pt idx="799">
                  <c:v>77389.721272116207</c:v>
                </c:pt>
                <c:pt idx="800">
                  <c:v>76653.443796480817</c:v>
                </c:pt>
                <c:pt idx="801">
                  <c:v>87723.709419830135</c:v>
                </c:pt>
                <c:pt idx="802">
                  <c:v>81676.479150243162</c:v>
                </c:pt>
                <c:pt idx="803">
                  <c:v>81775.956516065242</c:v>
                </c:pt>
                <c:pt idx="804">
                  <c:v>77647.252342247113</c:v>
                </c:pt>
                <c:pt idx="805">
                  <c:v>80783.493633161284</c:v>
                </c:pt>
                <c:pt idx="806">
                  <c:v>78384.661130900626</c:v>
                </c:pt>
                <c:pt idx="807">
                  <c:v>84848.36970108324</c:v>
                </c:pt>
                <c:pt idx="808">
                  <c:v>76704.858940191552</c:v>
                </c:pt>
                <c:pt idx="809">
                  <c:v>81752.928690746892</c:v>
                </c:pt>
                <c:pt idx="810">
                  <c:v>76969.952982333634</c:v>
                </c:pt>
                <c:pt idx="811">
                  <c:v>86364.627808991761</c:v>
                </c:pt>
                <c:pt idx="812">
                  <c:v>77590.908385477756</c:v>
                </c:pt>
                <c:pt idx="813">
                  <c:v>81852.300109192976</c:v>
                </c:pt>
                <c:pt idx="814">
                  <c:v>84911.44958815712</c:v>
                </c:pt>
                <c:pt idx="815">
                  <c:v>85158.95697363418</c:v>
                </c:pt>
                <c:pt idx="816">
                  <c:v>77870.475935304901</c:v>
                </c:pt>
                <c:pt idx="817">
                  <c:v>77490.413748377992</c:v>
                </c:pt>
                <c:pt idx="818">
                  <c:v>77164.245206088672</c:v>
                </c:pt>
                <c:pt idx="819">
                  <c:v>78204.255686036719</c:v>
                </c:pt>
                <c:pt idx="820">
                  <c:v>83306.538938550017</c:v>
                </c:pt>
                <c:pt idx="821">
                  <c:v>77755.971431863145</c:v>
                </c:pt>
                <c:pt idx="822">
                  <c:v>80107.741250581457</c:v>
                </c:pt>
                <c:pt idx="823">
                  <c:v>123035.77490809884</c:v>
                </c:pt>
                <c:pt idx="824">
                  <c:v>83291.53839950962</c:v>
                </c:pt>
                <c:pt idx="825">
                  <c:v>78805.182982241982</c:v>
                </c:pt>
                <c:pt idx="826">
                  <c:v>96012.959820216958</c:v>
                </c:pt>
                <c:pt idx="827">
                  <c:v>79607.768602237789</c:v>
                </c:pt>
                <c:pt idx="828">
                  <c:v>78011.467572143854</c:v>
                </c:pt>
                <c:pt idx="829">
                  <c:v>76869.963927657576</c:v>
                </c:pt>
                <c:pt idx="830">
                  <c:v>83685.706257327329</c:v>
                </c:pt>
                <c:pt idx="831">
                  <c:v>76834.597372434044</c:v>
                </c:pt>
                <c:pt idx="832">
                  <c:v>132247.05446246796</c:v>
                </c:pt>
                <c:pt idx="833">
                  <c:v>82777.862820627444</c:v>
                </c:pt>
                <c:pt idx="834">
                  <c:v>79834.125727446517</c:v>
                </c:pt>
                <c:pt idx="835">
                  <c:v>78842.537350681712</c:v>
                </c:pt>
                <c:pt idx="836">
                  <c:v>79063.689484342525</c:v>
                </c:pt>
                <c:pt idx="837">
                  <c:v>77741.693954487622</c:v>
                </c:pt>
                <c:pt idx="838">
                  <c:v>97341.174903478677</c:v>
                </c:pt>
                <c:pt idx="839">
                  <c:v>81839.343750926681</c:v>
                </c:pt>
                <c:pt idx="840">
                  <c:v>83291.826385355846</c:v>
                </c:pt>
                <c:pt idx="841">
                  <c:v>82127.678768878177</c:v>
                </c:pt>
                <c:pt idx="842">
                  <c:v>81919.358264186085</c:v>
                </c:pt>
                <c:pt idx="843">
                  <c:v>77154.247596289191</c:v>
                </c:pt>
                <c:pt idx="844">
                  <c:v>84150.91226765902</c:v>
                </c:pt>
                <c:pt idx="845">
                  <c:v>77417.896877694002</c:v>
                </c:pt>
                <c:pt idx="846">
                  <c:v>78076.936366818423</c:v>
                </c:pt>
                <c:pt idx="847">
                  <c:v>78387.706771497615</c:v>
                </c:pt>
                <c:pt idx="848">
                  <c:v>78610.028059317643</c:v>
                </c:pt>
                <c:pt idx="849">
                  <c:v>88826.09400746871</c:v>
                </c:pt>
                <c:pt idx="850">
                  <c:v>78370.260853987318</c:v>
                </c:pt>
                <c:pt idx="851">
                  <c:v>77493.704504099587</c:v>
                </c:pt>
                <c:pt idx="852">
                  <c:v>76698.940052731064</c:v>
                </c:pt>
                <c:pt idx="853">
                  <c:v>78119.987859409521</c:v>
                </c:pt>
                <c:pt idx="854">
                  <c:v>78338.371255462145</c:v>
                </c:pt>
                <c:pt idx="855">
                  <c:v>76436.409810690748</c:v>
                </c:pt>
                <c:pt idx="856">
                  <c:v>78289.41494104013</c:v>
                </c:pt>
                <c:pt idx="857">
                  <c:v>83545.229893375421</c:v>
                </c:pt>
                <c:pt idx="858">
                  <c:v>79883.179101281261</c:v>
                </c:pt>
                <c:pt idx="859">
                  <c:v>78801.222827667851</c:v>
                </c:pt>
                <c:pt idx="860">
                  <c:v>76831.414909650077</c:v>
                </c:pt>
                <c:pt idx="861">
                  <c:v>77187.51173925148</c:v>
                </c:pt>
                <c:pt idx="862">
                  <c:v>78617.478241371457</c:v>
                </c:pt>
                <c:pt idx="863">
                  <c:v>76495.001295368405</c:v>
                </c:pt>
                <c:pt idx="864">
                  <c:v>81789.931857341944</c:v>
                </c:pt>
                <c:pt idx="865">
                  <c:v>77286.996497632674</c:v>
                </c:pt>
                <c:pt idx="866">
                  <c:v>99751.373115048293</c:v>
                </c:pt>
                <c:pt idx="867">
                  <c:v>94382.659346874207</c:v>
                </c:pt>
                <c:pt idx="868">
                  <c:v>77514.876810714864</c:v>
                </c:pt>
                <c:pt idx="869">
                  <c:v>84392.466675053205</c:v>
                </c:pt>
                <c:pt idx="870">
                  <c:v>87341.297609713743</c:v>
                </c:pt>
                <c:pt idx="871">
                  <c:v>77024.846072924483</c:v>
                </c:pt>
                <c:pt idx="872">
                  <c:v>81574.540708907429</c:v>
                </c:pt>
                <c:pt idx="873">
                  <c:v>76714.213118250569</c:v>
                </c:pt>
                <c:pt idx="874">
                  <c:v>81618.560985865653</c:v>
                </c:pt>
                <c:pt idx="875">
                  <c:v>80747.95330895872</c:v>
                </c:pt>
                <c:pt idx="876">
                  <c:v>112844.07848603209</c:v>
                </c:pt>
                <c:pt idx="877">
                  <c:v>79588.647234990742</c:v>
                </c:pt>
                <c:pt idx="878">
                  <c:v>85727.138526573035</c:v>
                </c:pt>
                <c:pt idx="879">
                  <c:v>78399.140470146493</c:v>
                </c:pt>
                <c:pt idx="880">
                  <c:v>83551.090540191537</c:v>
                </c:pt>
                <c:pt idx="881">
                  <c:v>76495.228384132366</c:v>
                </c:pt>
                <c:pt idx="882">
                  <c:v>79668.450779030929</c:v>
                </c:pt>
                <c:pt idx="883">
                  <c:v>91489.478515697541</c:v>
                </c:pt>
                <c:pt idx="884">
                  <c:v>85195.834481401471</c:v>
                </c:pt>
                <c:pt idx="885">
                  <c:v>89892.845207478764</c:v>
                </c:pt>
                <c:pt idx="886">
                  <c:v>88392.093277211156</c:v>
                </c:pt>
                <c:pt idx="887">
                  <c:v>116710.53369503026</c:v>
                </c:pt>
                <c:pt idx="888">
                  <c:v>77361.415106476605</c:v>
                </c:pt>
                <c:pt idx="889">
                  <c:v>77206.870244884543</c:v>
                </c:pt>
                <c:pt idx="890">
                  <c:v>83351.765104503633</c:v>
                </c:pt>
                <c:pt idx="891">
                  <c:v>77883.787877579249</c:v>
                </c:pt>
                <c:pt idx="892">
                  <c:v>78304.066350992711</c:v>
                </c:pt>
                <c:pt idx="893">
                  <c:v>112060.50555025271</c:v>
                </c:pt>
                <c:pt idx="894">
                  <c:v>80360.320912341718</c:v>
                </c:pt>
                <c:pt idx="895">
                  <c:v>105727.4352724256</c:v>
                </c:pt>
                <c:pt idx="896">
                  <c:v>76629.210414734291</c:v>
                </c:pt>
                <c:pt idx="897">
                  <c:v>79980.348738960864</c:v>
                </c:pt>
                <c:pt idx="898">
                  <c:v>78030.793693677319</c:v>
                </c:pt>
                <c:pt idx="899">
                  <c:v>77505.89889202037</c:v>
                </c:pt>
                <c:pt idx="900">
                  <c:v>80386.943041922132</c:v>
                </c:pt>
                <c:pt idx="901">
                  <c:v>84007.492071255969</c:v>
                </c:pt>
                <c:pt idx="902">
                  <c:v>77562.712159752555</c:v>
                </c:pt>
                <c:pt idx="903">
                  <c:v>93422.018605065299</c:v>
                </c:pt>
                <c:pt idx="904">
                  <c:v>82020.168129065103</c:v>
                </c:pt>
                <c:pt idx="905">
                  <c:v>79882.932578994776</c:v>
                </c:pt>
                <c:pt idx="906">
                  <c:v>81569.774267290326</c:v>
                </c:pt>
                <c:pt idx="907">
                  <c:v>79617.978293425491</c:v>
                </c:pt>
                <c:pt idx="908">
                  <c:v>77771.557528869744</c:v>
                </c:pt>
                <c:pt idx="909">
                  <c:v>76879.429206580229</c:v>
                </c:pt>
                <c:pt idx="910">
                  <c:v>104673.56414286199</c:v>
                </c:pt>
                <c:pt idx="911">
                  <c:v>90699.481999796189</c:v>
                </c:pt>
                <c:pt idx="912">
                  <c:v>82869.787547727479</c:v>
                </c:pt>
                <c:pt idx="913">
                  <c:v>76382.701766208906</c:v>
                </c:pt>
                <c:pt idx="914">
                  <c:v>87496.693972331457</c:v>
                </c:pt>
                <c:pt idx="915">
                  <c:v>82061.403188490862</c:v>
                </c:pt>
                <c:pt idx="916">
                  <c:v>82347.309077008205</c:v>
                </c:pt>
                <c:pt idx="917">
                  <c:v>78847.265794149615</c:v>
                </c:pt>
                <c:pt idx="918">
                  <c:v>77655.571506478766</c:v>
                </c:pt>
                <c:pt idx="919">
                  <c:v>76941.332696876751</c:v>
                </c:pt>
                <c:pt idx="920">
                  <c:v>77548.153179649526</c:v>
                </c:pt>
                <c:pt idx="921">
                  <c:v>77922.453652348981</c:v>
                </c:pt>
                <c:pt idx="922">
                  <c:v>81012.248645504296</c:v>
                </c:pt>
                <c:pt idx="923">
                  <c:v>77826.707606699289</c:v>
                </c:pt>
                <c:pt idx="924">
                  <c:v>77222.940776331234</c:v>
                </c:pt>
                <c:pt idx="925">
                  <c:v>84531.670246985072</c:v>
                </c:pt>
                <c:pt idx="926">
                  <c:v>80058.845110838534</c:v>
                </c:pt>
                <c:pt idx="927">
                  <c:v>81829.156528723004</c:v>
                </c:pt>
                <c:pt idx="928">
                  <c:v>79260.963638922505</c:v>
                </c:pt>
                <c:pt idx="929">
                  <c:v>78194.693860288739</c:v>
                </c:pt>
                <c:pt idx="930">
                  <c:v>77047.945032709395</c:v>
                </c:pt>
                <c:pt idx="931">
                  <c:v>141074.97843393625</c:v>
                </c:pt>
                <c:pt idx="932">
                  <c:v>93066.003312683839</c:v>
                </c:pt>
                <c:pt idx="933">
                  <c:v>89755.098838869337</c:v>
                </c:pt>
                <c:pt idx="934">
                  <c:v>87504.923446172877</c:v>
                </c:pt>
                <c:pt idx="935">
                  <c:v>76650.157204326999</c:v>
                </c:pt>
                <c:pt idx="936">
                  <c:v>77238.971156250846</c:v>
                </c:pt>
                <c:pt idx="937">
                  <c:v>76929.33359688193</c:v>
                </c:pt>
                <c:pt idx="938">
                  <c:v>76487.622554094283</c:v>
                </c:pt>
                <c:pt idx="939">
                  <c:v>129897.86092006855</c:v>
                </c:pt>
                <c:pt idx="940">
                  <c:v>78087.210272789234</c:v>
                </c:pt>
                <c:pt idx="941">
                  <c:v>77892.634822063294</c:v>
                </c:pt>
                <c:pt idx="942">
                  <c:v>139482.6073688459</c:v>
                </c:pt>
                <c:pt idx="943">
                  <c:v>79226.922110637446</c:v>
                </c:pt>
                <c:pt idx="944">
                  <c:v>80476.144646795277</c:v>
                </c:pt>
                <c:pt idx="945">
                  <c:v>77679.068597586374</c:v>
                </c:pt>
                <c:pt idx="946">
                  <c:v>81323.854621388411</c:v>
                </c:pt>
                <c:pt idx="947">
                  <c:v>78726.389653647522</c:v>
                </c:pt>
                <c:pt idx="948">
                  <c:v>82108.243684213288</c:v>
                </c:pt>
                <c:pt idx="949">
                  <c:v>83099.617393859749</c:v>
                </c:pt>
                <c:pt idx="950">
                  <c:v>77170.135521986551</c:v>
                </c:pt>
                <c:pt idx="951">
                  <c:v>92798.375180014627</c:v>
                </c:pt>
                <c:pt idx="952">
                  <c:v>84409.84330406542</c:v>
                </c:pt>
                <c:pt idx="953">
                  <c:v>81739.222375339828</c:v>
                </c:pt>
                <c:pt idx="954">
                  <c:v>77723.150252070918</c:v>
                </c:pt>
                <c:pt idx="955">
                  <c:v>96774.873879392369</c:v>
                </c:pt>
                <c:pt idx="956">
                  <c:v>78248.732040330971</c:v>
                </c:pt>
                <c:pt idx="957">
                  <c:v>79291.404573004955</c:v>
                </c:pt>
                <c:pt idx="958">
                  <c:v>80209.055999319608</c:v>
                </c:pt>
                <c:pt idx="959">
                  <c:v>121157.15543103594</c:v>
                </c:pt>
                <c:pt idx="960">
                  <c:v>76931.917828847319</c:v>
                </c:pt>
                <c:pt idx="961">
                  <c:v>80357.196972258782</c:v>
                </c:pt>
                <c:pt idx="962">
                  <c:v>78492.142466826714</c:v>
                </c:pt>
                <c:pt idx="963">
                  <c:v>82401.63042531957</c:v>
                </c:pt>
                <c:pt idx="964">
                  <c:v>105585.48249624384</c:v>
                </c:pt>
                <c:pt idx="965">
                  <c:v>77145.883426894434</c:v>
                </c:pt>
                <c:pt idx="966">
                  <c:v>76460.286300358595</c:v>
                </c:pt>
                <c:pt idx="967">
                  <c:v>84468.264638574328</c:v>
                </c:pt>
                <c:pt idx="968">
                  <c:v>79036.998702532233</c:v>
                </c:pt>
                <c:pt idx="969">
                  <c:v>77114.586506400854</c:v>
                </c:pt>
                <c:pt idx="970">
                  <c:v>79377.160578587151</c:v>
                </c:pt>
                <c:pt idx="971">
                  <c:v>76747.113467328658</c:v>
                </c:pt>
                <c:pt idx="972">
                  <c:v>79366.187511796976</c:v>
                </c:pt>
                <c:pt idx="973">
                  <c:v>102190.4839101017</c:v>
                </c:pt>
                <c:pt idx="974">
                  <c:v>81869.128291930872</c:v>
                </c:pt>
                <c:pt idx="975">
                  <c:v>76862.944919418136</c:v>
                </c:pt>
                <c:pt idx="976">
                  <c:v>84448.354364087514</c:v>
                </c:pt>
                <c:pt idx="977">
                  <c:v>76687.569132528748</c:v>
                </c:pt>
                <c:pt idx="978">
                  <c:v>80435.079086893762</c:v>
                </c:pt>
                <c:pt idx="979">
                  <c:v>85983.290098948535</c:v>
                </c:pt>
                <c:pt idx="980">
                  <c:v>77721.80137695586</c:v>
                </c:pt>
                <c:pt idx="981">
                  <c:v>87786.015395046095</c:v>
                </c:pt>
                <c:pt idx="982">
                  <c:v>78981.446696670784</c:v>
                </c:pt>
                <c:pt idx="983">
                  <c:v>109557.02961424814</c:v>
                </c:pt>
                <c:pt idx="984">
                  <c:v>82608.624727193979</c:v>
                </c:pt>
                <c:pt idx="985">
                  <c:v>79594.846277874487</c:v>
                </c:pt>
                <c:pt idx="986">
                  <c:v>82672.690251180466</c:v>
                </c:pt>
                <c:pt idx="987">
                  <c:v>80233.504295333769</c:v>
                </c:pt>
                <c:pt idx="988">
                  <c:v>76458.839796016822</c:v>
                </c:pt>
                <c:pt idx="989">
                  <c:v>81245.216938039579</c:v>
                </c:pt>
                <c:pt idx="990">
                  <c:v>95912.618084134097</c:v>
                </c:pt>
                <c:pt idx="991">
                  <c:v>81563.46103830474</c:v>
                </c:pt>
                <c:pt idx="992">
                  <c:v>76762.801764198215</c:v>
                </c:pt>
                <c:pt idx="993">
                  <c:v>87917.499607927384</c:v>
                </c:pt>
                <c:pt idx="994">
                  <c:v>81061.33323724792</c:v>
                </c:pt>
                <c:pt idx="995">
                  <c:v>79016.151021895057</c:v>
                </c:pt>
                <c:pt idx="996">
                  <c:v>77301.168581980586</c:v>
                </c:pt>
                <c:pt idx="997">
                  <c:v>82771.427260199023</c:v>
                </c:pt>
                <c:pt idx="998">
                  <c:v>81655.162365893164</c:v>
                </c:pt>
                <c:pt idx="999">
                  <c:v>77797.14788576361</c:v>
                </c:pt>
                <c:pt idx="1000">
                  <c:v>83027.872127556999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49D-4C49-AE6D-D51107EF5212}"/>
            </c:ext>
          </c:extLst>
        </c:ser>
        <c:ser>
          <c:idx val="0"/>
          <c:order val="1"/>
          <c:tx>
            <c:v>intermittent cetuximab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noFill/>
                <a:round/>
              </a:ln>
              <a:effectLst/>
            </c:spPr>
          </c:marker>
          <c:xVal>
            <c:numRef>
              <c:f>Model!$AW$9:$AW$1009</c:f>
              <c:numCache>
                <c:formatCode>General</c:formatCode>
                <c:ptCount val="1001"/>
                <c:pt idx="0">
                  <c:v>1.0887228789177203</c:v>
                </c:pt>
                <c:pt idx="1">
                  <c:v>1.0842166600195582</c:v>
                </c:pt>
                <c:pt idx="2">
                  <c:v>1.1089152892289147</c:v>
                </c:pt>
                <c:pt idx="3">
                  <c:v>1.1649093997708615</c:v>
                </c:pt>
                <c:pt idx="4">
                  <c:v>1.1175151781500803</c:v>
                </c:pt>
                <c:pt idx="5">
                  <c:v>1.207571341588477</c:v>
                </c:pt>
                <c:pt idx="6">
                  <c:v>1.1351117408136646</c:v>
                </c:pt>
                <c:pt idx="7">
                  <c:v>1.0652229741495338</c:v>
                </c:pt>
                <c:pt idx="8">
                  <c:v>1.1038721779647251</c:v>
                </c:pt>
                <c:pt idx="9">
                  <c:v>1.1664043727107316</c:v>
                </c:pt>
                <c:pt idx="10">
                  <c:v>1.1187939236780897</c:v>
                </c:pt>
                <c:pt idx="11">
                  <c:v>1.1398468375398068</c:v>
                </c:pt>
                <c:pt idx="12">
                  <c:v>1.0961095255213738</c:v>
                </c:pt>
                <c:pt idx="13">
                  <c:v>1.0793871322465538</c:v>
                </c:pt>
                <c:pt idx="14">
                  <c:v>1.1274806428215172</c:v>
                </c:pt>
                <c:pt idx="15">
                  <c:v>1.0843723577449582</c:v>
                </c:pt>
                <c:pt idx="16">
                  <c:v>1.2056760007112786</c:v>
                </c:pt>
                <c:pt idx="17">
                  <c:v>1.1572271840788604</c:v>
                </c:pt>
                <c:pt idx="18">
                  <c:v>1.1303002121513939</c:v>
                </c:pt>
                <c:pt idx="19">
                  <c:v>1.0800634777355644</c:v>
                </c:pt>
                <c:pt idx="20">
                  <c:v>1.1353959136614793</c:v>
                </c:pt>
                <c:pt idx="21">
                  <c:v>1.0648656415824607</c:v>
                </c:pt>
                <c:pt idx="22">
                  <c:v>1.0596184533860593</c:v>
                </c:pt>
                <c:pt idx="23">
                  <c:v>1.2082400369594011</c:v>
                </c:pt>
                <c:pt idx="24">
                  <c:v>1.0227507439376176</c:v>
                </c:pt>
                <c:pt idx="25">
                  <c:v>1.1183707465353234</c:v>
                </c:pt>
                <c:pt idx="26">
                  <c:v>1.2059683091403079</c:v>
                </c:pt>
                <c:pt idx="27">
                  <c:v>1.1208139725092205</c:v>
                </c:pt>
                <c:pt idx="28">
                  <c:v>1.097554274589464</c:v>
                </c:pt>
                <c:pt idx="29">
                  <c:v>1.1787529474772476</c:v>
                </c:pt>
                <c:pt idx="30">
                  <c:v>1.0756881073901052</c:v>
                </c:pt>
                <c:pt idx="31">
                  <c:v>1.1167520650758138</c:v>
                </c:pt>
                <c:pt idx="32">
                  <c:v>1.097583072589922</c:v>
                </c:pt>
                <c:pt idx="33">
                  <c:v>1.1008415681937309</c:v>
                </c:pt>
                <c:pt idx="34">
                  <c:v>1.223641066230396</c:v>
                </c:pt>
                <c:pt idx="35">
                  <c:v>1.1369343714219196</c:v>
                </c:pt>
                <c:pt idx="36">
                  <c:v>1.1414699797791399</c:v>
                </c:pt>
                <c:pt idx="37">
                  <c:v>1.0912462301619972</c:v>
                </c:pt>
                <c:pt idx="38">
                  <c:v>1.0939142578124694</c:v>
                </c:pt>
                <c:pt idx="39">
                  <c:v>1.0921230111773639</c:v>
                </c:pt>
                <c:pt idx="40">
                  <c:v>1.1034197491903899</c:v>
                </c:pt>
                <c:pt idx="41">
                  <c:v>1.0841422213623559</c:v>
                </c:pt>
                <c:pt idx="42">
                  <c:v>1.2177227930296188</c:v>
                </c:pt>
                <c:pt idx="43">
                  <c:v>1.1487534276447404</c:v>
                </c:pt>
                <c:pt idx="44">
                  <c:v>1.1381416783636276</c:v>
                </c:pt>
                <c:pt idx="45">
                  <c:v>1.0956177941554124</c:v>
                </c:pt>
                <c:pt idx="46">
                  <c:v>1.0951179707246035</c:v>
                </c:pt>
                <c:pt idx="47">
                  <c:v>1.1444740748616848</c:v>
                </c:pt>
                <c:pt idx="48">
                  <c:v>1.0361102124081427</c:v>
                </c:pt>
                <c:pt idx="49">
                  <c:v>1.1441069155785955</c:v>
                </c:pt>
                <c:pt idx="50">
                  <c:v>1.0640932421896845</c:v>
                </c:pt>
                <c:pt idx="51">
                  <c:v>1.1039653356420431</c:v>
                </c:pt>
                <c:pt idx="52">
                  <c:v>1.1388680995737779</c:v>
                </c:pt>
                <c:pt idx="53">
                  <c:v>1.1374066162723451</c:v>
                </c:pt>
                <c:pt idx="54">
                  <c:v>1.1220572372536926</c:v>
                </c:pt>
                <c:pt idx="55">
                  <c:v>1.1074690855283604</c:v>
                </c:pt>
                <c:pt idx="56">
                  <c:v>1.1340034078861949</c:v>
                </c:pt>
                <c:pt idx="57">
                  <c:v>1.1113365672953117</c:v>
                </c:pt>
                <c:pt idx="58">
                  <c:v>1.0971643797792403</c:v>
                </c:pt>
                <c:pt idx="59">
                  <c:v>1.1318474009799233</c:v>
                </c:pt>
                <c:pt idx="60">
                  <c:v>1.185691241810118</c:v>
                </c:pt>
                <c:pt idx="61">
                  <c:v>1.159722265005138</c:v>
                </c:pt>
                <c:pt idx="62">
                  <c:v>1.031766063125418</c:v>
                </c:pt>
                <c:pt idx="63">
                  <c:v>1.040655367061734</c:v>
                </c:pt>
                <c:pt idx="64">
                  <c:v>1.059919877202312</c:v>
                </c:pt>
                <c:pt idx="65">
                  <c:v>1.1060715086692106</c:v>
                </c:pt>
                <c:pt idx="66">
                  <c:v>1.1269322934087707</c:v>
                </c:pt>
                <c:pt idx="67">
                  <c:v>1.2158785667476306</c:v>
                </c:pt>
                <c:pt idx="68">
                  <c:v>1.176945774759395</c:v>
                </c:pt>
                <c:pt idx="69">
                  <c:v>1.0740435053866182</c:v>
                </c:pt>
                <c:pt idx="70">
                  <c:v>1.0837066104777147</c:v>
                </c:pt>
                <c:pt idx="71">
                  <c:v>1.1023436285902402</c:v>
                </c:pt>
                <c:pt idx="72">
                  <c:v>1.1230811026566703</c:v>
                </c:pt>
                <c:pt idx="73">
                  <c:v>1.1362778390844099</c:v>
                </c:pt>
                <c:pt idx="74">
                  <c:v>1.0791850672602483</c:v>
                </c:pt>
                <c:pt idx="75">
                  <c:v>1.1534169001356074</c:v>
                </c:pt>
                <c:pt idx="76">
                  <c:v>1.1570636098567098</c:v>
                </c:pt>
                <c:pt idx="77">
                  <c:v>1.1246942664219886</c:v>
                </c:pt>
                <c:pt idx="78">
                  <c:v>1.1673587588436638</c:v>
                </c:pt>
                <c:pt idx="79">
                  <c:v>1.2009753563521128</c:v>
                </c:pt>
                <c:pt idx="80">
                  <c:v>1.1817457951170334</c:v>
                </c:pt>
                <c:pt idx="81">
                  <c:v>1.1505489643041737</c:v>
                </c:pt>
                <c:pt idx="82">
                  <c:v>1.13019843439579</c:v>
                </c:pt>
                <c:pt idx="83">
                  <c:v>1.1796527325159472</c:v>
                </c:pt>
                <c:pt idx="84">
                  <c:v>1.1907324066804763</c:v>
                </c:pt>
                <c:pt idx="85">
                  <c:v>1.1467665857708942</c:v>
                </c:pt>
                <c:pt idx="86">
                  <c:v>1.1459992014392517</c:v>
                </c:pt>
                <c:pt idx="87">
                  <c:v>1.1156126094308072</c:v>
                </c:pt>
                <c:pt idx="88">
                  <c:v>1.1198026856195824</c:v>
                </c:pt>
                <c:pt idx="89">
                  <c:v>1.0294842783570495</c:v>
                </c:pt>
                <c:pt idx="90">
                  <c:v>1.1016760876945106</c:v>
                </c:pt>
                <c:pt idx="91">
                  <c:v>1.0695553343002087</c:v>
                </c:pt>
                <c:pt idx="92">
                  <c:v>1.0945297384699197</c:v>
                </c:pt>
                <c:pt idx="93">
                  <c:v>1.1592575604427064</c:v>
                </c:pt>
                <c:pt idx="94">
                  <c:v>1.0512767084199939</c:v>
                </c:pt>
                <c:pt idx="95">
                  <c:v>1.1315836676719162</c:v>
                </c:pt>
                <c:pt idx="96">
                  <c:v>1.1038853371243289</c:v>
                </c:pt>
                <c:pt idx="97">
                  <c:v>1.1002765188270105</c:v>
                </c:pt>
                <c:pt idx="98">
                  <c:v>1.141338546430223</c:v>
                </c:pt>
                <c:pt idx="99">
                  <c:v>1.1729868780494277</c:v>
                </c:pt>
                <c:pt idx="100">
                  <c:v>1.0922461093126061</c:v>
                </c:pt>
                <c:pt idx="101">
                  <c:v>1.1996749864599534</c:v>
                </c:pt>
                <c:pt idx="102">
                  <c:v>1.0694156867311915</c:v>
                </c:pt>
                <c:pt idx="103">
                  <c:v>1.1016737044066094</c:v>
                </c:pt>
                <c:pt idx="104">
                  <c:v>1.1583024636697012</c:v>
                </c:pt>
                <c:pt idx="105">
                  <c:v>1.1516807064488619</c:v>
                </c:pt>
                <c:pt idx="106">
                  <c:v>1.1508401266079389</c:v>
                </c:pt>
                <c:pt idx="107">
                  <c:v>1.0899783106881906</c:v>
                </c:pt>
                <c:pt idx="108">
                  <c:v>1.111524492506754</c:v>
                </c:pt>
                <c:pt idx="109">
                  <c:v>1.11855284427959</c:v>
                </c:pt>
                <c:pt idx="110">
                  <c:v>1.1923313855581088</c:v>
                </c:pt>
                <c:pt idx="111">
                  <c:v>1.1107868866602999</c:v>
                </c:pt>
                <c:pt idx="112">
                  <c:v>1.0937539053963281</c:v>
                </c:pt>
                <c:pt idx="113">
                  <c:v>1.1395840487447659</c:v>
                </c:pt>
                <c:pt idx="114">
                  <c:v>1.1247950574706238</c:v>
                </c:pt>
                <c:pt idx="115">
                  <c:v>1.1172283858369245</c:v>
                </c:pt>
                <c:pt idx="116">
                  <c:v>1.1846883894178881</c:v>
                </c:pt>
                <c:pt idx="117">
                  <c:v>1.1619495189170637</c:v>
                </c:pt>
                <c:pt idx="118">
                  <c:v>1.1281744288214473</c:v>
                </c:pt>
                <c:pt idx="119">
                  <c:v>1.1235768390685834</c:v>
                </c:pt>
                <c:pt idx="120">
                  <c:v>1.1965293087257058</c:v>
                </c:pt>
                <c:pt idx="121">
                  <c:v>1.1034154170327677</c:v>
                </c:pt>
                <c:pt idx="122">
                  <c:v>1.1634855412716543</c:v>
                </c:pt>
                <c:pt idx="123">
                  <c:v>1.1130721852871213</c:v>
                </c:pt>
                <c:pt idx="124">
                  <c:v>1.1654060618153321</c:v>
                </c:pt>
                <c:pt idx="125">
                  <c:v>1.1798715147551997</c:v>
                </c:pt>
                <c:pt idx="126">
                  <c:v>1.1968126145529441</c:v>
                </c:pt>
                <c:pt idx="127">
                  <c:v>1.1472115868298831</c:v>
                </c:pt>
                <c:pt idx="128">
                  <c:v>1.1058419909735508</c:v>
                </c:pt>
                <c:pt idx="129">
                  <c:v>1.0970580464534483</c:v>
                </c:pt>
                <c:pt idx="130">
                  <c:v>1.1296132497412106</c:v>
                </c:pt>
                <c:pt idx="131">
                  <c:v>1.1540406489137083</c:v>
                </c:pt>
                <c:pt idx="132">
                  <c:v>1.1134654169088147</c:v>
                </c:pt>
                <c:pt idx="133">
                  <c:v>1.1302752950483945</c:v>
                </c:pt>
                <c:pt idx="134">
                  <c:v>1.1012220105286885</c:v>
                </c:pt>
                <c:pt idx="135">
                  <c:v>1.1435756233279475</c:v>
                </c:pt>
                <c:pt idx="136">
                  <c:v>1.1740663632602972</c:v>
                </c:pt>
                <c:pt idx="137">
                  <c:v>1.1065168900454512</c:v>
                </c:pt>
                <c:pt idx="138">
                  <c:v>1.1325228817829309</c:v>
                </c:pt>
                <c:pt idx="139">
                  <c:v>1.1384835104756972</c:v>
                </c:pt>
                <c:pt idx="140">
                  <c:v>1.1653282104890279</c:v>
                </c:pt>
                <c:pt idx="141">
                  <c:v>1.1902227384671418</c:v>
                </c:pt>
                <c:pt idx="142">
                  <c:v>1.1730449146655799</c:v>
                </c:pt>
                <c:pt idx="143">
                  <c:v>1.1593592563180575</c:v>
                </c:pt>
                <c:pt idx="144">
                  <c:v>1.1663966037498619</c:v>
                </c:pt>
                <c:pt idx="145">
                  <c:v>1.0956843105653917</c:v>
                </c:pt>
                <c:pt idx="146">
                  <c:v>1.1446348347365085</c:v>
                </c:pt>
                <c:pt idx="147">
                  <c:v>1.0967593539591394</c:v>
                </c:pt>
                <c:pt idx="148">
                  <c:v>1.2219800011640836</c:v>
                </c:pt>
                <c:pt idx="149">
                  <c:v>1.1220169384986356</c:v>
                </c:pt>
                <c:pt idx="150">
                  <c:v>1.1385870702256133</c:v>
                </c:pt>
                <c:pt idx="151">
                  <c:v>1.1890774739455561</c:v>
                </c:pt>
                <c:pt idx="152">
                  <c:v>1.1185001092309514</c:v>
                </c:pt>
                <c:pt idx="153">
                  <c:v>1.0706422682061265</c:v>
                </c:pt>
                <c:pt idx="154">
                  <c:v>1.1624833664905929</c:v>
                </c:pt>
                <c:pt idx="155">
                  <c:v>1.1844694232459931</c:v>
                </c:pt>
                <c:pt idx="156">
                  <c:v>1.0831704377866451</c:v>
                </c:pt>
                <c:pt idx="157">
                  <c:v>1.1733019183783397</c:v>
                </c:pt>
                <c:pt idx="158">
                  <c:v>1.1201681293658197</c:v>
                </c:pt>
                <c:pt idx="159">
                  <c:v>1.2076795637695796</c:v>
                </c:pt>
                <c:pt idx="160">
                  <c:v>1.1082461130062793</c:v>
                </c:pt>
                <c:pt idx="161">
                  <c:v>1.1151544394506303</c:v>
                </c:pt>
                <c:pt idx="162">
                  <c:v>1.1141163992382959</c:v>
                </c:pt>
                <c:pt idx="163">
                  <c:v>1.0832923792754183</c:v>
                </c:pt>
                <c:pt idx="164">
                  <c:v>1.1465565444960781</c:v>
                </c:pt>
                <c:pt idx="165">
                  <c:v>1.1361658591359935</c:v>
                </c:pt>
                <c:pt idx="166">
                  <c:v>1.1733585264250892</c:v>
                </c:pt>
                <c:pt idx="167">
                  <c:v>1.1482329131990769</c:v>
                </c:pt>
                <c:pt idx="168">
                  <c:v>0.95359686093355955</c:v>
                </c:pt>
                <c:pt idx="169">
                  <c:v>1.1231556802538427</c:v>
                </c:pt>
                <c:pt idx="170">
                  <c:v>1.1521810790129856</c:v>
                </c:pt>
                <c:pt idx="171">
                  <c:v>1.0925124817575183</c:v>
                </c:pt>
                <c:pt idx="172">
                  <c:v>1.0368444029376136</c:v>
                </c:pt>
                <c:pt idx="173">
                  <c:v>1.1485502755967025</c:v>
                </c:pt>
                <c:pt idx="174">
                  <c:v>1.0721836875345114</c:v>
                </c:pt>
                <c:pt idx="175">
                  <c:v>1.0674214443241414</c:v>
                </c:pt>
                <c:pt idx="176">
                  <c:v>1.1679414880411385</c:v>
                </c:pt>
                <c:pt idx="177">
                  <c:v>1.0566316830760023</c:v>
                </c:pt>
                <c:pt idx="178">
                  <c:v>1.1559357998534698</c:v>
                </c:pt>
                <c:pt idx="179">
                  <c:v>1.0644058315150384</c:v>
                </c:pt>
                <c:pt idx="180">
                  <c:v>1.095055103220028</c:v>
                </c:pt>
                <c:pt idx="181">
                  <c:v>1.1634460426070832</c:v>
                </c:pt>
                <c:pt idx="182">
                  <c:v>1.1359460659305296</c:v>
                </c:pt>
                <c:pt idx="183">
                  <c:v>1.1311276987716301</c:v>
                </c:pt>
                <c:pt idx="184">
                  <c:v>1.1469626697884436</c:v>
                </c:pt>
                <c:pt idx="185">
                  <c:v>1.1916735569699233</c:v>
                </c:pt>
                <c:pt idx="186">
                  <c:v>1.070324076258709</c:v>
                </c:pt>
                <c:pt idx="187">
                  <c:v>1.0712232229053207</c:v>
                </c:pt>
                <c:pt idx="188">
                  <c:v>1.0932852376842641</c:v>
                </c:pt>
                <c:pt idx="189">
                  <c:v>1.1372141376781362</c:v>
                </c:pt>
                <c:pt idx="190">
                  <c:v>1.1485802753000944</c:v>
                </c:pt>
                <c:pt idx="191">
                  <c:v>1.1472537146066015</c:v>
                </c:pt>
                <c:pt idx="192">
                  <c:v>1.1414922891008197</c:v>
                </c:pt>
                <c:pt idx="193">
                  <c:v>1.1572828292198489</c:v>
                </c:pt>
                <c:pt idx="194">
                  <c:v>1.1668663069843641</c:v>
                </c:pt>
                <c:pt idx="195">
                  <c:v>1.1249435610022849</c:v>
                </c:pt>
                <c:pt idx="196">
                  <c:v>1.1242942788650223</c:v>
                </c:pt>
                <c:pt idx="197">
                  <c:v>1.1190456880026944</c:v>
                </c:pt>
                <c:pt idx="198">
                  <c:v>1.1035106306233295</c:v>
                </c:pt>
                <c:pt idx="199">
                  <c:v>1.0220907879057195</c:v>
                </c:pt>
                <c:pt idx="200">
                  <c:v>1.0341238163423729</c:v>
                </c:pt>
                <c:pt idx="201">
                  <c:v>1.1050472535213571</c:v>
                </c:pt>
                <c:pt idx="202">
                  <c:v>1.0755766578958481</c:v>
                </c:pt>
                <c:pt idx="203">
                  <c:v>1.1221083600847706</c:v>
                </c:pt>
                <c:pt idx="204">
                  <c:v>1.1219131899735968</c:v>
                </c:pt>
                <c:pt idx="205">
                  <c:v>1.0901225949319033</c:v>
                </c:pt>
                <c:pt idx="206">
                  <c:v>1.1355077299469272</c:v>
                </c:pt>
                <c:pt idx="207">
                  <c:v>1.1617867754544839</c:v>
                </c:pt>
                <c:pt idx="208">
                  <c:v>1.1643619284243227</c:v>
                </c:pt>
                <c:pt idx="209">
                  <c:v>1.1552989368104041</c:v>
                </c:pt>
                <c:pt idx="210">
                  <c:v>1.067101795248695</c:v>
                </c:pt>
                <c:pt idx="211">
                  <c:v>1.1473730423523079</c:v>
                </c:pt>
                <c:pt idx="212">
                  <c:v>1.1481936263831023</c:v>
                </c:pt>
                <c:pt idx="213">
                  <c:v>1.1163812995390221</c:v>
                </c:pt>
                <c:pt idx="214">
                  <c:v>1.1272976491297051</c:v>
                </c:pt>
                <c:pt idx="215">
                  <c:v>1.1443662729433748</c:v>
                </c:pt>
                <c:pt idx="216">
                  <c:v>1.1515457549576023</c:v>
                </c:pt>
                <c:pt idx="217">
                  <c:v>1.0811134183364719</c:v>
                </c:pt>
                <c:pt idx="218">
                  <c:v>1.110976816038681</c:v>
                </c:pt>
                <c:pt idx="219">
                  <c:v>1.1707979208512866</c:v>
                </c:pt>
                <c:pt idx="220">
                  <c:v>1.1055136786415207</c:v>
                </c:pt>
                <c:pt idx="221">
                  <c:v>1.1021043478841976</c:v>
                </c:pt>
                <c:pt idx="222">
                  <c:v>1.1038766879501385</c:v>
                </c:pt>
                <c:pt idx="223">
                  <c:v>1.140633832232179</c:v>
                </c:pt>
                <c:pt idx="224">
                  <c:v>1.0571066953524824</c:v>
                </c:pt>
                <c:pt idx="225">
                  <c:v>1.1443185550828716</c:v>
                </c:pt>
                <c:pt idx="226">
                  <c:v>1.1602790625904169</c:v>
                </c:pt>
                <c:pt idx="227">
                  <c:v>1.1120199304018512</c:v>
                </c:pt>
                <c:pt idx="228">
                  <c:v>1.1562448135592533</c:v>
                </c:pt>
                <c:pt idx="229">
                  <c:v>1.1066274068372635</c:v>
                </c:pt>
                <c:pt idx="230">
                  <c:v>1.0826499302333741</c:v>
                </c:pt>
                <c:pt idx="231">
                  <c:v>1.0859384305942583</c:v>
                </c:pt>
                <c:pt idx="232">
                  <c:v>1.118557263242391</c:v>
                </c:pt>
                <c:pt idx="233">
                  <c:v>1.1361917423923904</c:v>
                </c:pt>
                <c:pt idx="234">
                  <c:v>1.1388709531320107</c:v>
                </c:pt>
                <c:pt idx="235">
                  <c:v>1.1846090016200213</c:v>
                </c:pt>
                <c:pt idx="236">
                  <c:v>1.1517597188303617</c:v>
                </c:pt>
                <c:pt idx="237">
                  <c:v>1.1059497186582927</c:v>
                </c:pt>
                <c:pt idx="238">
                  <c:v>1.1482736427967795</c:v>
                </c:pt>
                <c:pt idx="239">
                  <c:v>1.0828267007276766</c:v>
                </c:pt>
                <c:pt idx="240">
                  <c:v>1.0822675543134472</c:v>
                </c:pt>
                <c:pt idx="241">
                  <c:v>1.1031048870538545</c:v>
                </c:pt>
                <c:pt idx="242">
                  <c:v>1.0900725777492073</c:v>
                </c:pt>
                <c:pt idx="243">
                  <c:v>1.1227166029152758</c:v>
                </c:pt>
                <c:pt idx="244">
                  <c:v>1.1282812457051099</c:v>
                </c:pt>
                <c:pt idx="245">
                  <c:v>1.1629287786000124</c:v>
                </c:pt>
                <c:pt idx="246">
                  <c:v>1.1490738930057693</c:v>
                </c:pt>
                <c:pt idx="247">
                  <c:v>1.1689059825685888</c:v>
                </c:pt>
                <c:pt idx="248">
                  <c:v>1.2000769474202015</c:v>
                </c:pt>
                <c:pt idx="249">
                  <c:v>1.0789016629201513</c:v>
                </c:pt>
                <c:pt idx="250">
                  <c:v>1.100186954527602</c:v>
                </c:pt>
                <c:pt idx="251">
                  <c:v>1.1244479059694108</c:v>
                </c:pt>
                <c:pt idx="252">
                  <c:v>1.0414845675083944</c:v>
                </c:pt>
                <c:pt idx="253">
                  <c:v>1.1169350878610955</c:v>
                </c:pt>
                <c:pt idx="254">
                  <c:v>1.1851696868814141</c:v>
                </c:pt>
                <c:pt idx="255">
                  <c:v>1.0524766641165062</c:v>
                </c:pt>
                <c:pt idx="256">
                  <c:v>1.0804447213045776</c:v>
                </c:pt>
                <c:pt idx="257">
                  <c:v>1.1924722824983607</c:v>
                </c:pt>
                <c:pt idx="258">
                  <c:v>1.1820014471807334</c:v>
                </c:pt>
                <c:pt idx="259">
                  <c:v>1.1497697431427913</c:v>
                </c:pt>
                <c:pt idx="260">
                  <c:v>1.1215546327527817</c:v>
                </c:pt>
                <c:pt idx="261">
                  <c:v>1.1591317174038873</c:v>
                </c:pt>
                <c:pt idx="262">
                  <c:v>1.1079498758404505</c:v>
                </c:pt>
                <c:pt idx="263">
                  <c:v>1.0846239418867771</c:v>
                </c:pt>
                <c:pt idx="264">
                  <c:v>1.0617454411626004</c:v>
                </c:pt>
                <c:pt idx="265">
                  <c:v>1.0710512826174279</c:v>
                </c:pt>
                <c:pt idx="266">
                  <c:v>1.1565573944500263</c:v>
                </c:pt>
                <c:pt idx="267">
                  <c:v>1.0972725311394169</c:v>
                </c:pt>
                <c:pt idx="268">
                  <c:v>1.0321128494235534</c:v>
                </c:pt>
                <c:pt idx="269">
                  <c:v>1.1897259751373404</c:v>
                </c:pt>
                <c:pt idx="270">
                  <c:v>1.130425016583432</c:v>
                </c:pt>
                <c:pt idx="271">
                  <c:v>1.1502720412292016</c:v>
                </c:pt>
                <c:pt idx="272">
                  <c:v>1.1299018245237906</c:v>
                </c:pt>
                <c:pt idx="273">
                  <c:v>1.110220635220887</c:v>
                </c:pt>
                <c:pt idx="274">
                  <c:v>1.1365570866078647</c:v>
                </c:pt>
                <c:pt idx="275">
                  <c:v>1.1707870507213074</c:v>
                </c:pt>
                <c:pt idx="276">
                  <c:v>1.1368638767855159</c:v>
                </c:pt>
                <c:pt idx="277">
                  <c:v>1.1216341467822704</c:v>
                </c:pt>
                <c:pt idx="278">
                  <c:v>1.0952045021185581</c:v>
                </c:pt>
                <c:pt idx="279">
                  <c:v>1.1967759540103451</c:v>
                </c:pt>
                <c:pt idx="280">
                  <c:v>1.0519047607781271</c:v>
                </c:pt>
                <c:pt idx="281">
                  <c:v>1.0851684282345917</c:v>
                </c:pt>
                <c:pt idx="282">
                  <c:v>1.1706002457235496</c:v>
                </c:pt>
                <c:pt idx="283">
                  <c:v>1.0821160342207723</c:v>
                </c:pt>
                <c:pt idx="284">
                  <c:v>1.0886263042813022</c:v>
                </c:pt>
                <c:pt idx="285">
                  <c:v>1.0952430630546601</c:v>
                </c:pt>
                <c:pt idx="286">
                  <c:v>1.1447139765942911</c:v>
                </c:pt>
                <c:pt idx="287">
                  <c:v>1.1314494667597907</c:v>
                </c:pt>
                <c:pt idx="288">
                  <c:v>1.0096912655298635</c:v>
                </c:pt>
                <c:pt idx="289">
                  <c:v>1.1585490406385777</c:v>
                </c:pt>
                <c:pt idx="290">
                  <c:v>1.0333566380587313</c:v>
                </c:pt>
                <c:pt idx="291">
                  <c:v>1.0940553052622652</c:v>
                </c:pt>
                <c:pt idx="292">
                  <c:v>1.1490985483188487</c:v>
                </c:pt>
                <c:pt idx="293">
                  <c:v>1.177779823515837</c:v>
                </c:pt>
                <c:pt idx="294">
                  <c:v>1.0891190604280241</c:v>
                </c:pt>
                <c:pt idx="295">
                  <c:v>1.1833616906607369</c:v>
                </c:pt>
                <c:pt idx="296">
                  <c:v>1.0898181006858711</c:v>
                </c:pt>
                <c:pt idx="297">
                  <c:v>1.1519566042940834</c:v>
                </c:pt>
                <c:pt idx="298">
                  <c:v>1.1190484654128583</c:v>
                </c:pt>
                <c:pt idx="299">
                  <c:v>1.0570253160415528</c:v>
                </c:pt>
                <c:pt idx="300">
                  <c:v>1.1815367611936871</c:v>
                </c:pt>
                <c:pt idx="301">
                  <c:v>1.2078923887748902</c:v>
                </c:pt>
                <c:pt idx="302">
                  <c:v>1.1674122340371236</c:v>
                </c:pt>
                <c:pt idx="303">
                  <c:v>1.1451665474579107</c:v>
                </c:pt>
                <c:pt idx="304">
                  <c:v>1.0983290659441627</c:v>
                </c:pt>
                <c:pt idx="305">
                  <c:v>1.1042213842751099</c:v>
                </c:pt>
                <c:pt idx="306">
                  <c:v>1.1596045830278858</c:v>
                </c:pt>
                <c:pt idx="307">
                  <c:v>1.1427560693121301</c:v>
                </c:pt>
                <c:pt idx="308">
                  <c:v>1.1456465558172191</c:v>
                </c:pt>
                <c:pt idx="309">
                  <c:v>1.0838878776097092</c:v>
                </c:pt>
                <c:pt idx="310">
                  <c:v>1.1034782891584731</c:v>
                </c:pt>
                <c:pt idx="311">
                  <c:v>1.0500256899643339</c:v>
                </c:pt>
                <c:pt idx="312">
                  <c:v>1.1244416906197832</c:v>
                </c:pt>
                <c:pt idx="313">
                  <c:v>1.1576426597316773</c:v>
                </c:pt>
                <c:pt idx="314">
                  <c:v>1.1396874317773706</c:v>
                </c:pt>
                <c:pt idx="315">
                  <c:v>1.1264184268500439</c:v>
                </c:pt>
                <c:pt idx="316">
                  <c:v>1.1542767111173566</c:v>
                </c:pt>
                <c:pt idx="317">
                  <c:v>1.1377670218199409</c:v>
                </c:pt>
                <c:pt idx="318">
                  <c:v>1.1092734359653746</c:v>
                </c:pt>
                <c:pt idx="319">
                  <c:v>1.1087239580026931</c:v>
                </c:pt>
                <c:pt idx="320">
                  <c:v>1.0776138073984325</c:v>
                </c:pt>
                <c:pt idx="321">
                  <c:v>1.11273610951521</c:v>
                </c:pt>
                <c:pt idx="322">
                  <c:v>1.1494881162964816</c:v>
                </c:pt>
                <c:pt idx="323">
                  <c:v>1.1428190925835675</c:v>
                </c:pt>
                <c:pt idx="324">
                  <c:v>1.1505051303043214</c:v>
                </c:pt>
                <c:pt idx="325">
                  <c:v>1.0620762761570206</c:v>
                </c:pt>
                <c:pt idx="326">
                  <c:v>1.0826761538899587</c:v>
                </c:pt>
                <c:pt idx="327">
                  <c:v>1.0940224857400447</c:v>
                </c:pt>
                <c:pt idx="328">
                  <c:v>1.166973763805633</c:v>
                </c:pt>
                <c:pt idx="329">
                  <c:v>1.0417614496216128</c:v>
                </c:pt>
                <c:pt idx="330">
                  <c:v>1.0834773640545179</c:v>
                </c:pt>
                <c:pt idx="331">
                  <c:v>1.0418565929411807</c:v>
                </c:pt>
                <c:pt idx="332">
                  <c:v>1.1293781258381479</c:v>
                </c:pt>
                <c:pt idx="333">
                  <c:v>1.0967136513757492</c:v>
                </c:pt>
                <c:pt idx="334">
                  <c:v>1.1136318327449839</c:v>
                </c:pt>
                <c:pt idx="335">
                  <c:v>1.1025867161705261</c:v>
                </c:pt>
                <c:pt idx="336">
                  <c:v>1.097757360579368</c:v>
                </c:pt>
                <c:pt idx="337">
                  <c:v>1.1317589254940592</c:v>
                </c:pt>
                <c:pt idx="338">
                  <c:v>1.1480761649374951</c:v>
                </c:pt>
                <c:pt idx="339">
                  <c:v>1.1319712402548765</c:v>
                </c:pt>
                <c:pt idx="340">
                  <c:v>1.1266682537531856</c:v>
                </c:pt>
                <c:pt idx="341">
                  <c:v>1.1129525763179158</c:v>
                </c:pt>
                <c:pt idx="342">
                  <c:v>1.1380026732335493</c:v>
                </c:pt>
                <c:pt idx="343">
                  <c:v>1.1618358157707167</c:v>
                </c:pt>
                <c:pt idx="344">
                  <c:v>1.183479025353628</c:v>
                </c:pt>
                <c:pt idx="345">
                  <c:v>1.0353841561017447</c:v>
                </c:pt>
                <c:pt idx="346">
                  <c:v>1.0915038114856885</c:v>
                </c:pt>
                <c:pt idx="347">
                  <c:v>1.1778198928079058</c:v>
                </c:pt>
                <c:pt idx="348">
                  <c:v>1.0967614081342414</c:v>
                </c:pt>
                <c:pt idx="349">
                  <c:v>1.1690192503805155</c:v>
                </c:pt>
                <c:pt idx="350">
                  <c:v>1.0637046531222418</c:v>
                </c:pt>
                <c:pt idx="351">
                  <c:v>1.1444112939416529</c:v>
                </c:pt>
                <c:pt idx="352">
                  <c:v>1.1591060039723289</c:v>
                </c:pt>
                <c:pt idx="353">
                  <c:v>1.1483011815439736</c:v>
                </c:pt>
                <c:pt idx="354">
                  <c:v>1.1295875912384745</c:v>
                </c:pt>
                <c:pt idx="355">
                  <c:v>1.1718498682252299</c:v>
                </c:pt>
                <c:pt idx="356">
                  <c:v>1.1858013161854559</c:v>
                </c:pt>
                <c:pt idx="357">
                  <c:v>1.1334767015606206</c:v>
                </c:pt>
                <c:pt idx="358">
                  <c:v>1.1212155804846353</c:v>
                </c:pt>
                <c:pt idx="359">
                  <c:v>1.1243265936759441</c:v>
                </c:pt>
                <c:pt idx="360">
                  <c:v>1.0847708092416899</c:v>
                </c:pt>
                <c:pt idx="361">
                  <c:v>1.1546152332495165</c:v>
                </c:pt>
                <c:pt idx="362">
                  <c:v>1.1578279360595869</c:v>
                </c:pt>
                <c:pt idx="363">
                  <c:v>1.0603795165628649</c:v>
                </c:pt>
                <c:pt idx="364">
                  <c:v>1.110522739958089</c:v>
                </c:pt>
                <c:pt idx="365">
                  <c:v>1.0950219827241523</c:v>
                </c:pt>
                <c:pt idx="366">
                  <c:v>1.1378693837590474</c:v>
                </c:pt>
                <c:pt idx="367">
                  <c:v>1.1285096259072245</c:v>
                </c:pt>
                <c:pt idx="368">
                  <c:v>1.0523326964968858</c:v>
                </c:pt>
                <c:pt idx="369">
                  <c:v>1.1237626060461696</c:v>
                </c:pt>
                <c:pt idx="370">
                  <c:v>1.0599371195816247</c:v>
                </c:pt>
                <c:pt idx="371">
                  <c:v>1.1399719655035965</c:v>
                </c:pt>
                <c:pt idx="372">
                  <c:v>1.1183755632809902</c:v>
                </c:pt>
                <c:pt idx="373">
                  <c:v>1.1222632071835745</c:v>
                </c:pt>
                <c:pt idx="374">
                  <c:v>1.0582262080813427</c:v>
                </c:pt>
                <c:pt idx="375">
                  <c:v>1.1682554829282494</c:v>
                </c:pt>
                <c:pt idx="376">
                  <c:v>1.116400249339478</c:v>
                </c:pt>
                <c:pt idx="377">
                  <c:v>1.1917116155000484</c:v>
                </c:pt>
                <c:pt idx="378">
                  <c:v>1.0787266545095537</c:v>
                </c:pt>
                <c:pt idx="379">
                  <c:v>1.0873182923384908</c:v>
                </c:pt>
                <c:pt idx="380">
                  <c:v>1.1394329686598423</c:v>
                </c:pt>
                <c:pt idx="381">
                  <c:v>1.1543206381738016</c:v>
                </c:pt>
                <c:pt idx="382">
                  <c:v>1.1286141353645132</c:v>
                </c:pt>
                <c:pt idx="383">
                  <c:v>1.2031005252942608</c:v>
                </c:pt>
                <c:pt idx="384">
                  <c:v>1.0789641556842153</c:v>
                </c:pt>
                <c:pt idx="385">
                  <c:v>1.0575701222804215</c:v>
                </c:pt>
                <c:pt idx="386">
                  <c:v>1.0788605046801494</c:v>
                </c:pt>
                <c:pt idx="387">
                  <c:v>1.11951861384721</c:v>
                </c:pt>
                <c:pt idx="388">
                  <c:v>1.1996309451947478</c:v>
                </c:pt>
                <c:pt idx="389">
                  <c:v>1.1752396944236976</c:v>
                </c:pt>
                <c:pt idx="390">
                  <c:v>1.1339579424566937</c:v>
                </c:pt>
                <c:pt idx="391">
                  <c:v>1.0942900612076971</c:v>
                </c:pt>
                <c:pt idx="392">
                  <c:v>1.1159436598620347</c:v>
                </c:pt>
                <c:pt idx="393">
                  <c:v>1.0691957294421028</c:v>
                </c:pt>
                <c:pt idx="394">
                  <c:v>1.1755229668121192</c:v>
                </c:pt>
                <c:pt idx="395">
                  <c:v>1.089005109169189</c:v>
                </c:pt>
                <c:pt idx="396">
                  <c:v>1.1777464195825538</c:v>
                </c:pt>
                <c:pt idx="397">
                  <c:v>1.1489178937726643</c:v>
                </c:pt>
                <c:pt idx="398">
                  <c:v>1.1552427917423924</c:v>
                </c:pt>
                <c:pt idx="399">
                  <c:v>1.0624550634875505</c:v>
                </c:pt>
                <c:pt idx="400">
                  <c:v>1.1197952463049305</c:v>
                </c:pt>
                <c:pt idx="401">
                  <c:v>1.0939612061819477</c:v>
                </c:pt>
                <c:pt idx="402">
                  <c:v>1.0375796996960776</c:v>
                </c:pt>
                <c:pt idx="403">
                  <c:v>1.0711519650615888</c:v>
                </c:pt>
                <c:pt idx="404">
                  <c:v>1.1528000237202529</c:v>
                </c:pt>
                <c:pt idx="405">
                  <c:v>1.1318088384257448</c:v>
                </c:pt>
                <c:pt idx="406">
                  <c:v>1.0930621348904217</c:v>
                </c:pt>
                <c:pt idx="407">
                  <c:v>1.0800881059760377</c:v>
                </c:pt>
                <c:pt idx="408">
                  <c:v>1.1545229105989281</c:v>
                </c:pt>
                <c:pt idx="409">
                  <c:v>1.1702863916633113</c:v>
                </c:pt>
                <c:pt idx="410">
                  <c:v>1.1335438813946506</c:v>
                </c:pt>
                <c:pt idx="411">
                  <c:v>1.1829016226832314</c:v>
                </c:pt>
                <c:pt idx="412">
                  <c:v>1.1617701247236405</c:v>
                </c:pt>
                <c:pt idx="413">
                  <c:v>1.0972383003144692</c:v>
                </c:pt>
                <c:pt idx="414">
                  <c:v>1.1438566464870255</c:v>
                </c:pt>
                <c:pt idx="415">
                  <c:v>1.1855659130434841</c:v>
                </c:pt>
                <c:pt idx="416">
                  <c:v>1.0997003051622327</c:v>
                </c:pt>
                <c:pt idx="417">
                  <c:v>1.0886350968240335</c:v>
                </c:pt>
                <c:pt idx="418">
                  <c:v>1.0476788963744419</c:v>
                </c:pt>
                <c:pt idx="419">
                  <c:v>1.129086694203294</c:v>
                </c:pt>
                <c:pt idx="420">
                  <c:v>1.1655637185706802</c:v>
                </c:pt>
                <c:pt idx="421">
                  <c:v>1.1712080441039014</c:v>
                </c:pt>
                <c:pt idx="422">
                  <c:v>1.1521297275194164</c:v>
                </c:pt>
                <c:pt idx="423">
                  <c:v>1.0986111850083817</c:v>
                </c:pt>
                <c:pt idx="424">
                  <c:v>1.127171628321916</c:v>
                </c:pt>
                <c:pt idx="425">
                  <c:v>1.1622737036913098</c:v>
                </c:pt>
                <c:pt idx="426">
                  <c:v>1.138818134898103</c:v>
                </c:pt>
                <c:pt idx="427">
                  <c:v>1.1075815978957864</c:v>
                </c:pt>
                <c:pt idx="428">
                  <c:v>1.0690642537125252</c:v>
                </c:pt>
                <c:pt idx="429">
                  <c:v>1.1252389611296567</c:v>
                </c:pt>
                <c:pt idx="430">
                  <c:v>1.1363351509038842</c:v>
                </c:pt>
                <c:pt idx="431">
                  <c:v>1.1280258850255196</c:v>
                </c:pt>
                <c:pt idx="432">
                  <c:v>1.0731640771793169</c:v>
                </c:pt>
                <c:pt idx="433">
                  <c:v>1.1556544917177527</c:v>
                </c:pt>
                <c:pt idx="434">
                  <c:v>1.0617067615413047</c:v>
                </c:pt>
                <c:pt idx="435">
                  <c:v>1.1394008857014122</c:v>
                </c:pt>
                <c:pt idx="436">
                  <c:v>1.1584865961250137</c:v>
                </c:pt>
                <c:pt idx="437">
                  <c:v>1.0825039715881568</c:v>
                </c:pt>
                <c:pt idx="438">
                  <c:v>1.1435321241358891</c:v>
                </c:pt>
                <c:pt idx="439">
                  <c:v>1.1418612992848738</c:v>
                </c:pt>
                <c:pt idx="440">
                  <c:v>1.1204353989094999</c:v>
                </c:pt>
                <c:pt idx="441">
                  <c:v>1.144046620684358</c:v>
                </c:pt>
                <c:pt idx="442">
                  <c:v>1.1590922198907125</c:v>
                </c:pt>
                <c:pt idx="443">
                  <c:v>1.1012456886836683</c:v>
                </c:pt>
                <c:pt idx="444">
                  <c:v>1.1989018097683546</c:v>
                </c:pt>
                <c:pt idx="445">
                  <c:v>1.1637769735390227</c:v>
                </c:pt>
                <c:pt idx="446">
                  <c:v>1.2087271031389299</c:v>
                </c:pt>
                <c:pt idx="447">
                  <c:v>1.1625530980589076</c:v>
                </c:pt>
                <c:pt idx="448">
                  <c:v>1.0568421018038294</c:v>
                </c:pt>
                <c:pt idx="449">
                  <c:v>1.1324796497102954</c:v>
                </c:pt>
                <c:pt idx="450">
                  <c:v>1.109894324583516</c:v>
                </c:pt>
                <c:pt idx="451">
                  <c:v>1.1682336026440967</c:v>
                </c:pt>
                <c:pt idx="452">
                  <c:v>1.1337919818856899</c:v>
                </c:pt>
                <c:pt idx="453">
                  <c:v>1.1222997778108916</c:v>
                </c:pt>
                <c:pt idx="454">
                  <c:v>1.0982432912292086</c:v>
                </c:pt>
                <c:pt idx="455">
                  <c:v>1.0973062501489554</c:v>
                </c:pt>
                <c:pt idx="456">
                  <c:v>1.0943696523766684</c:v>
                </c:pt>
                <c:pt idx="457">
                  <c:v>1.1714546259576357</c:v>
                </c:pt>
                <c:pt idx="458">
                  <c:v>1.1104460446606592</c:v>
                </c:pt>
                <c:pt idx="459">
                  <c:v>1.1415341326394852</c:v>
                </c:pt>
                <c:pt idx="460">
                  <c:v>1.097362688591293</c:v>
                </c:pt>
                <c:pt idx="461">
                  <c:v>1.1292072458989664</c:v>
                </c:pt>
                <c:pt idx="462">
                  <c:v>1.0945569175871699</c:v>
                </c:pt>
                <c:pt idx="463">
                  <c:v>1.0987891302933022</c:v>
                </c:pt>
                <c:pt idx="464">
                  <c:v>1.2010723146483018</c:v>
                </c:pt>
                <c:pt idx="465">
                  <c:v>1.181460670957468</c:v>
                </c:pt>
                <c:pt idx="466">
                  <c:v>1.1023271528032383</c:v>
                </c:pt>
                <c:pt idx="467">
                  <c:v>1.140350905135352</c:v>
                </c:pt>
                <c:pt idx="468">
                  <c:v>1.1454292282357321</c:v>
                </c:pt>
                <c:pt idx="469">
                  <c:v>1.0356896833937399</c:v>
                </c:pt>
                <c:pt idx="470">
                  <c:v>1.0915720390597712</c:v>
                </c:pt>
                <c:pt idx="471">
                  <c:v>1.1608591282945484</c:v>
                </c:pt>
                <c:pt idx="472">
                  <c:v>1.1250527103307926</c:v>
                </c:pt>
                <c:pt idx="473">
                  <c:v>1.1151322422458403</c:v>
                </c:pt>
                <c:pt idx="474">
                  <c:v>1.1906734658641787</c:v>
                </c:pt>
                <c:pt idx="475">
                  <c:v>1.1887035163468029</c:v>
                </c:pt>
                <c:pt idx="476">
                  <c:v>1.2034239312256283</c:v>
                </c:pt>
                <c:pt idx="477">
                  <c:v>1.1174389702654794</c:v>
                </c:pt>
                <c:pt idx="478">
                  <c:v>1.1530911785999447</c:v>
                </c:pt>
                <c:pt idx="479">
                  <c:v>1.1411520984489898</c:v>
                </c:pt>
                <c:pt idx="480">
                  <c:v>1.1400717824676327</c:v>
                </c:pt>
                <c:pt idx="481">
                  <c:v>1.1308521027205056</c:v>
                </c:pt>
                <c:pt idx="482">
                  <c:v>1.2477876739626608</c:v>
                </c:pt>
                <c:pt idx="483">
                  <c:v>1.1322756058180252</c:v>
                </c:pt>
                <c:pt idx="484">
                  <c:v>1.1348091571178913</c:v>
                </c:pt>
                <c:pt idx="485">
                  <c:v>1.0475611586860634</c:v>
                </c:pt>
                <c:pt idx="486">
                  <c:v>1.0610937430911833</c:v>
                </c:pt>
                <c:pt idx="487">
                  <c:v>1.1251778462445536</c:v>
                </c:pt>
                <c:pt idx="488">
                  <c:v>1.0620603109122637</c:v>
                </c:pt>
                <c:pt idx="489">
                  <c:v>1.1393796673101768</c:v>
                </c:pt>
                <c:pt idx="490">
                  <c:v>1.1114877699170747</c:v>
                </c:pt>
                <c:pt idx="491">
                  <c:v>1.1012464113146496</c:v>
                </c:pt>
                <c:pt idx="492">
                  <c:v>1.1299740841604342</c:v>
                </c:pt>
                <c:pt idx="493">
                  <c:v>1.190732962237024</c:v>
                </c:pt>
                <c:pt idx="494">
                  <c:v>1.1484733680046091</c:v>
                </c:pt>
                <c:pt idx="495">
                  <c:v>1.0801606448641174</c:v>
                </c:pt>
                <c:pt idx="496">
                  <c:v>1.154355717128333</c:v>
                </c:pt>
                <c:pt idx="497">
                  <c:v>1.1575254653783782</c:v>
                </c:pt>
                <c:pt idx="498">
                  <c:v>1.1696558046237666</c:v>
                </c:pt>
                <c:pt idx="499">
                  <c:v>1.1088809234945367</c:v>
                </c:pt>
                <c:pt idx="500">
                  <c:v>1.1007764219623535</c:v>
                </c:pt>
                <c:pt idx="501">
                  <c:v>1.1256468176589365</c:v>
                </c:pt>
                <c:pt idx="502">
                  <c:v>1.1007500733710429</c:v>
                </c:pt>
                <c:pt idx="503">
                  <c:v>1.1376788801428031</c:v>
                </c:pt>
                <c:pt idx="504">
                  <c:v>1.1215956481751677</c:v>
                </c:pt>
                <c:pt idx="505">
                  <c:v>1.0860664656577768</c:v>
                </c:pt>
                <c:pt idx="506">
                  <c:v>1.0408670609282846</c:v>
                </c:pt>
                <c:pt idx="507">
                  <c:v>1.1369685104619764</c:v>
                </c:pt>
                <c:pt idx="508">
                  <c:v>1.1661532522443867</c:v>
                </c:pt>
                <c:pt idx="509">
                  <c:v>1.1362071587690119</c:v>
                </c:pt>
                <c:pt idx="510">
                  <c:v>1.1314158078474077</c:v>
                </c:pt>
                <c:pt idx="511">
                  <c:v>1.127472723882561</c:v>
                </c:pt>
                <c:pt idx="512">
                  <c:v>1.062318502920131</c:v>
                </c:pt>
                <c:pt idx="513">
                  <c:v>1.1494823079390384</c:v>
                </c:pt>
                <c:pt idx="514">
                  <c:v>1.0501848268400982</c:v>
                </c:pt>
                <c:pt idx="515">
                  <c:v>1.1655185358271591</c:v>
                </c:pt>
                <c:pt idx="516">
                  <c:v>1.0753935694034207</c:v>
                </c:pt>
                <c:pt idx="517">
                  <c:v>1.1344666974005428</c:v>
                </c:pt>
                <c:pt idx="518">
                  <c:v>1.1742635875452705</c:v>
                </c:pt>
                <c:pt idx="519">
                  <c:v>1.1413110091791592</c:v>
                </c:pt>
                <c:pt idx="520">
                  <c:v>1.1176265121154965</c:v>
                </c:pt>
                <c:pt idx="521">
                  <c:v>1.151804454128003</c:v>
                </c:pt>
                <c:pt idx="522">
                  <c:v>1.0456634968010561</c:v>
                </c:pt>
                <c:pt idx="523">
                  <c:v>1.0392828589014453</c:v>
                </c:pt>
                <c:pt idx="524">
                  <c:v>1.1143671419467625</c:v>
                </c:pt>
                <c:pt idx="525">
                  <c:v>1.1775977235295576</c:v>
                </c:pt>
                <c:pt idx="526">
                  <c:v>1.2123047128785132</c:v>
                </c:pt>
                <c:pt idx="527">
                  <c:v>1.2122303039097804</c:v>
                </c:pt>
                <c:pt idx="528">
                  <c:v>1.1670864426102305</c:v>
                </c:pt>
                <c:pt idx="529">
                  <c:v>1.1679911375592265</c:v>
                </c:pt>
                <c:pt idx="530">
                  <c:v>1.1125773475651533</c:v>
                </c:pt>
                <c:pt idx="531">
                  <c:v>1.1153715506636228</c:v>
                </c:pt>
                <c:pt idx="532">
                  <c:v>1.1354804876060851</c:v>
                </c:pt>
                <c:pt idx="533">
                  <c:v>1.1883973908913528</c:v>
                </c:pt>
                <c:pt idx="534">
                  <c:v>1.0655225947313804</c:v>
                </c:pt>
                <c:pt idx="535">
                  <c:v>1.1608982569836646</c:v>
                </c:pt>
                <c:pt idx="536">
                  <c:v>1.0607915349060366</c:v>
                </c:pt>
                <c:pt idx="537">
                  <c:v>1.1673712978888111</c:v>
                </c:pt>
                <c:pt idx="538">
                  <c:v>1.1315917679740866</c:v>
                </c:pt>
                <c:pt idx="539">
                  <c:v>1.0991301496720309</c:v>
                </c:pt>
                <c:pt idx="540">
                  <c:v>1.1436508051674548</c:v>
                </c:pt>
                <c:pt idx="541">
                  <c:v>1.168204673788916</c:v>
                </c:pt>
                <c:pt idx="542">
                  <c:v>1.1152005036952395</c:v>
                </c:pt>
                <c:pt idx="543">
                  <c:v>1.0323538098849148</c:v>
                </c:pt>
                <c:pt idx="544">
                  <c:v>1.1489384881375795</c:v>
                </c:pt>
                <c:pt idx="545">
                  <c:v>1.0548780219407288</c:v>
                </c:pt>
                <c:pt idx="546">
                  <c:v>1.0416446847728082</c:v>
                </c:pt>
                <c:pt idx="547">
                  <c:v>1.0816853844419101</c:v>
                </c:pt>
                <c:pt idx="548">
                  <c:v>1.1257712988307504</c:v>
                </c:pt>
                <c:pt idx="549">
                  <c:v>1.102232946190089</c:v>
                </c:pt>
                <c:pt idx="550">
                  <c:v>1.0390027013738812</c:v>
                </c:pt>
                <c:pt idx="551">
                  <c:v>1.1650676808521325</c:v>
                </c:pt>
                <c:pt idx="552">
                  <c:v>1.1308016827036544</c:v>
                </c:pt>
                <c:pt idx="553">
                  <c:v>1.0578838620270856</c:v>
                </c:pt>
                <c:pt idx="554">
                  <c:v>1.1742072206028733</c:v>
                </c:pt>
                <c:pt idx="555">
                  <c:v>1.1157529053048063</c:v>
                </c:pt>
                <c:pt idx="556">
                  <c:v>1.078136194916566</c:v>
                </c:pt>
                <c:pt idx="557">
                  <c:v>1.0973899382558905</c:v>
                </c:pt>
                <c:pt idx="558">
                  <c:v>1.1481832637030915</c:v>
                </c:pt>
                <c:pt idx="559">
                  <c:v>1.1559843639369054</c:v>
                </c:pt>
                <c:pt idx="560">
                  <c:v>1.115670666555403</c:v>
                </c:pt>
                <c:pt idx="561">
                  <c:v>1.0956462809348877</c:v>
                </c:pt>
                <c:pt idx="562">
                  <c:v>1.1240302209562256</c:v>
                </c:pt>
                <c:pt idx="563">
                  <c:v>1.0879251662899039</c:v>
                </c:pt>
                <c:pt idx="564">
                  <c:v>1.1190268090166233</c:v>
                </c:pt>
                <c:pt idx="565">
                  <c:v>1.1315954158184633</c:v>
                </c:pt>
                <c:pt idx="566">
                  <c:v>1.1577364441675593</c:v>
                </c:pt>
                <c:pt idx="567">
                  <c:v>1.0874915491433039</c:v>
                </c:pt>
                <c:pt idx="568">
                  <c:v>1.124873307184443</c:v>
                </c:pt>
                <c:pt idx="569">
                  <c:v>1.176960561408446</c:v>
                </c:pt>
                <c:pt idx="570">
                  <c:v>1.0534326592725829</c:v>
                </c:pt>
                <c:pt idx="571">
                  <c:v>1.1614484215396836</c:v>
                </c:pt>
                <c:pt idx="572">
                  <c:v>1.2085496900613559</c:v>
                </c:pt>
                <c:pt idx="573">
                  <c:v>1.0895793921573191</c:v>
                </c:pt>
                <c:pt idx="574">
                  <c:v>1.1063948352123238</c:v>
                </c:pt>
                <c:pt idx="575">
                  <c:v>1.1528451821578509</c:v>
                </c:pt>
                <c:pt idx="576">
                  <c:v>1.1484511132204989</c:v>
                </c:pt>
                <c:pt idx="577">
                  <c:v>1.1743818588607646</c:v>
                </c:pt>
                <c:pt idx="578">
                  <c:v>1.1877805292264534</c:v>
                </c:pt>
                <c:pt idx="579">
                  <c:v>1.0621235148198602</c:v>
                </c:pt>
                <c:pt idx="580">
                  <c:v>1.1355793813494728</c:v>
                </c:pt>
                <c:pt idx="581">
                  <c:v>1.101938552615735</c:v>
                </c:pt>
                <c:pt idx="582">
                  <c:v>1.2164843317571445</c:v>
                </c:pt>
                <c:pt idx="583">
                  <c:v>1.1734911880240979</c:v>
                </c:pt>
                <c:pt idx="584">
                  <c:v>1.1722248778920279</c:v>
                </c:pt>
                <c:pt idx="585">
                  <c:v>1.110461354377501</c:v>
                </c:pt>
                <c:pt idx="586">
                  <c:v>1.1140115286860952</c:v>
                </c:pt>
                <c:pt idx="587">
                  <c:v>1.1094836092233864</c:v>
                </c:pt>
                <c:pt idx="588">
                  <c:v>1.1616862166479935</c:v>
                </c:pt>
                <c:pt idx="589">
                  <c:v>1.1659619708785487</c:v>
                </c:pt>
                <c:pt idx="590">
                  <c:v>1.1546473125910157</c:v>
                </c:pt>
                <c:pt idx="591">
                  <c:v>1.1919678478843871</c:v>
                </c:pt>
                <c:pt idx="592">
                  <c:v>1.1231182326417479</c:v>
                </c:pt>
                <c:pt idx="593">
                  <c:v>1.0547031996521705</c:v>
                </c:pt>
                <c:pt idx="594">
                  <c:v>1.1887915877275752</c:v>
                </c:pt>
                <c:pt idx="595">
                  <c:v>1.164002712359431</c:v>
                </c:pt>
                <c:pt idx="596">
                  <c:v>1.1048862953662866</c:v>
                </c:pt>
                <c:pt idx="597">
                  <c:v>1.1316213094536254</c:v>
                </c:pt>
                <c:pt idx="598">
                  <c:v>1.1600561827774203</c:v>
                </c:pt>
                <c:pt idx="599">
                  <c:v>1.1183461355050612</c:v>
                </c:pt>
                <c:pt idx="600">
                  <c:v>1.140845152484725</c:v>
                </c:pt>
                <c:pt idx="601">
                  <c:v>1.1664790135619336</c:v>
                </c:pt>
                <c:pt idx="602">
                  <c:v>1.1318707758742996</c:v>
                </c:pt>
                <c:pt idx="603">
                  <c:v>1.2129209887578924</c:v>
                </c:pt>
                <c:pt idx="604">
                  <c:v>1.1004862313268067</c:v>
                </c:pt>
                <c:pt idx="605">
                  <c:v>1.1324895622009252</c:v>
                </c:pt>
                <c:pt idx="606">
                  <c:v>1.1089449694982063</c:v>
                </c:pt>
                <c:pt idx="607">
                  <c:v>1.1755047960575067</c:v>
                </c:pt>
                <c:pt idx="608">
                  <c:v>1.1206469864021993</c:v>
                </c:pt>
                <c:pt idx="609">
                  <c:v>1.1311867722907554</c:v>
                </c:pt>
                <c:pt idx="610">
                  <c:v>1.1211059392909788</c:v>
                </c:pt>
                <c:pt idx="611">
                  <c:v>1.1329572434350208</c:v>
                </c:pt>
                <c:pt idx="612">
                  <c:v>1.1586972097437036</c:v>
                </c:pt>
                <c:pt idx="613">
                  <c:v>1.1969844994159553</c:v>
                </c:pt>
                <c:pt idx="614">
                  <c:v>1.1047817053195639</c:v>
                </c:pt>
                <c:pt idx="615">
                  <c:v>1.1906323664857246</c:v>
                </c:pt>
                <c:pt idx="616">
                  <c:v>1.060921497021567</c:v>
                </c:pt>
                <c:pt idx="617">
                  <c:v>1.0558157031431741</c:v>
                </c:pt>
                <c:pt idx="618">
                  <c:v>1.1161180062074485</c:v>
                </c:pt>
                <c:pt idx="619">
                  <c:v>1.1562617537800588</c:v>
                </c:pt>
                <c:pt idx="620">
                  <c:v>1.0853408293595785</c:v>
                </c:pt>
                <c:pt idx="621">
                  <c:v>1.0890881318476118</c:v>
                </c:pt>
                <c:pt idx="622">
                  <c:v>1.1360618681296346</c:v>
                </c:pt>
                <c:pt idx="623">
                  <c:v>1.0916282465491982</c:v>
                </c:pt>
                <c:pt idx="624">
                  <c:v>1.1342731439084133</c:v>
                </c:pt>
                <c:pt idx="625">
                  <c:v>1.1273922622417676</c:v>
                </c:pt>
                <c:pt idx="626">
                  <c:v>1.13830803972288</c:v>
                </c:pt>
                <c:pt idx="627">
                  <c:v>1.1631327539581684</c:v>
                </c:pt>
                <c:pt idx="628">
                  <c:v>1.1186373377689778</c:v>
                </c:pt>
                <c:pt idx="629">
                  <c:v>1.1572957979615639</c:v>
                </c:pt>
                <c:pt idx="630">
                  <c:v>1.1536748825501586</c:v>
                </c:pt>
                <c:pt idx="631">
                  <c:v>1.1043308438689869</c:v>
                </c:pt>
                <c:pt idx="632">
                  <c:v>1.129948441244558</c:v>
                </c:pt>
                <c:pt idx="633">
                  <c:v>1.0991481212339376</c:v>
                </c:pt>
                <c:pt idx="634">
                  <c:v>1.1792426346895597</c:v>
                </c:pt>
                <c:pt idx="635">
                  <c:v>1.0791710103593064</c:v>
                </c:pt>
                <c:pt idx="636">
                  <c:v>1.2146893863815866</c:v>
                </c:pt>
                <c:pt idx="637">
                  <c:v>1.0844865223127018</c:v>
                </c:pt>
                <c:pt idx="638">
                  <c:v>1.0837327535859238</c:v>
                </c:pt>
                <c:pt idx="639">
                  <c:v>1.1217252741589234</c:v>
                </c:pt>
                <c:pt idx="640">
                  <c:v>1.1770393593757729</c:v>
                </c:pt>
                <c:pt idx="641">
                  <c:v>1.1266584962672461</c:v>
                </c:pt>
                <c:pt idx="642">
                  <c:v>1.143141832617862</c:v>
                </c:pt>
                <c:pt idx="643">
                  <c:v>1.047137408428976</c:v>
                </c:pt>
                <c:pt idx="644">
                  <c:v>1.1197433656048141</c:v>
                </c:pt>
                <c:pt idx="645">
                  <c:v>1.0648584260731078</c:v>
                </c:pt>
                <c:pt idx="646">
                  <c:v>1.1187161896361779</c:v>
                </c:pt>
                <c:pt idx="647">
                  <c:v>1.1722597733906213</c:v>
                </c:pt>
                <c:pt idx="648">
                  <c:v>1.1714977263870097</c:v>
                </c:pt>
                <c:pt idx="649">
                  <c:v>1.1023985454998884</c:v>
                </c:pt>
                <c:pt idx="650">
                  <c:v>1.1425931217067284</c:v>
                </c:pt>
                <c:pt idx="651">
                  <c:v>1.1828970306848923</c:v>
                </c:pt>
                <c:pt idx="652">
                  <c:v>1.1005517772085174</c:v>
                </c:pt>
                <c:pt idx="653">
                  <c:v>1.1993633582643157</c:v>
                </c:pt>
                <c:pt idx="654">
                  <c:v>1.228808254382161</c:v>
                </c:pt>
                <c:pt idx="655">
                  <c:v>1.2033090896446328</c:v>
                </c:pt>
                <c:pt idx="656">
                  <c:v>1.1139917836697835</c:v>
                </c:pt>
                <c:pt idx="657">
                  <c:v>1.0648360294639982</c:v>
                </c:pt>
                <c:pt idx="658">
                  <c:v>1.110072900054961</c:v>
                </c:pt>
                <c:pt idx="659">
                  <c:v>1.1741949492902142</c:v>
                </c:pt>
                <c:pt idx="660">
                  <c:v>1.079154868296512</c:v>
                </c:pt>
                <c:pt idx="661">
                  <c:v>1.0678794114326018</c:v>
                </c:pt>
                <c:pt idx="662">
                  <c:v>1.0579430596785238</c:v>
                </c:pt>
                <c:pt idx="663">
                  <c:v>1.0759068980559783</c:v>
                </c:pt>
                <c:pt idx="664">
                  <c:v>1.1293098365755487</c:v>
                </c:pt>
                <c:pt idx="665">
                  <c:v>1.1188257431332698</c:v>
                </c:pt>
                <c:pt idx="666">
                  <c:v>1.1471797204889733</c:v>
                </c:pt>
                <c:pt idx="667">
                  <c:v>1.0904993799403813</c:v>
                </c:pt>
                <c:pt idx="668">
                  <c:v>1.1107935437260132</c:v>
                </c:pt>
                <c:pt idx="669">
                  <c:v>1.1209054875675422</c:v>
                </c:pt>
                <c:pt idx="670">
                  <c:v>1.1965433768278297</c:v>
                </c:pt>
                <c:pt idx="671">
                  <c:v>1.1209550108989927</c:v>
                </c:pt>
                <c:pt idx="672">
                  <c:v>1.153132973666839</c:v>
                </c:pt>
                <c:pt idx="673">
                  <c:v>1.1693275199903157</c:v>
                </c:pt>
                <c:pt idx="674">
                  <c:v>1.1112032382150563</c:v>
                </c:pt>
                <c:pt idx="675">
                  <c:v>1.0315272761174676</c:v>
                </c:pt>
                <c:pt idx="676">
                  <c:v>1.138666458181206</c:v>
                </c:pt>
                <c:pt idx="677">
                  <c:v>1.1416159603363631</c:v>
                </c:pt>
                <c:pt idx="678">
                  <c:v>1.1688615997657732</c:v>
                </c:pt>
                <c:pt idx="679">
                  <c:v>1.1079760080771155</c:v>
                </c:pt>
                <c:pt idx="680">
                  <c:v>1.173301099497243</c:v>
                </c:pt>
                <c:pt idx="681">
                  <c:v>1.1476785384618911</c:v>
                </c:pt>
                <c:pt idx="682">
                  <c:v>1.0499443451399197</c:v>
                </c:pt>
                <c:pt idx="683">
                  <c:v>1.0348398302068174</c:v>
                </c:pt>
                <c:pt idx="684">
                  <c:v>1.1453434344756019</c:v>
                </c:pt>
                <c:pt idx="685">
                  <c:v>1.1493439539081869</c:v>
                </c:pt>
                <c:pt idx="686">
                  <c:v>1.1140133024280174</c:v>
                </c:pt>
                <c:pt idx="687">
                  <c:v>1.0852496914373113</c:v>
                </c:pt>
                <c:pt idx="688">
                  <c:v>1.1593317444828306</c:v>
                </c:pt>
                <c:pt idx="689">
                  <c:v>1.1428303878009545</c:v>
                </c:pt>
                <c:pt idx="690">
                  <c:v>1.1028622566653712</c:v>
                </c:pt>
                <c:pt idx="691">
                  <c:v>1.0990471997594211</c:v>
                </c:pt>
                <c:pt idx="692">
                  <c:v>1.1817415532466595</c:v>
                </c:pt>
                <c:pt idx="693">
                  <c:v>1.1462802929265961</c:v>
                </c:pt>
                <c:pt idx="694">
                  <c:v>1.1180993635000966</c:v>
                </c:pt>
                <c:pt idx="695">
                  <c:v>1.0579003144740884</c:v>
                </c:pt>
                <c:pt idx="696">
                  <c:v>1.0253909108401793</c:v>
                </c:pt>
                <c:pt idx="697">
                  <c:v>1.1320736309428778</c:v>
                </c:pt>
                <c:pt idx="698">
                  <c:v>1.1110097785054873</c:v>
                </c:pt>
                <c:pt idx="699">
                  <c:v>1.1390392004096697</c:v>
                </c:pt>
                <c:pt idx="700">
                  <c:v>1.1169421948682114</c:v>
                </c:pt>
                <c:pt idx="701">
                  <c:v>1.1598028062554206</c:v>
                </c:pt>
                <c:pt idx="702">
                  <c:v>1.0898209171736082</c:v>
                </c:pt>
                <c:pt idx="703">
                  <c:v>1.1230773267399243</c:v>
                </c:pt>
                <c:pt idx="704">
                  <c:v>1.1489104931636747</c:v>
                </c:pt>
                <c:pt idx="705">
                  <c:v>1.1256720843674697</c:v>
                </c:pt>
                <c:pt idx="706">
                  <c:v>1.133734300976889</c:v>
                </c:pt>
                <c:pt idx="707">
                  <c:v>1.1676614655632493</c:v>
                </c:pt>
                <c:pt idx="708">
                  <c:v>1.1626250614591982</c:v>
                </c:pt>
                <c:pt idx="709">
                  <c:v>1.1797177873200453</c:v>
                </c:pt>
                <c:pt idx="710">
                  <c:v>1.078037602618062</c:v>
                </c:pt>
                <c:pt idx="711">
                  <c:v>1.1485582699243488</c:v>
                </c:pt>
                <c:pt idx="712">
                  <c:v>1.1070326580858085</c:v>
                </c:pt>
                <c:pt idx="713">
                  <c:v>1.1772367456934014</c:v>
                </c:pt>
                <c:pt idx="714">
                  <c:v>1.1111045738789662</c:v>
                </c:pt>
                <c:pt idx="715">
                  <c:v>1.126736845212124</c:v>
                </c:pt>
                <c:pt idx="716">
                  <c:v>1.1711143787955982</c:v>
                </c:pt>
                <c:pt idx="717">
                  <c:v>1.0865916894511685</c:v>
                </c:pt>
                <c:pt idx="718">
                  <c:v>0.95606443006175934</c:v>
                </c:pt>
                <c:pt idx="719">
                  <c:v>1.1674102027464581</c:v>
                </c:pt>
                <c:pt idx="720">
                  <c:v>1.1435786989418695</c:v>
                </c:pt>
                <c:pt idx="721">
                  <c:v>1.2176332489171087</c:v>
                </c:pt>
                <c:pt idx="722">
                  <c:v>1.1469566022765449</c:v>
                </c:pt>
                <c:pt idx="723">
                  <c:v>1.1413801389698321</c:v>
                </c:pt>
                <c:pt idx="724">
                  <c:v>1.1228041190829485</c:v>
                </c:pt>
                <c:pt idx="725">
                  <c:v>1.0766869605697715</c:v>
                </c:pt>
                <c:pt idx="726">
                  <c:v>1.0714345026512428</c:v>
                </c:pt>
                <c:pt idx="727">
                  <c:v>1.1594775508298634</c:v>
                </c:pt>
                <c:pt idx="728">
                  <c:v>1.0967067370908401</c:v>
                </c:pt>
                <c:pt idx="729">
                  <c:v>1.126641829276799</c:v>
                </c:pt>
                <c:pt idx="730">
                  <c:v>1.1555423284588577</c:v>
                </c:pt>
                <c:pt idx="731">
                  <c:v>1.1342999353910861</c:v>
                </c:pt>
                <c:pt idx="732">
                  <c:v>1.0985968646659012</c:v>
                </c:pt>
                <c:pt idx="733">
                  <c:v>1.1241508175599819</c:v>
                </c:pt>
                <c:pt idx="734">
                  <c:v>1.1487031247963198</c:v>
                </c:pt>
                <c:pt idx="735">
                  <c:v>1.1361892174589732</c:v>
                </c:pt>
                <c:pt idx="736">
                  <c:v>1.2035447895439251</c:v>
                </c:pt>
                <c:pt idx="737">
                  <c:v>1.1155863101594137</c:v>
                </c:pt>
                <c:pt idx="738">
                  <c:v>1.1059711265296066</c:v>
                </c:pt>
                <c:pt idx="739">
                  <c:v>1.196054621136412</c:v>
                </c:pt>
                <c:pt idx="740">
                  <c:v>1.1529914233980596</c:v>
                </c:pt>
                <c:pt idx="741">
                  <c:v>1.093569305405123</c:v>
                </c:pt>
                <c:pt idx="742">
                  <c:v>1.1737923214497716</c:v>
                </c:pt>
                <c:pt idx="743">
                  <c:v>1.1163157064868872</c:v>
                </c:pt>
                <c:pt idx="744">
                  <c:v>1.1453362724502012</c:v>
                </c:pt>
                <c:pt idx="745">
                  <c:v>1.1409939481526212</c:v>
                </c:pt>
                <c:pt idx="746">
                  <c:v>1.1057143072952953</c:v>
                </c:pt>
                <c:pt idx="747">
                  <c:v>1.1811960370069681</c:v>
                </c:pt>
                <c:pt idx="748">
                  <c:v>1.0944552019295282</c:v>
                </c:pt>
                <c:pt idx="749">
                  <c:v>1.1988088268265273</c:v>
                </c:pt>
                <c:pt idx="750">
                  <c:v>1.1243241009530027</c:v>
                </c:pt>
                <c:pt idx="751">
                  <c:v>1.1101105213035747</c:v>
                </c:pt>
                <c:pt idx="752">
                  <c:v>1.104887252495891</c:v>
                </c:pt>
                <c:pt idx="753">
                  <c:v>1.0962815587181556</c:v>
                </c:pt>
                <c:pt idx="754">
                  <c:v>1.1375963273915679</c:v>
                </c:pt>
                <c:pt idx="755">
                  <c:v>1.1575306696164369</c:v>
                </c:pt>
                <c:pt idx="756">
                  <c:v>1.1209208587735167</c:v>
                </c:pt>
                <c:pt idx="757">
                  <c:v>1.094722891004702</c:v>
                </c:pt>
                <c:pt idx="758">
                  <c:v>1.1335197567355504</c:v>
                </c:pt>
                <c:pt idx="759">
                  <c:v>1.1139753489521369</c:v>
                </c:pt>
                <c:pt idx="760">
                  <c:v>1.1656602014776682</c:v>
                </c:pt>
                <c:pt idx="761">
                  <c:v>1.1214373159731468</c:v>
                </c:pt>
                <c:pt idx="762">
                  <c:v>1.1933382496160607</c:v>
                </c:pt>
                <c:pt idx="763">
                  <c:v>1.196003148971418</c:v>
                </c:pt>
                <c:pt idx="764">
                  <c:v>1.1071325988115688</c:v>
                </c:pt>
                <c:pt idx="765">
                  <c:v>1.166195592210036</c:v>
                </c:pt>
                <c:pt idx="766">
                  <c:v>1.0307361709549854</c:v>
                </c:pt>
                <c:pt idx="767">
                  <c:v>1.1352393900789379</c:v>
                </c:pt>
                <c:pt idx="768">
                  <c:v>1.1280392770840968</c:v>
                </c:pt>
                <c:pt idx="769">
                  <c:v>1.0721656068347802</c:v>
                </c:pt>
                <c:pt idx="770">
                  <c:v>1.1254698849988776</c:v>
                </c:pt>
                <c:pt idx="771">
                  <c:v>1.1113662989178332</c:v>
                </c:pt>
                <c:pt idx="772">
                  <c:v>1.1073513855152355</c:v>
                </c:pt>
                <c:pt idx="773">
                  <c:v>1.1433059698137864</c:v>
                </c:pt>
                <c:pt idx="774">
                  <c:v>1.200614973401851</c:v>
                </c:pt>
                <c:pt idx="775">
                  <c:v>1.1569313250336233</c:v>
                </c:pt>
                <c:pt idx="776">
                  <c:v>1.1417154642519243</c:v>
                </c:pt>
                <c:pt idx="777">
                  <c:v>1.1516673230607148</c:v>
                </c:pt>
                <c:pt idx="778">
                  <c:v>1.108062099731018</c:v>
                </c:pt>
                <c:pt idx="779">
                  <c:v>1.0841243713921875</c:v>
                </c:pt>
                <c:pt idx="780">
                  <c:v>1.0920361076309011</c:v>
                </c:pt>
                <c:pt idx="781">
                  <c:v>1.1563145901782867</c:v>
                </c:pt>
                <c:pt idx="782">
                  <c:v>1.1301643079700094</c:v>
                </c:pt>
                <c:pt idx="783">
                  <c:v>1.0874153881864852</c:v>
                </c:pt>
                <c:pt idx="784">
                  <c:v>1.1141724396935087</c:v>
                </c:pt>
                <c:pt idx="785">
                  <c:v>1.2261920036603544</c:v>
                </c:pt>
                <c:pt idx="786">
                  <c:v>1.1721280596519752</c:v>
                </c:pt>
                <c:pt idx="787">
                  <c:v>1.1485685791501523</c:v>
                </c:pt>
                <c:pt idx="788">
                  <c:v>1.132363429077621</c:v>
                </c:pt>
                <c:pt idx="789">
                  <c:v>1.0955708984594139</c:v>
                </c:pt>
                <c:pt idx="790">
                  <c:v>1.1204113198600623</c:v>
                </c:pt>
                <c:pt idx="791">
                  <c:v>1.1565238116781087</c:v>
                </c:pt>
                <c:pt idx="792">
                  <c:v>1.1002330070104591</c:v>
                </c:pt>
                <c:pt idx="793">
                  <c:v>1.0942286115336086</c:v>
                </c:pt>
                <c:pt idx="794">
                  <c:v>1.0749937552808873</c:v>
                </c:pt>
                <c:pt idx="795">
                  <c:v>1.0886784050663412</c:v>
                </c:pt>
                <c:pt idx="796">
                  <c:v>1.1601125623544291</c:v>
                </c:pt>
                <c:pt idx="797">
                  <c:v>1.2059325230894389</c:v>
                </c:pt>
                <c:pt idx="798">
                  <c:v>1.1473017286082023</c:v>
                </c:pt>
                <c:pt idx="799">
                  <c:v>1.2171767225438415</c:v>
                </c:pt>
                <c:pt idx="800">
                  <c:v>1.1224073822421319</c:v>
                </c:pt>
                <c:pt idx="801">
                  <c:v>1.1563103745447578</c:v>
                </c:pt>
                <c:pt idx="802">
                  <c:v>1.1736429465504719</c:v>
                </c:pt>
                <c:pt idx="803">
                  <c:v>1.0990914174432396</c:v>
                </c:pt>
                <c:pt idx="804">
                  <c:v>1.0739945191390898</c:v>
                </c:pt>
                <c:pt idx="805">
                  <c:v>1.0683731408211588</c:v>
                </c:pt>
                <c:pt idx="806">
                  <c:v>1.1222113404738281</c:v>
                </c:pt>
                <c:pt idx="807">
                  <c:v>1.1172922531937668</c:v>
                </c:pt>
                <c:pt idx="808">
                  <c:v>1.0985933804966503</c:v>
                </c:pt>
                <c:pt idx="809">
                  <c:v>1.1538235859213626</c:v>
                </c:pt>
                <c:pt idx="810">
                  <c:v>1.0574865996501648</c:v>
                </c:pt>
                <c:pt idx="811">
                  <c:v>1.2348165298487277</c:v>
                </c:pt>
                <c:pt idx="812">
                  <c:v>1.1529239848795152</c:v>
                </c:pt>
                <c:pt idx="813">
                  <c:v>1.1330835249898863</c:v>
                </c:pt>
                <c:pt idx="814">
                  <c:v>1.1203431250741442</c:v>
                </c:pt>
                <c:pt idx="815">
                  <c:v>1.0723001007612338</c:v>
                </c:pt>
                <c:pt idx="816">
                  <c:v>1.1060396715405063</c:v>
                </c:pt>
                <c:pt idx="817">
                  <c:v>1.1202945968779396</c:v>
                </c:pt>
                <c:pt idx="818">
                  <c:v>1.0797279693767603</c:v>
                </c:pt>
                <c:pt idx="819">
                  <c:v>1.1592184468723747</c:v>
                </c:pt>
                <c:pt idx="820">
                  <c:v>1.1825542403184262</c:v>
                </c:pt>
                <c:pt idx="821">
                  <c:v>1.1751994453251342</c:v>
                </c:pt>
                <c:pt idx="822">
                  <c:v>1.0945419276898967</c:v>
                </c:pt>
                <c:pt idx="823">
                  <c:v>1.1534301104165081</c:v>
                </c:pt>
                <c:pt idx="824">
                  <c:v>1.101913474743585</c:v>
                </c:pt>
                <c:pt idx="825">
                  <c:v>1.0820840195809347</c:v>
                </c:pt>
                <c:pt idx="826">
                  <c:v>1.1625817966965823</c:v>
                </c:pt>
                <c:pt idx="827">
                  <c:v>1.143956621009836</c:v>
                </c:pt>
                <c:pt idx="828">
                  <c:v>1.1077072770370942</c:v>
                </c:pt>
                <c:pt idx="829">
                  <c:v>1.1464486827162681</c:v>
                </c:pt>
                <c:pt idx="830">
                  <c:v>1.1373557456563752</c:v>
                </c:pt>
                <c:pt idx="831">
                  <c:v>1.0678764003702392</c:v>
                </c:pt>
                <c:pt idx="832">
                  <c:v>1.1623903367037702</c:v>
                </c:pt>
                <c:pt idx="833">
                  <c:v>1.1440446286362393</c:v>
                </c:pt>
                <c:pt idx="834">
                  <c:v>1.0730010025406382</c:v>
                </c:pt>
                <c:pt idx="835">
                  <c:v>1.0850941243042174</c:v>
                </c:pt>
                <c:pt idx="836">
                  <c:v>1.1696190237630799</c:v>
                </c:pt>
                <c:pt idx="837">
                  <c:v>1.1850263143491788</c:v>
                </c:pt>
                <c:pt idx="838">
                  <c:v>1.0848377216078839</c:v>
                </c:pt>
                <c:pt idx="839">
                  <c:v>1.170867233819409</c:v>
                </c:pt>
                <c:pt idx="840">
                  <c:v>1.1829553644185999</c:v>
                </c:pt>
                <c:pt idx="841">
                  <c:v>1.1316364669098369</c:v>
                </c:pt>
                <c:pt idx="842">
                  <c:v>1.0614054563998279</c:v>
                </c:pt>
                <c:pt idx="843">
                  <c:v>1.2300826253701036</c:v>
                </c:pt>
                <c:pt idx="844">
                  <c:v>1.1492905729740295</c:v>
                </c:pt>
                <c:pt idx="845">
                  <c:v>1.1275300945306621</c:v>
                </c:pt>
                <c:pt idx="846">
                  <c:v>1.1515576058708836</c:v>
                </c:pt>
                <c:pt idx="847">
                  <c:v>1.11636742626487</c:v>
                </c:pt>
                <c:pt idx="848">
                  <c:v>1.1737443484877739</c:v>
                </c:pt>
                <c:pt idx="849">
                  <c:v>1.1478607596756882</c:v>
                </c:pt>
                <c:pt idx="850">
                  <c:v>1.0701660954088832</c:v>
                </c:pt>
                <c:pt idx="851">
                  <c:v>1.0534787337490215</c:v>
                </c:pt>
                <c:pt idx="852">
                  <c:v>1.1889895155030723</c:v>
                </c:pt>
                <c:pt idx="853">
                  <c:v>1.1794311775278117</c:v>
                </c:pt>
                <c:pt idx="854">
                  <c:v>1.0285422747151514</c:v>
                </c:pt>
                <c:pt idx="855">
                  <c:v>1.1073277274519091</c:v>
                </c:pt>
                <c:pt idx="856">
                  <c:v>1.2056006567987705</c:v>
                </c:pt>
                <c:pt idx="857">
                  <c:v>1.1228574474059896</c:v>
                </c:pt>
                <c:pt idx="858">
                  <c:v>1.1146199390148079</c:v>
                </c:pt>
                <c:pt idx="859">
                  <c:v>1.083171365488423</c:v>
                </c:pt>
                <c:pt idx="860">
                  <c:v>1.1347536677589494</c:v>
                </c:pt>
                <c:pt idx="861">
                  <c:v>1.1551488435309523</c:v>
                </c:pt>
                <c:pt idx="862">
                  <c:v>1.0844064554462278</c:v>
                </c:pt>
                <c:pt idx="863">
                  <c:v>1.138621111731007</c:v>
                </c:pt>
                <c:pt idx="864">
                  <c:v>1.1155879763777763</c:v>
                </c:pt>
                <c:pt idx="865">
                  <c:v>1.1579533594654965</c:v>
                </c:pt>
                <c:pt idx="866">
                  <c:v>1.2072989916286687</c:v>
                </c:pt>
                <c:pt idx="867">
                  <c:v>1.190187773313883</c:v>
                </c:pt>
                <c:pt idx="868">
                  <c:v>1.1762751709558397</c:v>
                </c:pt>
                <c:pt idx="869">
                  <c:v>1.1982475057771269</c:v>
                </c:pt>
                <c:pt idx="870">
                  <c:v>1.0753168270955618</c:v>
                </c:pt>
                <c:pt idx="871">
                  <c:v>1.0844982534399055</c:v>
                </c:pt>
                <c:pt idx="872">
                  <c:v>1.1902559395286236</c:v>
                </c:pt>
                <c:pt idx="873">
                  <c:v>1.0946507436922772</c:v>
                </c:pt>
                <c:pt idx="874">
                  <c:v>1.1457338493453897</c:v>
                </c:pt>
                <c:pt idx="875">
                  <c:v>1.1395601152612809</c:v>
                </c:pt>
                <c:pt idx="876">
                  <c:v>1.1223409394283372</c:v>
                </c:pt>
                <c:pt idx="877">
                  <c:v>1.1039459532845022</c:v>
                </c:pt>
                <c:pt idx="878">
                  <c:v>1.1595907265607637</c:v>
                </c:pt>
                <c:pt idx="879">
                  <c:v>1.136807211019184</c:v>
                </c:pt>
                <c:pt idx="880">
                  <c:v>1.1098859507547889</c:v>
                </c:pt>
                <c:pt idx="881">
                  <c:v>1.1111360855322561</c:v>
                </c:pt>
                <c:pt idx="882">
                  <c:v>1.0423154234410781</c:v>
                </c:pt>
                <c:pt idx="883">
                  <c:v>1.1505645194472531</c:v>
                </c:pt>
                <c:pt idx="884">
                  <c:v>1.1174201094335068</c:v>
                </c:pt>
                <c:pt idx="885">
                  <c:v>1.1318193360370539</c:v>
                </c:pt>
                <c:pt idx="886">
                  <c:v>1.1246944172406326</c:v>
                </c:pt>
                <c:pt idx="887">
                  <c:v>1.130498302165347</c:v>
                </c:pt>
                <c:pt idx="888">
                  <c:v>1.2082405561282876</c:v>
                </c:pt>
                <c:pt idx="889">
                  <c:v>1.0853539723757462</c:v>
                </c:pt>
                <c:pt idx="890">
                  <c:v>1.0698585171892763</c:v>
                </c:pt>
                <c:pt idx="891">
                  <c:v>1.1182812117399079</c:v>
                </c:pt>
                <c:pt idx="892">
                  <c:v>1.1516497607931984</c:v>
                </c:pt>
                <c:pt idx="893">
                  <c:v>1.161395257868822</c:v>
                </c:pt>
                <c:pt idx="894">
                  <c:v>1.1359901164381701</c:v>
                </c:pt>
                <c:pt idx="895">
                  <c:v>1.1190205033896601</c:v>
                </c:pt>
                <c:pt idx="896">
                  <c:v>1.117188890533463</c:v>
                </c:pt>
                <c:pt idx="897">
                  <c:v>1.1116300806099322</c:v>
                </c:pt>
                <c:pt idx="898">
                  <c:v>1.0797795123141374</c:v>
                </c:pt>
                <c:pt idx="899">
                  <c:v>1.1851970424930729</c:v>
                </c:pt>
                <c:pt idx="900">
                  <c:v>1.2190025158003164</c:v>
                </c:pt>
                <c:pt idx="901">
                  <c:v>1.1686726896451796</c:v>
                </c:pt>
                <c:pt idx="902">
                  <c:v>1.1408101238790214</c:v>
                </c:pt>
                <c:pt idx="903">
                  <c:v>1.0738537206324437</c:v>
                </c:pt>
                <c:pt idx="904">
                  <c:v>1.1480401794537669</c:v>
                </c:pt>
                <c:pt idx="905">
                  <c:v>1.1190600940257367</c:v>
                </c:pt>
                <c:pt idx="906">
                  <c:v>1.0378646210321771</c:v>
                </c:pt>
                <c:pt idx="907">
                  <c:v>1.0852866457348556</c:v>
                </c:pt>
                <c:pt idx="908">
                  <c:v>1.1291479055332836</c:v>
                </c:pt>
                <c:pt idx="909">
                  <c:v>1.1035314344327412</c:v>
                </c:pt>
                <c:pt idx="910">
                  <c:v>1.1233312838777074</c:v>
                </c:pt>
                <c:pt idx="911">
                  <c:v>1.0915441816023566</c:v>
                </c:pt>
                <c:pt idx="912">
                  <c:v>1.1150013617041199</c:v>
                </c:pt>
                <c:pt idx="913">
                  <c:v>1.0906847823945491</c:v>
                </c:pt>
                <c:pt idx="914">
                  <c:v>1.1616206256801092</c:v>
                </c:pt>
                <c:pt idx="915">
                  <c:v>1.1420183513656248</c:v>
                </c:pt>
                <c:pt idx="916">
                  <c:v>1.1360822943426772</c:v>
                </c:pt>
                <c:pt idx="917">
                  <c:v>1.1398836628426281</c:v>
                </c:pt>
                <c:pt idx="918">
                  <c:v>1.148367319328732</c:v>
                </c:pt>
                <c:pt idx="919">
                  <c:v>1.0922073785024107</c:v>
                </c:pt>
                <c:pt idx="920">
                  <c:v>1.1271070694209977</c:v>
                </c:pt>
                <c:pt idx="921">
                  <c:v>1.1112551627352378</c:v>
                </c:pt>
                <c:pt idx="922">
                  <c:v>1.1270877604251668</c:v>
                </c:pt>
                <c:pt idx="923">
                  <c:v>1.0518779152053113</c:v>
                </c:pt>
                <c:pt idx="924">
                  <c:v>1.1127884289201191</c:v>
                </c:pt>
                <c:pt idx="925">
                  <c:v>1.1097471822510749</c:v>
                </c:pt>
                <c:pt idx="926">
                  <c:v>1.1473028937239471</c:v>
                </c:pt>
                <c:pt idx="927">
                  <c:v>1.1427727261853537</c:v>
                </c:pt>
                <c:pt idx="928">
                  <c:v>1.0744840957866586</c:v>
                </c:pt>
                <c:pt idx="929">
                  <c:v>1.1836633626049264</c:v>
                </c:pt>
                <c:pt idx="930">
                  <c:v>1.0855626624046306</c:v>
                </c:pt>
                <c:pt idx="931">
                  <c:v>1.158810317249803</c:v>
                </c:pt>
                <c:pt idx="932">
                  <c:v>1.1552451039853175</c:v>
                </c:pt>
                <c:pt idx="933">
                  <c:v>1.1219799667172672</c:v>
                </c:pt>
                <c:pt idx="934">
                  <c:v>1.1714485821162854</c:v>
                </c:pt>
                <c:pt idx="935">
                  <c:v>0.97035490950217196</c:v>
                </c:pt>
                <c:pt idx="936">
                  <c:v>1.1050854467580749</c:v>
                </c:pt>
                <c:pt idx="937">
                  <c:v>1.1110756589654984</c:v>
                </c:pt>
                <c:pt idx="938">
                  <c:v>1.1547726432045047</c:v>
                </c:pt>
                <c:pt idx="939">
                  <c:v>0.99553901998018512</c:v>
                </c:pt>
                <c:pt idx="940">
                  <c:v>1.1384441312265678</c:v>
                </c:pt>
                <c:pt idx="941">
                  <c:v>1.1421567966881823</c:v>
                </c:pt>
                <c:pt idx="942">
                  <c:v>1.1960021582313276</c:v>
                </c:pt>
                <c:pt idx="943">
                  <c:v>1.1262965637177351</c:v>
                </c:pt>
                <c:pt idx="944">
                  <c:v>1.1291944246921777</c:v>
                </c:pt>
                <c:pt idx="945">
                  <c:v>1.1578661063724631</c:v>
                </c:pt>
                <c:pt idx="946">
                  <c:v>1.1474981895734828</c:v>
                </c:pt>
                <c:pt idx="947">
                  <c:v>1.0351742969525697</c:v>
                </c:pt>
                <c:pt idx="948">
                  <c:v>1.2002219309510223</c:v>
                </c:pt>
                <c:pt idx="949">
                  <c:v>1.1674314030255621</c:v>
                </c:pt>
                <c:pt idx="950">
                  <c:v>1.1284799706014459</c:v>
                </c:pt>
                <c:pt idx="951">
                  <c:v>1.1053033781248032</c:v>
                </c:pt>
                <c:pt idx="952">
                  <c:v>1.1175415674427467</c:v>
                </c:pt>
                <c:pt idx="953">
                  <c:v>1.1285987212730753</c:v>
                </c:pt>
                <c:pt idx="954">
                  <c:v>1.1264419487004522</c:v>
                </c:pt>
                <c:pt idx="955">
                  <c:v>1.1976197174794017</c:v>
                </c:pt>
                <c:pt idx="956">
                  <c:v>1.1487504009190677</c:v>
                </c:pt>
                <c:pt idx="957">
                  <c:v>1.1428432539005258</c:v>
                </c:pt>
                <c:pt idx="958">
                  <c:v>1.112737392792335</c:v>
                </c:pt>
                <c:pt idx="959">
                  <c:v>1.1154127006966916</c:v>
                </c:pt>
                <c:pt idx="960">
                  <c:v>1.1153487649148082</c:v>
                </c:pt>
                <c:pt idx="961">
                  <c:v>1.1928643884537358</c:v>
                </c:pt>
                <c:pt idx="962">
                  <c:v>1.1465035229280713</c:v>
                </c:pt>
                <c:pt idx="963">
                  <c:v>1.14309978240078</c:v>
                </c:pt>
                <c:pt idx="964">
                  <c:v>1.1284199661868142</c:v>
                </c:pt>
                <c:pt idx="965">
                  <c:v>1.1461428262681359</c:v>
                </c:pt>
                <c:pt idx="966">
                  <c:v>1.117464618834231</c:v>
                </c:pt>
                <c:pt idx="967">
                  <c:v>1.0583674649161705</c:v>
                </c:pt>
                <c:pt idx="968">
                  <c:v>1.1634410467634646</c:v>
                </c:pt>
                <c:pt idx="969">
                  <c:v>1.1104724601801297</c:v>
                </c:pt>
                <c:pt idx="970">
                  <c:v>1.0680275674410478</c:v>
                </c:pt>
                <c:pt idx="971">
                  <c:v>1.1253813028186235</c:v>
                </c:pt>
                <c:pt idx="972">
                  <c:v>0.94085111933526833</c:v>
                </c:pt>
                <c:pt idx="973">
                  <c:v>1.1062288219259697</c:v>
                </c:pt>
                <c:pt idx="974">
                  <c:v>1.166387725843925</c:v>
                </c:pt>
                <c:pt idx="975">
                  <c:v>1.0524226434295372</c:v>
                </c:pt>
                <c:pt idx="976">
                  <c:v>1.1444822547435574</c:v>
                </c:pt>
                <c:pt idx="977">
                  <c:v>1.1715864032957306</c:v>
                </c:pt>
                <c:pt idx="978">
                  <c:v>1.1708877365584303</c:v>
                </c:pt>
                <c:pt idx="979">
                  <c:v>1.1200537006558471</c:v>
                </c:pt>
                <c:pt idx="980">
                  <c:v>1.1291185809032123</c:v>
                </c:pt>
                <c:pt idx="981">
                  <c:v>1.0972481939954264</c:v>
                </c:pt>
                <c:pt idx="982">
                  <c:v>1.0906008646015612</c:v>
                </c:pt>
                <c:pt idx="983">
                  <c:v>1.1928435563228645</c:v>
                </c:pt>
                <c:pt idx="984">
                  <c:v>1.074963160097449</c:v>
                </c:pt>
                <c:pt idx="985">
                  <c:v>1.1594752971912681</c:v>
                </c:pt>
                <c:pt idx="986">
                  <c:v>1.1701982547213379</c:v>
                </c:pt>
                <c:pt idx="987">
                  <c:v>1.1078244733063207</c:v>
                </c:pt>
                <c:pt idx="988">
                  <c:v>1.1393005577408963</c:v>
                </c:pt>
                <c:pt idx="989">
                  <c:v>1.1508041462684779</c:v>
                </c:pt>
                <c:pt idx="990">
                  <c:v>1.099069608949133</c:v>
                </c:pt>
                <c:pt idx="991">
                  <c:v>1.1267775602999366</c:v>
                </c:pt>
                <c:pt idx="992">
                  <c:v>1.1247622491874254</c:v>
                </c:pt>
                <c:pt idx="993">
                  <c:v>1.0622381814329056</c:v>
                </c:pt>
                <c:pt idx="994">
                  <c:v>1.2265652413793044</c:v>
                </c:pt>
                <c:pt idx="995">
                  <c:v>1.1563631333538922</c:v>
                </c:pt>
                <c:pt idx="996">
                  <c:v>1.1905391421111151</c:v>
                </c:pt>
                <c:pt idx="997">
                  <c:v>1.0782118057346761</c:v>
                </c:pt>
                <c:pt idx="998">
                  <c:v>1.1321219289176379</c:v>
                </c:pt>
                <c:pt idx="999">
                  <c:v>1.1184937375523893</c:v>
                </c:pt>
                <c:pt idx="1000">
                  <c:v>1.1262678564686022</c:v>
                </c:pt>
              </c:numCache>
            </c:numRef>
          </c:xVal>
          <c:yVal>
            <c:numRef>
              <c:f>Model!$AV$9:$AV$1009</c:f>
              <c:numCache>
                <c:formatCode>General</c:formatCode>
                <c:ptCount val="1001"/>
                <c:pt idx="0">
                  <c:v>47866.557426833446</c:v>
                </c:pt>
                <c:pt idx="1">
                  <c:v>49483.616136406665</c:v>
                </c:pt>
                <c:pt idx="2">
                  <c:v>56210.359951648199</c:v>
                </c:pt>
                <c:pt idx="3">
                  <c:v>53175.110866593459</c:v>
                </c:pt>
                <c:pt idx="4">
                  <c:v>71521.794938886072</c:v>
                </c:pt>
                <c:pt idx="5">
                  <c:v>48756.44057826123</c:v>
                </c:pt>
                <c:pt idx="6">
                  <c:v>53615.052351257582</c:v>
                </c:pt>
                <c:pt idx="7">
                  <c:v>63095.303326490481</c:v>
                </c:pt>
                <c:pt idx="8">
                  <c:v>53050.394267347452</c:v>
                </c:pt>
                <c:pt idx="9">
                  <c:v>48262.829846154571</c:v>
                </c:pt>
                <c:pt idx="10">
                  <c:v>47224.463047783211</c:v>
                </c:pt>
                <c:pt idx="11">
                  <c:v>54707.696654163803</c:v>
                </c:pt>
                <c:pt idx="12">
                  <c:v>49559.312113334112</c:v>
                </c:pt>
                <c:pt idx="13">
                  <c:v>52283.599794887603</c:v>
                </c:pt>
                <c:pt idx="14">
                  <c:v>49143.126230501293</c:v>
                </c:pt>
                <c:pt idx="15">
                  <c:v>58198.400909839351</c:v>
                </c:pt>
                <c:pt idx="16">
                  <c:v>47970.218269802594</c:v>
                </c:pt>
                <c:pt idx="17">
                  <c:v>82788.932369934395</c:v>
                </c:pt>
                <c:pt idx="18">
                  <c:v>50562.430463530502</c:v>
                </c:pt>
                <c:pt idx="19">
                  <c:v>51497.344575361501</c:v>
                </c:pt>
                <c:pt idx="20">
                  <c:v>51420.856314450823</c:v>
                </c:pt>
                <c:pt idx="21">
                  <c:v>48121.335717368325</c:v>
                </c:pt>
                <c:pt idx="22">
                  <c:v>53379.279064798975</c:v>
                </c:pt>
                <c:pt idx="23">
                  <c:v>56129.092023616176</c:v>
                </c:pt>
                <c:pt idx="24">
                  <c:v>58551.42323476632</c:v>
                </c:pt>
                <c:pt idx="25">
                  <c:v>49357.431797685596</c:v>
                </c:pt>
                <c:pt idx="26">
                  <c:v>47697.200073990709</c:v>
                </c:pt>
                <c:pt idx="27">
                  <c:v>51469.404236911345</c:v>
                </c:pt>
                <c:pt idx="28">
                  <c:v>76229.814351074427</c:v>
                </c:pt>
                <c:pt idx="29">
                  <c:v>68392.192498182965</c:v>
                </c:pt>
                <c:pt idx="30">
                  <c:v>52694.188977507685</c:v>
                </c:pt>
                <c:pt idx="31">
                  <c:v>50904.433851085232</c:v>
                </c:pt>
                <c:pt idx="32">
                  <c:v>52456.189895778843</c:v>
                </c:pt>
                <c:pt idx="33">
                  <c:v>50377.275682425287</c:v>
                </c:pt>
                <c:pt idx="34">
                  <c:v>56856.41362978812</c:v>
                </c:pt>
                <c:pt idx="35">
                  <c:v>52121.706064960657</c:v>
                </c:pt>
                <c:pt idx="36">
                  <c:v>51136.320035958852</c:v>
                </c:pt>
                <c:pt idx="37">
                  <c:v>48874.176682911995</c:v>
                </c:pt>
                <c:pt idx="38">
                  <c:v>51521.675873524451</c:v>
                </c:pt>
                <c:pt idx="39">
                  <c:v>57068.195728866973</c:v>
                </c:pt>
                <c:pt idx="40">
                  <c:v>59127.448095140076</c:v>
                </c:pt>
                <c:pt idx="41">
                  <c:v>49118.821512253809</c:v>
                </c:pt>
                <c:pt idx="42">
                  <c:v>48888.92953388601</c:v>
                </c:pt>
                <c:pt idx="43">
                  <c:v>50725.258068023002</c:v>
                </c:pt>
                <c:pt idx="44">
                  <c:v>47903.114251929961</c:v>
                </c:pt>
                <c:pt idx="45">
                  <c:v>52206.847649493953</c:v>
                </c:pt>
                <c:pt idx="46">
                  <c:v>47653.40454893987</c:v>
                </c:pt>
                <c:pt idx="47">
                  <c:v>47560.624997870065</c:v>
                </c:pt>
                <c:pt idx="48">
                  <c:v>49314.244326330721</c:v>
                </c:pt>
                <c:pt idx="49">
                  <c:v>50697.785426542017</c:v>
                </c:pt>
                <c:pt idx="50">
                  <c:v>49994.876676277854</c:v>
                </c:pt>
                <c:pt idx="51">
                  <c:v>55104.951437144868</c:v>
                </c:pt>
                <c:pt idx="52">
                  <c:v>48640.823412237805</c:v>
                </c:pt>
                <c:pt idx="53">
                  <c:v>50549.578072410637</c:v>
                </c:pt>
                <c:pt idx="54">
                  <c:v>52038.466640854786</c:v>
                </c:pt>
                <c:pt idx="55">
                  <c:v>72846.786849923534</c:v>
                </c:pt>
                <c:pt idx="56">
                  <c:v>53158.25884702598</c:v>
                </c:pt>
                <c:pt idx="57">
                  <c:v>53505.214274866878</c:v>
                </c:pt>
                <c:pt idx="58">
                  <c:v>53907.669978791593</c:v>
                </c:pt>
                <c:pt idx="59">
                  <c:v>48470.695176884801</c:v>
                </c:pt>
                <c:pt idx="60">
                  <c:v>47489.319412305085</c:v>
                </c:pt>
                <c:pt idx="61">
                  <c:v>47442.431054636501</c:v>
                </c:pt>
                <c:pt idx="62">
                  <c:v>50999.091981635589</c:v>
                </c:pt>
                <c:pt idx="63">
                  <c:v>58618.325149278586</c:v>
                </c:pt>
                <c:pt idx="64">
                  <c:v>47507.309555585613</c:v>
                </c:pt>
                <c:pt idx="65">
                  <c:v>52273.305209549784</c:v>
                </c:pt>
                <c:pt idx="66">
                  <c:v>47648.349163979612</c:v>
                </c:pt>
                <c:pt idx="67">
                  <c:v>48390.329228757582</c:v>
                </c:pt>
                <c:pt idx="68">
                  <c:v>57534.932705291227</c:v>
                </c:pt>
                <c:pt idx="69">
                  <c:v>63028.708748297257</c:v>
                </c:pt>
                <c:pt idx="70">
                  <c:v>64646.325073566055</c:v>
                </c:pt>
                <c:pt idx="71">
                  <c:v>88063.682902900342</c:v>
                </c:pt>
                <c:pt idx="72">
                  <c:v>49541.684002773327</c:v>
                </c:pt>
                <c:pt idx="73">
                  <c:v>50048.647569414548</c:v>
                </c:pt>
                <c:pt idx="74">
                  <c:v>50879.914777871098</c:v>
                </c:pt>
                <c:pt idx="75">
                  <c:v>50232.636679827905</c:v>
                </c:pt>
                <c:pt idx="76">
                  <c:v>48655.695879664177</c:v>
                </c:pt>
                <c:pt idx="77">
                  <c:v>53754.695850586882</c:v>
                </c:pt>
                <c:pt idx="78">
                  <c:v>47769.129794438959</c:v>
                </c:pt>
                <c:pt idx="79">
                  <c:v>48417.781647169832</c:v>
                </c:pt>
                <c:pt idx="80">
                  <c:v>54355.449681363927</c:v>
                </c:pt>
                <c:pt idx="81">
                  <c:v>49537.709090056625</c:v>
                </c:pt>
                <c:pt idx="82">
                  <c:v>49534.347679798302</c:v>
                </c:pt>
                <c:pt idx="83">
                  <c:v>53880.07416705403</c:v>
                </c:pt>
                <c:pt idx="84">
                  <c:v>48405.510563472788</c:v>
                </c:pt>
                <c:pt idx="85">
                  <c:v>47615.44546265035</c:v>
                </c:pt>
                <c:pt idx="86">
                  <c:v>47971.913268183387</c:v>
                </c:pt>
                <c:pt idx="87">
                  <c:v>50389.33139932921</c:v>
                </c:pt>
                <c:pt idx="88">
                  <c:v>106835.69788503346</c:v>
                </c:pt>
                <c:pt idx="89">
                  <c:v>47461.853371604666</c:v>
                </c:pt>
                <c:pt idx="90">
                  <c:v>48106.732355254549</c:v>
                </c:pt>
                <c:pt idx="91">
                  <c:v>47666.806566312473</c:v>
                </c:pt>
                <c:pt idx="92">
                  <c:v>48703.209768936096</c:v>
                </c:pt>
                <c:pt idx="93">
                  <c:v>49378.629167302555</c:v>
                </c:pt>
                <c:pt idx="94">
                  <c:v>68970.933501245556</c:v>
                </c:pt>
                <c:pt idx="95">
                  <c:v>49021.163851393881</c:v>
                </c:pt>
                <c:pt idx="96">
                  <c:v>50684.424560855245</c:v>
                </c:pt>
                <c:pt idx="97">
                  <c:v>50416.651391758744</c:v>
                </c:pt>
                <c:pt idx="98">
                  <c:v>49169.69902240525</c:v>
                </c:pt>
                <c:pt idx="99">
                  <c:v>51196.883345462062</c:v>
                </c:pt>
                <c:pt idx="100">
                  <c:v>53975.937885011881</c:v>
                </c:pt>
                <c:pt idx="101">
                  <c:v>47575.616299264424</c:v>
                </c:pt>
                <c:pt idx="102">
                  <c:v>47655.955465342675</c:v>
                </c:pt>
                <c:pt idx="103">
                  <c:v>50261.135228353211</c:v>
                </c:pt>
                <c:pt idx="104">
                  <c:v>47635.862976797551</c:v>
                </c:pt>
                <c:pt idx="105">
                  <c:v>47891.663977836717</c:v>
                </c:pt>
                <c:pt idx="106">
                  <c:v>48820.535036211673</c:v>
                </c:pt>
                <c:pt idx="107">
                  <c:v>47517.430052761105</c:v>
                </c:pt>
                <c:pt idx="108">
                  <c:v>54606.693071639529</c:v>
                </c:pt>
                <c:pt idx="109">
                  <c:v>48581.883766198742</c:v>
                </c:pt>
                <c:pt idx="110">
                  <c:v>51486.800863089418</c:v>
                </c:pt>
                <c:pt idx="111">
                  <c:v>48726.374332071122</c:v>
                </c:pt>
                <c:pt idx="112">
                  <c:v>48618.6653363613</c:v>
                </c:pt>
                <c:pt idx="113">
                  <c:v>47761.738674879947</c:v>
                </c:pt>
                <c:pt idx="114">
                  <c:v>50892.490168961172</c:v>
                </c:pt>
                <c:pt idx="115">
                  <c:v>47106.352376205483</c:v>
                </c:pt>
                <c:pt idx="116">
                  <c:v>47652.686328169955</c:v>
                </c:pt>
                <c:pt idx="117">
                  <c:v>47626.638368915723</c:v>
                </c:pt>
                <c:pt idx="118">
                  <c:v>49066.664317623421</c:v>
                </c:pt>
                <c:pt idx="119">
                  <c:v>51263.336501416372</c:v>
                </c:pt>
                <c:pt idx="120">
                  <c:v>51016.180326960872</c:v>
                </c:pt>
                <c:pt idx="121">
                  <c:v>85882.930312199329</c:v>
                </c:pt>
                <c:pt idx="122">
                  <c:v>50664.416696665343</c:v>
                </c:pt>
                <c:pt idx="123">
                  <c:v>63343.675967133837</c:v>
                </c:pt>
                <c:pt idx="124">
                  <c:v>49876.749997855535</c:v>
                </c:pt>
                <c:pt idx="125">
                  <c:v>87002.763567132817</c:v>
                </c:pt>
                <c:pt idx="126">
                  <c:v>47522.791574968302</c:v>
                </c:pt>
                <c:pt idx="127">
                  <c:v>115014.77934999479</c:v>
                </c:pt>
                <c:pt idx="128">
                  <c:v>47781.51838561162</c:v>
                </c:pt>
                <c:pt idx="129">
                  <c:v>68245.233356738536</c:v>
                </c:pt>
                <c:pt idx="130">
                  <c:v>53450.204359893476</c:v>
                </c:pt>
                <c:pt idx="131">
                  <c:v>47465.236638143477</c:v>
                </c:pt>
                <c:pt idx="132">
                  <c:v>56120.180293860452</c:v>
                </c:pt>
                <c:pt idx="133">
                  <c:v>62292.471172857782</c:v>
                </c:pt>
                <c:pt idx="134">
                  <c:v>52249.420815120611</c:v>
                </c:pt>
                <c:pt idx="135">
                  <c:v>50213.039945099525</c:v>
                </c:pt>
                <c:pt idx="136">
                  <c:v>77372.808633056775</c:v>
                </c:pt>
                <c:pt idx="137">
                  <c:v>47818.11906809442</c:v>
                </c:pt>
                <c:pt idx="138">
                  <c:v>59999.252438071737</c:v>
                </c:pt>
                <c:pt idx="139">
                  <c:v>47816.60378366556</c:v>
                </c:pt>
                <c:pt idx="140">
                  <c:v>47852.577972688086</c:v>
                </c:pt>
                <c:pt idx="141">
                  <c:v>50221.402166430998</c:v>
                </c:pt>
                <c:pt idx="142">
                  <c:v>47492.025374821445</c:v>
                </c:pt>
                <c:pt idx="143">
                  <c:v>49440.481252398502</c:v>
                </c:pt>
                <c:pt idx="144">
                  <c:v>48218.407268611096</c:v>
                </c:pt>
                <c:pt idx="145">
                  <c:v>48764.206427261517</c:v>
                </c:pt>
                <c:pt idx="146">
                  <c:v>50141.541610435816</c:v>
                </c:pt>
                <c:pt idx="147">
                  <c:v>48381.013236786326</c:v>
                </c:pt>
                <c:pt idx="148">
                  <c:v>48080.335047887042</c:v>
                </c:pt>
                <c:pt idx="149">
                  <c:v>55274.372389072007</c:v>
                </c:pt>
                <c:pt idx="150">
                  <c:v>48218.50984475165</c:v>
                </c:pt>
                <c:pt idx="151">
                  <c:v>49451.890500337438</c:v>
                </c:pt>
                <c:pt idx="152">
                  <c:v>47246.174479824891</c:v>
                </c:pt>
                <c:pt idx="153">
                  <c:v>57570.823624547862</c:v>
                </c:pt>
                <c:pt idx="154">
                  <c:v>64175.252658280711</c:v>
                </c:pt>
                <c:pt idx="155">
                  <c:v>49077.83586695671</c:v>
                </c:pt>
                <c:pt idx="156">
                  <c:v>51791.48718481043</c:v>
                </c:pt>
                <c:pt idx="157">
                  <c:v>49133.163673797513</c:v>
                </c:pt>
                <c:pt idx="158">
                  <c:v>48224.981913881056</c:v>
                </c:pt>
                <c:pt idx="159">
                  <c:v>47748.799665155886</c:v>
                </c:pt>
                <c:pt idx="160">
                  <c:v>48967.374458391831</c:v>
                </c:pt>
                <c:pt idx="161">
                  <c:v>48816.381346084294</c:v>
                </c:pt>
                <c:pt idx="162">
                  <c:v>57034.408274949456</c:v>
                </c:pt>
                <c:pt idx="163">
                  <c:v>47784.137714061522</c:v>
                </c:pt>
                <c:pt idx="164">
                  <c:v>48979.376840094847</c:v>
                </c:pt>
                <c:pt idx="165">
                  <c:v>56118.443160718001</c:v>
                </c:pt>
                <c:pt idx="166">
                  <c:v>55483.713102570713</c:v>
                </c:pt>
                <c:pt idx="167">
                  <c:v>72026.157286838104</c:v>
                </c:pt>
                <c:pt idx="168">
                  <c:v>47606.518019930882</c:v>
                </c:pt>
                <c:pt idx="169">
                  <c:v>62269.068788061573</c:v>
                </c:pt>
                <c:pt idx="170">
                  <c:v>48872.70140963103</c:v>
                </c:pt>
                <c:pt idx="171">
                  <c:v>47558.575349959407</c:v>
                </c:pt>
                <c:pt idx="172">
                  <c:v>50243.38990668019</c:v>
                </c:pt>
                <c:pt idx="173">
                  <c:v>47404.202190799522</c:v>
                </c:pt>
                <c:pt idx="174">
                  <c:v>52529.469623175348</c:v>
                </c:pt>
                <c:pt idx="175">
                  <c:v>67674.156838348325</c:v>
                </c:pt>
                <c:pt idx="176">
                  <c:v>50189.363570226371</c:v>
                </c:pt>
                <c:pt idx="177">
                  <c:v>59072.205972652257</c:v>
                </c:pt>
                <c:pt idx="178">
                  <c:v>50734.183731228273</c:v>
                </c:pt>
                <c:pt idx="179">
                  <c:v>47445.382159607696</c:v>
                </c:pt>
                <c:pt idx="180">
                  <c:v>48542.169692008552</c:v>
                </c:pt>
                <c:pt idx="181">
                  <c:v>47552.614554597152</c:v>
                </c:pt>
                <c:pt idx="182">
                  <c:v>48768.143122581947</c:v>
                </c:pt>
                <c:pt idx="183">
                  <c:v>70714.624007623934</c:v>
                </c:pt>
                <c:pt idx="184">
                  <c:v>48483.068064473526</c:v>
                </c:pt>
                <c:pt idx="185">
                  <c:v>60008.629372157913</c:v>
                </c:pt>
                <c:pt idx="186">
                  <c:v>47748.962359731733</c:v>
                </c:pt>
                <c:pt idx="187">
                  <c:v>54782.990942227007</c:v>
                </c:pt>
                <c:pt idx="188">
                  <c:v>51569.228493753413</c:v>
                </c:pt>
                <c:pt idx="189">
                  <c:v>47266.442899209942</c:v>
                </c:pt>
                <c:pt idx="190">
                  <c:v>47737.27055921495</c:v>
                </c:pt>
                <c:pt idx="191">
                  <c:v>48606.366617081301</c:v>
                </c:pt>
                <c:pt idx="192">
                  <c:v>47924.68176295708</c:v>
                </c:pt>
                <c:pt idx="193">
                  <c:v>50837.304452561642</c:v>
                </c:pt>
                <c:pt idx="194">
                  <c:v>50127.268869956824</c:v>
                </c:pt>
                <c:pt idx="195">
                  <c:v>49476.585721873344</c:v>
                </c:pt>
                <c:pt idx="196">
                  <c:v>48425.08234735702</c:v>
                </c:pt>
                <c:pt idx="197">
                  <c:v>48406.183392122774</c:v>
                </c:pt>
                <c:pt idx="198">
                  <c:v>49921.49303905361</c:v>
                </c:pt>
                <c:pt idx="199">
                  <c:v>55823.115746821728</c:v>
                </c:pt>
                <c:pt idx="200">
                  <c:v>49251.226412181037</c:v>
                </c:pt>
                <c:pt idx="201">
                  <c:v>79875.088512136601</c:v>
                </c:pt>
                <c:pt idx="202">
                  <c:v>55493.471502510314</c:v>
                </c:pt>
                <c:pt idx="203">
                  <c:v>71231.292726046682</c:v>
                </c:pt>
                <c:pt idx="204">
                  <c:v>49026.153070128217</c:v>
                </c:pt>
                <c:pt idx="205">
                  <c:v>63505.678771986117</c:v>
                </c:pt>
                <c:pt idx="206">
                  <c:v>49071.201458693817</c:v>
                </c:pt>
                <c:pt idx="207">
                  <c:v>53975.279096839178</c:v>
                </c:pt>
                <c:pt idx="208">
                  <c:v>47415.230209093032</c:v>
                </c:pt>
                <c:pt idx="209">
                  <c:v>47938.131951076124</c:v>
                </c:pt>
                <c:pt idx="210">
                  <c:v>48829.887504938226</c:v>
                </c:pt>
                <c:pt idx="211">
                  <c:v>50629.847446211425</c:v>
                </c:pt>
                <c:pt idx="212">
                  <c:v>48947.711124803543</c:v>
                </c:pt>
                <c:pt idx="213">
                  <c:v>48260.421547726401</c:v>
                </c:pt>
                <c:pt idx="214">
                  <c:v>52115.829646370206</c:v>
                </c:pt>
                <c:pt idx="215">
                  <c:v>51888.032692200213</c:v>
                </c:pt>
                <c:pt idx="216">
                  <c:v>47497.186960294086</c:v>
                </c:pt>
                <c:pt idx="217">
                  <c:v>55657.053436853836</c:v>
                </c:pt>
                <c:pt idx="218">
                  <c:v>51287.836450158749</c:v>
                </c:pt>
                <c:pt idx="219">
                  <c:v>52466.394103758656</c:v>
                </c:pt>
                <c:pt idx="220">
                  <c:v>52830.852589163151</c:v>
                </c:pt>
                <c:pt idx="221">
                  <c:v>51380.454296321492</c:v>
                </c:pt>
                <c:pt idx="222">
                  <c:v>48614.301653860137</c:v>
                </c:pt>
                <c:pt idx="223">
                  <c:v>53121.406356497013</c:v>
                </c:pt>
                <c:pt idx="224">
                  <c:v>47379.232607398873</c:v>
                </c:pt>
                <c:pt idx="225">
                  <c:v>49710.802021891803</c:v>
                </c:pt>
                <c:pt idx="226">
                  <c:v>55103.236648136066</c:v>
                </c:pt>
                <c:pt idx="227">
                  <c:v>48828.17744382385</c:v>
                </c:pt>
                <c:pt idx="228">
                  <c:v>75059.791234353033</c:v>
                </c:pt>
                <c:pt idx="229">
                  <c:v>48227.634523745648</c:v>
                </c:pt>
                <c:pt idx="230">
                  <c:v>49752.79632080064</c:v>
                </c:pt>
                <c:pt idx="231">
                  <c:v>52497.653299996105</c:v>
                </c:pt>
                <c:pt idx="232">
                  <c:v>56097.348065516257</c:v>
                </c:pt>
                <c:pt idx="233">
                  <c:v>48131.812690090417</c:v>
                </c:pt>
                <c:pt idx="234">
                  <c:v>47464.517909676812</c:v>
                </c:pt>
                <c:pt idx="235">
                  <c:v>48153.921716665696</c:v>
                </c:pt>
                <c:pt idx="236">
                  <c:v>48734.882726496086</c:v>
                </c:pt>
                <c:pt idx="237">
                  <c:v>50279.347852775041</c:v>
                </c:pt>
                <c:pt idx="238">
                  <c:v>48027.831529407071</c:v>
                </c:pt>
                <c:pt idx="239">
                  <c:v>60952.635094018849</c:v>
                </c:pt>
                <c:pt idx="240">
                  <c:v>48121.110394661453</c:v>
                </c:pt>
                <c:pt idx="241">
                  <c:v>49189.749453217853</c:v>
                </c:pt>
                <c:pt idx="242">
                  <c:v>82325.469714326231</c:v>
                </c:pt>
                <c:pt idx="243">
                  <c:v>47700.54887125962</c:v>
                </c:pt>
                <c:pt idx="244">
                  <c:v>53173.479192265528</c:v>
                </c:pt>
                <c:pt idx="245">
                  <c:v>49279.474493831658</c:v>
                </c:pt>
                <c:pt idx="246">
                  <c:v>48571.259526687223</c:v>
                </c:pt>
                <c:pt idx="247">
                  <c:v>47714.729741128132</c:v>
                </c:pt>
                <c:pt idx="248">
                  <c:v>47265.87375680072</c:v>
                </c:pt>
                <c:pt idx="249">
                  <c:v>49020.797243724723</c:v>
                </c:pt>
                <c:pt idx="250">
                  <c:v>55381.586655651976</c:v>
                </c:pt>
                <c:pt idx="251">
                  <c:v>56848.990282445302</c:v>
                </c:pt>
                <c:pt idx="252">
                  <c:v>48593.205711839764</c:v>
                </c:pt>
                <c:pt idx="253">
                  <c:v>69344.393647975216</c:v>
                </c:pt>
                <c:pt idx="254">
                  <c:v>49940.912708388161</c:v>
                </c:pt>
                <c:pt idx="255">
                  <c:v>57419.658489170142</c:v>
                </c:pt>
                <c:pt idx="256">
                  <c:v>47973.124755127843</c:v>
                </c:pt>
                <c:pt idx="257">
                  <c:v>47648.794325350493</c:v>
                </c:pt>
                <c:pt idx="258">
                  <c:v>68800.976634861756</c:v>
                </c:pt>
                <c:pt idx="259">
                  <c:v>54651.398953432275</c:v>
                </c:pt>
                <c:pt idx="260">
                  <c:v>55125.355579300245</c:v>
                </c:pt>
                <c:pt idx="261">
                  <c:v>57336.649558055302</c:v>
                </c:pt>
                <c:pt idx="262">
                  <c:v>56807.812532282696</c:v>
                </c:pt>
                <c:pt idx="263">
                  <c:v>48841.538364425011</c:v>
                </c:pt>
                <c:pt idx="264">
                  <c:v>47630.949413103328</c:v>
                </c:pt>
                <c:pt idx="265">
                  <c:v>49392.590578604169</c:v>
                </c:pt>
                <c:pt idx="266">
                  <c:v>47381.131823814991</c:v>
                </c:pt>
                <c:pt idx="267">
                  <c:v>48771.214143818477</c:v>
                </c:pt>
                <c:pt idx="268">
                  <c:v>61955.767475901252</c:v>
                </c:pt>
                <c:pt idx="269">
                  <c:v>50743.26558498363</c:v>
                </c:pt>
                <c:pt idx="270">
                  <c:v>49777.511404113182</c:v>
                </c:pt>
                <c:pt idx="271">
                  <c:v>61683.790543748997</c:v>
                </c:pt>
                <c:pt idx="272">
                  <c:v>50109.279737043427</c:v>
                </c:pt>
                <c:pt idx="273">
                  <c:v>62480.928966439649</c:v>
                </c:pt>
                <c:pt idx="274">
                  <c:v>51785.605820108642</c:v>
                </c:pt>
                <c:pt idx="275">
                  <c:v>47464.033108765667</c:v>
                </c:pt>
                <c:pt idx="276">
                  <c:v>50092.769393076451</c:v>
                </c:pt>
                <c:pt idx="277">
                  <c:v>51282.16245655017</c:v>
                </c:pt>
                <c:pt idx="278">
                  <c:v>48387.568316011108</c:v>
                </c:pt>
                <c:pt idx="279">
                  <c:v>52875.646293262063</c:v>
                </c:pt>
                <c:pt idx="280">
                  <c:v>48598.363001535072</c:v>
                </c:pt>
                <c:pt idx="281">
                  <c:v>49393.831657184215</c:v>
                </c:pt>
                <c:pt idx="282">
                  <c:v>49943.253819396923</c:v>
                </c:pt>
                <c:pt idx="283">
                  <c:v>51256.465875878297</c:v>
                </c:pt>
                <c:pt idx="284">
                  <c:v>47423.343793367458</c:v>
                </c:pt>
                <c:pt idx="285">
                  <c:v>48524.066935768074</c:v>
                </c:pt>
                <c:pt idx="286">
                  <c:v>59771.377311989083</c:v>
                </c:pt>
                <c:pt idx="287">
                  <c:v>48645.721369742329</c:v>
                </c:pt>
                <c:pt idx="288">
                  <c:v>49053.650554261512</c:v>
                </c:pt>
                <c:pt idx="289">
                  <c:v>49143.874581401906</c:v>
                </c:pt>
                <c:pt idx="290">
                  <c:v>48493.144728763815</c:v>
                </c:pt>
                <c:pt idx="291">
                  <c:v>47325.840204891792</c:v>
                </c:pt>
                <c:pt idx="292">
                  <c:v>49277.387261819298</c:v>
                </c:pt>
                <c:pt idx="293">
                  <c:v>56382.249228403183</c:v>
                </c:pt>
                <c:pt idx="294">
                  <c:v>57669.858970511283</c:v>
                </c:pt>
                <c:pt idx="295">
                  <c:v>62924.100870397495</c:v>
                </c:pt>
                <c:pt idx="296">
                  <c:v>50420.200540042773</c:v>
                </c:pt>
                <c:pt idx="297">
                  <c:v>60261.867341145968</c:v>
                </c:pt>
                <c:pt idx="298">
                  <c:v>47693.138369921413</c:v>
                </c:pt>
                <c:pt idx="299">
                  <c:v>64607.814940510987</c:v>
                </c:pt>
                <c:pt idx="300">
                  <c:v>51977.904836309637</c:v>
                </c:pt>
                <c:pt idx="301">
                  <c:v>57198.837390854045</c:v>
                </c:pt>
                <c:pt idx="302">
                  <c:v>49497.066755543783</c:v>
                </c:pt>
                <c:pt idx="303">
                  <c:v>51626.591542995244</c:v>
                </c:pt>
                <c:pt idx="304">
                  <c:v>52818.599281181901</c:v>
                </c:pt>
                <c:pt idx="305">
                  <c:v>63019.849699714789</c:v>
                </c:pt>
                <c:pt idx="306">
                  <c:v>70288.999473845033</c:v>
                </c:pt>
                <c:pt idx="307">
                  <c:v>50088.291998454632</c:v>
                </c:pt>
                <c:pt idx="308">
                  <c:v>48053.239540578361</c:v>
                </c:pt>
                <c:pt idx="309">
                  <c:v>49734.031669094256</c:v>
                </c:pt>
                <c:pt idx="310">
                  <c:v>49411.784968710897</c:v>
                </c:pt>
                <c:pt idx="311">
                  <c:v>49123.420455003841</c:v>
                </c:pt>
                <c:pt idx="312">
                  <c:v>48155.802874433764</c:v>
                </c:pt>
                <c:pt idx="313">
                  <c:v>61296.642200069051</c:v>
                </c:pt>
                <c:pt idx="314">
                  <c:v>47780.178846171446</c:v>
                </c:pt>
                <c:pt idx="315">
                  <c:v>51458.680523641451</c:v>
                </c:pt>
                <c:pt idx="316">
                  <c:v>47517.903434781532</c:v>
                </c:pt>
                <c:pt idx="317">
                  <c:v>52039.733244491166</c:v>
                </c:pt>
                <c:pt idx="318">
                  <c:v>52117.242772965372</c:v>
                </c:pt>
                <c:pt idx="319">
                  <c:v>48925.002991488218</c:v>
                </c:pt>
                <c:pt idx="320">
                  <c:v>49941.55863274802</c:v>
                </c:pt>
                <c:pt idx="321">
                  <c:v>48592.153094667228</c:v>
                </c:pt>
                <c:pt idx="322">
                  <c:v>47362.973461704314</c:v>
                </c:pt>
                <c:pt idx="323">
                  <c:v>105609.40785941979</c:v>
                </c:pt>
                <c:pt idx="324">
                  <c:v>50049.691014930111</c:v>
                </c:pt>
                <c:pt idx="325">
                  <c:v>84646.971645501806</c:v>
                </c:pt>
                <c:pt idx="326">
                  <c:v>47724.609419523287</c:v>
                </c:pt>
                <c:pt idx="327">
                  <c:v>50269.966280280743</c:v>
                </c:pt>
                <c:pt idx="328">
                  <c:v>48903.173729152986</c:v>
                </c:pt>
                <c:pt idx="329">
                  <c:v>47239.986190899886</c:v>
                </c:pt>
                <c:pt idx="330">
                  <c:v>48006.389879437374</c:v>
                </c:pt>
                <c:pt idx="331">
                  <c:v>51985.584578769718</c:v>
                </c:pt>
                <c:pt idx="332">
                  <c:v>48079.291606514467</c:v>
                </c:pt>
                <c:pt idx="333">
                  <c:v>56608.432192336317</c:v>
                </c:pt>
                <c:pt idx="334">
                  <c:v>52124.346251581112</c:v>
                </c:pt>
                <c:pt idx="335">
                  <c:v>48721.519244545969</c:v>
                </c:pt>
                <c:pt idx="336">
                  <c:v>53147.430836784479</c:v>
                </c:pt>
                <c:pt idx="337">
                  <c:v>56610.719152259982</c:v>
                </c:pt>
                <c:pt idx="338">
                  <c:v>55950.912682969007</c:v>
                </c:pt>
                <c:pt idx="339">
                  <c:v>47363.522548141511</c:v>
                </c:pt>
                <c:pt idx="340">
                  <c:v>48506.876382955648</c:v>
                </c:pt>
                <c:pt idx="341">
                  <c:v>47889.503220356477</c:v>
                </c:pt>
                <c:pt idx="342">
                  <c:v>58460.298061964611</c:v>
                </c:pt>
                <c:pt idx="343">
                  <c:v>54841.600068868269</c:v>
                </c:pt>
                <c:pt idx="344">
                  <c:v>50840.316270466006</c:v>
                </c:pt>
                <c:pt idx="345">
                  <c:v>48467.9441070842</c:v>
                </c:pt>
                <c:pt idx="346">
                  <c:v>49212.112383793166</c:v>
                </c:pt>
                <c:pt idx="347">
                  <c:v>62319.072703246988</c:v>
                </c:pt>
                <c:pt idx="348">
                  <c:v>48210.431386095748</c:v>
                </c:pt>
                <c:pt idx="349">
                  <c:v>74028.869531989796</c:v>
                </c:pt>
                <c:pt idx="350">
                  <c:v>47452.604712952969</c:v>
                </c:pt>
                <c:pt idx="351">
                  <c:v>64239.064521771157</c:v>
                </c:pt>
                <c:pt idx="352">
                  <c:v>49073.787882812496</c:v>
                </c:pt>
                <c:pt idx="353">
                  <c:v>51108.742794950405</c:v>
                </c:pt>
                <c:pt idx="354">
                  <c:v>52390.602322872277</c:v>
                </c:pt>
                <c:pt idx="355">
                  <c:v>48204.03864504103</c:v>
                </c:pt>
                <c:pt idx="356">
                  <c:v>47538.282620570229</c:v>
                </c:pt>
                <c:pt idx="357">
                  <c:v>48843.620972674871</c:v>
                </c:pt>
                <c:pt idx="358">
                  <c:v>78395.10215304271</c:v>
                </c:pt>
                <c:pt idx="359">
                  <c:v>49032.754593807906</c:v>
                </c:pt>
                <c:pt idx="360">
                  <c:v>58478.584637576874</c:v>
                </c:pt>
                <c:pt idx="361">
                  <c:v>84532.625438339848</c:v>
                </c:pt>
                <c:pt idx="362">
                  <c:v>48224.60626761469</c:v>
                </c:pt>
                <c:pt idx="363">
                  <c:v>51623.811042898415</c:v>
                </c:pt>
                <c:pt idx="364">
                  <c:v>47396.610600799097</c:v>
                </c:pt>
                <c:pt idx="365">
                  <c:v>50692.508070964046</c:v>
                </c:pt>
                <c:pt idx="366">
                  <c:v>51781.862451834095</c:v>
                </c:pt>
                <c:pt idx="367">
                  <c:v>48156.427443966691</c:v>
                </c:pt>
                <c:pt idx="368">
                  <c:v>87330.119707924692</c:v>
                </c:pt>
                <c:pt idx="369">
                  <c:v>48823.044755552648</c:v>
                </c:pt>
                <c:pt idx="370">
                  <c:v>47577.742326696127</c:v>
                </c:pt>
                <c:pt idx="371">
                  <c:v>48995.650498649455</c:v>
                </c:pt>
                <c:pt idx="372">
                  <c:v>53197.459772093702</c:v>
                </c:pt>
                <c:pt idx="373">
                  <c:v>79824.04745937066</c:v>
                </c:pt>
                <c:pt idx="374">
                  <c:v>48243.759872361894</c:v>
                </c:pt>
                <c:pt idx="375">
                  <c:v>51747.339186894256</c:v>
                </c:pt>
                <c:pt idx="376">
                  <c:v>58061.358817221226</c:v>
                </c:pt>
                <c:pt idx="377">
                  <c:v>47304.193372665279</c:v>
                </c:pt>
                <c:pt idx="378">
                  <c:v>52478.10691955447</c:v>
                </c:pt>
                <c:pt idx="379">
                  <c:v>51162.210259657106</c:v>
                </c:pt>
                <c:pt idx="380">
                  <c:v>53554.216280176428</c:v>
                </c:pt>
                <c:pt idx="381">
                  <c:v>66685.928343645166</c:v>
                </c:pt>
                <c:pt idx="382">
                  <c:v>50894.560823119245</c:v>
                </c:pt>
                <c:pt idx="383">
                  <c:v>49397.159420237411</c:v>
                </c:pt>
                <c:pt idx="384">
                  <c:v>49609.545858176571</c:v>
                </c:pt>
                <c:pt idx="385">
                  <c:v>92879.262328379031</c:v>
                </c:pt>
                <c:pt idx="386">
                  <c:v>49103.101793617221</c:v>
                </c:pt>
                <c:pt idx="387">
                  <c:v>49712.495440361825</c:v>
                </c:pt>
                <c:pt idx="388">
                  <c:v>61354.414166504343</c:v>
                </c:pt>
                <c:pt idx="389">
                  <c:v>49276.622166459267</c:v>
                </c:pt>
                <c:pt idx="390">
                  <c:v>55235.767018373124</c:v>
                </c:pt>
                <c:pt idx="391">
                  <c:v>51529.019152584617</c:v>
                </c:pt>
                <c:pt idx="392">
                  <c:v>49421.075836001393</c:v>
                </c:pt>
                <c:pt idx="393">
                  <c:v>62391.302068102785</c:v>
                </c:pt>
                <c:pt idx="394">
                  <c:v>50764.75073134889</c:v>
                </c:pt>
                <c:pt idx="395">
                  <c:v>51072.746428659026</c:v>
                </c:pt>
                <c:pt idx="396">
                  <c:v>47551.063301516711</c:v>
                </c:pt>
                <c:pt idx="397">
                  <c:v>56808.13306174289</c:v>
                </c:pt>
                <c:pt idx="398">
                  <c:v>47131.328379039624</c:v>
                </c:pt>
                <c:pt idx="399">
                  <c:v>48507.114154824827</c:v>
                </c:pt>
                <c:pt idx="400">
                  <c:v>47501.570958391385</c:v>
                </c:pt>
                <c:pt idx="401">
                  <c:v>48117.109419420958</c:v>
                </c:pt>
                <c:pt idx="402">
                  <c:v>61907.465949912337</c:v>
                </c:pt>
                <c:pt idx="403">
                  <c:v>50691.980688860465</c:v>
                </c:pt>
                <c:pt idx="404">
                  <c:v>51400.810341291741</c:v>
                </c:pt>
                <c:pt idx="405">
                  <c:v>75228.163212931657</c:v>
                </c:pt>
                <c:pt idx="406">
                  <c:v>56478.726361695124</c:v>
                </c:pt>
                <c:pt idx="407">
                  <c:v>47278.802970904369</c:v>
                </c:pt>
                <c:pt idx="408">
                  <c:v>57706.962196411929</c:v>
                </c:pt>
                <c:pt idx="409">
                  <c:v>51148.716727866384</c:v>
                </c:pt>
                <c:pt idx="410">
                  <c:v>50987.842004811289</c:v>
                </c:pt>
                <c:pt idx="411">
                  <c:v>51107.384224600173</c:v>
                </c:pt>
                <c:pt idx="412">
                  <c:v>51510.019212438652</c:v>
                </c:pt>
                <c:pt idx="413">
                  <c:v>51056.309735841904</c:v>
                </c:pt>
                <c:pt idx="414">
                  <c:v>49232.41728893765</c:v>
                </c:pt>
                <c:pt idx="415">
                  <c:v>52972.555602561974</c:v>
                </c:pt>
                <c:pt idx="416">
                  <c:v>54836.033265812119</c:v>
                </c:pt>
                <c:pt idx="417">
                  <c:v>51335.026931692591</c:v>
                </c:pt>
                <c:pt idx="418">
                  <c:v>47759.506535865628</c:v>
                </c:pt>
                <c:pt idx="419">
                  <c:v>56985.875797554065</c:v>
                </c:pt>
                <c:pt idx="420">
                  <c:v>47782.679318469658</c:v>
                </c:pt>
                <c:pt idx="421">
                  <c:v>47534.052926553923</c:v>
                </c:pt>
                <c:pt idx="422">
                  <c:v>51781.741443338484</c:v>
                </c:pt>
                <c:pt idx="423">
                  <c:v>73358.392350502836</c:v>
                </c:pt>
                <c:pt idx="424">
                  <c:v>53729.770108247554</c:v>
                </c:pt>
                <c:pt idx="425">
                  <c:v>53350.944693903191</c:v>
                </c:pt>
                <c:pt idx="426">
                  <c:v>52147.823349860089</c:v>
                </c:pt>
                <c:pt idx="427">
                  <c:v>75966.0563000455</c:v>
                </c:pt>
                <c:pt idx="428">
                  <c:v>51650.158917122491</c:v>
                </c:pt>
                <c:pt idx="429">
                  <c:v>47988.506181031604</c:v>
                </c:pt>
                <c:pt idx="430">
                  <c:v>48627.84140496554</c:v>
                </c:pt>
                <c:pt idx="431">
                  <c:v>47801.693719388757</c:v>
                </c:pt>
                <c:pt idx="432">
                  <c:v>54885.873178227761</c:v>
                </c:pt>
                <c:pt idx="433">
                  <c:v>49615.481179956972</c:v>
                </c:pt>
                <c:pt idx="434">
                  <c:v>51264.11546289063</c:v>
                </c:pt>
                <c:pt idx="435">
                  <c:v>48283.58841882112</c:v>
                </c:pt>
                <c:pt idx="436">
                  <c:v>47965.320426313636</c:v>
                </c:pt>
                <c:pt idx="437">
                  <c:v>55233.354169318103</c:v>
                </c:pt>
                <c:pt idx="438">
                  <c:v>55564.654348712524</c:v>
                </c:pt>
                <c:pt idx="439">
                  <c:v>48969.642460603362</c:v>
                </c:pt>
                <c:pt idx="440">
                  <c:v>68757.265098399541</c:v>
                </c:pt>
                <c:pt idx="441">
                  <c:v>48363.477622072125</c:v>
                </c:pt>
                <c:pt idx="442">
                  <c:v>48205.119902799597</c:v>
                </c:pt>
                <c:pt idx="443">
                  <c:v>53883.06300548841</c:v>
                </c:pt>
                <c:pt idx="444">
                  <c:v>52913.590820585247</c:v>
                </c:pt>
                <c:pt idx="445">
                  <c:v>48305.480400867265</c:v>
                </c:pt>
                <c:pt idx="446">
                  <c:v>49269.24119511414</c:v>
                </c:pt>
                <c:pt idx="447">
                  <c:v>59239.321777095036</c:v>
                </c:pt>
                <c:pt idx="448">
                  <c:v>48259.271328240182</c:v>
                </c:pt>
                <c:pt idx="449">
                  <c:v>51189.838254149843</c:v>
                </c:pt>
                <c:pt idx="450">
                  <c:v>48548.427351174214</c:v>
                </c:pt>
                <c:pt idx="451">
                  <c:v>47992.432707157204</c:v>
                </c:pt>
                <c:pt idx="452">
                  <c:v>49219.247279437099</c:v>
                </c:pt>
                <c:pt idx="453">
                  <c:v>48163.648520265182</c:v>
                </c:pt>
                <c:pt idx="454">
                  <c:v>48363.561119916121</c:v>
                </c:pt>
                <c:pt idx="455">
                  <c:v>53374.516475837183</c:v>
                </c:pt>
                <c:pt idx="456">
                  <c:v>51553.925154602213</c:v>
                </c:pt>
                <c:pt idx="457">
                  <c:v>50992.132754080361</c:v>
                </c:pt>
                <c:pt idx="458">
                  <c:v>54780.375784676115</c:v>
                </c:pt>
                <c:pt idx="459">
                  <c:v>60037.721193107827</c:v>
                </c:pt>
                <c:pt idx="460">
                  <c:v>112822.41727676865</c:v>
                </c:pt>
                <c:pt idx="461">
                  <c:v>53439.023376707686</c:v>
                </c:pt>
                <c:pt idx="462">
                  <c:v>51085.108187601523</c:v>
                </c:pt>
                <c:pt idx="463">
                  <c:v>51885.564954852627</c:v>
                </c:pt>
                <c:pt idx="464">
                  <c:v>94531.663156393959</c:v>
                </c:pt>
                <c:pt idx="465">
                  <c:v>51163.617216199447</c:v>
                </c:pt>
                <c:pt idx="466">
                  <c:v>48178.14857555418</c:v>
                </c:pt>
                <c:pt idx="467">
                  <c:v>50891.761354614537</c:v>
                </c:pt>
                <c:pt idx="468">
                  <c:v>75750.908278254108</c:v>
                </c:pt>
                <c:pt idx="469">
                  <c:v>47681.781330011232</c:v>
                </c:pt>
                <c:pt idx="470">
                  <c:v>92618.13331606664</c:v>
                </c:pt>
                <c:pt idx="471">
                  <c:v>55667.295869729482</c:v>
                </c:pt>
                <c:pt idx="472">
                  <c:v>50094.687399916329</c:v>
                </c:pt>
                <c:pt idx="473">
                  <c:v>55919.382357449831</c:v>
                </c:pt>
                <c:pt idx="474">
                  <c:v>47986.983431721135</c:v>
                </c:pt>
                <c:pt idx="475">
                  <c:v>47395.463605981684</c:v>
                </c:pt>
                <c:pt idx="476">
                  <c:v>50952.253396137072</c:v>
                </c:pt>
                <c:pt idx="477">
                  <c:v>48551.271192350483</c:v>
                </c:pt>
                <c:pt idx="478">
                  <c:v>48605.60069619149</c:v>
                </c:pt>
                <c:pt idx="479">
                  <c:v>52347.206686293444</c:v>
                </c:pt>
                <c:pt idx="480">
                  <c:v>48469.535824681865</c:v>
                </c:pt>
                <c:pt idx="481">
                  <c:v>59643.082167390574</c:v>
                </c:pt>
                <c:pt idx="482">
                  <c:v>49905.975451914332</c:v>
                </c:pt>
                <c:pt idx="483">
                  <c:v>57252.463424940652</c:v>
                </c:pt>
                <c:pt idx="484">
                  <c:v>50432.245744950589</c:v>
                </c:pt>
                <c:pt idx="485">
                  <c:v>48929.573889712039</c:v>
                </c:pt>
                <c:pt idx="486">
                  <c:v>62166.81143393684</c:v>
                </c:pt>
                <c:pt idx="487">
                  <c:v>48065.896280408328</c:v>
                </c:pt>
                <c:pt idx="488">
                  <c:v>55309.345490023094</c:v>
                </c:pt>
                <c:pt idx="489">
                  <c:v>56056.306169864605</c:v>
                </c:pt>
                <c:pt idx="490">
                  <c:v>110176.7312962499</c:v>
                </c:pt>
                <c:pt idx="491">
                  <c:v>56502.077050142339</c:v>
                </c:pt>
                <c:pt idx="492">
                  <c:v>60810.949640524246</c:v>
                </c:pt>
                <c:pt idx="493">
                  <c:v>52896.668580249076</c:v>
                </c:pt>
                <c:pt idx="494">
                  <c:v>50865.415708522392</c:v>
                </c:pt>
                <c:pt idx="495">
                  <c:v>57053.17635114678</c:v>
                </c:pt>
                <c:pt idx="496">
                  <c:v>49981.249054817425</c:v>
                </c:pt>
                <c:pt idx="497">
                  <c:v>51175.955121268984</c:v>
                </c:pt>
                <c:pt idx="498">
                  <c:v>65286.218222553172</c:v>
                </c:pt>
                <c:pt idx="499">
                  <c:v>52350.969878029427</c:v>
                </c:pt>
                <c:pt idx="500">
                  <c:v>55462.067222327743</c:v>
                </c:pt>
                <c:pt idx="501">
                  <c:v>57698.385229628781</c:v>
                </c:pt>
                <c:pt idx="502">
                  <c:v>54353.003805513625</c:v>
                </c:pt>
                <c:pt idx="503">
                  <c:v>48510.937928711719</c:v>
                </c:pt>
                <c:pt idx="504">
                  <c:v>55301.822345110435</c:v>
                </c:pt>
                <c:pt idx="505">
                  <c:v>47543.459062150025</c:v>
                </c:pt>
                <c:pt idx="506">
                  <c:v>50373.724879481801</c:v>
                </c:pt>
                <c:pt idx="507">
                  <c:v>48010.801810642239</c:v>
                </c:pt>
                <c:pt idx="508">
                  <c:v>50726.933309536515</c:v>
                </c:pt>
                <c:pt idx="509">
                  <c:v>57604.86288247646</c:v>
                </c:pt>
                <c:pt idx="510">
                  <c:v>47495.312045614744</c:v>
                </c:pt>
                <c:pt idx="511">
                  <c:v>66839.319317829344</c:v>
                </c:pt>
                <c:pt idx="512">
                  <c:v>52495.668621886449</c:v>
                </c:pt>
                <c:pt idx="513">
                  <c:v>59471.978902433446</c:v>
                </c:pt>
                <c:pt idx="514">
                  <c:v>48466.404079959953</c:v>
                </c:pt>
                <c:pt idx="515">
                  <c:v>65203.827309270171</c:v>
                </c:pt>
                <c:pt idx="516">
                  <c:v>50919.671828450824</c:v>
                </c:pt>
                <c:pt idx="517">
                  <c:v>48154.066766309712</c:v>
                </c:pt>
                <c:pt idx="518">
                  <c:v>50445.990553847965</c:v>
                </c:pt>
                <c:pt idx="519">
                  <c:v>54007.215116869156</c:v>
                </c:pt>
                <c:pt idx="520">
                  <c:v>48447.034873876488</c:v>
                </c:pt>
                <c:pt idx="521">
                  <c:v>47528.707220203418</c:v>
                </c:pt>
                <c:pt idx="522">
                  <c:v>47780.069652504622</c:v>
                </c:pt>
                <c:pt idx="523">
                  <c:v>52756.985051490577</c:v>
                </c:pt>
                <c:pt idx="524">
                  <c:v>47616.053262638452</c:v>
                </c:pt>
                <c:pt idx="525">
                  <c:v>58025.406870697458</c:v>
                </c:pt>
                <c:pt idx="526">
                  <c:v>50258.588992751276</c:v>
                </c:pt>
                <c:pt idx="527">
                  <c:v>48622.678592403921</c:v>
                </c:pt>
                <c:pt idx="528">
                  <c:v>48240.475403694065</c:v>
                </c:pt>
                <c:pt idx="529">
                  <c:v>67989.006472533685</c:v>
                </c:pt>
                <c:pt idx="530">
                  <c:v>49265.467567165339</c:v>
                </c:pt>
                <c:pt idx="531">
                  <c:v>54562.616843965581</c:v>
                </c:pt>
                <c:pt idx="532">
                  <c:v>47763.047435314409</c:v>
                </c:pt>
                <c:pt idx="533">
                  <c:v>59704.580271009341</c:v>
                </c:pt>
                <c:pt idx="534">
                  <c:v>49704.690727960588</c:v>
                </c:pt>
                <c:pt idx="535">
                  <c:v>48004.145518730424</c:v>
                </c:pt>
                <c:pt idx="536">
                  <c:v>48915.373800692338</c:v>
                </c:pt>
                <c:pt idx="537">
                  <c:v>59946.1295094573</c:v>
                </c:pt>
                <c:pt idx="538">
                  <c:v>47567.985421007143</c:v>
                </c:pt>
                <c:pt idx="539">
                  <c:v>49510.461838437375</c:v>
                </c:pt>
                <c:pt idx="540">
                  <c:v>51774.302923756521</c:v>
                </c:pt>
                <c:pt idx="541">
                  <c:v>50830.279120129097</c:v>
                </c:pt>
                <c:pt idx="542">
                  <c:v>48851.925219997618</c:v>
                </c:pt>
                <c:pt idx="543">
                  <c:v>52285.405356793082</c:v>
                </c:pt>
                <c:pt idx="544">
                  <c:v>48406.834995565092</c:v>
                </c:pt>
                <c:pt idx="545">
                  <c:v>49047.224533339177</c:v>
                </c:pt>
                <c:pt idx="546">
                  <c:v>48411.103716804013</c:v>
                </c:pt>
                <c:pt idx="547">
                  <c:v>47684.724145288274</c:v>
                </c:pt>
                <c:pt idx="548">
                  <c:v>48141.988974773922</c:v>
                </c:pt>
                <c:pt idx="549">
                  <c:v>55969.072125153718</c:v>
                </c:pt>
                <c:pt idx="550">
                  <c:v>50060.213780671729</c:v>
                </c:pt>
                <c:pt idx="551">
                  <c:v>79429.502604441979</c:v>
                </c:pt>
                <c:pt idx="552">
                  <c:v>49063.455332159589</c:v>
                </c:pt>
                <c:pt idx="553">
                  <c:v>78172.558216970472</c:v>
                </c:pt>
                <c:pt idx="554">
                  <c:v>50517.043135482541</c:v>
                </c:pt>
                <c:pt idx="555">
                  <c:v>53934.948401999383</c:v>
                </c:pt>
                <c:pt idx="556">
                  <c:v>51721.778293202566</c:v>
                </c:pt>
                <c:pt idx="557">
                  <c:v>47640.320723693716</c:v>
                </c:pt>
                <c:pt idx="558">
                  <c:v>48047.787088268997</c:v>
                </c:pt>
                <c:pt idx="559">
                  <c:v>84089.361649040249</c:v>
                </c:pt>
                <c:pt idx="560">
                  <c:v>50342.667978812715</c:v>
                </c:pt>
                <c:pt idx="561">
                  <c:v>48437.080293296778</c:v>
                </c:pt>
                <c:pt idx="562">
                  <c:v>53750.64496384564</c:v>
                </c:pt>
                <c:pt idx="563">
                  <c:v>61879.540913453486</c:v>
                </c:pt>
                <c:pt idx="564">
                  <c:v>49038.867820324667</c:v>
                </c:pt>
                <c:pt idx="565">
                  <c:v>48701.585211065576</c:v>
                </c:pt>
                <c:pt idx="566">
                  <c:v>50208.844276463278</c:v>
                </c:pt>
                <c:pt idx="567">
                  <c:v>48854.688171649257</c:v>
                </c:pt>
                <c:pt idx="568">
                  <c:v>47809.620202937986</c:v>
                </c:pt>
                <c:pt idx="569">
                  <c:v>53522.504282842172</c:v>
                </c:pt>
                <c:pt idx="570">
                  <c:v>48846.423567486636</c:v>
                </c:pt>
                <c:pt idx="571">
                  <c:v>49944.893851008499</c:v>
                </c:pt>
                <c:pt idx="572">
                  <c:v>50876.52010432363</c:v>
                </c:pt>
                <c:pt idx="573">
                  <c:v>50802.339661629943</c:v>
                </c:pt>
                <c:pt idx="574">
                  <c:v>55195.209633991777</c:v>
                </c:pt>
                <c:pt idx="575">
                  <c:v>50736.561030565979</c:v>
                </c:pt>
                <c:pt idx="576">
                  <c:v>55786.277229339365</c:v>
                </c:pt>
                <c:pt idx="577">
                  <c:v>50066.007785223643</c:v>
                </c:pt>
                <c:pt idx="578">
                  <c:v>51882.620912280137</c:v>
                </c:pt>
                <c:pt idx="579">
                  <c:v>53897.101537937502</c:v>
                </c:pt>
                <c:pt idx="580">
                  <c:v>51015.989352037155</c:v>
                </c:pt>
                <c:pt idx="581">
                  <c:v>73505.380509075592</c:v>
                </c:pt>
                <c:pt idx="582">
                  <c:v>47554.497442126172</c:v>
                </c:pt>
                <c:pt idx="583">
                  <c:v>47811.357580334938</c:v>
                </c:pt>
                <c:pt idx="584">
                  <c:v>48419.049838617218</c:v>
                </c:pt>
                <c:pt idx="585">
                  <c:v>49004.875127499137</c:v>
                </c:pt>
                <c:pt idx="586">
                  <c:v>50321.901717138448</c:v>
                </c:pt>
                <c:pt idx="587">
                  <c:v>47130.983770569437</c:v>
                </c:pt>
                <c:pt idx="588">
                  <c:v>48687.131168922308</c:v>
                </c:pt>
                <c:pt idx="589">
                  <c:v>52687.130586211264</c:v>
                </c:pt>
                <c:pt idx="590">
                  <c:v>52957.3152907529</c:v>
                </c:pt>
                <c:pt idx="591">
                  <c:v>49998.166949111488</c:v>
                </c:pt>
                <c:pt idx="592">
                  <c:v>51766.396639591367</c:v>
                </c:pt>
                <c:pt idx="593">
                  <c:v>56071.8022469891</c:v>
                </c:pt>
                <c:pt idx="594">
                  <c:v>60771.252816358319</c:v>
                </c:pt>
                <c:pt idx="595">
                  <c:v>54252.539841254722</c:v>
                </c:pt>
                <c:pt idx="596">
                  <c:v>50520.780795698141</c:v>
                </c:pt>
                <c:pt idx="597">
                  <c:v>51007.974028682191</c:v>
                </c:pt>
                <c:pt idx="598">
                  <c:v>49663.707507559273</c:v>
                </c:pt>
                <c:pt idx="599">
                  <c:v>69228.434087290778</c:v>
                </c:pt>
                <c:pt idx="600">
                  <c:v>50576.867209313721</c:v>
                </c:pt>
                <c:pt idx="601">
                  <c:v>75539.169808896826</c:v>
                </c:pt>
                <c:pt idx="602">
                  <c:v>51411.33135362999</c:v>
                </c:pt>
                <c:pt idx="603">
                  <c:v>50005.840959417073</c:v>
                </c:pt>
                <c:pt idx="604">
                  <c:v>51108.706809777352</c:v>
                </c:pt>
                <c:pt idx="605">
                  <c:v>49145.301126542952</c:v>
                </c:pt>
                <c:pt idx="606">
                  <c:v>50306.940859511866</c:v>
                </c:pt>
                <c:pt idx="607">
                  <c:v>47640.882757621745</c:v>
                </c:pt>
                <c:pt idx="608">
                  <c:v>50068.574316871214</c:v>
                </c:pt>
                <c:pt idx="609">
                  <c:v>49167.113483393739</c:v>
                </c:pt>
                <c:pt idx="610">
                  <c:v>48476.313209621832</c:v>
                </c:pt>
                <c:pt idx="611">
                  <c:v>64242.180462393633</c:v>
                </c:pt>
                <c:pt idx="612">
                  <c:v>54325.060364305027</c:v>
                </c:pt>
                <c:pt idx="613">
                  <c:v>58211.558918199218</c:v>
                </c:pt>
                <c:pt idx="614">
                  <c:v>48033.849284171694</c:v>
                </c:pt>
                <c:pt idx="615">
                  <c:v>58128.265494289197</c:v>
                </c:pt>
                <c:pt idx="616">
                  <c:v>51894.720939152801</c:v>
                </c:pt>
                <c:pt idx="617">
                  <c:v>67431.82911757729</c:v>
                </c:pt>
                <c:pt idx="618">
                  <c:v>52145.124290559805</c:v>
                </c:pt>
                <c:pt idx="619">
                  <c:v>56368.755246408873</c:v>
                </c:pt>
                <c:pt idx="620">
                  <c:v>48803.487102261148</c:v>
                </c:pt>
                <c:pt idx="621">
                  <c:v>49053.183137959189</c:v>
                </c:pt>
                <c:pt idx="622">
                  <c:v>64648.597479903248</c:v>
                </c:pt>
                <c:pt idx="623">
                  <c:v>54944.906843491524</c:v>
                </c:pt>
                <c:pt idx="624">
                  <c:v>52439.249732010278</c:v>
                </c:pt>
                <c:pt idx="625">
                  <c:v>47701.931103322633</c:v>
                </c:pt>
                <c:pt idx="626">
                  <c:v>50125.588536429845</c:v>
                </c:pt>
                <c:pt idx="627">
                  <c:v>55364.354308313967</c:v>
                </c:pt>
                <c:pt idx="628">
                  <c:v>51478.082638690568</c:v>
                </c:pt>
                <c:pt idx="629">
                  <c:v>47861.144205017939</c:v>
                </c:pt>
                <c:pt idx="630">
                  <c:v>57163.089879654268</c:v>
                </c:pt>
                <c:pt idx="631">
                  <c:v>47888.125623098822</c:v>
                </c:pt>
                <c:pt idx="632">
                  <c:v>52540.864593833321</c:v>
                </c:pt>
                <c:pt idx="633">
                  <c:v>48546.325456554172</c:v>
                </c:pt>
                <c:pt idx="634">
                  <c:v>48260.041171854944</c:v>
                </c:pt>
                <c:pt idx="635">
                  <c:v>49668.888519485772</c:v>
                </c:pt>
                <c:pt idx="636">
                  <c:v>49915.066720039438</c:v>
                </c:pt>
                <c:pt idx="637">
                  <c:v>47274.094857309326</c:v>
                </c:pt>
                <c:pt idx="638">
                  <c:v>56361.906092665333</c:v>
                </c:pt>
                <c:pt idx="639">
                  <c:v>60275.762736978839</c:v>
                </c:pt>
                <c:pt idx="640">
                  <c:v>53039.291839481775</c:v>
                </c:pt>
                <c:pt idx="641">
                  <c:v>55613.208862644206</c:v>
                </c:pt>
                <c:pt idx="642">
                  <c:v>48243.601624071605</c:v>
                </c:pt>
                <c:pt idx="643">
                  <c:v>50261.160836660085</c:v>
                </c:pt>
                <c:pt idx="644">
                  <c:v>48304.412735045407</c:v>
                </c:pt>
                <c:pt idx="645">
                  <c:v>50166.773250509439</c:v>
                </c:pt>
                <c:pt idx="646">
                  <c:v>51021.318821571876</c:v>
                </c:pt>
                <c:pt idx="647">
                  <c:v>48002.648153516537</c:v>
                </c:pt>
                <c:pt idx="648">
                  <c:v>48101.773740017823</c:v>
                </c:pt>
                <c:pt idx="649">
                  <c:v>50940.821923093368</c:v>
                </c:pt>
                <c:pt idx="650">
                  <c:v>47489.491468157394</c:v>
                </c:pt>
                <c:pt idx="651">
                  <c:v>58225.965472807482</c:v>
                </c:pt>
                <c:pt idx="652">
                  <c:v>52142.294511246691</c:v>
                </c:pt>
                <c:pt idx="653">
                  <c:v>53722.715455729311</c:v>
                </c:pt>
                <c:pt idx="654">
                  <c:v>47646.424402894052</c:v>
                </c:pt>
                <c:pt idx="655">
                  <c:v>52940.808829254674</c:v>
                </c:pt>
                <c:pt idx="656">
                  <c:v>47457.810125686876</c:v>
                </c:pt>
                <c:pt idx="657">
                  <c:v>49894.322233210551</c:v>
                </c:pt>
                <c:pt idx="658">
                  <c:v>47481.798392661818</c:v>
                </c:pt>
                <c:pt idx="659">
                  <c:v>51504.279961012391</c:v>
                </c:pt>
                <c:pt idx="660">
                  <c:v>50369.154770448258</c:v>
                </c:pt>
                <c:pt idx="661">
                  <c:v>52587.174678041847</c:v>
                </c:pt>
                <c:pt idx="662">
                  <c:v>47435.12819609711</c:v>
                </c:pt>
                <c:pt idx="663">
                  <c:v>63478.532470070022</c:v>
                </c:pt>
                <c:pt idx="664">
                  <c:v>48269.247978410822</c:v>
                </c:pt>
                <c:pt idx="665">
                  <c:v>47794.383110027164</c:v>
                </c:pt>
                <c:pt idx="666">
                  <c:v>51481.528463883827</c:v>
                </c:pt>
                <c:pt idx="667">
                  <c:v>55717.06165439586</c:v>
                </c:pt>
                <c:pt idx="668">
                  <c:v>48501.512205185063</c:v>
                </c:pt>
                <c:pt idx="669">
                  <c:v>48213.69754646693</c:v>
                </c:pt>
                <c:pt idx="670">
                  <c:v>52180.880941210955</c:v>
                </c:pt>
                <c:pt idx="671">
                  <c:v>76758.914871909292</c:v>
                </c:pt>
                <c:pt idx="672">
                  <c:v>132865.60842023056</c:v>
                </c:pt>
                <c:pt idx="673">
                  <c:v>54464.98904781953</c:v>
                </c:pt>
                <c:pt idx="674">
                  <c:v>50400.26977533412</c:v>
                </c:pt>
                <c:pt idx="675">
                  <c:v>52638.390217140295</c:v>
                </c:pt>
                <c:pt idx="676">
                  <c:v>53193.35556488228</c:v>
                </c:pt>
                <c:pt idx="677">
                  <c:v>53032.056486793772</c:v>
                </c:pt>
                <c:pt idx="678">
                  <c:v>50361.010232890898</c:v>
                </c:pt>
                <c:pt idx="679">
                  <c:v>48563.511335400894</c:v>
                </c:pt>
                <c:pt idx="680">
                  <c:v>51722.419726448657</c:v>
                </c:pt>
                <c:pt idx="681">
                  <c:v>52452.53973724047</c:v>
                </c:pt>
                <c:pt idx="682">
                  <c:v>59616.121698635798</c:v>
                </c:pt>
                <c:pt idx="683">
                  <c:v>48900.055479676535</c:v>
                </c:pt>
                <c:pt idx="684">
                  <c:v>48974.915574894505</c:v>
                </c:pt>
                <c:pt idx="685">
                  <c:v>50497.604076240474</c:v>
                </c:pt>
                <c:pt idx="686">
                  <c:v>61975.70366121667</c:v>
                </c:pt>
                <c:pt idx="687">
                  <c:v>54473.091121339261</c:v>
                </c:pt>
                <c:pt idx="688">
                  <c:v>50102.113253572476</c:v>
                </c:pt>
                <c:pt idx="689">
                  <c:v>50139.511829130897</c:v>
                </c:pt>
                <c:pt idx="690">
                  <c:v>47479.931300279088</c:v>
                </c:pt>
                <c:pt idx="691">
                  <c:v>47760.285010718129</c:v>
                </c:pt>
                <c:pt idx="692">
                  <c:v>50697.305255744257</c:v>
                </c:pt>
                <c:pt idx="693">
                  <c:v>53758.704981038522</c:v>
                </c:pt>
                <c:pt idx="694">
                  <c:v>49502.378175977072</c:v>
                </c:pt>
                <c:pt idx="695">
                  <c:v>59550.460217740343</c:v>
                </c:pt>
                <c:pt idx="696">
                  <c:v>55087.239209113177</c:v>
                </c:pt>
                <c:pt idx="697">
                  <c:v>47697.976576418776</c:v>
                </c:pt>
                <c:pt idx="698">
                  <c:v>48296.650451760535</c:v>
                </c:pt>
                <c:pt idx="699">
                  <c:v>53853.000675958217</c:v>
                </c:pt>
                <c:pt idx="700">
                  <c:v>48023.594792902768</c:v>
                </c:pt>
                <c:pt idx="701">
                  <c:v>62460.462609683571</c:v>
                </c:pt>
                <c:pt idx="702">
                  <c:v>53513.54167374978</c:v>
                </c:pt>
                <c:pt idx="703">
                  <c:v>48256.616733998424</c:v>
                </c:pt>
                <c:pt idx="704">
                  <c:v>47868.829872122187</c:v>
                </c:pt>
                <c:pt idx="705">
                  <c:v>56209.466776039939</c:v>
                </c:pt>
                <c:pt idx="706">
                  <c:v>47865.664768629482</c:v>
                </c:pt>
                <c:pt idx="707">
                  <c:v>50011.271201954827</c:v>
                </c:pt>
                <c:pt idx="708">
                  <c:v>47746.908111423327</c:v>
                </c:pt>
                <c:pt idx="709">
                  <c:v>48500.799958444222</c:v>
                </c:pt>
                <c:pt idx="710">
                  <c:v>49293.414202794724</c:v>
                </c:pt>
                <c:pt idx="711">
                  <c:v>48190.573223636908</c:v>
                </c:pt>
                <c:pt idx="712">
                  <c:v>52290.850565386179</c:v>
                </c:pt>
                <c:pt idx="713">
                  <c:v>47933.170232945129</c:v>
                </c:pt>
                <c:pt idx="714">
                  <c:v>50366.967412476231</c:v>
                </c:pt>
                <c:pt idx="715">
                  <c:v>47891.563126200825</c:v>
                </c:pt>
                <c:pt idx="716">
                  <c:v>49664.329022611681</c:v>
                </c:pt>
                <c:pt idx="717">
                  <c:v>66952.561370943746</c:v>
                </c:pt>
                <c:pt idx="718">
                  <c:v>51212.912859366174</c:v>
                </c:pt>
                <c:pt idx="719">
                  <c:v>50211.926547529394</c:v>
                </c:pt>
                <c:pt idx="720">
                  <c:v>65374.860981654412</c:v>
                </c:pt>
                <c:pt idx="721">
                  <c:v>48189.886329036795</c:v>
                </c:pt>
                <c:pt idx="722">
                  <c:v>48306.542517117916</c:v>
                </c:pt>
                <c:pt idx="723">
                  <c:v>62602.352686509083</c:v>
                </c:pt>
                <c:pt idx="724">
                  <c:v>49331.452479786007</c:v>
                </c:pt>
                <c:pt idx="725">
                  <c:v>54024.803028087597</c:v>
                </c:pt>
                <c:pt idx="726">
                  <c:v>54953.325249732021</c:v>
                </c:pt>
                <c:pt idx="727">
                  <c:v>47327.6063260804</c:v>
                </c:pt>
                <c:pt idx="728">
                  <c:v>49621.22798311989</c:v>
                </c:pt>
                <c:pt idx="729">
                  <c:v>50424.86140780538</c:v>
                </c:pt>
                <c:pt idx="730">
                  <c:v>48529.153676673523</c:v>
                </c:pt>
                <c:pt idx="731">
                  <c:v>54600.650340642824</c:v>
                </c:pt>
                <c:pt idx="732">
                  <c:v>48024.757974802691</c:v>
                </c:pt>
                <c:pt idx="733">
                  <c:v>50132.615688450955</c:v>
                </c:pt>
                <c:pt idx="734">
                  <c:v>48713.57610020414</c:v>
                </c:pt>
                <c:pt idx="735">
                  <c:v>58865.398766127313</c:v>
                </c:pt>
                <c:pt idx="736">
                  <c:v>49667.821028167833</c:v>
                </c:pt>
                <c:pt idx="737">
                  <c:v>48883.996468770238</c:v>
                </c:pt>
                <c:pt idx="738">
                  <c:v>47313.020125077986</c:v>
                </c:pt>
                <c:pt idx="739">
                  <c:v>50705.083384998034</c:v>
                </c:pt>
                <c:pt idx="740">
                  <c:v>50218.465992232916</c:v>
                </c:pt>
                <c:pt idx="741">
                  <c:v>65758.976291349172</c:v>
                </c:pt>
                <c:pt idx="742">
                  <c:v>49299.153140477567</c:v>
                </c:pt>
                <c:pt idx="743">
                  <c:v>54896.5141485973</c:v>
                </c:pt>
                <c:pt idx="744">
                  <c:v>49591.029128536298</c:v>
                </c:pt>
                <c:pt idx="745">
                  <c:v>50456.494868691836</c:v>
                </c:pt>
                <c:pt idx="746">
                  <c:v>52277.038149837987</c:v>
                </c:pt>
                <c:pt idx="747">
                  <c:v>49403.594324907681</c:v>
                </c:pt>
                <c:pt idx="748">
                  <c:v>47603.368380540254</c:v>
                </c:pt>
                <c:pt idx="749">
                  <c:v>49534.319286738952</c:v>
                </c:pt>
                <c:pt idx="750">
                  <c:v>49298.857998868902</c:v>
                </c:pt>
                <c:pt idx="751">
                  <c:v>47363.061882978749</c:v>
                </c:pt>
                <c:pt idx="752">
                  <c:v>48420.008148392582</c:v>
                </c:pt>
                <c:pt idx="753">
                  <c:v>48968.732575245238</c:v>
                </c:pt>
                <c:pt idx="754">
                  <c:v>48381.515806426687</c:v>
                </c:pt>
                <c:pt idx="755">
                  <c:v>47366.817422566332</c:v>
                </c:pt>
                <c:pt idx="756">
                  <c:v>48524.564126587953</c:v>
                </c:pt>
                <c:pt idx="757">
                  <c:v>52530.466348553906</c:v>
                </c:pt>
                <c:pt idx="758">
                  <c:v>49393.217242717292</c:v>
                </c:pt>
                <c:pt idx="759">
                  <c:v>48248.394689066678</c:v>
                </c:pt>
                <c:pt idx="760">
                  <c:v>57492.960296715384</c:v>
                </c:pt>
                <c:pt idx="761">
                  <c:v>47392.608774200729</c:v>
                </c:pt>
                <c:pt idx="762">
                  <c:v>51704.836928665667</c:v>
                </c:pt>
                <c:pt idx="763">
                  <c:v>50677.988227836729</c:v>
                </c:pt>
                <c:pt idx="764">
                  <c:v>74242.873690037581</c:v>
                </c:pt>
                <c:pt idx="765">
                  <c:v>51760.324587104667</c:v>
                </c:pt>
                <c:pt idx="766">
                  <c:v>49983.945064514599</c:v>
                </c:pt>
                <c:pt idx="767">
                  <c:v>52394.486044027421</c:v>
                </c:pt>
                <c:pt idx="768">
                  <c:v>49816.661440637756</c:v>
                </c:pt>
                <c:pt idx="769">
                  <c:v>52250.212711260436</c:v>
                </c:pt>
                <c:pt idx="770">
                  <c:v>76018.023814085507</c:v>
                </c:pt>
                <c:pt idx="771">
                  <c:v>47216.868960325774</c:v>
                </c:pt>
                <c:pt idx="772">
                  <c:v>50609.565717710735</c:v>
                </c:pt>
                <c:pt idx="773">
                  <c:v>51766.46007074706</c:v>
                </c:pt>
                <c:pt idx="774">
                  <c:v>49930.103392288205</c:v>
                </c:pt>
                <c:pt idx="775">
                  <c:v>72415.388579421051</c:v>
                </c:pt>
                <c:pt idx="776">
                  <c:v>52297.702253624455</c:v>
                </c:pt>
                <c:pt idx="777">
                  <c:v>47596.663740041811</c:v>
                </c:pt>
                <c:pt idx="778">
                  <c:v>60321.397996695479</c:v>
                </c:pt>
                <c:pt idx="779">
                  <c:v>50788.636485355128</c:v>
                </c:pt>
                <c:pt idx="780">
                  <c:v>50264.629160607859</c:v>
                </c:pt>
                <c:pt idx="781">
                  <c:v>57413.710699975498</c:v>
                </c:pt>
                <c:pt idx="782">
                  <c:v>67326.545739163848</c:v>
                </c:pt>
                <c:pt idx="783">
                  <c:v>47728.632994430605</c:v>
                </c:pt>
                <c:pt idx="784">
                  <c:v>68342.264466352121</c:v>
                </c:pt>
                <c:pt idx="785">
                  <c:v>47506.802947380093</c:v>
                </c:pt>
                <c:pt idx="786">
                  <c:v>48171.407850266929</c:v>
                </c:pt>
                <c:pt idx="787">
                  <c:v>47038.190462536637</c:v>
                </c:pt>
                <c:pt idx="788">
                  <c:v>48972.123313976655</c:v>
                </c:pt>
                <c:pt idx="789">
                  <c:v>48951.042565162963</c:v>
                </c:pt>
                <c:pt idx="790">
                  <c:v>49186.34497468546</c:v>
                </c:pt>
                <c:pt idx="791">
                  <c:v>47453.139548087216</c:v>
                </c:pt>
                <c:pt idx="792">
                  <c:v>47386.212022779873</c:v>
                </c:pt>
                <c:pt idx="793">
                  <c:v>50412.072087888184</c:v>
                </c:pt>
                <c:pt idx="794">
                  <c:v>47687.246520717374</c:v>
                </c:pt>
                <c:pt idx="795">
                  <c:v>47579.637286458863</c:v>
                </c:pt>
                <c:pt idx="796">
                  <c:v>53179.986249480629</c:v>
                </c:pt>
                <c:pt idx="797">
                  <c:v>47952.775466710897</c:v>
                </c:pt>
                <c:pt idx="798">
                  <c:v>50569.491409006332</c:v>
                </c:pt>
                <c:pt idx="799">
                  <c:v>48693.82299445237</c:v>
                </c:pt>
                <c:pt idx="800">
                  <c:v>49098.197012620643</c:v>
                </c:pt>
                <c:pt idx="801">
                  <c:v>51057.355924309013</c:v>
                </c:pt>
                <c:pt idx="802">
                  <c:v>53579.700943933378</c:v>
                </c:pt>
                <c:pt idx="803">
                  <c:v>49361.919881062844</c:v>
                </c:pt>
                <c:pt idx="804">
                  <c:v>52981.460780078029</c:v>
                </c:pt>
                <c:pt idx="805">
                  <c:v>47965.269042077067</c:v>
                </c:pt>
                <c:pt idx="806">
                  <c:v>54869.37464082006</c:v>
                </c:pt>
                <c:pt idx="807">
                  <c:v>47592.011482641115</c:v>
                </c:pt>
                <c:pt idx="808">
                  <c:v>50549.866428012916</c:v>
                </c:pt>
                <c:pt idx="809">
                  <c:v>49385.398574468418</c:v>
                </c:pt>
                <c:pt idx="810">
                  <c:v>48874.054765730856</c:v>
                </c:pt>
                <c:pt idx="811">
                  <c:v>52297.168863839899</c:v>
                </c:pt>
                <c:pt idx="812">
                  <c:v>47709.772403974755</c:v>
                </c:pt>
                <c:pt idx="813">
                  <c:v>100897.79218772821</c:v>
                </c:pt>
                <c:pt idx="814">
                  <c:v>49508.345724506304</c:v>
                </c:pt>
                <c:pt idx="815">
                  <c:v>47661.314194811253</c:v>
                </c:pt>
                <c:pt idx="816">
                  <c:v>50737.807711997317</c:v>
                </c:pt>
                <c:pt idx="817">
                  <c:v>53227.293428562727</c:v>
                </c:pt>
                <c:pt idx="818">
                  <c:v>47754.540822740477</c:v>
                </c:pt>
                <c:pt idx="819">
                  <c:v>47683.274362538737</c:v>
                </c:pt>
                <c:pt idx="820">
                  <c:v>67679.444228391527</c:v>
                </c:pt>
                <c:pt idx="821">
                  <c:v>47667.374410454155</c:v>
                </c:pt>
                <c:pt idx="822">
                  <c:v>47309.793042037978</c:v>
                </c:pt>
                <c:pt idx="823">
                  <c:v>52563.872670018551</c:v>
                </c:pt>
                <c:pt idx="824">
                  <c:v>54487.305990715642</c:v>
                </c:pt>
                <c:pt idx="825">
                  <c:v>47938.932729469758</c:v>
                </c:pt>
                <c:pt idx="826">
                  <c:v>47827.413645464811</c:v>
                </c:pt>
                <c:pt idx="827">
                  <c:v>51919.547717659945</c:v>
                </c:pt>
                <c:pt idx="828">
                  <c:v>50090.943098824093</c:v>
                </c:pt>
                <c:pt idx="829">
                  <c:v>50497.166778140519</c:v>
                </c:pt>
                <c:pt idx="830">
                  <c:v>50250.700682487484</c:v>
                </c:pt>
                <c:pt idx="831">
                  <c:v>52201.442740451894</c:v>
                </c:pt>
                <c:pt idx="832">
                  <c:v>47737.723667165636</c:v>
                </c:pt>
                <c:pt idx="833">
                  <c:v>47387.54162776209</c:v>
                </c:pt>
                <c:pt idx="834">
                  <c:v>50772.936952938573</c:v>
                </c:pt>
                <c:pt idx="835">
                  <c:v>48698.534995404472</c:v>
                </c:pt>
                <c:pt idx="836">
                  <c:v>83802.655207477917</c:v>
                </c:pt>
                <c:pt idx="837">
                  <c:v>47563.020864396887</c:v>
                </c:pt>
                <c:pt idx="838">
                  <c:v>55054.907628245855</c:v>
                </c:pt>
                <c:pt idx="839">
                  <c:v>48961.675698017723</c:v>
                </c:pt>
                <c:pt idx="840">
                  <c:v>49805.90135626711</c:v>
                </c:pt>
                <c:pt idx="841">
                  <c:v>51655.274332839355</c:v>
                </c:pt>
                <c:pt idx="842">
                  <c:v>54299.065168376168</c:v>
                </c:pt>
                <c:pt idx="843">
                  <c:v>57299.226615128406</c:v>
                </c:pt>
                <c:pt idx="844">
                  <c:v>62944.836889842569</c:v>
                </c:pt>
                <c:pt idx="845">
                  <c:v>47318.747552871107</c:v>
                </c:pt>
                <c:pt idx="846">
                  <c:v>47284.226591503058</c:v>
                </c:pt>
                <c:pt idx="847">
                  <c:v>49218.292762108751</c:v>
                </c:pt>
                <c:pt idx="848">
                  <c:v>47318.10326557701</c:v>
                </c:pt>
                <c:pt idx="849">
                  <c:v>49235.751895593217</c:v>
                </c:pt>
                <c:pt idx="850">
                  <c:v>52767.760550370294</c:v>
                </c:pt>
                <c:pt idx="851">
                  <c:v>66718.451044751593</c:v>
                </c:pt>
                <c:pt idx="852">
                  <c:v>66011.42294738107</c:v>
                </c:pt>
                <c:pt idx="853">
                  <c:v>48131.818408320491</c:v>
                </c:pt>
                <c:pt idx="854">
                  <c:v>60609.612863275128</c:v>
                </c:pt>
                <c:pt idx="855">
                  <c:v>51247.307600710119</c:v>
                </c:pt>
                <c:pt idx="856">
                  <c:v>47674.890901564242</c:v>
                </c:pt>
                <c:pt idx="857">
                  <c:v>48588.024755052669</c:v>
                </c:pt>
                <c:pt idx="858">
                  <c:v>51621.487079661922</c:v>
                </c:pt>
                <c:pt idx="859">
                  <c:v>67969.521826756012</c:v>
                </c:pt>
                <c:pt idx="860">
                  <c:v>50392.461189007648</c:v>
                </c:pt>
                <c:pt idx="861">
                  <c:v>49144.120743091145</c:v>
                </c:pt>
                <c:pt idx="862">
                  <c:v>53062.087210125464</c:v>
                </c:pt>
                <c:pt idx="863">
                  <c:v>55909.598155842992</c:v>
                </c:pt>
                <c:pt idx="864">
                  <c:v>52215.455103552718</c:v>
                </c:pt>
                <c:pt idx="865">
                  <c:v>52621.080133268151</c:v>
                </c:pt>
                <c:pt idx="866">
                  <c:v>47547.888128514496</c:v>
                </c:pt>
                <c:pt idx="867">
                  <c:v>48321.843984781641</c:v>
                </c:pt>
                <c:pt idx="868">
                  <c:v>50760.244793743637</c:v>
                </c:pt>
                <c:pt idx="869">
                  <c:v>51232.602135775203</c:v>
                </c:pt>
                <c:pt idx="870">
                  <c:v>47789.902761236095</c:v>
                </c:pt>
                <c:pt idx="871">
                  <c:v>55646.411749250547</c:v>
                </c:pt>
                <c:pt idx="872">
                  <c:v>64552.045877515171</c:v>
                </c:pt>
                <c:pt idx="873">
                  <c:v>47206.170768726632</c:v>
                </c:pt>
                <c:pt idx="874">
                  <c:v>51495.63994514248</c:v>
                </c:pt>
                <c:pt idx="875">
                  <c:v>57320.681379800939</c:v>
                </c:pt>
                <c:pt idx="876">
                  <c:v>48858.322754517794</c:v>
                </c:pt>
                <c:pt idx="877">
                  <c:v>48299.31119478037</c:v>
                </c:pt>
                <c:pt idx="878">
                  <c:v>49840.926914141113</c:v>
                </c:pt>
                <c:pt idx="879">
                  <c:v>76164.117986660771</c:v>
                </c:pt>
                <c:pt idx="880">
                  <c:v>54611.374989137563</c:v>
                </c:pt>
                <c:pt idx="881">
                  <c:v>50168.359605752259</c:v>
                </c:pt>
                <c:pt idx="882">
                  <c:v>47921.403504076072</c:v>
                </c:pt>
                <c:pt idx="883">
                  <c:v>48423.62978309219</c:v>
                </c:pt>
                <c:pt idx="884">
                  <c:v>47903.406469641159</c:v>
                </c:pt>
                <c:pt idx="885">
                  <c:v>54460.007181418194</c:v>
                </c:pt>
                <c:pt idx="886">
                  <c:v>48910.307294416314</c:v>
                </c:pt>
                <c:pt idx="887">
                  <c:v>53448.506352896118</c:v>
                </c:pt>
                <c:pt idx="888">
                  <c:v>47585.170945845239</c:v>
                </c:pt>
                <c:pt idx="889">
                  <c:v>50579.929479976345</c:v>
                </c:pt>
                <c:pt idx="890">
                  <c:v>50098.01938926139</c:v>
                </c:pt>
                <c:pt idx="891">
                  <c:v>47375.313948526964</c:v>
                </c:pt>
                <c:pt idx="892">
                  <c:v>47545.369447022691</c:v>
                </c:pt>
                <c:pt idx="893">
                  <c:v>49973.43672988817</c:v>
                </c:pt>
                <c:pt idx="894">
                  <c:v>48897.303280066044</c:v>
                </c:pt>
                <c:pt idx="895">
                  <c:v>47723.13700492667</c:v>
                </c:pt>
                <c:pt idx="896">
                  <c:v>61480.332726200344</c:v>
                </c:pt>
                <c:pt idx="897">
                  <c:v>52468.365744839997</c:v>
                </c:pt>
                <c:pt idx="898">
                  <c:v>56068.213588739032</c:v>
                </c:pt>
                <c:pt idx="899">
                  <c:v>54340.183966222743</c:v>
                </c:pt>
                <c:pt idx="900">
                  <c:v>48485.283931456375</c:v>
                </c:pt>
                <c:pt idx="901">
                  <c:v>49148.127478441384</c:v>
                </c:pt>
                <c:pt idx="902">
                  <c:v>47396.937013933253</c:v>
                </c:pt>
                <c:pt idx="903">
                  <c:v>59840.052682439651</c:v>
                </c:pt>
                <c:pt idx="904">
                  <c:v>50352.917781746561</c:v>
                </c:pt>
                <c:pt idx="905">
                  <c:v>49579.018040149444</c:v>
                </c:pt>
                <c:pt idx="906">
                  <c:v>47588.670889228248</c:v>
                </c:pt>
                <c:pt idx="907">
                  <c:v>60621.556750881718</c:v>
                </c:pt>
                <c:pt idx="908">
                  <c:v>61734.217992431019</c:v>
                </c:pt>
                <c:pt idx="909">
                  <c:v>62921.713376742322</c:v>
                </c:pt>
                <c:pt idx="910">
                  <c:v>52054.979268617695</c:v>
                </c:pt>
                <c:pt idx="911">
                  <c:v>56390.603924771029</c:v>
                </c:pt>
                <c:pt idx="912">
                  <c:v>51568.78006502174</c:v>
                </c:pt>
                <c:pt idx="913">
                  <c:v>60808.365957903094</c:v>
                </c:pt>
                <c:pt idx="914">
                  <c:v>47751.870139025341</c:v>
                </c:pt>
                <c:pt idx="915">
                  <c:v>54640.631472452318</c:v>
                </c:pt>
                <c:pt idx="916">
                  <c:v>55820.650561653478</c:v>
                </c:pt>
                <c:pt idx="917">
                  <c:v>52999.064808396317</c:v>
                </c:pt>
                <c:pt idx="918">
                  <c:v>72622.843485469115</c:v>
                </c:pt>
                <c:pt idx="919">
                  <c:v>48074.598179932946</c:v>
                </c:pt>
                <c:pt idx="920">
                  <c:v>49633.051113671085</c:v>
                </c:pt>
                <c:pt idx="921">
                  <c:v>48189.329260074868</c:v>
                </c:pt>
                <c:pt idx="922">
                  <c:v>52185.031353314233</c:v>
                </c:pt>
                <c:pt idx="923">
                  <c:v>50510.753143837981</c:v>
                </c:pt>
                <c:pt idx="924">
                  <c:v>49329.616167625558</c:v>
                </c:pt>
                <c:pt idx="925">
                  <c:v>51970.28633884844</c:v>
                </c:pt>
                <c:pt idx="926">
                  <c:v>53839.387082135872</c:v>
                </c:pt>
                <c:pt idx="927">
                  <c:v>47363.623846473449</c:v>
                </c:pt>
                <c:pt idx="928">
                  <c:v>68855.415001198504</c:v>
                </c:pt>
                <c:pt idx="929">
                  <c:v>48689.204490855147</c:v>
                </c:pt>
                <c:pt idx="930">
                  <c:v>50732.057572648519</c:v>
                </c:pt>
                <c:pt idx="931">
                  <c:v>70584.155365015336</c:v>
                </c:pt>
                <c:pt idx="932">
                  <c:v>50776.004616221049</c:v>
                </c:pt>
                <c:pt idx="933">
                  <c:v>50273.254953698</c:v>
                </c:pt>
                <c:pt idx="934">
                  <c:v>47266.79841260978</c:v>
                </c:pt>
                <c:pt idx="935">
                  <c:v>49538.622168087706</c:v>
                </c:pt>
                <c:pt idx="936">
                  <c:v>48477.820865546935</c:v>
                </c:pt>
                <c:pt idx="937">
                  <c:v>48638.145198121318</c:v>
                </c:pt>
                <c:pt idx="938">
                  <c:v>50042.054515931886</c:v>
                </c:pt>
                <c:pt idx="939">
                  <c:v>47301.369911129485</c:v>
                </c:pt>
                <c:pt idx="940">
                  <c:v>73077.920964175661</c:v>
                </c:pt>
                <c:pt idx="941">
                  <c:v>52151.569929132398</c:v>
                </c:pt>
                <c:pt idx="942">
                  <c:v>49536.705060319779</c:v>
                </c:pt>
                <c:pt idx="943">
                  <c:v>54984.253332875436</c:v>
                </c:pt>
                <c:pt idx="944">
                  <c:v>48682.395230467911</c:v>
                </c:pt>
                <c:pt idx="945">
                  <c:v>48856.874972673657</c:v>
                </c:pt>
                <c:pt idx="946">
                  <c:v>49550.722584279203</c:v>
                </c:pt>
                <c:pt idx="947">
                  <c:v>60306.094049320498</c:v>
                </c:pt>
                <c:pt idx="948">
                  <c:v>48565.539224930879</c:v>
                </c:pt>
                <c:pt idx="949">
                  <c:v>50750.455528482344</c:v>
                </c:pt>
                <c:pt idx="950">
                  <c:v>47477.657827622315</c:v>
                </c:pt>
                <c:pt idx="951">
                  <c:v>52802.562680262563</c:v>
                </c:pt>
                <c:pt idx="952">
                  <c:v>60977.976426276291</c:v>
                </c:pt>
                <c:pt idx="953">
                  <c:v>50014.804058586611</c:v>
                </c:pt>
                <c:pt idx="954">
                  <c:v>47720.1488740614</c:v>
                </c:pt>
                <c:pt idx="955">
                  <c:v>50198.682962631414</c:v>
                </c:pt>
                <c:pt idx="956">
                  <c:v>56670.846654186811</c:v>
                </c:pt>
                <c:pt idx="957">
                  <c:v>54954.471694497617</c:v>
                </c:pt>
                <c:pt idx="958">
                  <c:v>53039.731778365873</c:v>
                </c:pt>
                <c:pt idx="959">
                  <c:v>47910.513390038526</c:v>
                </c:pt>
                <c:pt idx="960">
                  <c:v>50165.25178104415</c:v>
                </c:pt>
                <c:pt idx="961">
                  <c:v>80811.260426327528</c:v>
                </c:pt>
                <c:pt idx="962">
                  <c:v>48335.395376953435</c:v>
                </c:pt>
                <c:pt idx="963">
                  <c:v>56586.921183741659</c:v>
                </c:pt>
                <c:pt idx="964">
                  <c:v>49032.46076125434</c:v>
                </c:pt>
                <c:pt idx="965">
                  <c:v>71160.304833609727</c:v>
                </c:pt>
                <c:pt idx="966">
                  <c:v>51780.187431116778</c:v>
                </c:pt>
                <c:pt idx="967">
                  <c:v>49469.405991899155</c:v>
                </c:pt>
                <c:pt idx="968">
                  <c:v>47436.112849657475</c:v>
                </c:pt>
                <c:pt idx="969">
                  <c:v>59489.122000466668</c:v>
                </c:pt>
                <c:pt idx="970">
                  <c:v>49308.902905203424</c:v>
                </c:pt>
                <c:pt idx="971">
                  <c:v>57857.698581161538</c:v>
                </c:pt>
                <c:pt idx="972">
                  <c:v>48315.852705293903</c:v>
                </c:pt>
                <c:pt idx="973">
                  <c:v>112720.68963175887</c:v>
                </c:pt>
                <c:pt idx="974">
                  <c:v>49743.716461876815</c:v>
                </c:pt>
                <c:pt idx="975">
                  <c:v>67825.497158514161</c:v>
                </c:pt>
                <c:pt idx="976">
                  <c:v>58057.537936925844</c:v>
                </c:pt>
                <c:pt idx="977">
                  <c:v>52542.175616398985</c:v>
                </c:pt>
                <c:pt idx="978">
                  <c:v>50289.987382149026</c:v>
                </c:pt>
                <c:pt idx="979">
                  <c:v>47854.234958539979</c:v>
                </c:pt>
                <c:pt idx="980">
                  <c:v>53876.429524270112</c:v>
                </c:pt>
                <c:pt idx="981">
                  <c:v>48093.401573683899</c:v>
                </c:pt>
                <c:pt idx="982">
                  <c:v>62077.207751072565</c:v>
                </c:pt>
                <c:pt idx="983">
                  <c:v>50943.72533241671</c:v>
                </c:pt>
                <c:pt idx="984">
                  <c:v>61653.449751026623</c:v>
                </c:pt>
                <c:pt idx="985">
                  <c:v>49996.504212472399</c:v>
                </c:pt>
                <c:pt idx="986">
                  <c:v>58942.31274405912</c:v>
                </c:pt>
                <c:pt idx="987">
                  <c:v>47328.961302920172</c:v>
                </c:pt>
                <c:pt idx="988">
                  <c:v>56655.416462784393</c:v>
                </c:pt>
                <c:pt idx="989">
                  <c:v>52833.823786463661</c:v>
                </c:pt>
                <c:pt idx="990">
                  <c:v>51103.528582308754</c:v>
                </c:pt>
                <c:pt idx="991">
                  <c:v>47229.369816128608</c:v>
                </c:pt>
                <c:pt idx="992">
                  <c:v>53077.821222492203</c:v>
                </c:pt>
                <c:pt idx="993">
                  <c:v>53014.59180290316</c:v>
                </c:pt>
                <c:pt idx="994">
                  <c:v>49835.921230511405</c:v>
                </c:pt>
                <c:pt idx="995">
                  <c:v>48564.188631696117</c:v>
                </c:pt>
                <c:pt idx="996">
                  <c:v>48147.491236079753</c:v>
                </c:pt>
                <c:pt idx="997">
                  <c:v>47777.451749707696</c:v>
                </c:pt>
                <c:pt idx="998">
                  <c:v>47872.40886398359</c:v>
                </c:pt>
                <c:pt idx="999">
                  <c:v>48173.419865406562</c:v>
                </c:pt>
                <c:pt idx="1000">
                  <c:v>53319.504109711554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49D-4C49-AE6D-D51107EF5212}"/>
            </c:ext>
          </c:extLst>
        </c:ser>
        <c:ser>
          <c:idx val="2"/>
          <c:order val="2"/>
          <c:tx>
            <c:v>WTP £50K threshold</c:v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3"/>
                </a:solidFill>
                <a:round/>
              </a:ln>
              <a:effectLst/>
            </c:spPr>
          </c:marker>
          <c:xVal>
            <c:numRef>
              <c:f>'CE Plane'!$O$3:$O$6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1.5</c:v>
                </c:pt>
                <c:pt idx="3">
                  <c:v>2</c:v>
                </c:pt>
              </c:numCache>
            </c:numRef>
          </c:xVal>
          <c:yVal>
            <c:numRef>
              <c:f>'CE Plane'!$P$3:$P$6</c:f>
              <c:numCache>
                <c:formatCode>_-[$£-809]* #,##0.00_-;\-[$£-809]* #,##0.00_-;_-[$£-809]* "-"??_-;_-@_-</c:formatCode>
                <c:ptCount val="4"/>
                <c:pt idx="0">
                  <c:v>0</c:v>
                </c:pt>
                <c:pt idx="1">
                  <c:v>50000</c:v>
                </c:pt>
                <c:pt idx="2">
                  <c:v>75000</c:v>
                </c:pt>
                <c:pt idx="3">
                  <c:v>100000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959-4ED7-BE07-CEA79F018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065264"/>
        <c:axId val="740077072"/>
      </c:scatterChart>
      <c:valAx>
        <c:axId val="740065264"/>
        <c:scaling>
          <c:orientation val="minMax"/>
          <c:max val="1.4"/>
          <c:min val="0.9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4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QALYs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0077072"/>
        <c:crosses val="autoZero"/>
        <c:crossBetween val="midCat"/>
      </c:valAx>
      <c:valAx>
        <c:axId val="740077072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4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Costs (£1,000s)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0065264"/>
        <c:crosses val="autoZero"/>
        <c:crossBetween val="midCat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2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>
                <a:latin typeface="Times New Roman" panose="02020603050405020304" pitchFamily="18" charset="0"/>
                <a:cs typeface="Times New Roman" panose="02020603050405020304" pitchFamily="18" charset="0"/>
              </a:rPr>
              <a:t>MCMC Simulation on CE Plane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MCMC Incremental Costs and QALYs</c:v>
          </c:tx>
          <c:spPr>
            <a:ln w="25400" cap="flat" cmpd="sng" algn="ctr">
              <a:noFill/>
              <a:prstDash val="sysDot"/>
              <a:round/>
            </a:ln>
            <a:effectLst/>
          </c:spPr>
          <c:marker>
            <c:symbol val="circle"/>
            <c:size val="5"/>
            <c:spPr>
              <a:gradFill rotWithShape="1">
                <a:gsLst>
                  <a:gs pos="0">
                    <a:schemeClr val="accent6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6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6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6">
                    <a:shade val="95000"/>
                  </a:schemeClr>
                </a:solidFill>
                <a:round/>
              </a:ln>
              <a:effectLst/>
            </c:spPr>
          </c:marker>
          <c:xVal>
            <c:numRef>
              <c:f>Model!$BA$9:$BA$1061</c:f>
              <c:numCache>
                <c:formatCode>General</c:formatCode>
                <c:ptCount val="1053"/>
                <c:pt idx="0">
                  <c:v>-0.10268250271224511</c:v>
                </c:pt>
                <c:pt idx="1">
                  <c:v>-0.10177205156799896</c:v>
                </c:pt>
                <c:pt idx="2">
                  <c:v>-0.10570633407995622</c:v>
                </c:pt>
                <c:pt idx="3">
                  <c:v>-0.10869351759053547</c:v>
                </c:pt>
                <c:pt idx="4">
                  <c:v>-0.10028496614692828</c:v>
                </c:pt>
                <c:pt idx="5">
                  <c:v>-0.11096796073168202</c:v>
                </c:pt>
                <c:pt idx="6">
                  <c:v>-0.10665734473358368</c:v>
                </c:pt>
                <c:pt idx="7">
                  <c:v>-0.10289076000678565</c:v>
                </c:pt>
                <c:pt idx="8">
                  <c:v>-0.10328043946175058</c:v>
                </c:pt>
                <c:pt idx="9">
                  <c:v>-0.10497557562682736</c:v>
                </c:pt>
                <c:pt idx="10">
                  <c:v>-0.10293576981459451</c:v>
                </c:pt>
                <c:pt idx="11">
                  <c:v>-0.10412767308483017</c:v>
                </c:pt>
                <c:pt idx="12">
                  <c:v>-0.10598590564423294</c:v>
                </c:pt>
                <c:pt idx="13">
                  <c:v>-0.10000467031502036</c:v>
                </c:pt>
                <c:pt idx="14">
                  <c:v>-9.9045761610358829E-2</c:v>
                </c:pt>
                <c:pt idx="15">
                  <c:v>-9.7531015875000904E-2</c:v>
                </c:pt>
                <c:pt idx="16">
                  <c:v>-0.10879274170758291</c:v>
                </c:pt>
                <c:pt idx="17">
                  <c:v>-0.10779790522402211</c:v>
                </c:pt>
                <c:pt idx="18">
                  <c:v>-0.10279934243902744</c:v>
                </c:pt>
                <c:pt idx="19">
                  <c:v>-0.10002759173260412</c:v>
                </c:pt>
                <c:pt idx="20">
                  <c:v>-0.10041634488812745</c:v>
                </c:pt>
                <c:pt idx="21">
                  <c:v>-9.9872840256830298E-2</c:v>
                </c:pt>
                <c:pt idx="22">
                  <c:v>-0.10140229750702345</c:v>
                </c:pt>
                <c:pt idx="23">
                  <c:v>-0.10969038704933087</c:v>
                </c:pt>
                <c:pt idx="24">
                  <c:v>-9.8158187567518596E-2</c:v>
                </c:pt>
                <c:pt idx="25">
                  <c:v>-0.10282470374669295</c:v>
                </c:pt>
                <c:pt idx="26">
                  <c:v>-0.11024904720686446</c:v>
                </c:pt>
                <c:pt idx="27">
                  <c:v>-0.1019293622116455</c:v>
                </c:pt>
                <c:pt idx="28">
                  <c:v>-0.1036355259581152</c:v>
                </c:pt>
                <c:pt idx="29">
                  <c:v>-0.10993667282062658</c:v>
                </c:pt>
                <c:pt idx="30">
                  <c:v>-0.10167169904476148</c:v>
                </c:pt>
                <c:pt idx="31">
                  <c:v>-0.10008197889849435</c:v>
                </c:pt>
                <c:pt idx="32">
                  <c:v>-0.10101793426586014</c:v>
                </c:pt>
                <c:pt idx="33">
                  <c:v>-0.10192653386580219</c:v>
                </c:pt>
                <c:pt idx="34">
                  <c:v>-0.11316864440703034</c:v>
                </c:pt>
                <c:pt idx="35">
                  <c:v>-0.10513783925469866</c:v>
                </c:pt>
                <c:pt idx="36">
                  <c:v>-0.10872034989660539</c:v>
                </c:pt>
                <c:pt idx="37">
                  <c:v>-0.10236529382015203</c:v>
                </c:pt>
                <c:pt idx="38">
                  <c:v>-9.9812012867855016E-2</c:v>
                </c:pt>
                <c:pt idx="39">
                  <c:v>-0.10427905037743468</c:v>
                </c:pt>
                <c:pt idx="40">
                  <c:v>-0.10363530833310364</c:v>
                </c:pt>
                <c:pt idx="41">
                  <c:v>-0.10009656555450297</c:v>
                </c:pt>
                <c:pt idx="42">
                  <c:v>-0.11007336931444023</c:v>
                </c:pt>
                <c:pt idx="43">
                  <c:v>-0.10938780853454944</c:v>
                </c:pt>
                <c:pt idx="44">
                  <c:v>-0.10419960561785757</c:v>
                </c:pt>
                <c:pt idx="45">
                  <c:v>-0.1042663109230455</c:v>
                </c:pt>
                <c:pt idx="46">
                  <c:v>-9.8979316385129801E-2</c:v>
                </c:pt>
                <c:pt idx="47">
                  <c:v>-0.10787688686268115</c:v>
                </c:pt>
                <c:pt idx="48">
                  <c:v>-9.6707769491878759E-2</c:v>
                </c:pt>
                <c:pt idx="49">
                  <c:v>-0.10829793834304136</c:v>
                </c:pt>
                <c:pt idx="50">
                  <c:v>-0.10307667194994985</c:v>
                </c:pt>
                <c:pt idx="51">
                  <c:v>-0.1070893717343</c:v>
                </c:pt>
                <c:pt idx="52">
                  <c:v>-0.10108169613641382</c:v>
                </c:pt>
                <c:pt idx="53">
                  <c:v>-0.10599382450739614</c:v>
                </c:pt>
                <c:pt idx="54">
                  <c:v>-0.10281502098440454</c:v>
                </c:pt>
                <c:pt idx="55">
                  <c:v>-0.10058594359895112</c:v>
                </c:pt>
                <c:pt idx="56">
                  <c:v>-0.10596240394431278</c:v>
                </c:pt>
                <c:pt idx="57">
                  <c:v>-0.10278625713520917</c:v>
                </c:pt>
                <c:pt idx="58">
                  <c:v>-0.10796826149854533</c:v>
                </c:pt>
                <c:pt idx="59">
                  <c:v>-0.10502859327320779</c:v>
                </c:pt>
                <c:pt idx="60">
                  <c:v>-0.1039678417741019</c:v>
                </c:pt>
                <c:pt idx="61">
                  <c:v>-0.10691007075073244</c:v>
                </c:pt>
                <c:pt idx="62">
                  <c:v>-9.7414926557434001E-2</c:v>
                </c:pt>
                <c:pt idx="63">
                  <c:v>-0.10279879893547861</c:v>
                </c:pt>
                <c:pt idx="64">
                  <c:v>-9.3865752208773579E-2</c:v>
                </c:pt>
                <c:pt idx="65">
                  <c:v>-0.10471315262478975</c:v>
                </c:pt>
                <c:pt idx="66">
                  <c:v>-0.10465739854726652</c:v>
                </c:pt>
                <c:pt idx="67">
                  <c:v>-0.11229475808462963</c:v>
                </c:pt>
                <c:pt idx="68">
                  <c:v>-0.10912870593747193</c:v>
                </c:pt>
                <c:pt idx="69">
                  <c:v>-0.10421423470100089</c:v>
                </c:pt>
                <c:pt idx="70">
                  <c:v>-0.10257128115590053</c:v>
                </c:pt>
                <c:pt idx="71">
                  <c:v>-0.10023516275774091</c:v>
                </c:pt>
                <c:pt idx="72">
                  <c:v>-0.10714578936658814</c:v>
                </c:pt>
                <c:pt idx="73">
                  <c:v>-0.10445533524660333</c:v>
                </c:pt>
                <c:pt idx="74">
                  <c:v>-0.10079417075919506</c:v>
                </c:pt>
                <c:pt idx="75">
                  <c:v>-0.10687252398332503</c:v>
                </c:pt>
                <c:pt idx="76">
                  <c:v>-0.10971740925735807</c:v>
                </c:pt>
                <c:pt idx="77">
                  <c:v>-0.10412492513837646</c:v>
                </c:pt>
                <c:pt idx="78">
                  <c:v>-0.10696780810141249</c:v>
                </c:pt>
                <c:pt idx="79">
                  <c:v>-0.10925717848237082</c:v>
                </c:pt>
                <c:pt idx="80">
                  <c:v>-0.10662908970244223</c:v>
                </c:pt>
                <c:pt idx="81">
                  <c:v>-0.10741952842060098</c:v>
                </c:pt>
                <c:pt idx="82">
                  <c:v>-0.10216714500939572</c:v>
                </c:pt>
                <c:pt idx="83">
                  <c:v>-0.1100066526981498</c:v>
                </c:pt>
                <c:pt idx="84">
                  <c:v>-0.11399662781088149</c:v>
                </c:pt>
                <c:pt idx="85">
                  <c:v>-0.10423402780747937</c:v>
                </c:pt>
                <c:pt idx="86">
                  <c:v>-0.11093831459656212</c:v>
                </c:pt>
                <c:pt idx="87">
                  <c:v>-0.10697370835883624</c:v>
                </c:pt>
                <c:pt idx="88">
                  <c:v>-0.10466533428443237</c:v>
                </c:pt>
                <c:pt idx="89">
                  <c:v>-9.8849539358460969E-2</c:v>
                </c:pt>
                <c:pt idx="90">
                  <c:v>-0.10119125840181376</c:v>
                </c:pt>
                <c:pt idx="91">
                  <c:v>-9.69240587415654E-2</c:v>
                </c:pt>
                <c:pt idx="92">
                  <c:v>-9.9965648857889944E-2</c:v>
                </c:pt>
                <c:pt idx="93">
                  <c:v>-0.11062203720620589</c:v>
                </c:pt>
                <c:pt idx="94">
                  <c:v>-0.10026828264028342</c:v>
                </c:pt>
                <c:pt idx="95">
                  <c:v>-0.10538618312014436</c:v>
                </c:pt>
                <c:pt idx="96">
                  <c:v>-0.10679359840514202</c:v>
                </c:pt>
                <c:pt idx="97">
                  <c:v>-0.10170771628661823</c:v>
                </c:pt>
                <c:pt idx="98">
                  <c:v>-0.10514283448592332</c:v>
                </c:pt>
                <c:pt idx="99">
                  <c:v>-0.10833164296699072</c:v>
                </c:pt>
                <c:pt idx="100">
                  <c:v>-0.10362557494106528</c:v>
                </c:pt>
                <c:pt idx="101">
                  <c:v>-0.1115617805852207</c:v>
                </c:pt>
                <c:pt idx="102">
                  <c:v>-9.9859505729540166E-2</c:v>
                </c:pt>
                <c:pt idx="103">
                  <c:v>-9.8006595807409447E-2</c:v>
                </c:pt>
                <c:pt idx="104">
                  <c:v>-0.10736773949951206</c:v>
                </c:pt>
                <c:pt idx="105">
                  <c:v>-0.10803201052017997</c:v>
                </c:pt>
                <c:pt idx="106">
                  <c:v>-0.10652430119223943</c:v>
                </c:pt>
                <c:pt idx="107">
                  <c:v>-0.1042400309612177</c:v>
                </c:pt>
                <c:pt idx="108">
                  <c:v>-0.10144854106458667</c:v>
                </c:pt>
                <c:pt idx="109">
                  <c:v>-0.10446224627505174</c:v>
                </c:pt>
                <c:pt idx="110">
                  <c:v>-0.10713881519455981</c:v>
                </c:pt>
                <c:pt idx="111">
                  <c:v>-0.1045782446841037</c:v>
                </c:pt>
                <c:pt idx="112">
                  <c:v>-9.8896120371030571E-2</c:v>
                </c:pt>
                <c:pt idx="113">
                  <c:v>-0.10879369224943525</c:v>
                </c:pt>
                <c:pt idx="114">
                  <c:v>-0.10037914752322274</c:v>
                </c:pt>
                <c:pt idx="115">
                  <c:v>-0.10667292193589351</c:v>
                </c:pt>
                <c:pt idx="116">
                  <c:v>-0.10676762924501149</c:v>
                </c:pt>
                <c:pt idx="117">
                  <c:v>-9.6931473860656148E-2</c:v>
                </c:pt>
                <c:pt idx="118">
                  <c:v>-0.1022880376289923</c:v>
                </c:pt>
                <c:pt idx="119">
                  <c:v>-0.10181161289341878</c:v>
                </c:pt>
                <c:pt idx="120">
                  <c:v>-0.11197620832152655</c:v>
                </c:pt>
                <c:pt idx="121">
                  <c:v>-0.10916356226821433</c:v>
                </c:pt>
                <c:pt idx="122">
                  <c:v>-0.10529413035060031</c:v>
                </c:pt>
                <c:pt idx="123">
                  <c:v>-0.10226660923549069</c:v>
                </c:pt>
                <c:pt idx="124">
                  <c:v>-0.10794625859128049</c:v>
                </c:pt>
                <c:pt idx="125">
                  <c:v>-0.1117750039595411</c:v>
                </c:pt>
                <c:pt idx="126">
                  <c:v>-0.11001945535578805</c:v>
                </c:pt>
                <c:pt idx="127">
                  <c:v>-0.10473368691907226</c:v>
                </c:pt>
                <c:pt idx="128">
                  <c:v>-0.10674689315585129</c:v>
                </c:pt>
                <c:pt idx="129">
                  <c:v>-9.8650740876673471E-2</c:v>
                </c:pt>
                <c:pt idx="130">
                  <c:v>-0.10556405485235598</c:v>
                </c:pt>
                <c:pt idx="131">
                  <c:v>-0.10479561872363075</c:v>
                </c:pt>
                <c:pt idx="132">
                  <c:v>-0.10416742571637716</c:v>
                </c:pt>
                <c:pt idx="133">
                  <c:v>-9.893745954173272E-2</c:v>
                </c:pt>
                <c:pt idx="134">
                  <c:v>-0.10407589504813219</c:v>
                </c:pt>
                <c:pt idx="135">
                  <c:v>-0.107103306927814</c:v>
                </c:pt>
                <c:pt idx="136">
                  <c:v>-0.10908397297354044</c:v>
                </c:pt>
                <c:pt idx="137">
                  <c:v>-9.4889573954723971E-2</c:v>
                </c:pt>
                <c:pt idx="138">
                  <c:v>-0.10230507026467928</c:v>
                </c:pt>
                <c:pt idx="139">
                  <c:v>-0.10617180917834412</c:v>
                </c:pt>
                <c:pt idx="140">
                  <c:v>-0.11190916640866155</c:v>
                </c:pt>
                <c:pt idx="141">
                  <c:v>-0.10799406703049175</c:v>
                </c:pt>
                <c:pt idx="142">
                  <c:v>-0.10543817071873796</c:v>
                </c:pt>
                <c:pt idx="143">
                  <c:v>-0.10725398995795676</c:v>
                </c:pt>
                <c:pt idx="144">
                  <c:v>-0.10521613826348863</c:v>
                </c:pt>
                <c:pt idx="145">
                  <c:v>-0.10430877413474904</c:v>
                </c:pt>
                <c:pt idx="146">
                  <c:v>-0.10719581665739519</c:v>
                </c:pt>
                <c:pt idx="147">
                  <c:v>-0.10175216091852435</c:v>
                </c:pt>
                <c:pt idx="148">
                  <c:v>-0.11147541588814947</c:v>
                </c:pt>
                <c:pt idx="149">
                  <c:v>-0.10347174008505533</c:v>
                </c:pt>
                <c:pt idx="150">
                  <c:v>-0.10729041246574766</c:v>
                </c:pt>
                <c:pt idx="151">
                  <c:v>-0.10529491898075616</c:v>
                </c:pt>
                <c:pt idx="152">
                  <c:v>-0.1076893516401396</c:v>
                </c:pt>
                <c:pt idx="153">
                  <c:v>-0.10609941088950992</c:v>
                </c:pt>
                <c:pt idx="154">
                  <c:v>-0.10205813566319466</c:v>
                </c:pt>
                <c:pt idx="155">
                  <c:v>-0.11065879100076192</c:v>
                </c:pt>
                <c:pt idx="156">
                  <c:v>-0.10226624199252754</c:v>
                </c:pt>
                <c:pt idx="157">
                  <c:v>-0.10581759298792681</c:v>
                </c:pt>
                <c:pt idx="158">
                  <c:v>-0.10537507321652484</c:v>
                </c:pt>
                <c:pt idx="159">
                  <c:v>-0.10852616050537423</c:v>
                </c:pt>
                <c:pt idx="160">
                  <c:v>-0.10543511091134516</c:v>
                </c:pt>
                <c:pt idx="161">
                  <c:v>-0.10295136497883717</c:v>
                </c:pt>
                <c:pt idx="162">
                  <c:v>-0.10441648049704777</c:v>
                </c:pt>
                <c:pt idx="163">
                  <c:v>-9.9558158961638554E-2</c:v>
                </c:pt>
                <c:pt idx="164">
                  <c:v>-0.10541186298408789</c:v>
                </c:pt>
                <c:pt idx="165">
                  <c:v>-0.10545496947714472</c:v>
                </c:pt>
                <c:pt idx="166">
                  <c:v>-0.10427941979715261</c:v>
                </c:pt>
                <c:pt idx="167">
                  <c:v>-0.10677158634025763</c:v>
                </c:pt>
                <c:pt idx="168">
                  <c:v>-9.1840223441814861E-2</c:v>
                </c:pt>
                <c:pt idx="169">
                  <c:v>-0.11176117519357343</c:v>
                </c:pt>
                <c:pt idx="170">
                  <c:v>-0.10790687836772084</c:v>
                </c:pt>
                <c:pt idx="171">
                  <c:v>-0.10395930874344406</c:v>
                </c:pt>
                <c:pt idx="172">
                  <c:v>-9.4010578935019629E-2</c:v>
                </c:pt>
                <c:pt idx="173">
                  <c:v>-0.10209341705077368</c:v>
                </c:pt>
                <c:pt idx="174">
                  <c:v>-0.10126397381921071</c:v>
                </c:pt>
                <c:pt idx="175">
                  <c:v>-9.9282906916889457E-2</c:v>
                </c:pt>
                <c:pt idx="176">
                  <c:v>-0.10542105424634363</c:v>
                </c:pt>
                <c:pt idx="177">
                  <c:v>-9.9211009168215014E-2</c:v>
                </c:pt>
                <c:pt idx="178">
                  <c:v>-0.10746959448948235</c:v>
                </c:pt>
                <c:pt idx="179">
                  <c:v>-9.7592221807418555E-2</c:v>
                </c:pt>
                <c:pt idx="180">
                  <c:v>-0.10380750648976766</c:v>
                </c:pt>
                <c:pt idx="181">
                  <c:v>-0.10292188353909082</c:v>
                </c:pt>
                <c:pt idx="182">
                  <c:v>-0.10452867344579264</c:v>
                </c:pt>
                <c:pt idx="183">
                  <c:v>-0.10587562001070627</c:v>
                </c:pt>
                <c:pt idx="184">
                  <c:v>-0.1061252632800207</c:v>
                </c:pt>
                <c:pt idx="185">
                  <c:v>-0.10850611566930635</c:v>
                </c:pt>
                <c:pt idx="186">
                  <c:v>-9.8076357327284036E-2</c:v>
                </c:pt>
                <c:pt idx="187">
                  <c:v>-9.8818873444049826E-2</c:v>
                </c:pt>
                <c:pt idx="188">
                  <c:v>-0.10042195338767801</c:v>
                </c:pt>
                <c:pt idx="189">
                  <c:v>-0.1046066955838314</c:v>
                </c:pt>
                <c:pt idx="190">
                  <c:v>-0.10859646084169339</c:v>
                </c:pt>
                <c:pt idx="191">
                  <c:v>-0.10370454171906296</c:v>
                </c:pt>
                <c:pt idx="192">
                  <c:v>-0.10660081651567621</c:v>
                </c:pt>
                <c:pt idx="193">
                  <c:v>-0.10503836805664757</c:v>
                </c:pt>
                <c:pt idx="194">
                  <c:v>-0.10805771470485959</c:v>
                </c:pt>
                <c:pt idx="195">
                  <c:v>-0.10795741818016436</c:v>
                </c:pt>
                <c:pt idx="196">
                  <c:v>-0.10432344576619146</c:v>
                </c:pt>
                <c:pt idx="197">
                  <c:v>-0.106204311854323</c:v>
                </c:pt>
                <c:pt idx="198">
                  <c:v>-0.10051545046791577</c:v>
                </c:pt>
                <c:pt idx="199">
                  <c:v>-0.10065905434375266</c:v>
                </c:pt>
                <c:pt idx="200">
                  <c:v>-9.4448429201155593E-2</c:v>
                </c:pt>
                <c:pt idx="201">
                  <c:v>-0.10868334400810209</c:v>
                </c:pt>
                <c:pt idx="202">
                  <c:v>-0.10627338745043446</c:v>
                </c:pt>
                <c:pt idx="203">
                  <c:v>-0.10200188215058126</c:v>
                </c:pt>
                <c:pt idx="204">
                  <c:v>-0.10198678921640036</c:v>
                </c:pt>
                <c:pt idx="205">
                  <c:v>-0.10340290482914782</c:v>
                </c:pt>
                <c:pt idx="206">
                  <c:v>-0.10575284104661464</c:v>
                </c:pt>
                <c:pt idx="207">
                  <c:v>-0.10782430007056631</c:v>
                </c:pt>
                <c:pt idx="208">
                  <c:v>-0.10801471166609478</c:v>
                </c:pt>
                <c:pt idx="209">
                  <c:v>-0.10951743932083424</c:v>
                </c:pt>
                <c:pt idx="210">
                  <c:v>-9.9806104055824019E-2</c:v>
                </c:pt>
                <c:pt idx="211">
                  <c:v>-0.10394382430676741</c:v>
                </c:pt>
                <c:pt idx="212">
                  <c:v>-0.10838403746178127</c:v>
                </c:pt>
                <c:pt idx="213">
                  <c:v>-0.10562280495011955</c:v>
                </c:pt>
                <c:pt idx="214">
                  <c:v>-0.1088820718703718</c:v>
                </c:pt>
                <c:pt idx="215">
                  <c:v>-0.10652906704108167</c:v>
                </c:pt>
                <c:pt idx="216">
                  <c:v>-0.10927979743031901</c:v>
                </c:pt>
                <c:pt idx="217">
                  <c:v>-0.10121045591400701</c:v>
                </c:pt>
                <c:pt idx="218">
                  <c:v>-0.10364738958009023</c:v>
                </c:pt>
                <c:pt idx="219">
                  <c:v>-0.1039581660170692</c:v>
                </c:pt>
                <c:pt idx="220">
                  <c:v>-9.8959361845936789E-2</c:v>
                </c:pt>
                <c:pt idx="221">
                  <c:v>-0.10328085433817513</c:v>
                </c:pt>
                <c:pt idx="222">
                  <c:v>-0.10038257881802859</c:v>
                </c:pt>
                <c:pt idx="223">
                  <c:v>-0.10753488501940289</c:v>
                </c:pt>
                <c:pt idx="224">
                  <c:v>-9.4780899537131313E-2</c:v>
                </c:pt>
                <c:pt idx="225">
                  <c:v>-0.10221885163358979</c:v>
                </c:pt>
                <c:pt idx="226">
                  <c:v>-0.10324199326025707</c:v>
                </c:pt>
                <c:pt idx="227">
                  <c:v>-0.10750699505560979</c:v>
                </c:pt>
                <c:pt idx="228">
                  <c:v>-0.10891860420752364</c:v>
                </c:pt>
                <c:pt idx="229">
                  <c:v>-0.10108728261113065</c:v>
                </c:pt>
                <c:pt idx="230">
                  <c:v>-9.5202452666727222E-2</c:v>
                </c:pt>
                <c:pt idx="231">
                  <c:v>-0.10087149298520037</c:v>
                </c:pt>
                <c:pt idx="232">
                  <c:v>-0.10316188835832962</c:v>
                </c:pt>
                <c:pt idx="233">
                  <c:v>-0.10675717787800854</c:v>
                </c:pt>
                <c:pt idx="234">
                  <c:v>-0.11129315519746297</c:v>
                </c:pt>
                <c:pt idx="235">
                  <c:v>-0.10823935994367151</c:v>
                </c:pt>
                <c:pt idx="236">
                  <c:v>-0.10667095994153675</c:v>
                </c:pt>
                <c:pt idx="237">
                  <c:v>-0.1066745819123649</c:v>
                </c:pt>
                <c:pt idx="238">
                  <c:v>-0.10449140232170651</c:v>
                </c:pt>
                <c:pt idx="239">
                  <c:v>-0.10305855128986763</c:v>
                </c:pt>
                <c:pt idx="240">
                  <c:v>-9.6869199678977447E-2</c:v>
                </c:pt>
                <c:pt idx="241">
                  <c:v>-9.9689487075062644E-2</c:v>
                </c:pt>
                <c:pt idx="242">
                  <c:v>-0.1031839218705497</c:v>
                </c:pt>
                <c:pt idx="243">
                  <c:v>-0.10325859464544029</c:v>
                </c:pt>
                <c:pt idx="244">
                  <c:v>-0.10478110151334619</c:v>
                </c:pt>
                <c:pt idx="245">
                  <c:v>-0.11004953233822024</c:v>
                </c:pt>
                <c:pt idx="246">
                  <c:v>-0.10317495221004958</c:v>
                </c:pt>
                <c:pt idx="247">
                  <c:v>-0.10338660399427413</c:v>
                </c:pt>
                <c:pt idx="248">
                  <c:v>-0.10837163300064678</c:v>
                </c:pt>
                <c:pt idx="249">
                  <c:v>-0.10411164051459609</c:v>
                </c:pt>
                <c:pt idx="250">
                  <c:v>-0.10809933889170731</c:v>
                </c:pt>
                <c:pt idx="251">
                  <c:v>-0.10625110624251599</c:v>
                </c:pt>
                <c:pt idx="252">
                  <c:v>-0.10085960367949087</c:v>
                </c:pt>
                <c:pt idx="253">
                  <c:v>-0.10452988504490057</c:v>
                </c:pt>
                <c:pt idx="254">
                  <c:v>-0.11078470917875127</c:v>
                </c:pt>
                <c:pt idx="255">
                  <c:v>-0.10109363137308791</c:v>
                </c:pt>
                <c:pt idx="256">
                  <c:v>-9.9975766225631757E-2</c:v>
                </c:pt>
                <c:pt idx="257">
                  <c:v>-0.11654532232361481</c:v>
                </c:pt>
                <c:pt idx="258">
                  <c:v>-0.1075663745026938</c:v>
                </c:pt>
                <c:pt idx="259">
                  <c:v>-0.10441471851569206</c:v>
                </c:pt>
                <c:pt idx="260">
                  <c:v>-0.10262271975595483</c:v>
                </c:pt>
                <c:pt idx="261">
                  <c:v>-0.10502865618613266</c:v>
                </c:pt>
                <c:pt idx="262">
                  <c:v>-0.10369550710727538</c:v>
                </c:pt>
                <c:pt idx="263">
                  <c:v>-0.10136593760280288</c:v>
                </c:pt>
                <c:pt idx="264">
                  <c:v>-0.10303344107533086</c:v>
                </c:pt>
                <c:pt idx="265">
                  <c:v>-0.10063334107862532</c:v>
                </c:pt>
                <c:pt idx="266">
                  <c:v>-0.10196696611298406</c:v>
                </c:pt>
                <c:pt idx="267">
                  <c:v>-9.6588399702693728E-2</c:v>
                </c:pt>
                <c:pt idx="268">
                  <c:v>-0.10053142098441947</c:v>
                </c:pt>
                <c:pt idx="269">
                  <c:v>-0.10903322650114666</c:v>
                </c:pt>
                <c:pt idx="270">
                  <c:v>-9.7604157940468506E-2</c:v>
                </c:pt>
                <c:pt idx="271">
                  <c:v>-0.11060128283434612</c:v>
                </c:pt>
                <c:pt idx="272">
                  <c:v>-0.10350516461520409</c:v>
                </c:pt>
                <c:pt idx="273">
                  <c:v>-0.10727935622719009</c:v>
                </c:pt>
                <c:pt idx="274">
                  <c:v>-0.1014167835712092</c:v>
                </c:pt>
                <c:pt idx="275">
                  <c:v>-9.9887115632009804E-2</c:v>
                </c:pt>
                <c:pt idx="276">
                  <c:v>-0.10017809312982462</c:v>
                </c:pt>
                <c:pt idx="277">
                  <c:v>-0.10460447128397532</c:v>
                </c:pt>
                <c:pt idx="278">
                  <c:v>-0.10153797293403777</c:v>
                </c:pt>
                <c:pt idx="279">
                  <c:v>-0.10528645611015941</c:v>
                </c:pt>
                <c:pt idx="280">
                  <c:v>-9.5272188289164728E-2</c:v>
                </c:pt>
                <c:pt idx="281">
                  <c:v>-0.10000560768833378</c:v>
                </c:pt>
                <c:pt idx="282">
                  <c:v>-0.11125602769844245</c:v>
                </c:pt>
                <c:pt idx="283">
                  <c:v>-0.10176633898414411</c:v>
                </c:pt>
                <c:pt idx="284">
                  <c:v>-0.10237625776025916</c:v>
                </c:pt>
                <c:pt idx="285">
                  <c:v>-9.6896768176026882E-2</c:v>
                </c:pt>
                <c:pt idx="286">
                  <c:v>-0.1074433427234196</c:v>
                </c:pt>
                <c:pt idx="287">
                  <c:v>-0.1004738747410503</c:v>
                </c:pt>
                <c:pt idx="288">
                  <c:v>-9.9276381418211379E-2</c:v>
                </c:pt>
                <c:pt idx="289">
                  <c:v>-0.106367584828154</c:v>
                </c:pt>
                <c:pt idx="290">
                  <c:v>-0.10188714178848968</c:v>
                </c:pt>
                <c:pt idx="291">
                  <c:v>-0.10328017364741271</c:v>
                </c:pt>
                <c:pt idx="292">
                  <c:v>-0.10333080826105623</c:v>
                </c:pt>
                <c:pt idx="293">
                  <c:v>-0.10738236730642159</c:v>
                </c:pt>
                <c:pt idx="294">
                  <c:v>-0.10197122784371504</c:v>
                </c:pt>
                <c:pt idx="295">
                  <c:v>-0.10723209035043513</c:v>
                </c:pt>
                <c:pt idx="296">
                  <c:v>-0.10255317380580697</c:v>
                </c:pt>
                <c:pt idx="297">
                  <c:v>-0.10751012002152827</c:v>
                </c:pt>
                <c:pt idx="298">
                  <c:v>-0.10513004709400886</c:v>
                </c:pt>
                <c:pt idx="299">
                  <c:v>-0.10064685465009493</c:v>
                </c:pt>
                <c:pt idx="300">
                  <c:v>-0.10848948530989788</c:v>
                </c:pt>
                <c:pt idx="301">
                  <c:v>-0.10939338601290349</c:v>
                </c:pt>
                <c:pt idx="302">
                  <c:v>-0.10240605956308313</c:v>
                </c:pt>
                <c:pt idx="303">
                  <c:v>-0.10304718676126035</c:v>
                </c:pt>
                <c:pt idx="304">
                  <c:v>-0.10430975100235385</c:v>
                </c:pt>
                <c:pt idx="305">
                  <c:v>-0.10771245349934278</c:v>
                </c:pt>
                <c:pt idx="306">
                  <c:v>-0.10977172979476757</c:v>
                </c:pt>
                <c:pt idx="307">
                  <c:v>-0.10558224207101774</c:v>
                </c:pt>
                <c:pt idx="308">
                  <c:v>-0.10224875942035361</c:v>
                </c:pt>
                <c:pt idx="309">
                  <c:v>-0.10044731285909969</c:v>
                </c:pt>
                <c:pt idx="310">
                  <c:v>-0.10455924655545856</c:v>
                </c:pt>
                <c:pt idx="311">
                  <c:v>-0.10135438532199603</c:v>
                </c:pt>
                <c:pt idx="312">
                  <c:v>-0.10183285373277773</c:v>
                </c:pt>
                <c:pt idx="313">
                  <c:v>-0.10274872359149079</c:v>
                </c:pt>
                <c:pt idx="314">
                  <c:v>-0.10927193731436757</c:v>
                </c:pt>
                <c:pt idx="315">
                  <c:v>-0.10654832156992566</c:v>
                </c:pt>
                <c:pt idx="316">
                  <c:v>-0.10736623839623016</c:v>
                </c:pt>
                <c:pt idx="317">
                  <c:v>-0.10587495494109378</c:v>
                </c:pt>
                <c:pt idx="318">
                  <c:v>-0.10368511526791857</c:v>
                </c:pt>
                <c:pt idx="319">
                  <c:v>-0.10054708326716089</c:v>
                </c:pt>
                <c:pt idx="320">
                  <c:v>-9.8820789956292288E-2</c:v>
                </c:pt>
                <c:pt idx="321">
                  <c:v>-0.10231619713024309</c:v>
                </c:pt>
                <c:pt idx="322">
                  <c:v>-0.10607376386017298</c:v>
                </c:pt>
                <c:pt idx="323">
                  <c:v>-0.10854366685673922</c:v>
                </c:pt>
                <c:pt idx="324">
                  <c:v>-0.10577667202986363</c:v>
                </c:pt>
                <c:pt idx="325">
                  <c:v>-9.9846300816456957E-2</c:v>
                </c:pt>
                <c:pt idx="326">
                  <c:v>-0.10505581347285431</c:v>
                </c:pt>
                <c:pt idx="327">
                  <c:v>-0.10060506623752086</c:v>
                </c:pt>
                <c:pt idx="328">
                  <c:v>-0.10856615954845239</c:v>
                </c:pt>
                <c:pt idx="329">
                  <c:v>-0.10293282850548002</c:v>
                </c:pt>
                <c:pt idx="330">
                  <c:v>-9.8085659490770194E-2</c:v>
                </c:pt>
                <c:pt idx="331">
                  <c:v>-0.10117437518071926</c:v>
                </c:pt>
                <c:pt idx="332">
                  <c:v>-0.10922647749709746</c:v>
                </c:pt>
                <c:pt idx="333">
                  <c:v>-9.9124110623519224E-2</c:v>
                </c:pt>
                <c:pt idx="334">
                  <c:v>-0.10469717807480516</c:v>
                </c:pt>
                <c:pt idx="335">
                  <c:v>-0.10417473743692907</c:v>
                </c:pt>
                <c:pt idx="336">
                  <c:v>-0.102514622674444</c:v>
                </c:pt>
                <c:pt idx="337">
                  <c:v>-0.10412463060458865</c:v>
                </c:pt>
                <c:pt idx="338">
                  <c:v>-0.10383666408095515</c:v>
                </c:pt>
                <c:pt idx="339">
                  <c:v>-0.10450360817977233</c:v>
                </c:pt>
                <c:pt idx="340">
                  <c:v>-0.10381010407790647</c:v>
                </c:pt>
                <c:pt idx="341">
                  <c:v>-0.10174848130979997</c:v>
                </c:pt>
                <c:pt idx="342">
                  <c:v>-9.9287389691683492E-2</c:v>
                </c:pt>
                <c:pt idx="343">
                  <c:v>-0.10916576507361486</c:v>
                </c:pt>
                <c:pt idx="344">
                  <c:v>-0.10907574680919274</c:v>
                </c:pt>
                <c:pt idx="345">
                  <c:v>-9.5208449230717918E-2</c:v>
                </c:pt>
                <c:pt idx="346">
                  <c:v>-9.8308195620807615E-2</c:v>
                </c:pt>
                <c:pt idx="347">
                  <c:v>-0.10743289179969584</c:v>
                </c:pt>
                <c:pt idx="348">
                  <c:v>-0.10427021966864647</c:v>
                </c:pt>
                <c:pt idx="349">
                  <c:v>-0.10500708092774347</c:v>
                </c:pt>
                <c:pt idx="350">
                  <c:v>-0.10342060864603142</c:v>
                </c:pt>
                <c:pt idx="351">
                  <c:v>-0.10643743740849754</c:v>
                </c:pt>
                <c:pt idx="352">
                  <c:v>-0.10573734753308384</c:v>
                </c:pt>
                <c:pt idx="353">
                  <c:v>-0.10682644572961464</c:v>
                </c:pt>
                <c:pt idx="354">
                  <c:v>-0.10862953031123745</c:v>
                </c:pt>
                <c:pt idx="355">
                  <c:v>-0.10918161083284383</c:v>
                </c:pt>
                <c:pt idx="356">
                  <c:v>-0.10727765252768862</c:v>
                </c:pt>
                <c:pt idx="357">
                  <c:v>-0.10597110842555746</c:v>
                </c:pt>
                <c:pt idx="358">
                  <c:v>-0.10503796992215975</c:v>
                </c:pt>
                <c:pt idx="359">
                  <c:v>-0.10433321983161359</c:v>
                </c:pt>
                <c:pt idx="360">
                  <c:v>-0.10327470193913846</c:v>
                </c:pt>
                <c:pt idx="361">
                  <c:v>-0.10561172107705774</c:v>
                </c:pt>
                <c:pt idx="362">
                  <c:v>-0.10473237120699652</c:v>
                </c:pt>
                <c:pt idx="363">
                  <c:v>-0.10059733002060001</c:v>
                </c:pt>
                <c:pt idx="364">
                  <c:v>-0.10996906160476905</c:v>
                </c:pt>
                <c:pt idx="365">
                  <c:v>-0.10527378820601507</c:v>
                </c:pt>
                <c:pt idx="366">
                  <c:v>-0.10994163815896307</c:v>
                </c:pt>
                <c:pt idx="367">
                  <c:v>-0.10880491943574055</c:v>
                </c:pt>
                <c:pt idx="368">
                  <c:v>-9.9787219622549994E-2</c:v>
                </c:pt>
                <c:pt idx="369">
                  <c:v>-0.10143843778407047</c:v>
                </c:pt>
                <c:pt idx="370">
                  <c:v>-0.10199814014031605</c:v>
                </c:pt>
                <c:pt idx="371">
                  <c:v>-0.10253159744283469</c:v>
                </c:pt>
                <c:pt idx="372">
                  <c:v>-0.10385850158124232</c:v>
                </c:pt>
                <c:pt idx="373">
                  <c:v>-0.10213902114568696</c:v>
                </c:pt>
                <c:pt idx="374">
                  <c:v>-0.10175166823318738</c:v>
                </c:pt>
                <c:pt idx="375">
                  <c:v>-0.10876648102246866</c:v>
                </c:pt>
                <c:pt idx="376">
                  <c:v>-0.10662955214670422</c:v>
                </c:pt>
                <c:pt idx="377">
                  <c:v>-0.10744022841671041</c:v>
                </c:pt>
                <c:pt idx="378">
                  <c:v>-0.10176435190213873</c:v>
                </c:pt>
                <c:pt idx="379">
                  <c:v>-9.8821145720144221E-2</c:v>
                </c:pt>
                <c:pt idx="380">
                  <c:v>-0.10769478466001203</c:v>
                </c:pt>
                <c:pt idx="381">
                  <c:v>-0.10281251700322591</c:v>
                </c:pt>
                <c:pt idx="382">
                  <c:v>-0.10037341170656022</c:v>
                </c:pt>
                <c:pt idx="383">
                  <c:v>-0.11138266352328619</c:v>
                </c:pt>
                <c:pt idx="384">
                  <c:v>-0.10181827840266333</c:v>
                </c:pt>
                <c:pt idx="385">
                  <c:v>-0.10244163313429322</c:v>
                </c:pt>
                <c:pt idx="386">
                  <c:v>-0.10092174905972362</c:v>
                </c:pt>
                <c:pt idx="387">
                  <c:v>-0.1044669769146942</c:v>
                </c:pt>
                <c:pt idx="388">
                  <c:v>-0.10997505428262788</c:v>
                </c:pt>
                <c:pt idx="389">
                  <c:v>-0.117118049803141</c:v>
                </c:pt>
                <c:pt idx="390">
                  <c:v>-0.10270241420241266</c:v>
                </c:pt>
                <c:pt idx="391">
                  <c:v>-0.10612275752357103</c:v>
                </c:pt>
                <c:pt idx="392">
                  <c:v>-9.801020552194939E-2</c:v>
                </c:pt>
                <c:pt idx="393">
                  <c:v>-0.1002984468237158</c:v>
                </c:pt>
                <c:pt idx="394">
                  <c:v>-0.10314079891996819</c:v>
                </c:pt>
                <c:pt idx="395">
                  <c:v>-9.4558516609128951E-2</c:v>
                </c:pt>
                <c:pt idx="396">
                  <c:v>-0.11079961429791418</c:v>
                </c:pt>
                <c:pt idx="397">
                  <c:v>-0.10439584555526205</c:v>
                </c:pt>
                <c:pt idx="398">
                  <c:v>-0.10433721252427497</c:v>
                </c:pt>
                <c:pt idx="399">
                  <c:v>-0.10232802169860489</c:v>
                </c:pt>
                <c:pt idx="400">
                  <c:v>-0.10674230775157945</c:v>
                </c:pt>
                <c:pt idx="401">
                  <c:v>-9.9906812541308287E-2</c:v>
                </c:pt>
                <c:pt idx="402">
                  <c:v>-0.10141901992993851</c:v>
                </c:pt>
                <c:pt idx="403">
                  <c:v>-0.10108578428088522</c:v>
                </c:pt>
                <c:pt idx="404">
                  <c:v>-0.10280227979225964</c:v>
                </c:pt>
                <c:pt idx="405">
                  <c:v>-0.10513437946477833</c:v>
                </c:pt>
                <c:pt idx="406">
                  <c:v>-0.10472936983456282</c:v>
                </c:pt>
                <c:pt idx="407">
                  <c:v>-9.8606663294757979E-2</c:v>
                </c:pt>
                <c:pt idx="408">
                  <c:v>-0.10773224149197103</c:v>
                </c:pt>
                <c:pt idx="409">
                  <c:v>-0.10892284415543663</c:v>
                </c:pt>
                <c:pt idx="410">
                  <c:v>-0.10609538536228325</c:v>
                </c:pt>
                <c:pt idx="411">
                  <c:v>-0.11133073004498839</c:v>
                </c:pt>
                <c:pt idx="412">
                  <c:v>-0.11108822444259037</c:v>
                </c:pt>
                <c:pt idx="413">
                  <c:v>-9.8554389845782575E-2</c:v>
                </c:pt>
                <c:pt idx="414">
                  <c:v>-0.10503926341052461</c:v>
                </c:pt>
                <c:pt idx="415">
                  <c:v>-0.10755020896351941</c:v>
                </c:pt>
                <c:pt idx="416">
                  <c:v>-0.10066438106645292</c:v>
                </c:pt>
                <c:pt idx="417">
                  <c:v>-0.10607551300440687</c:v>
                </c:pt>
                <c:pt idx="418">
                  <c:v>-0.10225017039740902</c:v>
                </c:pt>
                <c:pt idx="419">
                  <c:v>-0.10337323256227915</c:v>
                </c:pt>
                <c:pt idx="420">
                  <c:v>-0.11078199540078182</c:v>
                </c:pt>
                <c:pt idx="421">
                  <c:v>-0.1110031603210353</c:v>
                </c:pt>
                <c:pt idx="422">
                  <c:v>-0.10480877786145792</c:v>
                </c:pt>
                <c:pt idx="423">
                  <c:v>-0.1003946264855673</c:v>
                </c:pt>
                <c:pt idx="424">
                  <c:v>-0.11176811777955109</c:v>
                </c:pt>
                <c:pt idx="425">
                  <c:v>-0.10839009653150211</c:v>
                </c:pt>
                <c:pt idx="426">
                  <c:v>-0.10661001986903518</c:v>
                </c:pt>
                <c:pt idx="427">
                  <c:v>-0.10412478120802549</c:v>
                </c:pt>
                <c:pt idx="428">
                  <c:v>-0.10527109081447827</c:v>
                </c:pt>
                <c:pt idx="429">
                  <c:v>-0.10537219598151415</c:v>
                </c:pt>
                <c:pt idx="430">
                  <c:v>-0.10934643917501563</c:v>
                </c:pt>
                <c:pt idx="431">
                  <c:v>-0.10669267033925411</c:v>
                </c:pt>
                <c:pt idx="432">
                  <c:v>-9.9072666965150269E-2</c:v>
                </c:pt>
                <c:pt idx="433">
                  <c:v>-9.9585298087199625E-2</c:v>
                </c:pt>
                <c:pt idx="434">
                  <c:v>-9.368094049542286E-2</c:v>
                </c:pt>
                <c:pt idx="435">
                  <c:v>-0.10133867544260067</c:v>
                </c:pt>
                <c:pt idx="436">
                  <c:v>-0.10702407954240201</c:v>
                </c:pt>
                <c:pt idx="437">
                  <c:v>-0.10000703806467093</c:v>
                </c:pt>
                <c:pt idx="438">
                  <c:v>-0.10017938406536553</c:v>
                </c:pt>
                <c:pt idx="439">
                  <c:v>-0.10183370208758169</c:v>
                </c:pt>
                <c:pt idx="440">
                  <c:v>-0.10236960300816889</c:v>
                </c:pt>
                <c:pt idx="441">
                  <c:v>-0.1040795754473034</c:v>
                </c:pt>
                <c:pt idx="442">
                  <c:v>-0.10502075854622661</c:v>
                </c:pt>
                <c:pt idx="443">
                  <c:v>-0.10509315602149338</c:v>
                </c:pt>
                <c:pt idx="444">
                  <c:v>-0.10864712700037171</c:v>
                </c:pt>
                <c:pt idx="445">
                  <c:v>-0.11008678894947876</c:v>
                </c:pt>
                <c:pt idx="446">
                  <c:v>-0.10982225374549581</c:v>
                </c:pt>
                <c:pt idx="447">
                  <c:v>-0.10263259075578035</c:v>
                </c:pt>
                <c:pt idx="448">
                  <c:v>-0.101978987234705</c:v>
                </c:pt>
                <c:pt idx="449">
                  <c:v>-0.10170947617671788</c:v>
                </c:pt>
                <c:pt idx="450">
                  <c:v>-0.10784752369770478</c:v>
                </c:pt>
                <c:pt idx="451">
                  <c:v>-0.10704721356226354</c:v>
                </c:pt>
                <c:pt idx="452">
                  <c:v>-0.10057726781698384</c:v>
                </c:pt>
                <c:pt idx="453">
                  <c:v>-0.10575797987436131</c:v>
                </c:pt>
                <c:pt idx="454">
                  <c:v>-9.6949000353393044E-2</c:v>
                </c:pt>
                <c:pt idx="455">
                  <c:v>-9.9531899958029246E-2</c:v>
                </c:pt>
                <c:pt idx="456">
                  <c:v>-0.10089811635812773</c:v>
                </c:pt>
                <c:pt idx="457">
                  <c:v>-0.10818546241819682</c:v>
                </c:pt>
                <c:pt idx="458">
                  <c:v>-9.5813933041134725E-2</c:v>
                </c:pt>
                <c:pt idx="459">
                  <c:v>-0.10890361561749606</c:v>
                </c:pt>
                <c:pt idx="460">
                  <c:v>-0.10376976559259776</c:v>
                </c:pt>
                <c:pt idx="461">
                  <c:v>-0.1047179290308351</c:v>
                </c:pt>
                <c:pt idx="462">
                  <c:v>-0.104807270572151</c:v>
                </c:pt>
                <c:pt idx="463">
                  <c:v>-0.1018761348036259</c:v>
                </c:pt>
                <c:pt idx="464">
                  <c:v>-0.11329738450987548</c:v>
                </c:pt>
                <c:pt idx="465">
                  <c:v>-0.10750976261298106</c:v>
                </c:pt>
                <c:pt idx="466">
                  <c:v>-0.10641405974800255</c:v>
                </c:pt>
                <c:pt idx="467">
                  <c:v>-0.10495840657294919</c:v>
                </c:pt>
                <c:pt idx="468">
                  <c:v>-0.10366552310509181</c:v>
                </c:pt>
                <c:pt idx="469">
                  <c:v>-0.10110454304948746</c:v>
                </c:pt>
                <c:pt idx="470">
                  <c:v>-9.9431094246780871E-2</c:v>
                </c:pt>
                <c:pt idx="471">
                  <c:v>-0.10094644751181625</c:v>
                </c:pt>
                <c:pt idx="472">
                  <c:v>-0.10579097708423113</c:v>
                </c:pt>
                <c:pt idx="473">
                  <c:v>-0.10167603861834684</c:v>
                </c:pt>
                <c:pt idx="474">
                  <c:v>-0.11001872104507004</c:v>
                </c:pt>
                <c:pt idx="475">
                  <c:v>-0.10545953269119224</c:v>
                </c:pt>
                <c:pt idx="476">
                  <c:v>-0.10767012679094878</c:v>
                </c:pt>
                <c:pt idx="477">
                  <c:v>-0.10017315433363638</c:v>
                </c:pt>
                <c:pt idx="478">
                  <c:v>-0.10940493461673362</c:v>
                </c:pt>
                <c:pt idx="479">
                  <c:v>-0.10986855645979543</c:v>
                </c:pt>
                <c:pt idx="480">
                  <c:v>-0.10416492638739627</c:v>
                </c:pt>
                <c:pt idx="481">
                  <c:v>-0.10559409686631338</c:v>
                </c:pt>
                <c:pt idx="482">
                  <c:v>-0.11650005469510849</c:v>
                </c:pt>
                <c:pt idx="483">
                  <c:v>-0.10625380892994296</c:v>
                </c:pt>
                <c:pt idx="484">
                  <c:v>-0.10427751400153173</c:v>
                </c:pt>
                <c:pt idx="485">
                  <c:v>-0.1058617288296182</c:v>
                </c:pt>
                <c:pt idx="486">
                  <c:v>-9.6017720412433061E-2</c:v>
                </c:pt>
                <c:pt idx="487">
                  <c:v>-0.10270911077467137</c:v>
                </c:pt>
                <c:pt idx="488">
                  <c:v>-9.9453542517542459E-2</c:v>
                </c:pt>
                <c:pt idx="489">
                  <c:v>-0.10876537197878022</c:v>
                </c:pt>
                <c:pt idx="490">
                  <c:v>-0.1006052918654361</c:v>
                </c:pt>
                <c:pt idx="491">
                  <c:v>-0.10648979961532223</c:v>
                </c:pt>
                <c:pt idx="492">
                  <c:v>-0.10335290995970814</c:v>
                </c:pt>
                <c:pt idx="493">
                  <c:v>-0.10711143330461925</c:v>
                </c:pt>
                <c:pt idx="494">
                  <c:v>-0.10733006837054759</c:v>
                </c:pt>
                <c:pt idx="495">
                  <c:v>-0.10122428688878027</c:v>
                </c:pt>
                <c:pt idx="496">
                  <c:v>-0.10411803684334342</c:v>
                </c:pt>
                <c:pt idx="497">
                  <c:v>-0.10283656545068087</c:v>
                </c:pt>
                <c:pt idx="498">
                  <c:v>-0.11044749906525797</c:v>
                </c:pt>
                <c:pt idx="499">
                  <c:v>-9.7833715430744705E-2</c:v>
                </c:pt>
                <c:pt idx="500">
                  <c:v>-0.10450769007317517</c:v>
                </c:pt>
                <c:pt idx="501">
                  <c:v>-0.10462993083919492</c:v>
                </c:pt>
                <c:pt idx="502">
                  <c:v>-0.10804510549875701</c:v>
                </c:pt>
                <c:pt idx="503">
                  <c:v>-0.10527563448158705</c:v>
                </c:pt>
                <c:pt idx="504">
                  <c:v>-0.10177794418030572</c:v>
                </c:pt>
                <c:pt idx="505">
                  <c:v>-0.10543776124693527</c:v>
                </c:pt>
                <c:pt idx="506">
                  <c:v>-0.10131862853228935</c:v>
                </c:pt>
                <c:pt idx="507">
                  <c:v>-0.1093368139142914</c:v>
                </c:pt>
                <c:pt idx="508">
                  <c:v>-0.10473824686265365</c:v>
                </c:pt>
                <c:pt idx="509">
                  <c:v>-0.10202010912499793</c:v>
                </c:pt>
                <c:pt idx="510">
                  <c:v>-0.10505729221333904</c:v>
                </c:pt>
                <c:pt idx="511">
                  <c:v>-0.10183911656241706</c:v>
                </c:pt>
                <c:pt idx="512">
                  <c:v>-0.10236613027911989</c:v>
                </c:pt>
                <c:pt idx="513">
                  <c:v>-0.10839016736790485</c:v>
                </c:pt>
                <c:pt idx="514">
                  <c:v>-9.7555319581746458E-2</c:v>
                </c:pt>
                <c:pt idx="515">
                  <c:v>-0.10881625843104814</c:v>
                </c:pt>
                <c:pt idx="516">
                  <c:v>-0.10250176010110268</c:v>
                </c:pt>
                <c:pt idx="517">
                  <c:v>-9.8906592873053256E-2</c:v>
                </c:pt>
                <c:pt idx="518">
                  <c:v>-0.10717044077111826</c:v>
                </c:pt>
                <c:pt idx="519">
                  <c:v>-0.10761006073585389</c:v>
                </c:pt>
                <c:pt idx="520">
                  <c:v>-0.10072403896665172</c:v>
                </c:pt>
                <c:pt idx="521">
                  <c:v>-0.10123363071415259</c:v>
                </c:pt>
                <c:pt idx="522">
                  <c:v>-0.10089338213330845</c:v>
                </c:pt>
                <c:pt idx="523">
                  <c:v>-0.10080939241782949</c:v>
                </c:pt>
                <c:pt idx="524">
                  <c:v>-0.10492997062763987</c:v>
                </c:pt>
                <c:pt idx="525">
                  <c:v>-0.10848617224149026</c:v>
                </c:pt>
                <c:pt idx="526">
                  <c:v>-0.10884877073597066</c:v>
                </c:pt>
                <c:pt idx="527">
                  <c:v>-0.11581209216939548</c:v>
                </c:pt>
                <c:pt idx="528">
                  <c:v>-0.10519102291188553</c:v>
                </c:pt>
                <c:pt idx="529">
                  <c:v>-0.11206207441549676</c:v>
                </c:pt>
                <c:pt idx="530">
                  <c:v>-0.10672637863550105</c:v>
                </c:pt>
                <c:pt idx="531">
                  <c:v>-0.10575117643525878</c:v>
                </c:pt>
                <c:pt idx="532">
                  <c:v>-0.10466930640220484</c:v>
                </c:pt>
                <c:pt idx="533">
                  <c:v>-0.10252118381715247</c:v>
                </c:pt>
                <c:pt idx="534">
                  <c:v>-9.9504789611875255E-2</c:v>
                </c:pt>
                <c:pt idx="535">
                  <c:v>-0.10153706527625017</c:v>
                </c:pt>
                <c:pt idx="536">
                  <c:v>-9.7546363224596755E-2</c:v>
                </c:pt>
                <c:pt idx="537">
                  <c:v>-0.10752913481753068</c:v>
                </c:pt>
                <c:pt idx="538">
                  <c:v>-0.10106299383578921</c:v>
                </c:pt>
                <c:pt idx="539">
                  <c:v>-9.8127736576623326E-2</c:v>
                </c:pt>
                <c:pt idx="540">
                  <c:v>-0.11124174782657481</c:v>
                </c:pt>
                <c:pt idx="541">
                  <c:v>-0.10927640963575014</c:v>
                </c:pt>
                <c:pt idx="542">
                  <c:v>-9.6837679595458859E-2</c:v>
                </c:pt>
                <c:pt idx="543">
                  <c:v>-9.9855356758975056E-2</c:v>
                </c:pt>
                <c:pt idx="544">
                  <c:v>-0.10517703469998674</c:v>
                </c:pt>
                <c:pt idx="545">
                  <c:v>-0.1006114772488762</c:v>
                </c:pt>
                <c:pt idx="546">
                  <c:v>-9.8577519451806817E-2</c:v>
                </c:pt>
                <c:pt idx="547">
                  <c:v>-0.10325078693140699</c:v>
                </c:pt>
                <c:pt idx="548">
                  <c:v>-0.10672707229617306</c:v>
                </c:pt>
                <c:pt idx="549">
                  <c:v>-0.10167304687993362</c:v>
                </c:pt>
                <c:pt idx="550">
                  <c:v>-9.6995528377379792E-2</c:v>
                </c:pt>
                <c:pt idx="551">
                  <c:v>-0.10278585002580343</c:v>
                </c:pt>
                <c:pt idx="552">
                  <c:v>-0.10037708743706397</c:v>
                </c:pt>
                <c:pt idx="553">
                  <c:v>-0.10216895961174322</c:v>
                </c:pt>
                <c:pt idx="554">
                  <c:v>-0.10912173591537622</c:v>
                </c:pt>
                <c:pt idx="555">
                  <c:v>-0.10278466897435923</c:v>
                </c:pt>
                <c:pt idx="556">
                  <c:v>-0.10127931308150884</c:v>
                </c:pt>
                <c:pt idx="557">
                  <c:v>-0.10711872611353979</c:v>
                </c:pt>
                <c:pt idx="558">
                  <c:v>-0.10443437318594317</c:v>
                </c:pt>
                <c:pt idx="559">
                  <c:v>-0.10730913682677601</c:v>
                </c:pt>
                <c:pt idx="560">
                  <c:v>-0.10499571094906046</c:v>
                </c:pt>
                <c:pt idx="561">
                  <c:v>-0.10073726791231397</c:v>
                </c:pt>
                <c:pt idx="562">
                  <c:v>-0.10084485256550235</c:v>
                </c:pt>
                <c:pt idx="563">
                  <c:v>-9.9384537145709828E-2</c:v>
                </c:pt>
                <c:pt idx="564">
                  <c:v>-0.10094702677527789</c:v>
                </c:pt>
                <c:pt idx="565">
                  <c:v>-0.10481857456049481</c:v>
                </c:pt>
                <c:pt idx="566">
                  <c:v>-0.10827462624678086</c:v>
                </c:pt>
                <c:pt idx="567">
                  <c:v>-0.100920037463478</c:v>
                </c:pt>
                <c:pt idx="568">
                  <c:v>-9.9390429440901151E-2</c:v>
                </c:pt>
                <c:pt idx="569">
                  <c:v>-0.10771416458061722</c:v>
                </c:pt>
                <c:pt idx="570">
                  <c:v>-9.9223147098637332E-2</c:v>
                </c:pt>
                <c:pt idx="571">
                  <c:v>-0.10399904276810323</c:v>
                </c:pt>
                <c:pt idx="572">
                  <c:v>-0.10642863325137708</c:v>
                </c:pt>
                <c:pt idx="573">
                  <c:v>-9.8851043913195547E-2</c:v>
                </c:pt>
                <c:pt idx="574">
                  <c:v>-0.10358696914691645</c:v>
                </c:pt>
                <c:pt idx="575">
                  <c:v>-0.11196092441111194</c:v>
                </c:pt>
                <c:pt idx="576">
                  <c:v>-0.10474794836869572</c:v>
                </c:pt>
                <c:pt idx="577">
                  <c:v>-0.10602613199943112</c:v>
                </c:pt>
                <c:pt idx="578">
                  <c:v>-0.10972064489037869</c:v>
                </c:pt>
                <c:pt idx="579">
                  <c:v>-0.10486480609833748</c:v>
                </c:pt>
                <c:pt idx="580">
                  <c:v>-0.10595028998084843</c:v>
                </c:pt>
                <c:pt idx="581">
                  <c:v>-9.9951891831734585E-2</c:v>
                </c:pt>
                <c:pt idx="582">
                  <c:v>-0.11217350281700589</c:v>
                </c:pt>
                <c:pt idx="583">
                  <c:v>-0.10206212532916092</c:v>
                </c:pt>
                <c:pt idx="584">
                  <c:v>-0.10283146631255136</c:v>
                </c:pt>
                <c:pt idx="585">
                  <c:v>-0.10529788807843099</c:v>
                </c:pt>
                <c:pt idx="586">
                  <c:v>-0.10552926125658257</c:v>
                </c:pt>
                <c:pt idx="587">
                  <c:v>-0.1017758894124281</c:v>
                </c:pt>
                <c:pt idx="588">
                  <c:v>-0.10616843576636437</c:v>
                </c:pt>
                <c:pt idx="589">
                  <c:v>-0.10937949557218563</c:v>
                </c:pt>
                <c:pt idx="590">
                  <c:v>-0.10414912818043787</c:v>
                </c:pt>
                <c:pt idx="591">
                  <c:v>-0.11115501200595856</c:v>
                </c:pt>
                <c:pt idx="592">
                  <c:v>-0.10677309368839372</c:v>
                </c:pt>
                <c:pt idx="593">
                  <c:v>-0.1002385988817287</c:v>
                </c:pt>
                <c:pt idx="594">
                  <c:v>-0.11450081120161149</c:v>
                </c:pt>
                <c:pt idx="595">
                  <c:v>-0.1107091845821222</c:v>
                </c:pt>
                <c:pt idx="596">
                  <c:v>-0.10017395301143361</c:v>
                </c:pt>
                <c:pt idx="597">
                  <c:v>-0.10705335561499041</c:v>
                </c:pt>
                <c:pt idx="598">
                  <c:v>-0.10291404607516563</c:v>
                </c:pt>
                <c:pt idx="599">
                  <c:v>-0.10706449768705051</c:v>
                </c:pt>
                <c:pt idx="600">
                  <c:v>-0.10326134362452821</c:v>
                </c:pt>
                <c:pt idx="601">
                  <c:v>-0.10836381291049535</c:v>
                </c:pt>
                <c:pt idx="602">
                  <c:v>-0.11211126249669778</c:v>
                </c:pt>
                <c:pt idx="603">
                  <c:v>-0.10971877829949639</c:v>
                </c:pt>
                <c:pt idx="604">
                  <c:v>-0.10291249463051089</c:v>
                </c:pt>
                <c:pt idx="605">
                  <c:v>-0.10990189347921131</c:v>
                </c:pt>
                <c:pt idx="606">
                  <c:v>-0.10439178958946571</c:v>
                </c:pt>
                <c:pt idx="607">
                  <c:v>-0.10994122009131102</c:v>
                </c:pt>
                <c:pt idx="608">
                  <c:v>-0.10734024211069793</c:v>
                </c:pt>
                <c:pt idx="609">
                  <c:v>-0.10764683842566258</c:v>
                </c:pt>
                <c:pt idx="610">
                  <c:v>-0.10642770890137476</c:v>
                </c:pt>
                <c:pt idx="611">
                  <c:v>-0.10921425830027465</c:v>
                </c:pt>
                <c:pt idx="612">
                  <c:v>-0.10493424362473025</c:v>
                </c:pt>
                <c:pt idx="613">
                  <c:v>-0.11207094350626212</c:v>
                </c:pt>
                <c:pt idx="614">
                  <c:v>-0.10613632406524087</c:v>
                </c:pt>
                <c:pt idx="615">
                  <c:v>-0.10794126038406771</c:v>
                </c:pt>
                <c:pt idx="616">
                  <c:v>-9.7182103320252677E-2</c:v>
                </c:pt>
                <c:pt idx="617">
                  <c:v>-0.10277034125707374</c:v>
                </c:pt>
                <c:pt idx="618">
                  <c:v>-9.9351621098727971E-2</c:v>
                </c:pt>
                <c:pt idx="619">
                  <c:v>-0.10722402746063309</c:v>
                </c:pt>
                <c:pt idx="620">
                  <c:v>-0.1058008566688724</c:v>
                </c:pt>
                <c:pt idx="621">
                  <c:v>-9.7788894968334539E-2</c:v>
                </c:pt>
                <c:pt idx="622">
                  <c:v>-0.10863993247847548</c:v>
                </c:pt>
                <c:pt idx="623">
                  <c:v>-0.10131272190385743</c:v>
                </c:pt>
                <c:pt idx="624">
                  <c:v>-0.10429892616323055</c:v>
                </c:pt>
                <c:pt idx="625">
                  <c:v>-0.10698989011544913</c:v>
                </c:pt>
                <c:pt idx="626">
                  <c:v>-9.8513495898039594E-2</c:v>
                </c:pt>
                <c:pt idx="627">
                  <c:v>-0.10848716687229421</c:v>
                </c:pt>
                <c:pt idx="628">
                  <c:v>-0.10723678246954838</c:v>
                </c:pt>
                <c:pt idx="629">
                  <c:v>-0.10626539121331513</c:v>
                </c:pt>
                <c:pt idx="630">
                  <c:v>-0.10758901647450902</c:v>
                </c:pt>
                <c:pt idx="631">
                  <c:v>-0.1045752121332002</c:v>
                </c:pt>
                <c:pt idx="632">
                  <c:v>-0.10713587824886495</c:v>
                </c:pt>
                <c:pt idx="633">
                  <c:v>-0.10145766315503368</c:v>
                </c:pt>
                <c:pt idx="634">
                  <c:v>-0.10416936195254833</c:v>
                </c:pt>
                <c:pt idx="635">
                  <c:v>-0.10470072233102679</c:v>
                </c:pt>
                <c:pt idx="636">
                  <c:v>-0.10904993656744177</c:v>
                </c:pt>
                <c:pt idx="637">
                  <c:v>-0.10171085157717141</c:v>
                </c:pt>
                <c:pt idx="638">
                  <c:v>-9.6961559979664491E-2</c:v>
                </c:pt>
                <c:pt idx="639">
                  <c:v>-0.1046805145813765</c:v>
                </c:pt>
                <c:pt idx="640">
                  <c:v>-0.1069145609914397</c:v>
                </c:pt>
                <c:pt idx="641">
                  <c:v>-0.10648226066443489</c:v>
                </c:pt>
                <c:pt idx="642">
                  <c:v>-0.10517760231630024</c:v>
                </c:pt>
                <c:pt idx="643">
                  <c:v>-9.9702354245181146E-2</c:v>
                </c:pt>
                <c:pt idx="644">
                  <c:v>-0.10287690691185447</c:v>
                </c:pt>
                <c:pt idx="645">
                  <c:v>-9.6942963885426003E-2</c:v>
                </c:pt>
                <c:pt idx="646">
                  <c:v>-9.8855754994765066E-2</c:v>
                </c:pt>
                <c:pt idx="647">
                  <c:v>-0.10768388794246708</c:v>
                </c:pt>
                <c:pt idx="648">
                  <c:v>-0.10843566993623788</c:v>
                </c:pt>
                <c:pt idx="649">
                  <c:v>-0.10417117561822686</c:v>
                </c:pt>
                <c:pt idx="650">
                  <c:v>-0.10761327593929715</c:v>
                </c:pt>
                <c:pt idx="651">
                  <c:v>-0.10904934378770781</c:v>
                </c:pt>
                <c:pt idx="652">
                  <c:v>-9.8963339115070159E-2</c:v>
                </c:pt>
                <c:pt idx="653">
                  <c:v>-0.10963908980704917</c:v>
                </c:pt>
                <c:pt idx="654">
                  <c:v>-0.11077745532047123</c:v>
                </c:pt>
                <c:pt idx="655">
                  <c:v>-0.10548127468172885</c:v>
                </c:pt>
                <c:pt idx="656">
                  <c:v>-0.10254569507127864</c:v>
                </c:pt>
                <c:pt idx="657">
                  <c:v>-0.10075247248731967</c:v>
                </c:pt>
                <c:pt idx="658">
                  <c:v>-0.10440698209748822</c:v>
                </c:pt>
                <c:pt idx="659">
                  <c:v>-0.1036780132591244</c:v>
                </c:pt>
                <c:pt idx="660">
                  <c:v>-9.1469101963413735E-2</c:v>
                </c:pt>
                <c:pt idx="661">
                  <c:v>-0.10226717600438273</c:v>
                </c:pt>
                <c:pt idx="662">
                  <c:v>-0.10150500763047265</c:v>
                </c:pt>
                <c:pt idx="663">
                  <c:v>-0.10159526374201477</c:v>
                </c:pt>
                <c:pt idx="664">
                  <c:v>-0.10541317334897271</c:v>
                </c:pt>
                <c:pt idx="665">
                  <c:v>-0.10735771608634082</c:v>
                </c:pt>
                <c:pt idx="666">
                  <c:v>-0.1054137137168647</c:v>
                </c:pt>
                <c:pt idx="667">
                  <c:v>-0.10349331225824288</c:v>
                </c:pt>
                <c:pt idx="668">
                  <c:v>-0.10165869111573045</c:v>
                </c:pt>
                <c:pt idx="669">
                  <c:v>-0.10571983229066317</c:v>
                </c:pt>
                <c:pt idx="670">
                  <c:v>-0.10859988891827288</c:v>
                </c:pt>
                <c:pt idx="671">
                  <c:v>-0.10167641115053683</c:v>
                </c:pt>
                <c:pt idx="672">
                  <c:v>-0.10537991271916614</c:v>
                </c:pt>
                <c:pt idx="673">
                  <c:v>-0.10548790426064869</c:v>
                </c:pt>
                <c:pt idx="674">
                  <c:v>-0.10318976731662355</c:v>
                </c:pt>
                <c:pt idx="675">
                  <c:v>-0.10177564268540618</c:v>
                </c:pt>
                <c:pt idx="676">
                  <c:v>-0.10611446160579696</c:v>
                </c:pt>
                <c:pt idx="677">
                  <c:v>-0.10426129536517781</c:v>
                </c:pt>
                <c:pt idx="678">
                  <c:v>-0.10698510399121419</c:v>
                </c:pt>
                <c:pt idx="679">
                  <c:v>-0.10269260979357919</c:v>
                </c:pt>
                <c:pt idx="680">
                  <c:v>-0.1052199355540957</c:v>
                </c:pt>
                <c:pt idx="681">
                  <c:v>-0.10604034342202828</c:v>
                </c:pt>
                <c:pt idx="682">
                  <c:v>-9.6769109338708637E-2</c:v>
                </c:pt>
                <c:pt idx="683">
                  <c:v>-9.8087965972643465E-2</c:v>
                </c:pt>
                <c:pt idx="684">
                  <c:v>-0.10499203561872972</c:v>
                </c:pt>
                <c:pt idx="685">
                  <c:v>-0.10553394972830787</c:v>
                </c:pt>
                <c:pt idx="686">
                  <c:v>-9.9925763507157095E-2</c:v>
                </c:pt>
                <c:pt idx="687">
                  <c:v>-0.10464714623821192</c:v>
                </c:pt>
                <c:pt idx="688">
                  <c:v>-0.10436337080093394</c:v>
                </c:pt>
                <c:pt idx="689">
                  <c:v>-0.10405241522237141</c:v>
                </c:pt>
                <c:pt idx="690">
                  <c:v>-0.10379408122237521</c:v>
                </c:pt>
                <c:pt idx="691">
                  <c:v>-0.10416247818145941</c:v>
                </c:pt>
                <c:pt idx="692">
                  <c:v>-0.10793688361959175</c:v>
                </c:pt>
                <c:pt idx="693">
                  <c:v>-0.10654334370979557</c:v>
                </c:pt>
                <c:pt idx="694">
                  <c:v>-0.10435367992891487</c:v>
                </c:pt>
                <c:pt idx="695">
                  <c:v>-9.9627760085245542E-2</c:v>
                </c:pt>
                <c:pt idx="696">
                  <c:v>-9.4585889470753637E-2</c:v>
                </c:pt>
                <c:pt idx="697">
                  <c:v>-0.10728884437410136</c:v>
                </c:pt>
                <c:pt idx="698">
                  <c:v>-0.10424815881705918</c:v>
                </c:pt>
                <c:pt idx="699">
                  <c:v>-0.10344837184897382</c:v>
                </c:pt>
                <c:pt idx="700">
                  <c:v>-0.10726638775245489</c:v>
                </c:pt>
                <c:pt idx="701">
                  <c:v>-0.10778080534084289</c:v>
                </c:pt>
                <c:pt idx="702">
                  <c:v>-0.10121328033571086</c:v>
                </c:pt>
                <c:pt idx="703">
                  <c:v>-0.10313053357896051</c:v>
                </c:pt>
                <c:pt idx="704">
                  <c:v>-0.10629018841339888</c:v>
                </c:pt>
                <c:pt idx="705">
                  <c:v>-0.10530571939674438</c:v>
                </c:pt>
                <c:pt idx="706">
                  <c:v>-0.10543046589081073</c:v>
                </c:pt>
                <c:pt idx="707">
                  <c:v>-0.1081289042346536</c:v>
                </c:pt>
                <c:pt idx="708">
                  <c:v>-0.10604209157128319</c:v>
                </c:pt>
                <c:pt idx="709">
                  <c:v>-0.1114567424406645</c:v>
                </c:pt>
                <c:pt idx="710">
                  <c:v>-0.10060283452526075</c:v>
                </c:pt>
                <c:pt idx="711">
                  <c:v>-0.10910081780306125</c:v>
                </c:pt>
                <c:pt idx="712">
                  <c:v>-0.10324697163197527</c:v>
                </c:pt>
                <c:pt idx="713">
                  <c:v>-0.10402500509292167</c:v>
                </c:pt>
                <c:pt idx="714">
                  <c:v>-0.10099316985470863</c:v>
                </c:pt>
                <c:pt idx="715">
                  <c:v>-0.10511520649334072</c:v>
                </c:pt>
                <c:pt idx="716">
                  <c:v>-0.10340372577702106</c:v>
                </c:pt>
                <c:pt idx="717">
                  <c:v>-0.10052855992444698</c:v>
                </c:pt>
                <c:pt idx="718">
                  <c:v>-9.2086474357691461E-2</c:v>
                </c:pt>
                <c:pt idx="719">
                  <c:v>-0.10455961066012232</c:v>
                </c:pt>
                <c:pt idx="720">
                  <c:v>-0.10584107687264366</c:v>
                </c:pt>
                <c:pt idx="721">
                  <c:v>-0.10792531189130616</c:v>
                </c:pt>
                <c:pt idx="722">
                  <c:v>-0.10753398426561733</c:v>
                </c:pt>
                <c:pt idx="723">
                  <c:v>-0.10813657762797702</c:v>
                </c:pt>
                <c:pt idx="724">
                  <c:v>-0.10407583993186265</c:v>
                </c:pt>
                <c:pt idx="725">
                  <c:v>-9.9912717389435857E-2</c:v>
                </c:pt>
                <c:pt idx="726">
                  <c:v>-9.6877919699686288E-2</c:v>
                </c:pt>
                <c:pt idx="727">
                  <c:v>-0.10666996655441441</c:v>
                </c:pt>
                <c:pt idx="728">
                  <c:v>-9.9656291314590639E-2</c:v>
                </c:pt>
                <c:pt idx="729">
                  <c:v>-0.10762847176731261</c:v>
                </c:pt>
                <c:pt idx="730">
                  <c:v>-0.10523653391673893</c:v>
                </c:pt>
                <c:pt idx="731">
                  <c:v>-0.10788545833504304</c:v>
                </c:pt>
                <c:pt idx="732">
                  <c:v>-9.9904250954352403E-2</c:v>
                </c:pt>
                <c:pt idx="733">
                  <c:v>-0.11014178404866892</c:v>
                </c:pt>
                <c:pt idx="734">
                  <c:v>-0.10025755829094529</c:v>
                </c:pt>
                <c:pt idx="735">
                  <c:v>-0.10337379986959294</c:v>
                </c:pt>
                <c:pt idx="736">
                  <c:v>-0.11138170505911948</c:v>
                </c:pt>
                <c:pt idx="737">
                  <c:v>-0.10856331837047772</c:v>
                </c:pt>
                <c:pt idx="738">
                  <c:v>-0.10663713511768824</c:v>
                </c:pt>
                <c:pt idx="739">
                  <c:v>-0.10230969564373393</c:v>
                </c:pt>
                <c:pt idx="740">
                  <c:v>-0.10484457236530331</c:v>
                </c:pt>
                <c:pt idx="741">
                  <c:v>-9.5303420158733054E-2</c:v>
                </c:pt>
                <c:pt idx="742">
                  <c:v>-0.10752536128774293</c:v>
                </c:pt>
                <c:pt idx="743">
                  <c:v>-0.10729835684734912</c:v>
                </c:pt>
                <c:pt idx="744">
                  <c:v>-0.10544503265138205</c:v>
                </c:pt>
                <c:pt idx="745">
                  <c:v>-0.11051079485682824</c:v>
                </c:pt>
                <c:pt idx="746">
                  <c:v>-0.10084189360482854</c:v>
                </c:pt>
                <c:pt idx="747">
                  <c:v>-0.10456469301099158</c:v>
                </c:pt>
                <c:pt idx="748">
                  <c:v>-0.10375854744520852</c:v>
                </c:pt>
                <c:pt idx="749">
                  <c:v>-0.10876884016099742</c:v>
                </c:pt>
                <c:pt idx="750">
                  <c:v>-0.10276981581686573</c:v>
                </c:pt>
                <c:pt idx="751">
                  <c:v>-0.1018370474153163</c:v>
                </c:pt>
                <c:pt idx="752">
                  <c:v>-0.10106296111918689</c:v>
                </c:pt>
                <c:pt idx="753">
                  <c:v>-0.10659969945684433</c:v>
                </c:pt>
                <c:pt idx="754">
                  <c:v>-0.10881527803818614</c:v>
                </c:pt>
                <c:pt idx="755">
                  <c:v>-0.1103651967157997</c:v>
                </c:pt>
                <c:pt idx="756">
                  <c:v>-0.10316250796024429</c:v>
                </c:pt>
                <c:pt idx="757">
                  <c:v>-0.10494507643360618</c:v>
                </c:pt>
                <c:pt idx="758">
                  <c:v>-0.10403248660056974</c:v>
                </c:pt>
                <c:pt idx="759">
                  <c:v>-0.1041971268821098</c:v>
                </c:pt>
                <c:pt idx="760">
                  <c:v>-0.10624778834610416</c:v>
                </c:pt>
                <c:pt idx="761">
                  <c:v>-0.10424320687443478</c:v>
                </c:pt>
                <c:pt idx="762">
                  <c:v>-0.10418714019799835</c:v>
                </c:pt>
                <c:pt idx="763">
                  <c:v>-0.10702017658520102</c:v>
                </c:pt>
                <c:pt idx="764">
                  <c:v>-0.10199676311554606</c:v>
                </c:pt>
                <c:pt idx="765">
                  <c:v>-0.10715054626463716</c:v>
                </c:pt>
                <c:pt idx="766">
                  <c:v>-9.7701585932570501E-2</c:v>
                </c:pt>
                <c:pt idx="767">
                  <c:v>-0.11041619798354074</c:v>
                </c:pt>
                <c:pt idx="768">
                  <c:v>-0.10200633184414909</c:v>
                </c:pt>
                <c:pt idx="769">
                  <c:v>-0.10439732496911991</c:v>
                </c:pt>
                <c:pt idx="770">
                  <c:v>-0.10938329358987642</c:v>
                </c:pt>
                <c:pt idx="771">
                  <c:v>-0.10159533640371232</c:v>
                </c:pt>
                <c:pt idx="772">
                  <c:v>-0.10991746362883559</c:v>
                </c:pt>
                <c:pt idx="773">
                  <c:v>-0.10564340239299508</c:v>
                </c:pt>
                <c:pt idx="774">
                  <c:v>-0.10904228422792039</c:v>
                </c:pt>
                <c:pt idx="775">
                  <c:v>-0.10738641794065318</c:v>
                </c:pt>
                <c:pt idx="776">
                  <c:v>-0.10377680023209379</c:v>
                </c:pt>
                <c:pt idx="777">
                  <c:v>-0.10249222756068077</c:v>
                </c:pt>
                <c:pt idx="778">
                  <c:v>-0.10642300267949723</c:v>
                </c:pt>
                <c:pt idx="779">
                  <c:v>-0.10116145422794909</c:v>
                </c:pt>
                <c:pt idx="780">
                  <c:v>-0.1036118474585328</c:v>
                </c:pt>
                <c:pt idx="781">
                  <c:v>-9.9241139033194425E-2</c:v>
                </c:pt>
                <c:pt idx="782">
                  <c:v>-0.10165401586257605</c:v>
                </c:pt>
                <c:pt idx="783">
                  <c:v>-9.9461321400935665E-2</c:v>
                </c:pt>
                <c:pt idx="784">
                  <c:v>-0.10423196099941201</c:v>
                </c:pt>
                <c:pt idx="785">
                  <c:v>-0.11066761229170874</c:v>
                </c:pt>
                <c:pt idx="786">
                  <c:v>-0.10433577195245691</c:v>
                </c:pt>
                <c:pt idx="787">
                  <c:v>-0.10890268569308414</c:v>
                </c:pt>
                <c:pt idx="788">
                  <c:v>-0.10788710862921813</c:v>
                </c:pt>
                <c:pt idx="789">
                  <c:v>-0.10112426420230136</c:v>
                </c:pt>
                <c:pt idx="790">
                  <c:v>-0.10232452950879267</c:v>
                </c:pt>
                <c:pt idx="791">
                  <c:v>-0.10422642195045939</c:v>
                </c:pt>
                <c:pt idx="792">
                  <c:v>-9.9747234425370479E-2</c:v>
                </c:pt>
                <c:pt idx="793">
                  <c:v>-9.8921040677071304E-2</c:v>
                </c:pt>
                <c:pt idx="794">
                  <c:v>-0.10387142714910835</c:v>
                </c:pt>
                <c:pt idx="795">
                  <c:v>-0.10083277244009703</c:v>
                </c:pt>
                <c:pt idx="796">
                  <c:v>-0.10631365112388047</c:v>
                </c:pt>
                <c:pt idx="797">
                  <c:v>-0.10876366758556144</c:v>
                </c:pt>
                <c:pt idx="798">
                  <c:v>-0.10916835941944436</c:v>
                </c:pt>
                <c:pt idx="799">
                  <c:v>-0.10704995170729115</c:v>
                </c:pt>
                <c:pt idx="800">
                  <c:v>-0.10701090446347927</c:v>
                </c:pt>
                <c:pt idx="801">
                  <c:v>-0.10825090953347005</c:v>
                </c:pt>
                <c:pt idx="802">
                  <c:v>-0.10712141167856704</c:v>
                </c:pt>
                <c:pt idx="803">
                  <c:v>-9.8635767201869173E-2</c:v>
                </c:pt>
                <c:pt idx="804">
                  <c:v>-0.10018787861002099</c:v>
                </c:pt>
                <c:pt idx="805">
                  <c:v>-0.10242555191190639</c:v>
                </c:pt>
                <c:pt idx="806">
                  <c:v>-0.10684864024650453</c:v>
                </c:pt>
                <c:pt idx="807">
                  <c:v>-0.10499510620243946</c:v>
                </c:pt>
                <c:pt idx="808">
                  <c:v>-0.10534221536381239</c:v>
                </c:pt>
                <c:pt idx="809">
                  <c:v>-0.1053484841639567</c:v>
                </c:pt>
                <c:pt idx="810">
                  <c:v>-9.4444149074113692E-2</c:v>
                </c:pt>
                <c:pt idx="811">
                  <c:v>-0.11086464935979379</c:v>
                </c:pt>
                <c:pt idx="812">
                  <c:v>-0.10555536248606501</c:v>
                </c:pt>
                <c:pt idx="813">
                  <c:v>-0.10063237568731198</c:v>
                </c:pt>
                <c:pt idx="814">
                  <c:v>-9.9525839697864438E-2</c:v>
                </c:pt>
                <c:pt idx="815">
                  <c:v>-0.10052913775614813</c:v>
                </c:pt>
                <c:pt idx="816">
                  <c:v>-9.9150011747734634E-2</c:v>
                </c:pt>
                <c:pt idx="817">
                  <c:v>-0.10056618676899931</c:v>
                </c:pt>
                <c:pt idx="818">
                  <c:v>-0.10043126602402963</c:v>
                </c:pt>
                <c:pt idx="819">
                  <c:v>-0.10813971602766181</c:v>
                </c:pt>
                <c:pt idx="820">
                  <c:v>-0.11058862259487223</c:v>
                </c:pt>
                <c:pt idx="821">
                  <c:v>-0.10468054546125294</c:v>
                </c:pt>
                <c:pt idx="822">
                  <c:v>-0.10467126058254017</c:v>
                </c:pt>
                <c:pt idx="823">
                  <c:v>-0.10481523153772376</c:v>
                </c:pt>
                <c:pt idx="824">
                  <c:v>-9.9863642653328144E-2</c:v>
                </c:pt>
                <c:pt idx="825">
                  <c:v>-0.10517627243456928</c:v>
                </c:pt>
                <c:pt idx="826">
                  <c:v>-0.10679507233365548</c:v>
                </c:pt>
                <c:pt idx="827">
                  <c:v>-0.10094747254721392</c:v>
                </c:pt>
                <c:pt idx="828">
                  <c:v>-0.10337415142980233</c:v>
                </c:pt>
                <c:pt idx="829">
                  <c:v>-0.10273777301232534</c:v>
                </c:pt>
                <c:pt idx="830">
                  <c:v>-9.961653906905088E-2</c:v>
                </c:pt>
                <c:pt idx="831">
                  <c:v>-0.10043776798762694</c:v>
                </c:pt>
                <c:pt idx="832">
                  <c:v>-0.1092506535802702</c:v>
                </c:pt>
                <c:pt idx="833">
                  <c:v>-0.1085558416071204</c:v>
                </c:pt>
                <c:pt idx="834">
                  <c:v>-9.8071728873349029E-2</c:v>
                </c:pt>
                <c:pt idx="835">
                  <c:v>-0.10167900248534933</c:v>
                </c:pt>
                <c:pt idx="836">
                  <c:v>-0.10329142517423784</c:v>
                </c:pt>
                <c:pt idx="837">
                  <c:v>-0.10466635773054755</c:v>
                </c:pt>
                <c:pt idx="838">
                  <c:v>-0.1043679997423097</c:v>
                </c:pt>
                <c:pt idx="839">
                  <c:v>-0.10867487527881226</c:v>
                </c:pt>
                <c:pt idx="840">
                  <c:v>-0.10214139625349339</c:v>
                </c:pt>
                <c:pt idx="841">
                  <c:v>-0.1019864701162807</c:v>
                </c:pt>
                <c:pt idx="842">
                  <c:v>-9.9552419574062689E-2</c:v>
                </c:pt>
                <c:pt idx="843">
                  <c:v>-0.10922560177417662</c:v>
                </c:pt>
                <c:pt idx="844">
                  <c:v>-0.10710941910547955</c:v>
                </c:pt>
                <c:pt idx="845">
                  <c:v>-0.10456872219183655</c:v>
                </c:pt>
                <c:pt idx="846">
                  <c:v>-0.10744770106544221</c:v>
                </c:pt>
                <c:pt idx="847">
                  <c:v>-0.10342131070316141</c:v>
                </c:pt>
                <c:pt idx="848">
                  <c:v>-0.10451245166632694</c:v>
                </c:pt>
                <c:pt idx="849">
                  <c:v>-0.10627307340523928</c:v>
                </c:pt>
                <c:pt idx="850">
                  <c:v>-0.10189911228813386</c:v>
                </c:pt>
                <c:pt idx="851">
                  <c:v>-9.9737487289322191E-2</c:v>
                </c:pt>
                <c:pt idx="852">
                  <c:v>-0.10996566835068422</c:v>
                </c:pt>
                <c:pt idx="853">
                  <c:v>-0.10659780336349556</c:v>
                </c:pt>
                <c:pt idx="854">
                  <c:v>-9.9791883837990092E-2</c:v>
                </c:pt>
                <c:pt idx="855">
                  <c:v>-9.8415906430731503E-2</c:v>
                </c:pt>
                <c:pt idx="856">
                  <c:v>-0.11136299677380812</c:v>
                </c:pt>
                <c:pt idx="857">
                  <c:v>-0.10308188875153967</c:v>
                </c:pt>
                <c:pt idx="858">
                  <c:v>-9.9633281084202441E-2</c:v>
                </c:pt>
                <c:pt idx="859">
                  <c:v>-0.10089041334532789</c:v>
                </c:pt>
                <c:pt idx="860">
                  <c:v>-0.10650001064067283</c:v>
                </c:pt>
                <c:pt idx="861">
                  <c:v>-0.10391179299836173</c:v>
                </c:pt>
                <c:pt idx="862">
                  <c:v>-0.10155115875673726</c:v>
                </c:pt>
                <c:pt idx="863">
                  <c:v>-0.10010646231173426</c:v>
                </c:pt>
                <c:pt idx="864">
                  <c:v>-0.10742654070807389</c:v>
                </c:pt>
                <c:pt idx="865">
                  <c:v>-0.10940639743790159</c:v>
                </c:pt>
                <c:pt idx="866">
                  <c:v>-0.11109761329260381</c:v>
                </c:pt>
                <c:pt idx="867">
                  <c:v>-0.10864699722085436</c:v>
                </c:pt>
                <c:pt idx="868">
                  <c:v>-0.10918933068293413</c:v>
                </c:pt>
                <c:pt idx="869">
                  <c:v>-0.11287469458930355</c:v>
                </c:pt>
                <c:pt idx="870">
                  <c:v>-0.10019152430306821</c:v>
                </c:pt>
                <c:pt idx="871">
                  <c:v>-0.10649635868246454</c:v>
                </c:pt>
                <c:pt idx="872">
                  <c:v>-0.11049328212191223</c:v>
                </c:pt>
                <c:pt idx="873">
                  <c:v>-0.10121555870135746</c:v>
                </c:pt>
                <c:pt idx="874">
                  <c:v>-0.10521890271547729</c:v>
                </c:pt>
                <c:pt idx="875">
                  <c:v>-0.10332347951847654</c:v>
                </c:pt>
                <c:pt idx="876">
                  <c:v>-0.10447551049614101</c:v>
                </c:pt>
                <c:pt idx="877">
                  <c:v>-9.8409950671752844E-2</c:v>
                </c:pt>
                <c:pt idx="878">
                  <c:v>-0.10871806176360388</c:v>
                </c:pt>
                <c:pt idx="879">
                  <c:v>-0.10271018618605154</c:v>
                </c:pt>
                <c:pt idx="880">
                  <c:v>-0.10363488325976933</c:v>
                </c:pt>
                <c:pt idx="881">
                  <c:v>-0.10770578153850474</c:v>
                </c:pt>
                <c:pt idx="882">
                  <c:v>-9.4995554053764142E-2</c:v>
                </c:pt>
                <c:pt idx="883">
                  <c:v>-0.11085145984458844</c:v>
                </c:pt>
                <c:pt idx="884">
                  <c:v>-0.10738451649017411</c:v>
                </c:pt>
                <c:pt idx="885">
                  <c:v>-0.10368090262121221</c:v>
                </c:pt>
                <c:pt idx="886">
                  <c:v>-0.10550886365897716</c:v>
                </c:pt>
                <c:pt idx="887">
                  <c:v>-0.10278778039471237</c:v>
                </c:pt>
                <c:pt idx="888">
                  <c:v>-0.1097185915770944</c:v>
                </c:pt>
                <c:pt idx="889">
                  <c:v>-9.8375283334890096E-2</c:v>
                </c:pt>
                <c:pt idx="890">
                  <c:v>-0.10365495965309313</c:v>
                </c:pt>
                <c:pt idx="891">
                  <c:v>-0.10226062441291206</c:v>
                </c:pt>
                <c:pt idx="892">
                  <c:v>-0.1058975061010079</c:v>
                </c:pt>
                <c:pt idx="893">
                  <c:v>-0.10707686566983199</c:v>
                </c:pt>
                <c:pt idx="894">
                  <c:v>-0.10827581774819972</c:v>
                </c:pt>
                <c:pt idx="895">
                  <c:v>-0.1012960941011225</c:v>
                </c:pt>
                <c:pt idx="896">
                  <c:v>-0.10677925508771646</c:v>
                </c:pt>
                <c:pt idx="897">
                  <c:v>-0.10845557283419427</c:v>
                </c:pt>
                <c:pt idx="898">
                  <c:v>-9.4659065588942104E-2</c:v>
                </c:pt>
                <c:pt idx="899">
                  <c:v>-0.10764309178256037</c:v>
                </c:pt>
                <c:pt idx="900">
                  <c:v>-0.11351037515618412</c:v>
                </c:pt>
                <c:pt idx="901">
                  <c:v>-0.11361741539328696</c:v>
                </c:pt>
                <c:pt idx="902">
                  <c:v>-9.9739329255284614E-2</c:v>
                </c:pt>
                <c:pt idx="903">
                  <c:v>-0.10418641712866261</c:v>
                </c:pt>
                <c:pt idx="904">
                  <c:v>-0.110587610169532</c:v>
                </c:pt>
                <c:pt idx="905">
                  <c:v>-0.10666909936672742</c:v>
                </c:pt>
                <c:pt idx="906">
                  <c:v>-9.9459349801282126E-2</c:v>
                </c:pt>
                <c:pt idx="907">
                  <c:v>-0.10384704074433393</c:v>
                </c:pt>
                <c:pt idx="908">
                  <c:v>-0.10552698862618692</c:v>
                </c:pt>
                <c:pt idx="909">
                  <c:v>-0.10307795294835698</c:v>
                </c:pt>
                <c:pt idx="910">
                  <c:v>-0.10340598683864788</c:v>
                </c:pt>
                <c:pt idx="911">
                  <c:v>-0.10452204399321396</c:v>
                </c:pt>
                <c:pt idx="912">
                  <c:v>-0.10060109067119916</c:v>
                </c:pt>
                <c:pt idx="913">
                  <c:v>-9.7877846303407345E-2</c:v>
                </c:pt>
                <c:pt idx="914">
                  <c:v>-0.11061592282808297</c:v>
                </c:pt>
                <c:pt idx="915">
                  <c:v>-0.10536686078277135</c:v>
                </c:pt>
                <c:pt idx="916">
                  <c:v>-0.10224270087317522</c:v>
                </c:pt>
                <c:pt idx="917">
                  <c:v>-0.10398021454507811</c:v>
                </c:pt>
                <c:pt idx="918">
                  <c:v>-0.10924791143249091</c:v>
                </c:pt>
                <c:pt idx="919">
                  <c:v>-0.10039198754699075</c:v>
                </c:pt>
                <c:pt idx="920">
                  <c:v>-0.10258363530996029</c:v>
                </c:pt>
                <c:pt idx="921">
                  <c:v>-0.10413380901032609</c:v>
                </c:pt>
                <c:pt idx="922">
                  <c:v>-0.10652245175171027</c:v>
                </c:pt>
                <c:pt idx="923">
                  <c:v>-0.1034602326045011</c:v>
                </c:pt>
                <c:pt idx="924">
                  <c:v>-0.10658274380483568</c:v>
                </c:pt>
                <c:pt idx="925">
                  <c:v>-0.10211461805865385</c:v>
                </c:pt>
                <c:pt idx="926">
                  <c:v>-0.1132318672279049</c:v>
                </c:pt>
                <c:pt idx="927">
                  <c:v>-0.10751949851759401</c:v>
                </c:pt>
                <c:pt idx="928">
                  <c:v>-0.10217656399041442</c:v>
                </c:pt>
                <c:pt idx="929">
                  <c:v>-0.10597001228920644</c:v>
                </c:pt>
                <c:pt idx="930">
                  <c:v>-0.10179255852080882</c:v>
                </c:pt>
                <c:pt idx="931">
                  <c:v>-0.10886380868910495</c:v>
                </c:pt>
                <c:pt idx="932">
                  <c:v>-0.10943960913322059</c:v>
                </c:pt>
                <c:pt idx="933">
                  <c:v>-0.104806872550125</c:v>
                </c:pt>
                <c:pt idx="934">
                  <c:v>-0.10839916200864885</c:v>
                </c:pt>
                <c:pt idx="935">
                  <c:v>-9.1232107208399249E-2</c:v>
                </c:pt>
                <c:pt idx="936">
                  <c:v>-0.10451358764700491</c:v>
                </c:pt>
                <c:pt idx="937">
                  <c:v>-0.10591509208418204</c:v>
                </c:pt>
                <c:pt idx="938">
                  <c:v>-0.10492741219445634</c:v>
                </c:pt>
                <c:pt idx="939">
                  <c:v>-9.9188146209674088E-2</c:v>
                </c:pt>
                <c:pt idx="940">
                  <c:v>-0.10144483304209895</c:v>
                </c:pt>
                <c:pt idx="941">
                  <c:v>-0.1066829737232613</c:v>
                </c:pt>
                <c:pt idx="942">
                  <c:v>-0.10600716527086895</c:v>
                </c:pt>
                <c:pt idx="943">
                  <c:v>-0.10122428297120267</c:v>
                </c:pt>
                <c:pt idx="944">
                  <c:v>-0.10439754957544078</c:v>
                </c:pt>
                <c:pt idx="945">
                  <c:v>-0.1060694943357916</c:v>
                </c:pt>
                <c:pt idx="946">
                  <c:v>-0.10923805722807334</c:v>
                </c:pt>
                <c:pt idx="947">
                  <c:v>-0.10060799912330243</c:v>
                </c:pt>
                <c:pt idx="948">
                  <c:v>-0.10948412792364581</c:v>
                </c:pt>
                <c:pt idx="949">
                  <c:v>-0.10885313664058338</c:v>
                </c:pt>
                <c:pt idx="950">
                  <c:v>-0.10519886307748783</c:v>
                </c:pt>
                <c:pt idx="951">
                  <c:v>-9.9458820655929703E-2</c:v>
                </c:pt>
                <c:pt idx="952">
                  <c:v>-0.107252599091058</c:v>
                </c:pt>
                <c:pt idx="953">
                  <c:v>-0.10575522466480658</c:v>
                </c:pt>
                <c:pt idx="954">
                  <c:v>-0.10676560631879983</c:v>
                </c:pt>
                <c:pt idx="955">
                  <c:v>-0.11565828798753253</c:v>
                </c:pt>
                <c:pt idx="956">
                  <c:v>-0.1069107750818461</c:v>
                </c:pt>
                <c:pt idx="957">
                  <c:v>-0.10652666422089996</c:v>
                </c:pt>
                <c:pt idx="958">
                  <c:v>-0.10475329093568786</c:v>
                </c:pt>
                <c:pt idx="959">
                  <c:v>-0.10683509374820344</c:v>
                </c:pt>
                <c:pt idx="960">
                  <c:v>-0.10524446573254775</c:v>
                </c:pt>
                <c:pt idx="961">
                  <c:v>-0.11047884777559336</c:v>
                </c:pt>
                <c:pt idx="962">
                  <c:v>-0.10499849971632647</c:v>
                </c:pt>
                <c:pt idx="963">
                  <c:v>-0.10389577505795389</c:v>
                </c:pt>
                <c:pt idx="964">
                  <c:v>-0.10730545252601931</c:v>
                </c:pt>
                <c:pt idx="965">
                  <c:v>-0.10786831641326389</c:v>
                </c:pt>
                <c:pt idx="966">
                  <c:v>-0.10225405064491655</c:v>
                </c:pt>
                <c:pt idx="967">
                  <c:v>-9.720588233998928E-2</c:v>
                </c:pt>
                <c:pt idx="968">
                  <c:v>-0.10601395534856484</c:v>
                </c:pt>
                <c:pt idx="969">
                  <c:v>-0.10575045729415478</c:v>
                </c:pt>
                <c:pt idx="970">
                  <c:v>-9.5707000489410943E-2</c:v>
                </c:pt>
                <c:pt idx="971">
                  <c:v>-0.10608679525074804</c:v>
                </c:pt>
                <c:pt idx="972">
                  <c:v>-9.5251312698215629E-2</c:v>
                </c:pt>
                <c:pt idx="973">
                  <c:v>-0.10195206533108547</c:v>
                </c:pt>
                <c:pt idx="974">
                  <c:v>-0.11055124313874054</c:v>
                </c:pt>
                <c:pt idx="975">
                  <c:v>-9.8754034470527996E-2</c:v>
                </c:pt>
                <c:pt idx="976">
                  <c:v>-0.10846989054214573</c:v>
                </c:pt>
                <c:pt idx="977">
                  <c:v>-0.10385212055886894</c:v>
                </c:pt>
                <c:pt idx="978">
                  <c:v>-0.10740175992171941</c:v>
                </c:pt>
                <c:pt idx="979">
                  <c:v>-0.10150243254672175</c:v>
                </c:pt>
                <c:pt idx="980">
                  <c:v>-0.10054952209115786</c:v>
                </c:pt>
                <c:pt idx="981">
                  <c:v>-0.10174654079028289</c:v>
                </c:pt>
                <c:pt idx="982">
                  <c:v>-0.10332348425205917</c:v>
                </c:pt>
                <c:pt idx="983">
                  <c:v>-0.10811640759900731</c:v>
                </c:pt>
                <c:pt idx="984">
                  <c:v>-0.1017896060341037</c:v>
                </c:pt>
                <c:pt idx="985">
                  <c:v>-0.10474243356141821</c:v>
                </c:pt>
                <c:pt idx="986">
                  <c:v>-0.10548638019332568</c:v>
                </c:pt>
                <c:pt idx="987">
                  <c:v>-0.10513301431017474</c:v>
                </c:pt>
                <c:pt idx="988">
                  <c:v>-0.1067742528655391</c:v>
                </c:pt>
                <c:pt idx="989">
                  <c:v>-0.10674142357802152</c:v>
                </c:pt>
                <c:pt idx="990">
                  <c:v>-0.10743134808622234</c:v>
                </c:pt>
                <c:pt idx="991">
                  <c:v>-0.10112365141462676</c:v>
                </c:pt>
                <c:pt idx="992">
                  <c:v>-0.10472230719218523</c:v>
                </c:pt>
                <c:pt idx="993">
                  <c:v>-9.9401454434805858E-2</c:v>
                </c:pt>
                <c:pt idx="994">
                  <c:v>-0.11091439971991401</c:v>
                </c:pt>
                <c:pt idx="995">
                  <c:v>-0.10756974611585579</c:v>
                </c:pt>
                <c:pt idx="996">
                  <c:v>-0.10316462686801353</c:v>
                </c:pt>
                <c:pt idx="997">
                  <c:v>-9.9225815419974106E-2</c:v>
                </c:pt>
                <c:pt idx="998">
                  <c:v>-0.10946944886052368</c:v>
                </c:pt>
                <c:pt idx="999">
                  <c:v>-0.1069854542502493</c:v>
                </c:pt>
                <c:pt idx="1000">
                  <c:v>-0.10442051402174142</c:v>
                </c:pt>
              </c:numCache>
            </c:numRef>
          </c:xVal>
          <c:yVal>
            <c:numRef>
              <c:f>Model!$AZ$9:$AZ$1061</c:f>
              <c:numCache>
                <c:formatCode>General</c:formatCode>
                <c:ptCount val="1053"/>
                <c:pt idx="0">
                  <c:v>-66659.370258890165</c:v>
                </c:pt>
                <c:pt idx="1">
                  <c:v>-27215.958038507975</c:v>
                </c:pt>
                <c:pt idx="2">
                  <c:v>-22782.90903006294</c:v>
                </c:pt>
                <c:pt idx="3">
                  <c:v>-23463.809086488749</c:v>
                </c:pt>
                <c:pt idx="4">
                  <c:v>-9058.3308675762528</c:v>
                </c:pt>
                <c:pt idx="5">
                  <c:v>-30506.426827644464</c:v>
                </c:pt>
                <c:pt idx="6">
                  <c:v>-25338.235223653908</c:v>
                </c:pt>
                <c:pt idx="7">
                  <c:v>-16806.486692792721</c:v>
                </c:pt>
                <c:pt idx="8">
                  <c:v>-23594.474320116497</c:v>
                </c:pt>
                <c:pt idx="9">
                  <c:v>-31969.040676994489</c:v>
                </c:pt>
                <c:pt idx="10">
                  <c:v>-31084.635980143285</c:v>
                </c:pt>
                <c:pt idx="11">
                  <c:v>-26878.121923866194</c:v>
                </c:pt>
                <c:pt idx="12">
                  <c:v>-36876.338562873476</c:v>
                </c:pt>
                <c:pt idx="13">
                  <c:v>-25781.108624818065</c:v>
                </c:pt>
                <c:pt idx="14">
                  <c:v>-28115.9098202733</c:v>
                </c:pt>
                <c:pt idx="15">
                  <c:v>-21515.230970697383</c:v>
                </c:pt>
                <c:pt idx="16">
                  <c:v>-28679.234611142259</c:v>
                </c:pt>
                <c:pt idx="17">
                  <c:v>5492.1398573989718</c:v>
                </c:pt>
                <c:pt idx="18">
                  <c:v>-27174.213738880673</c:v>
                </c:pt>
                <c:pt idx="19">
                  <c:v>-76133.261530131596</c:v>
                </c:pt>
                <c:pt idx="20">
                  <c:v>-32635.02298625838</c:v>
                </c:pt>
                <c:pt idx="21">
                  <c:v>-30445.091433996153</c:v>
                </c:pt>
                <c:pt idx="22">
                  <c:v>-28094.047203607493</c:v>
                </c:pt>
                <c:pt idx="23">
                  <c:v>-20475.327607890169</c:v>
                </c:pt>
                <c:pt idx="24">
                  <c:v>-19203.599635599574</c:v>
                </c:pt>
                <c:pt idx="25">
                  <c:v>-42137.233047873597</c:v>
                </c:pt>
                <c:pt idx="26">
                  <c:v>-30798.048338280423</c:v>
                </c:pt>
                <c:pt idx="27">
                  <c:v>-26283.35913138905</c:v>
                </c:pt>
                <c:pt idx="28">
                  <c:v>-25838.460107773135</c:v>
                </c:pt>
                <c:pt idx="29">
                  <c:v>-11012.069285388818</c:v>
                </c:pt>
                <c:pt idx="30">
                  <c:v>-36797.816259264553</c:v>
                </c:pt>
                <c:pt idx="31">
                  <c:v>-32109.125088619716</c:v>
                </c:pt>
                <c:pt idx="32">
                  <c:v>-55545.779891064383</c:v>
                </c:pt>
                <c:pt idx="33">
                  <c:v>-32765.087513633029</c:v>
                </c:pt>
                <c:pt idx="34">
                  <c:v>-36512.868986707326</c:v>
                </c:pt>
                <c:pt idx="35">
                  <c:v>-37934.636953747133</c:v>
                </c:pt>
                <c:pt idx="36">
                  <c:v>-31515.277257422698</c:v>
                </c:pt>
                <c:pt idx="37">
                  <c:v>-29159.232270109664</c:v>
                </c:pt>
                <c:pt idx="38">
                  <c:v>-32689.619613134244</c:v>
                </c:pt>
                <c:pt idx="39">
                  <c:v>-54737.566275229699</c:v>
                </c:pt>
                <c:pt idx="40">
                  <c:v>-17423.768401742534</c:v>
                </c:pt>
                <c:pt idx="41">
                  <c:v>-34077.028301048136</c:v>
                </c:pt>
                <c:pt idx="42">
                  <c:v>-29767.361698708279</c:v>
                </c:pt>
                <c:pt idx="43">
                  <c:v>-26233.593279905675</c:v>
                </c:pt>
                <c:pt idx="44">
                  <c:v>-29601.566287760972</c:v>
                </c:pt>
                <c:pt idx="45">
                  <c:v>-28313.215637485569</c:v>
                </c:pt>
                <c:pt idx="46">
                  <c:v>-33372.230689131931</c:v>
                </c:pt>
                <c:pt idx="47">
                  <c:v>-33506.666953362015</c:v>
                </c:pt>
                <c:pt idx="48">
                  <c:v>-27793.878164586931</c:v>
                </c:pt>
                <c:pt idx="49">
                  <c:v>-30192.025425313768</c:v>
                </c:pt>
                <c:pt idx="50">
                  <c:v>-28669.884975371984</c:v>
                </c:pt>
                <c:pt idx="51">
                  <c:v>-22188.222865670985</c:v>
                </c:pt>
                <c:pt idx="52">
                  <c:v>-33129.973030752415</c:v>
                </c:pt>
                <c:pt idx="53">
                  <c:v>-28433.546469462999</c:v>
                </c:pt>
                <c:pt idx="54">
                  <c:v>-31426.148029345342</c:v>
                </c:pt>
                <c:pt idx="55">
                  <c:v>-15081.638820440639</c:v>
                </c:pt>
                <c:pt idx="56">
                  <c:v>-24831.102607218563</c:v>
                </c:pt>
                <c:pt idx="57">
                  <c:v>-37982.46341993579</c:v>
                </c:pt>
                <c:pt idx="58">
                  <c:v>-26374.016801554499</c:v>
                </c:pt>
                <c:pt idx="59">
                  <c:v>-59389.484005033089</c:v>
                </c:pt>
                <c:pt idx="60">
                  <c:v>-30063.803396317111</c:v>
                </c:pt>
                <c:pt idx="61">
                  <c:v>-31980.184225468518</c:v>
                </c:pt>
                <c:pt idx="62">
                  <c:v>-26097.01686555866</c:v>
                </c:pt>
                <c:pt idx="63">
                  <c:v>-21084.429769022689</c:v>
                </c:pt>
                <c:pt idx="64">
                  <c:v>-29770.548927342665</c:v>
                </c:pt>
                <c:pt idx="65">
                  <c:v>-76243.624249830958</c:v>
                </c:pt>
                <c:pt idx="66">
                  <c:v>-30036.911262163863</c:v>
                </c:pt>
                <c:pt idx="67">
                  <c:v>-29174.412451576303</c:v>
                </c:pt>
                <c:pt idx="68">
                  <c:v>-20848.878904862213</c:v>
                </c:pt>
                <c:pt idx="69">
                  <c:v>-14874.200484186629</c:v>
                </c:pt>
                <c:pt idx="70">
                  <c:v>-23297.310894148657</c:v>
                </c:pt>
                <c:pt idx="71">
                  <c:v>-632.86159798716835</c:v>
                </c:pt>
                <c:pt idx="72">
                  <c:v>-29286.141408679148</c:v>
                </c:pt>
                <c:pt idx="73">
                  <c:v>-32357.811097651123</c:v>
                </c:pt>
                <c:pt idx="74">
                  <c:v>-26012.880756995764</c:v>
                </c:pt>
                <c:pt idx="75">
                  <c:v>-26244.172215631261</c:v>
                </c:pt>
                <c:pt idx="76">
                  <c:v>-29718.980264547245</c:v>
                </c:pt>
                <c:pt idx="77">
                  <c:v>-24526.985578018488</c:v>
                </c:pt>
                <c:pt idx="78">
                  <c:v>-31670.27959450661</c:v>
                </c:pt>
                <c:pt idx="79">
                  <c:v>-31757.030816313389</c:v>
                </c:pt>
                <c:pt idx="80">
                  <c:v>-28924.607248179367</c:v>
                </c:pt>
                <c:pt idx="81">
                  <c:v>-28684.458549546005</c:v>
                </c:pt>
                <c:pt idx="82">
                  <c:v>-29571.319467704394</c:v>
                </c:pt>
                <c:pt idx="83">
                  <c:v>-24811.234746025701</c:v>
                </c:pt>
                <c:pt idx="84">
                  <c:v>-29438.333474231891</c:v>
                </c:pt>
                <c:pt idx="85">
                  <c:v>-31906.383674349352</c:v>
                </c:pt>
                <c:pt idx="86">
                  <c:v>-29000.270631567735</c:v>
                </c:pt>
                <c:pt idx="87">
                  <c:v>-30483.81189937584</c:v>
                </c:pt>
                <c:pt idx="88">
                  <c:v>27584.782588939444</c:v>
                </c:pt>
                <c:pt idx="89">
                  <c:v>-29478.423309975391</c:v>
                </c:pt>
                <c:pt idx="90">
                  <c:v>-31423.393061655886</c:v>
                </c:pt>
                <c:pt idx="91">
                  <c:v>-48085.500404731807</c:v>
                </c:pt>
                <c:pt idx="92">
                  <c:v>-29588.483171230997</c:v>
                </c:pt>
                <c:pt idx="93">
                  <c:v>-27811.183489546369</c:v>
                </c:pt>
                <c:pt idx="94">
                  <c:v>-12083.986354247972</c:v>
                </c:pt>
                <c:pt idx="95">
                  <c:v>-30398.150880574147</c:v>
                </c:pt>
                <c:pt idx="96">
                  <c:v>-27037.491531333289</c:v>
                </c:pt>
                <c:pt idx="97">
                  <c:v>-26736.947888447248</c:v>
                </c:pt>
                <c:pt idx="98">
                  <c:v>-27804.591572790327</c:v>
                </c:pt>
                <c:pt idx="99">
                  <c:v>-59264.632303923048</c:v>
                </c:pt>
                <c:pt idx="100">
                  <c:v>-23939.686503094563</c:v>
                </c:pt>
                <c:pt idx="101">
                  <c:v>-29197.395551341018</c:v>
                </c:pt>
                <c:pt idx="102">
                  <c:v>-31104.518476705387</c:v>
                </c:pt>
                <c:pt idx="103">
                  <c:v>-36184.866349097247</c:v>
                </c:pt>
                <c:pt idx="104">
                  <c:v>-32332.931278509583</c:v>
                </c:pt>
                <c:pt idx="105">
                  <c:v>-30948.271251482038</c:v>
                </c:pt>
                <c:pt idx="106">
                  <c:v>-28842.591339293402</c:v>
                </c:pt>
                <c:pt idx="107">
                  <c:v>-31220.753842361708</c:v>
                </c:pt>
                <c:pt idx="108">
                  <c:v>-23404.584351679136</c:v>
                </c:pt>
                <c:pt idx="109">
                  <c:v>-55217.235505703014</c:v>
                </c:pt>
                <c:pt idx="110">
                  <c:v>-39497.732887596474</c:v>
                </c:pt>
                <c:pt idx="111">
                  <c:v>-29080.571671874568</c:v>
                </c:pt>
                <c:pt idx="112">
                  <c:v>-29627.349455745396</c:v>
                </c:pt>
                <c:pt idx="113">
                  <c:v>-32785.623043378408</c:v>
                </c:pt>
                <c:pt idx="114">
                  <c:v>-54048.411069225855</c:v>
                </c:pt>
                <c:pt idx="115">
                  <c:v>-33567.925833093934</c:v>
                </c:pt>
                <c:pt idx="116">
                  <c:v>-32740.809022311914</c:v>
                </c:pt>
                <c:pt idx="117">
                  <c:v>-35488.433510741743</c:v>
                </c:pt>
                <c:pt idx="118">
                  <c:v>-29590.585024293468</c:v>
                </c:pt>
                <c:pt idx="119">
                  <c:v>-26342.774246043249</c:v>
                </c:pt>
                <c:pt idx="120">
                  <c:v>-29075.942813535374</c:v>
                </c:pt>
                <c:pt idx="121">
                  <c:v>7513.3411593354977</c:v>
                </c:pt>
                <c:pt idx="122">
                  <c:v>-28294.953096724465</c:v>
                </c:pt>
                <c:pt idx="123">
                  <c:v>-21025.552268934916</c:v>
                </c:pt>
                <c:pt idx="124">
                  <c:v>-27627.928514087813</c:v>
                </c:pt>
                <c:pt idx="125">
                  <c:v>7054.5474399519735</c:v>
                </c:pt>
                <c:pt idx="126">
                  <c:v>-37115.691562748761</c:v>
                </c:pt>
                <c:pt idx="127">
                  <c:v>37986.57884218762</c:v>
                </c:pt>
                <c:pt idx="128">
                  <c:v>-29713.493404432476</c:v>
                </c:pt>
                <c:pt idx="129">
                  <c:v>-9979.0786738484894</c:v>
                </c:pt>
                <c:pt idx="130">
                  <c:v>-23956.05135860647</c:v>
                </c:pt>
                <c:pt idx="131">
                  <c:v>-30120.083064251761</c:v>
                </c:pt>
                <c:pt idx="132">
                  <c:v>-21207.103725387758</c:v>
                </c:pt>
                <c:pt idx="133">
                  <c:v>-18226.163710634632</c:v>
                </c:pt>
                <c:pt idx="134">
                  <c:v>-25114.042431635258</c:v>
                </c:pt>
                <c:pt idx="135">
                  <c:v>-35449.971567403038</c:v>
                </c:pt>
                <c:pt idx="136">
                  <c:v>-10822.191421930518</c:v>
                </c:pt>
                <c:pt idx="137">
                  <c:v>-30435.934285158226</c:v>
                </c:pt>
                <c:pt idx="138">
                  <c:v>-18628.171004745265</c:v>
                </c:pt>
                <c:pt idx="139">
                  <c:v>-37915.099315912681</c:v>
                </c:pt>
                <c:pt idx="140">
                  <c:v>-32194.289479204861</c:v>
                </c:pt>
                <c:pt idx="141">
                  <c:v>-27154.293084775927</c:v>
                </c:pt>
                <c:pt idx="142">
                  <c:v>-33689.122712022057</c:v>
                </c:pt>
                <c:pt idx="143">
                  <c:v>-29255.079184619433</c:v>
                </c:pt>
                <c:pt idx="144">
                  <c:v>-30618.546355878971</c:v>
                </c:pt>
                <c:pt idx="145">
                  <c:v>-34124.132464948874</c:v>
                </c:pt>
                <c:pt idx="146">
                  <c:v>-29010.555590114847</c:v>
                </c:pt>
                <c:pt idx="147">
                  <c:v>-28366.854293628974</c:v>
                </c:pt>
                <c:pt idx="148">
                  <c:v>-30081.482396187072</c:v>
                </c:pt>
                <c:pt idx="149">
                  <c:v>-21746.502178093309</c:v>
                </c:pt>
                <c:pt idx="150">
                  <c:v>-30781.767892024771</c:v>
                </c:pt>
                <c:pt idx="151">
                  <c:v>-33895.574549753132</c:v>
                </c:pt>
                <c:pt idx="152">
                  <c:v>-31940.835349647641</c:v>
                </c:pt>
                <c:pt idx="153">
                  <c:v>-22866.363910921064</c:v>
                </c:pt>
                <c:pt idx="154">
                  <c:v>-16720.831231959914</c:v>
                </c:pt>
                <c:pt idx="155">
                  <c:v>-36954.897619352254</c:v>
                </c:pt>
                <c:pt idx="156">
                  <c:v>-25197.496938094402</c:v>
                </c:pt>
                <c:pt idx="157">
                  <c:v>-41351.625382095845</c:v>
                </c:pt>
                <c:pt idx="158">
                  <c:v>-30791.097011018719</c:v>
                </c:pt>
                <c:pt idx="159">
                  <c:v>-32897.497322684671</c:v>
                </c:pt>
                <c:pt idx="160">
                  <c:v>-28475.331390066072</c:v>
                </c:pt>
                <c:pt idx="161">
                  <c:v>-41430.114741081372</c:v>
                </c:pt>
                <c:pt idx="162">
                  <c:v>-20662.093097872945</c:v>
                </c:pt>
                <c:pt idx="163">
                  <c:v>-35575.749381311311</c:v>
                </c:pt>
                <c:pt idx="164">
                  <c:v>-28457.291638812443</c:v>
                </c:pt>
                <c:pt idx="165">
                  <c:v>-22146.058510986579</c:v>
                </c:pt>
                <c:pt idx="166">
                  <c:v>-29425.469374860993</c:v>
                </c:pt>
                <c:pt idx="167">
                  <c:v>-17423.402636998537</c:v>
                </c:pt>
                <c:pt idx="168">
                  <c:v>-31200.068042971368</c:v>
                </c:pt>
                <c:pt idx="169">
                  <c:v>-16920.148167476975</c:v>
                </c:pt>
                <c:pt idx="170">
                  <c:v>-47490.941395048721</c:v>
                </c:pt>
                <c:pt idx="171">
                  <c:v>-30646.505660158109</c:v>
                </c:pt>
                <c:pt idx="172">
                  <c:v>-31539.448611449239</c:v>
                </c:pt>
                <c:pt idx="173">
                  <c:v>-30337.559391529474</c:v>
                </c:pt>
                <c:pt idx="174">
                  <c:v>-29964.348567143315</c:v>
                </c:pt>
                <c:pt idx="175">
                  <c:v>-10013.997781288432</c:v>
                </c:pt>
                <c:pt idx="176">
                  <c:v>-28504.055387619432</c:v>
                </c:pt>
                <c:pt idx="177">
                  <c:v>-18050.943928696332</c:v>
                </c:pt>
                <c:pt idx="178">
                  <c:v>-36310.910943379437</c:v>
                </c:pt>
                <c:pt idx="179">
                  <c:v>-29997.922616917545</c:v>
                </c:pt>
                <c:pt idx="180">
                  <c:v>-35297.169741316364</c:v>
                </c:pt>
                <c:pt idx="181">
                  <c:v>-33138.305386705557</c:v>
                </c:pt>
                <c:pt idx="182">
                  <c:v>-27809.599763251586</c:v>
                </c:pt>
                <c:pt idx="183">
                  <c:v>-11372.316878334794</c:v>
                </c:pt>
                <c:pt idx="184">
                  <c:v>-34821.562295548589</c:v>
                </c:pt>
                <c:pt idx="185">
                  <c:v>-20375.878567099498</c:v>
                </c:pt>
                <c:pt idx="186">
                  <c:v>-43928.257895680297</c:v>
                </c:pt>
                <c:pt idx="187">
                  <c:v>-22044.366192920577</c:v>
                </c:pt>
                <c:pt idx="188">
                  <c:v>-29705.141203580541</c:v>
                </c:pt>
                <c:pt idx="189">
                  <c:v>-34223.383648765433</c:v>
                </c:pt>
                <c:pt idx="190">
                  <c:v>-56255.751758510632</c:v>
                </c:pt>
                <c:pt idx="191">
                  <c:v>-38676.682879397624</c:v>
                </c:pt>
                <c:pt idx="192">
                  <c:v>-38354.469052855631</c:v>
                </c:pt>
                <c:pt idx="193">
                  <c:v>-26192.926937240598</c:v>
                </c:pt>
                <c:pt idx="194">
                  <c:v>-26990.520243939653</c:v>
                </c:pt>
                <c:pt idx="195">
                  <c:v>-43679.246877349055</c:v>
                </c:pt>
                <c:pt idx="196">
                  <c:v>-28395.052075500687</c:v>
                </c:pt>
                <c:pt idx="197">
                  <c:v>-30533.09764433551</c:v>
                </c:pt>
                <c:pt idx="198">
                  <c:v>-33474.604187972414</c:v>
                </c:pt>
                <c:pt idx="199">
                  <c:v>-26877.077411975057</c:v>
                </c:pt>
                <c:pt idx="200">
                  <c:v>-37641.832895096108</c:v>
                </c:pt>
                <c:pt idx="201">
                  <c:v>-6688.8933971311781</c:v>
                </c:pt>
                <c:pt idx="202">
                  <c:v>-23887.558977066794</c:v>
                </c:pt>
                <c:pt idx="203">
                  <c:v>-11690.017870780852</c:v>
                </c:pt>
                <c:pt idx="204">
                  <c:v>-28802.594819718346</c:v>
                </c:pt>
                <c:pt idx="205">
                  <c:v>-13181.812237497084</c:v>
                </c:pt>
                <c:pt idx="206">
                  <c:v>-30517.091081266786</c:v>
                </c:pt>
                <c:pt idx="207">
                  <c:v>-45807.635607452336</c:v>
                </c:pt>
                <c:pt idx="208">
                  <c:v>-32580.20663346778</c:v>
                </c:pt>
                <c:pt idx="209">
                  <c:v>-46706.884735190251</c:v>
                </c:pt>
                <c:pt idx="210">
                  <c:v>-28579.517775350301</c:v>
                </c:pt>
                <c:pt idx="211">
                  <c:v>-33986.6077507624</c:v>
                </c:pt>
                <c:pt idx="212">
                  <c:v>-28141.550858725757</c:v>
                </c:pt>
                <c:pt idx="213">
                  <c:v>-30434.165498020891</c:v>
                </c:pt>
                <c:pt idx="214">
                  <c:v>-44215.920060546421</c:v>
                </c:pt>
                <c:pt idx="215">
                  <c:v>-26777.21697052769</c:v>
                </c:pt>
                <c:pt idx="216">
                  <c:v>-37950.389019006136</c:v>
                </c:pt>
                <c:pt idx="217">
                  <c:v>-26305.773207847204</c:v>
                </c:pt>
                <c:pt idx="218">
                  <c:v>-123518.68484301456</c:v>
                </c:pt>
                <c:pt idx="219">
                  <c:v>-24953.617398675553</c:v>
                </c:pt>
                <c:pt idx="220">
                  <c:v>-30639.579660245268</c:v>
                </c:pt>
                <c:pt idx="221">
                  <c:v>-29390.967240580067</c:v>
                </c:pt>
                <c:pt idx="222">
                  <c:v>-29337.066972326749</c:v>
                </c:pt>
                <c:pt idx="223">
                  <c:v>-27173.78479171345</c:v>
                </c:pt>
                <c:pt idx="224">
                  <c:v>-34612.522040761141</c:v>
                </c:pt>
                <c:pt idx="225">
                  <c:v>-28694.243734778567</c:v>
                </c:pt>
                <c:pt idx="226">
                  <c:v>-30645.335417837225</c:v>
                </c:pt>
                <c:pt idx="227">
                  <c:v>-40292.674709519953</c:v>
                </c:pt>
                <c:pt idx="228">
                  <c:v>-5841.5955224806821</c:v>
                </c:pt>
                <c:pt idx="229">
                  <c:v>-28287.928769716171</c:v>
                </c:pt>
                <c:pt idx="230">
                  <c:v>-27444.498442878001</c:v>
                </c:pt>
                <c:pt idx="231">
                  <c:v>-28616.456104507146</c:v>
                </c:pt>
                <c:pt idx="232">
                  <c:v>-22436.932024477574</c:v>
                </c:pt>
                <c:pt idx="233">
                  <c:v>-29431.039860125398</c:v>
                </c:pt>
                <c:pt idx="234">
                  <c:v>-32900.160557067065</c:v>
                </c:pt>
                <c:pt idx="235">
                  <c:v>-42520.673643137306</c:v>
                </c:pt>
                <c:pt idx="236">
                  <c:v>-33516.454360416494</c:v>
                </c:pt>
                <c:pt idx="237">
                  <c:v>-27824.410881245538</c:v>
                </c:pt>
                <c:pt idx="238">
                  <c:v>-29390.820830832956</c:v>
                </c:pt>
                <c:pt idx="239">
                  <c:v>-18130.486576159696</c:v>
                </c:pt>
                <c:pt idx="240">
                  <c:v>-28568.998706097373</c:v>
                </c:pt>
                <c:pt idx="241">
                  <c:v>-28556.80776342591</c:v>
                </c:pt>
                <c:pt idx="242">
                  <c:v>5426.8774108486978</c:v>
                </c:pt>
                <c:pt idx="243">
                  <c:v>-33568.228164357344</c:v>
                </c:pt>
                <c:pt idx="244">
                  <c:v>-24577.215394004685</c:v>
                </c:pt>
                <c:pt idx="245">
                  <c:v>-33281.866546474164</c:v>
                </c:pt>
                <c:pt idx="246">
                  <c:v>-29922.020151063465</c:v>
                </c:pt>
                <c:pt idx="247">
                  <c:v>-29241.45711804583</c:v>
                </c:pt>
                <c:pt idx="248">
                  <c:v>-31934.744866544701</c:v>
                </c:pt>
                <c:pt idx="249">
                  <c:v>-39343.294551084022</c:v>
                </c:pt>
                <c:pt idx="250">
                  <c:v>-22341.455657985542</c:v>
                </c:pt>
                <c:pt idx="251">
                  <c:v>-22920.051194335421</c:v>
                </c:pt>
                <c:pt idx="252">
                  <c:v>-32381.730088303098</c:v>
                </c:pt>
                <c:pt idx="253">
                  <c:v>-7982.6957162583712</c:v>
                </c:pt>
                <c:pt idx="254">
                  <c:v>-27825.376594593879</c:v>
                </c:pt>
                <c:pt idx="255">
                  <c:v>-27209.9582370559</c:v>
                </c:pt>
                <c:pt idx="256">
                  <c:v>-32820.918901072488</c:v>
                </c:pt>
                <c:pt idx="257">
                  <c:v>-30387.075906782615</c:v>
                </c:pt>
                <c:pt idx="258">
                  <c:v>-13115.420285720465</c:v>
                </c:pt>
                <c:pt idx="259">
                  <c:v>-31973.471229408868</c:v>
                </c:pt>
                <c:pt idx="260">
                  <c:v>-27784.160077866647</c:v>
                </c:pt>
                <c:pt idx="261">
                  <c:v>-35222.098306264874</c:v>
                </c:pt>
                <c:pt idx="262">
                  <c:v>-19802.157101272111</c:v>
                </c:pt>
                <c:pt idx="263">
                  <c:v>-28207.491378653111</c:v>
                </c:pt>
                <c:pt idx="264">
                  <c:v>-30702.123534798287</c:v>
                </c:pt>
                <c:pt idx="265">
                  <c:v>-30777.588740793581</c:v>
                </c:pt>
                <c:pt idx="266">
                  <c:v>-29123.611061800249</c:v>
                </c:pt>
                <c:pt idx="267">
                  <c:v>-54078.584974707715</c:v>
                </c:pt>
                <c:pt idx="268">
                  <c:v>-78562.570859241736</c:v>
                </c:pt>
                <c:pt idx="269">
                  <c:v>-43007.014293622822</c:v>
                </c:pt>
                <c:pt idx="270">
                  <c:v>-27041.649693246283</c:v>
                </c:pt>
                <c:pt idx="271">
                  <c:v>-23120.581256479985</c:v>
                </c:pt>
                <c:pt idx="272">
                  <c:v>-33465.428215984575</c:v>
                </c:pt>
                <c:pt idx="273">
                  <c:v>-16679.490769628232</c:v>
                </c:pt>
                <c:pt idx="274">
                  <c:v>-29769.330393808457</c:v>
                </c:pt>
                <c:pt idx="275">
                  <c:v>-30506.712236118576</c:v>
                </c:pt>
                <c:pt idx="276">
                  <c:v>-37587.413222429896</c:v>
                </c:pt>
                <c:pt idx="277">
                  <c:v>-33978.730046330456</c:v>
                </c:pt>
                <c:pt idx="278">
                  <c:v>-30555.287268939064</c:v>
                </c:pt>
                <c:pt idx="279">
                  <c:v>-35306.269805532866</c:v>
                </c:pt>
                <c:pt idx="280">
                  <c:v>-32079.682210504085</c:v>
                </c:pt>
                <c:pt idx="281">
                  <c:v>-30220.48665179043</c:v>
                </c:pt>
                <c:pt idx="282">
                  <c:v>-36240.925583765784</c:v>
                </c:pt>
                <c:pt idx="283">
                  <c:v>-28630.13750682625</c:v>
                </c:pt>
                <c:pt idx="284">
                  <c:v>-35111.730109689961</c:v>
                </c:pt>
                <c:pt idx="285">
                  <c:v>-28197.639192264614</c:v>
                </c:pt>
                <c:pt idx="286">
                  <c:v>-36940.033857748524</c:v>
                </c:pt>
                <c:pt idx="287">
                  <c:v>-31023.870780285331</c:v>
                </c:pt>
                <c:pt idx="288">
                  <c:v>-37827.96723689873</c:v>
                </c:pt>
                <c:pt idx="289">
                  <c:v>-30184.932736940144</c:v>
                </c:pt>
                <c:pt idx="290">
                  <c:v>-28353.141497405479</c:v>
                </c:pt>
                <c:pt idx="291">
                  <c:v>-30462.781066072421</c:v>
                </c:pt>
                <c:pt idx="292">
                  <c:v>-37993.226318401983</c:v>
                </c:pt>
                <c:pt idx="293">
                  <c:v>-21495.377634113778</c:v>
                </c:pt>
                <c:pt idx="294">
                  <c:v>-23403.704983944481</c:v>
                </c:pt>
                <c:pt idx="295">
                  <c:v>-13882.492351581663</c:v>
                </c:pt>
                <c:pt idx="296">
                  <c:v>-26773.220257060733</c:v>
                </c:pt>
                <c:pt idx="297">
                  <c:v>-19014.010525063954</c:v>
                </c:pt>
                <c:pt idx="298">
                  <c:v>-44125.575323987614</c:v>
                </c:pt>
                <c:pt idx="299">
                  <c:v>-15312.884175727988</c:v>
                </c:pt>
                <c:pt idx="300">
                  <c:v>-26097.620951602774</c:v>
                </c:pt>
                <c:pt idx="301">
                  <c:v>-22394.367068069325</c:v>
                </c:pt>
                <c:pt idx="302">
                  <c:v>-36145.636844590161</c:v>
                </c:pt>
                <c:pt idx="303">
                  <c:v>-30021.431214099401</c:v>
                </c:pt>
                <c:pt idx="304">
                  <c:v>-47143.245496768039</c:v>
                </c:pt>
                <c:pt idx="305">
                  <c:v>-17240.57531830114</c:v>
                </c:pt>
                <c:pt idx="306">
                  <c:v>-6694.206043758255</c:v>
                </c:pt>
                <c:pt idx="307">
                  <c:v>-27953.804879250907</c:v>
                </c:pt>
                <c:pt idx="308">
                  <c:v>-39663.848325683342</c:v>
                </c:pt>
                <c:pt idx="309">
                  <c:v>-38554.202800260246</c:v>
                </c:pt>
                <c:pt idx="310">
                  <c:v>-30558.834835665984</c:v>
                </c:pt>
                <c:pt idx="311">
                  <c:v>-30843.767284440037</c:v>
                </c:pt>
                <c:pt idx="312">
                  <c:v>-28258.298949799631</c:v>
                </c:pt>
                <c:pt idx="313">
                  <c:v>-16050.004569717988</c:v>
                </c:pt>
                <c:pt idx="314">
                  <c:v>-29642.535625062083</c:v>
                </c:pt>
                <c:pt idx="315">
                  <c:v>-28930.937011443617</c:v>
                </c:pt>
                <c:pt idx="316">
                  <c:v>-37498.663882935783</c:v>
                </c:pt>
                <c:pt idx="317">
                  <c:v>-25467.276549557799</c:v>
                </c:pt>
                <c:pt idx="318">
                  <c:v>-25460.222186842031</c:v>
                </c:pt>
                <c:pt idx="319">
                  <c:v>-33918.573880473486</c:v>
                </c:pt>
                <c:pt idx="320">
                  <c:v>-37524.672552708544</c:v>
                </c:pt>
                <c:pt idx="321">
                  <c:v>-34360.409268437084</c:v>
                </c:pt>
                <c:pt idx="322">
                  <c:v>-31714.81787547034</c:v>
                </c:pt>
                <c:pt idx="323">
                  <c:v>25151.619703920296</c:v>
                </c:pt>
                <c:pt idx="324">
                  <c:v>-51272.703425676518</c:v>
                </c:pt>
                <c:pt idx="325">
                  <c:v>-19605.180870509663</c:v>
                </c:pt>
                <c:pt idx="326">
                  <c:v>-48508.134101991818</c:v>
                </c:pt>
                <c:pt idx="327">
                  <c:v>-52362.256102520681</c:v>
                </c:pt>
                <c:pt idx="328">
                  <c:v>-28114.379826467353</c:v>
                </c:pt>
                <c:pt idx="329">
                  <c:v>-32984.10699550042</c:v>
                </c:pt>
                <c:pt idx="330">
                  <c:v>-91644.952938096219</c:v>
                </c:pt>
                <c:pt idx="331">
                  <c:v>-24881.080671959804</c:v>
                </c:pt>
                <c:pt idx="332">
                  <c:v>-30018.13107060871</c:v>
                </c:pt>
                <c:pt idx="333">
                  <c:v>-20350.318985860838</c:v>
                </c:pt>
                <c:pt idx="334">
                  <c:v>-36223.741348200056</c:v>
                </c:pt>
                <c:pt idx="335">
                  <c:v>-47164.668873176808</c:v>
                </c:pt>
                <c:pt idx="336">
                  <c:v>-23956.590793409036</c:v>
                </c:pt>
                <c:pt idx="337">
                  <c:v>-20388.014673023361</c:v>
                </c:pt>
                <c:pt idx="338">
                  <c:v>-32025.47895140601</c:v>
                </c:pt>
                <c:pt idx="339">
                  <c:v>-33044.64283832669</c:v>
                </c:pt>
                <c:pt idx="340">
                  <c:v>-29210.371607549539</c:v>
                </c:pt>
                <c:pt idx="341">
                  <c:v>-31460.465431377917</c:v>
                </c:pt>
                <c:pt idx="342">
                  <c:v>-110372.31912433229</c:v>
                </c:pt>
                <c:pt idx="343">
                  <c:v>-23465.428772293555</c:v>
                </c:pt>
                <c:pt idx="344">
                  <c:v>-29602.445333802621</c:v>
                </c:pt>
                <c:pt idx="345">
                  <c:v>-30177.606464051685</c:v>
                </c:pt>
                <c:pt idx="346">
                  <c:v>-111545.13560030685</c:v>
                </c:pt>
                <c:pt idx="347">
                  <c:v>-14738.232549715802</c:v>
                </c:pt>
                <c:pt idx="348">
                  <c:v>-44576.369386779188</c:v>
                </c:pt>
                <c:pt idx="349">
                  <c:v>-6970.2845571839571</c:v>
                </c:pt>
                <c:pt idx="350">
                  <c:v>-49913.643675236592</c:v>
                </c:pt>
                <c:pt idx="351">
                  <c:v>-12528.537254934781</c:v>
                </c:pt>
                <c:pt idx="352">
                  <c:v>-29328.089347540634</c:v>
                </c:pt>
                <c:pt idx="353">
                  <c:v>-30648.975823414425</c:v>
                </c:pt>
                <c:pt idx="354">
                  <c:v>-24929.743573227504</c:v>
                </c:pt>
                <c:pt idx="355">
                  <c:v>-28593.733398048382</c:v>
                </c:pt>
                <c:pt idx="356">
                  <c:v>-29951.312460332672</c:v>
                </c:pt>
                <c:pt idx="357">
                  <c:v>-28962.860579158754</c:v>
                </c:pt>
                <c:pt idx="358">
                  <c:v>-23133.107195348668</c:v>
                </c:pt>
                <c:pt idx="359">
                  <c:v>-33958.414009719614</c:v>
                </c:pt>
                <c:pt idx="360">
                  <c:v>-18706.031475576761</c:v>
                </c:pt>
                <c:pt idx="361">
                  <c:v>7857.9187957288086</c:v>
                </c:pt>
                <c:pt idx="362">
                  <c:v>-44764.874002019038</c:v>
                </c:pt>
                <c:pt idx="363">
                  <c:v>-28815.807055784659</c:v>
                </c:pt>
                <c:pt idx="364">
                  <c:v>-33131.919619451124</c:v>
                </c:pt>
                <c:pt idx="365">
                  <c:v>-38437.128181471402</c:v>
                </c:pt>
                <c:pt idx="366">
                  <c:v>-53014.438995909892</c:v>
                </c:pt>
                <c:pt idx="367">
                  <c:v>-31744.425634703453</c:v>
                </c:pt>
                <c:pt idx="368">
                  <c:v>10061.004124086016</c:v>
                </c:pt>
                <c:pt idx="369">
                  <c:v>-29045.278070645189</c:v>
                </c:pt>
                <c:pt idx="370">
                  <c:v>-33139.388222315087</c:v>
                </c:pt>
                <c:pt idx="371">
                  <c:v>-47400.614006152362</c:v>
                </c:pt>
                <c:pt idx="372">
                  <c:v>-27762.700285601342</c:v>
                </c:pt>
                <c:pt idx="373">
                  <c:v>-2226.7196047934995</c:v>
                </c:pt>
                <c:pt idx="374">
                  <c:v>-30220.953498204188</c:v>
                </c:pt>
                <c:pt idx="375">
                  <c:v>-25662.613421440896</c:v>
                </c:pt>
                <c:pt idx="376">
                  <c:v>-25149.854144671212</c:v>
                </c:pt>
                <c:pt idx="377">
                  <c:v>-45169.945405607461</c:v>
                </c:pt>
                <c:pt idx="378">
                  <c:v>-28339.884784136142</c:v>
                </c:pt>
                <c:pt idx="379">
                  <c:v>-29555.059417271346</c:v>
                </c:pt>
                <c:pt idx="380">
                  <c:v>-24529.17004421568</c:v>
                </c:pt>
                <c:pt idx="381">
                  <c:v>-16258.94736172854</c:v>
                </c:pt>
                <c:pt idx="382">
                  <c:v>-37860.042013972503</c:v>
                </c:pt>
                <c:pt idx="383">
                  <c:v>-27906.21596170371</c:v>
                </c:pt>
                <c:pt idx="384">
                  <c:v>-30756.233010423835</c:v>
                </c:pt>
                <c:pt idx="385">
                  <c:v>5607.5671023419709</c:v>
                </c:pt>
                <c:pt idx="386">
                  <c:v>-30853.740895400239</c:v>
                </c:pt>
                <c:pt idx="387">
                  <c:v>-27860.680577955711</c:v>
                </c:pt>
                <c:pt idx="388">
                  <c:v>-22997.752105744294</c:v>
                </c:pt>
                <c:pt idx="389">
                  <c:v>-28724.732177697333</c:v>
                </c:pt>
                <c:pt idx="390">
                  <c:v>-22610.722031404381</c:v>
                </c:pt>
                <c:pt idx="391">
                  <c:v>-28686.020377076231</c:v>
                </c:pt>
                <c:pt idx="392">
                  <c:v>-37393.57342044777</c:v>
                </c:pt>
                <c:pt idx="393">
                  <c:v>-25357.135549114551</c:v>
                </c:pt>
                <c:pt idx="394">
                  <c:v>-30366.957263203905</c:v>
                </c:pt>
                <c:pt idx="395">
                  <c:v>-25606.312904704566</c:v>
                </c:pt>
                <c:pt idx="396">
                  <c:v>-40887.658903829317</c:v>
                </c:pt>
                <c:pt idx="397">
                  <c:v>-22316.109071164799</c:v>
                </c:pt>
                <c:pt idx="398">
                  <c:v>-37219.502951951057</c:v>
                </c:pt>
                <c:pt idx="399">
                  <c:v>-38183.194092984151</c:v>
                </c:pt>
                <c:pt idx="400">
                  <c:v>-42880.927413098616</c:v>
                </c:pt>
                <c:pt idx="401">
                  <c:v>-33678.950521847437</c:v>
                </c:pt>
                <c:pt idx="402">
                  <c:v>-15450.776989105521</c:v>
                </c:pt>
                <c:pt idx="403">
                  <c:v>-28085.058272876806</c:v>
                </c:pt>
                <c:pt idx="404">
                  <c:v>-32067.204742791451</c:v>
                </c:pt>
                <c:pt idx="405">
                  <c:v>-20229.239045760711</c:v>
                </c:pt>
                <c:pt idx="406">
                  <c:v>-29510.201574444582</c:v>
                </c:pt>
                <c:pt idx="407">
                  <c:v>-31259.276027527369</c:v>
                </c:pt>
                <c:pt idx="408">
                  <c:v>-21316.689485892639</c:v>
                </c:pt>
                <c:pt idx="409">
                  <c:v>-31766.018392536862</c:v>
                </c:pt>
                <c:pt idx="410">
                  <c:v>-39398.509465386727</c:v>
                </c:pt>
                <c:pt idx="411">
                  <c:v>-28193.540022191737</c:v>
                </c:pt>
                <c:pt idx="412">
                  <c:v>-25946.133313352344</c:v>
                </c:pt>
                <c:pt idx="413">
                  <c:v>-25973.941798770247</c:v>
                </c:pt>
                <c:pt idx="414">
                  <c:v>-31097.022519596139</c:v>
                </c:pt>
                <c:pt idx="415">
                  <c:v>-26793.031491047921</c:v>
                </c:pt>
                <c:pt idx="416">
                  <c:v>-27271.56504009536</c:v>
                </c:pt>
                <c:pt idx="417">
                  <c:v>-40385.356227414472</c:v>
                </c:pt>
                <c:pt idx="418">
                  <c:v>-44155.854763007475</c:v>
                </c:pt>
                <c:pt idx="419">
                  <c:v>-24186.485290881086</c:v>
                </c:pt>
                <c:pt idx="420">
                  <c:v>-51157.736684860676</c:v>
                </c:pt>
                <c:pt idx="421">
                  <c:v>-29240.896655434291</c:v>
                </c:pt>
                <c:pt idx="422">
                  <c:v>-27304.57371636777</c:v>
                </c:pt>
                <c:pt idx="423">
                  <c:v>-5948.0451843227493</c:v>
                </c:pt>
                <c:pt idx="424">
                  <c:v>-37287.627029508818</c:v>
                </c:pt>
                <c:pt idx="425">
                  <c:v>-28594.986517469151</c:v>
                </c:pt>
                <c:pt idx="426">
                  <c:v>-41518.507836344565</c:v>
                </c:pt>
                <c:pt idx="427">
                  <c:v>-924.68452335805341</c:v>
                </c:pt>
                <c:pt idx="428">
                  <c:v>-34243.834036020518</c:v>
                </c:pt>
                <c:pt idx="429">
                  <c:v>-32624.416558863879</c:v>
                </c:pt>
                <c:pt idx="430">
                  <c:v>-41472.503150891644</c:v>
                </c:pt>
                <c:pt idx="431">
                  <c:v>-49151.766413264588</c:v>
                </c:pt>
                <c:pt idx="432">
                  <c:v>-28507.939497968953</c:v>
                </c:pt>
                <c:pt idx="433">
                  <c:v>-28600.889579228504</c:v>
                </c:pt>
                <c:pt idx="434">
                  <c:v>-25547.939890850488</c:v>
                </c:pt>
                <c:pt idx="435">
                  <c:v>-46573.884375286056</c:v>
                </c:pt>
                <c:pt idx="436">
                  <c:v>-32878.332842817596</c:v>
                </c:pt>
                <c:pt idx="437">
                  <c:v>-22837.615402944284</c:v>
                </c:pt>
                <c:pt idx="438">
                  <c:v>-22677.878191347678</c:v>
                </c:pt>
                <c:pt idx="439">
                  <c:v>-38888.37969081918</c:v>
                </c:pt>
                <c:pt idx="440">
                  <c:v>-9088.7017856542661</c:v>
                </c:pt>
                <c:pt idx="441">
                  <c:v>-32640.842034580477</c:v>
                </c:pt>
                <c:pt idx="442">
                  <c:v>-30011.214612339892</c:v>
                </c:pt>
                <c:pt idx="443">
                  <c:v>-23328.776743818613</c:v>
                </c:pt>
                <c:pt idx="444">
                  <c:v>-27025.96781563056</c:v>
                </c:pt>
                <c:pt idx="445">
                  <c:v>-31351.912720592707</c:v>
                </c:pt>
                <c:pt idx="446">
                  <c:v>-30837.405787549229</c:v>
                </c:pt>
                <c:pt idx="447">
                  <c:v>-17582.822437699338</c:v>
                </c:pt>
                <c:pt idx="448">
                  <c:v>-28946.562745719333</c:v>
                </c:pt>
                <c:pt idx="449">
                  <c:v>-26021.683772799224</c:v>
                </c:pt>
                <c:pt idx="450">
                  <c:v>-28223.224860105787</c:v>
                </c:pt>
                <c:pt idx="451">
                  <c:v>-28875.892916407509</c:v>
                </c:pt>
                <c:pt idx="452">
                  <c:v>-28357.170409135884</c:v>
                </c:pt>
                <c:pt idx="453">
                  <c:v>-31430.919953294244</c:v>
                </c:pt>
                <c:pt idx="454">
                  <c:v>-29779.748290964038</c:v>
                </c:pt>
                <c:pt idx="455">
                  <c:v>-23524.058965624965</c:v>
                </c:pt>
                <c:pt idx="456">
                  <c:v>-27490.606256746338</c:v>
                </c:pt>
                <c:pt idx="457">
                  <c:v>-25894.881125922766</c:v>
                </c:pt>
                <c:pt idx="458">
                  <c:v>-24284.346311214787</c:v>
                </c:pt>
                <c:pt idx="459">
                  <c:v>-20575.495357162356</c:v>
                </c:pt>
                <c:pt idx="460">
                  <c:v>33900.720307646785</c:v>
                </c:pt>
                <c:pt idx="461">
                  <c:v>-25612.41627004811</c:v>
                </c:pt>
                <c:pt idx="462">
                  <c:v>-27574.802820105557</c:v>
                </c:pt>
                <c:pt idx="463">
                  <c:v>-38669.234472802258</c:v>
                </c:pt>
                <c:pt idx="464">
                  <c:v>11315.072536293112</c:v>
                </c:pt>
                <c:pt idx="465">
                  <c:v>-40871.66010533298</c:v>
                </c:pt>
                <c:pt idx="466">
                  <c:v>-57823.109248700144</c:v>
                </c:pt>
                <c:pt idx="467">
                  <c:v>-29360.886584081389</c:v>
                </c:pt>
                <c:pt idx="468">
                  <c:v>-2255.0970814496686</c:v>
                </c:pt>
                <c:pt idx="469">
                  <c:v>-35075.273872811755</c:v>
                </c:pt>
                <c:pt idx="470">
                  <c:v>14386.427684028138</c:v>
                </c:pt>
                <c:pt idx="471">
                  <c:v>-21725.991520824769</c:v>
                </c:pt>
                <c:pt idx="472">
                  <c:v>-27303.667900151173</c:v>
                </c:pt>
                <c:pt idx="473">
                  <c:v>-25084.055661200233</c:v>
                </c:pt>
                <c:pt idx="474">
                  <c:v>-41290.711035952147</c:v>
                </c:pt>
                <c:pt idx="475">
                  <c:v>-38628.146520121925</c:v>
                </c:pt>
                <c:pt idx="476">
                  <c:v>-27695.364716360862</c:v>
                </c:pt>
                <c:pt idx="477">
                  <c:v>-30638.79414498352</c:v>
                </c:pt>
                <c:pt idx="478">
                  <c:v>-45207.246882524742</c:v>
                </c:pt>
                <c:pt idx="479">
                  <c:v>-24746.06306165109</c:v>
                </c:pt>
                <c:pt idx="480">
                  <c:v>-38974.864313768921</c:v>
                </c:pt>
                <c:pt idx="481">
                  <c:v>-17549.709668132084</c:v>
                </c:pt>
                <c:pt idx="482">
                  <c:v>-35521.512375168648</c:v>
                </c:pt>
                <c:pt idx="483">
                  <c:v>-22386.799248885465</c:v>
                </c:pt>
                <c:pt idx="484">
                  <c:v>-58299.564693974695</c:v>
                </c:pt>
                <c:pt idx="485">
                  <c:v>-29799.799028740534</c:v>
                </c:pt>
                <c:pt idx="486">
                  <c:v>-16405.328363611065</c:v>
                </c:pt>
                <c:pt idx="487">
                  <c:v>-29843.578437661869</c:v>
                </c:pt>
                <c:pt idx="488">
                  <c:v>-22150.364772333378</c:v>
                </c:pt>
                <c:pt idx="489">
                  <c:v>-24002.207328540419</c:v>
                </c:pt>
                <c:pt idx="490">
                  <c:v>31225.93796403773</c:v>
                </c:pt>
                <c:pt idx="491">
                  <c:v>-20258.711922347255</c:v>
                </c:pt>
                <c:pt idx="492">
                  <c:v>-24900.353721535073</c:v>
                </c:pt>
                <c:pt idx="493">
                  <c:v>-25483.000437685849</c:v>
                </c:pt>
                <c:pt idx="494">
                  <c:v>-28951.775747352724</c:v>
                </c:pt>
                <c:pt idx="495">
                  <c:v>-36230.674726149438</c:v>
                </c:pt>
                <c:pt idx="496">
                  <c:v>-30245.77195952466</c:v>
                </c:pt>
                <c:pt idx="497">
                  <c:v>-41728.076892296755</c:v>
                </c:pt>
                <c:pt idx="498">
                  <c:v>-12224.299183960655</c:v>
                </c:pt>
                <c:pt idx="499">
                  <c:v>-25979.99634281997</c:v>
                </c:pt>
                <c:pt idx="500">
                  <c:v>-22095.786072961426</c:v>
                </c:pt>
                <c:pt idx="501">
                  <c:v>-21113.995922017653</c:v>
                </c:pt>
                <c:pt idx="502">
                  <c:v>-25834.990074121102</c:v>
                </c:pt>
                <c:pt idx="503">
                  <c:v>-46103.221861176353</c:v>
                </c:pt>
                <c:pt idx="504">
                  <c:v>-22446.841563322632</c:v>
                </c:pt>
                <c:pt idx="505">
                  <c:v>-31128.531390102929</c:v>
                </c:pt>
                <c:pt idx="506">
                  <c:v>-30046.943242020221</c:v>
                </c:pt>
                <c:pt idx="507">
                  <c:v>-37663.471346392034</c:v>
                </c:pt>
                <c:pt idx="508">
                  <c:v>-28395.866840432194</c:v>
                </c:pt>
                <c:pt idx="509">
                  <c:v>-21660.822110707872</c:v>
                </c:pt>
                <c:pt idx="510">
                  <c:v>-33135.539440784662</c:v>
                </c:pt>
                <c:pt idx="511">
                  <c:v>-10671.079855573262</c:v>
                </c:pt>
                <c:pt idx="512">
                  <c:v>-37814.255792738215</c:v>
                </c:pt>
                <c:pt idx="513">
                  <c:v>-19653.967191475196</c:v>
                </c:pt>
                <c:pt idx="514">
                  <c:v>-33260.504009563891</c:v>
                </c:pt>
                <c:pt idx="515">
                  <c:v>-12349.188170914815</c:v>
                </c:pt>
                <c:pt idx="516">
                  <c:v>-27257.29672364342</c:v>
                </c:pt>
                <c:pt idx="517">
                  <c:v>-44659.450266905114</c:v>
                </c:pt>
                <c:pt idx="518">
                  <c:v>-32683.549203538292</c:v>
                </c:pt>
                <c:pt idx="519">
                  <c:v>-29822.698524227286</c:v>
                </c:pt>
                <c:pt idx="520">
                  <c:v>-35108.621894080745</c:v>
                </c:pt>
                <c:pt idx="521">
                  <c:v>-29936.568654673261</c:v>
                </c:pt>
                <c:pt idx="522">
                  <c:v>-29911.262273109314</c:v>
                </c:pt>
                <c:pt idx="523">
                  <c:v>-30650.031968348929</c:v>
                </c:pt>
                <c:pt idx="524">
                  <c:v>-29721.820608994021</c:v>
                </c:pt>
                <c:pt idx="525">
                  <c:v>-28828.750030817078</c:v>
                </c:pt>
                <c:pt idx="526">
                  <c:v>-32013.986344101737</c:v>
                </c:pt>
                <c:pt idx="527">
                  <c:v>-31260.258856416629</c:v>
                </c:pt>
                <c:pt idx="528">
                  <c:v>-44425.691039789199</c:v>
                </c:pt>
                <c:pt idx="529">
                  <c:v>-12349.765316656631</c:v>
                </c:pt>
                <c:pt idx="530">
                  <c:v>-27894.897709615339</c:v>
                </c:pt>
                <c:pt idx="531">
                  <c:v>-23147.605133967743</c:v>
                </c:pt>
                <c:pt idx="532">
                  <c:v>-29184.709329442601</c:v>
                </c:pt>
                <c:pt idx="533">
                  <c:v>-19762.800751105708</c:v>
                </c:pt>
                <c:pt idx="534">
                  <c:v>-38793.417419923666</c:v>
                </c:pt>
                <c:pt idx="535">
                  <c:v>-29471.503533052382</c:v>
                </c:pt>
                <c:pt idx="536">
                  <c:v>-41054.917657569196</c:v>
                </c:pt>
                <c:pt idx="537">
                  <c:v>-35760.221588219167</c:v>
                </c:pt>
                <c:pt idx="538">
                  <c:v>-30424.583178323075</c:v>
                </c:pt>
                <c:pt idx="539">
                  <c:v>-30077.509935100665</c:v>
                </c:pt>
                <c:pt idx="540">
                  <c:v>-26226.105621634124</c:v>
                </c:pt>
                <c:pt idx="541">
                  <c:v>-35835.311787851257</c:v>
                </c:pt>
                <c:pt idx="542">
                  <c:v>-38776.305320220956</c:v>
                </c:pt>
                <c:pt idx="543">
                  <c:v>-26819.836559023126</c:v>
                </c:pt>
                <c:pt idx="544">
                  <c:v>-28253.412616016518</c:v>
                </c:pt>
                <c:pt idx="545">
                  <c:v>-31194.820147614751</c:v>
                </c:pt>
                <c:pt idx="546">
                  <c:v>-29362.765929175766</c:v>
                </c:pt>
                <c:pt idx="547">
                  <c:v>-39944.256013836246</c:v>
                </c:pt>
                <c:pt idx="548">
                  <c:v>-32116.321154286488</c:v>
                </c:pt>
                <c:pt idx="549">
                  <c:v>-21174.206481767644</c:v>
                </c:pt>
                <c:pt idx="550">
                  <c:v>-33279.443077651631</c:v>
                </c:pt>
                <c:pt idx="551">
                  <c:v>2251.9573709183314</c:v>
                </c:pt>
                <c:pt idx="552">
                  <c:v>-37752.63342696859</c:v>
                </c:pt>
                <c:pt idx="553">
                  <c:v>232.38095110401628</c:v>
                </c:pt>
                <c:pt idx="554">
                  <c:v>-29502.538560834058</c:v>
                </c:pt>
                <c:pt idx="555">
                  <c:v>-23548.313782529789</c:v>
                </c:pt>
                <c:pt idx="556">
                  <c:v>-30177.253676348839</c:v>
                </c:pt>
                <c:pt idx="557">
                  <c:v>-36748.804745160058</c:v>
                </c:pt>
                <c:pt idx="558">
                  <c:v>-29687.425157484708</c:v>
                </c:pt>
                <c:pt idx="559">
                  <c:v>-1609.8429152163008</c:v>
                </c:pt>
                <c:pt idx="560">
                  <c:v>-53064.34453592389</c:v>
                </c:pt>
                <c:pt idx="561">
                  <c:v>-29187.203146977728</c:v>
                </c:pt>
                <c:pt idx="562">
                  <c:v>-30600.058988199919</c:v>
                </c:pt>
                <c:pt idx="563">
                  <c:v>-49339.632338661599</c:v>
                </c:pt>
                <c:pt idx="564">
                  <c:v>-30725.638248059637</c:v>
                </c:pt>
                <c:pt idx="565">
                  <c:v>-29270.313436795004</c:v>
                </c:pt>
                <c:pt idx="566">
                  <c:v>-27741.164398827983</c:v>
                </c:pt>
                <c:pt idx="567">
                  <c:v>-32506.04044817399</c:v>
                </c:pt>
                <c:pt idx="568">
                  <c:v>-31101.325820375721</c:v>
                </c:pt>
                <c:pt idx="569">
                  <c:v>-37747.115107869293</c:v>
                </c:pt>
                <c:pt idx="570">
                  <c:v>-29409.594030381792</c:v>
                </c:pt>
                <c:pt idx="571">
                  <c:v>-48206.151760510271</c:v>
                </c:pt>
                <c:pt idx="572">
                  <c:v>-31749.761762875103</c:v>
                </c:pt>
                <c:pt idx="573">
                  <c:v>-29003.346264128661</c:v>
                </c:pt>
                <c:pt idx="574">
                  <c:v>-23002.886482088084</c:v>
                </c:pt>
                <c:pt idx="575">
                  <c:v>-43672.402910308578</c:v>
                </c:pt>
                <c:pt idx="576">
                  <c:v>-24978.104532679063</c:v>
                </c:pt>
                <c:pt idx="577">
                  <c:v>-30661.099865350814</c:v>
                </c:pt>
                <c:pt idx="578">
                  <c:v>-25716.714080443664</c:v>
                </c:pt>
                <c:pt idx="579">
                  <c:v>-23812.311328046693</c:v>
                </c:pt>
                <c:pt idx="580">
                  <c:v>-26605.068943463775</c:v>
                </c:pt>
                <c:pt idx="581">
                  <c:v>-3293.7695722970093</c:v>
                </c:pt>
                <c:pt idx="582">
                  <c:v>-31317.458016175791</c:v>
                </c:pt>
                <c:pt idx="583">
                  <c:v>-29736.121547031216</c:v>
                </c:pt>
                <c:pt idx="584">
                  <c:v>-38202.715520734542</c:v>
                </c:pt>
                <c:pt idx="585">
                  <c:v>-29080.668997553861</c:v>
                </c:pt>
                <c:pt idx="586">
                  <c:v>-42579.740296810662</c:v>
                </c:pt>
                <c:pt idx="587">
                  <c:v>-62721.037230643298</c:v>
                </c:pt>
                <c:pt idx="588">
                  <c:v>-32065.43735491921</c:v>
                </c:pt>
                <c:pt idx="589">
                  <c:v>-26456.224353211961</c:v>
                </c:pt>
                <c:pt idx="590">
                  <c:v>-30296.865423364114</c:v>
                </c:pt>
                <c:pt idx="591">
                  <c:v>-36416.331744998533</c:v>
                </c:pt>
                <c:pt idx="592">
                  <c:v>-31648.510790522931</c:v>
                </c:pt>
                <c:pt idx="593">
                  <c:v>-23735.779424258086</c:v>
                </c:pt>
                <c:pt idx="594">
                  <c:v>-18360.566961437813</c:v>
                </c:pt>
                <c:pt idx="595">
                  <c:v>-25117.59016046852</c:v>
                </c:pt>
                <c:pt idx="596">
                  <c:v>-43177.138350596448</c:v>
                </c:pt>
                <c:pt idx="597">
                  <c:v>-27140.131524695083</c:v>
                </c:pt>
                <c:pt idx="598">
                  <c:v>-28536.538287762669</c:v>
                </c:pt>
                <c:pt idx="599">
                  <c:v>-8234.7107777047349</c:v>
                </c:pt>
                <c:pt idx="600">
                  <c:v>-25826.859147916381</c:v>
                </c:pt>
                <c:pt idx="601">
                  <c:v>-3245.9429233445699</c:v>
                </c:pt>
                <c:pt idx="602">
                  <c:v>-29983.615402538511</c:v>
                </c:pt>
                <c:pt idx="603">
                  <c:v>-28081.576058864965</c:v>
                </c:pt>
                <c:pt idx="604">
                  <c:v>-27484.571986093149</c:v>
                </c:pt>
                <c:pt idx="605">
                  <c:v>-34975.224243702527</c:v>
                </c:pt>
                <c:pt idx="606">
                  <c:v>-27779.513617093464</c:v>
                </c:pt>
                <c:pt idx="607">
                  <c:v>-33598.680672720366</c:v>
                </c:pt>
                <c:pt idx="608">
                  <c:v>-47823.192397100931</c:v>
                </c:pt>
                <c:pt idx="609">
                  <c:v>-33741.091048433766</c:v>
                </c:pt>
                <c:pt idx="610">
                  <c:v>-28837.40092215687</c:v>
                </c:pt>
                <c:pt idx="611">
                  <c:v>-25249.158365991738</c:v>
                </c:pt>
                <c:pt idx="612">
                  <c:v>-26043.937102748489</c:v>
                </c:pt>
                <c:pt idx="613">
                  <c:v>-21692.091810982623</c:v>
                </c:pt>
                <c:pt idx="614">
                  <c:v>-37786.56806368957</c:v>
                </c:pt>
                <c:pt idx="615">
                  <c:v>-20848.437920684242</c:v>
                </c:pt>
                <c:pt idx="616">
                  <c:v>-32654.026647457606</c:v>
                </c:pt>
                <c:pt idx="617">
                  <c:v>-12260.755121764043</c:v>
                </c:pt>
                <c:pt idx="618">
                  <c:v>-35540.271107649634</c:v>
                </c:pt>
                <c:pt idx="619">
                  <c:v>-38800.874117781997</c:v>
                </c:pt>
                <c:pt idx="620">
                  <c:v>-30774.398547787758</c:v>
                </c:pt>
                <c:pt idx="621">
                  <c:v>-34465.030227111696</c:v>
                </c:pt>
                <c:pt idx="622">
                  <c:v>-14029.04115020141</c:v>
                </c:pt>
                <c:pt idx="623">
                  <c:v>-24364.791147574113</c:v>
                </c:pt>
                <c:pt idx="624">
                  <c:v>-25579.134067410247</c:v>
                </c:pt>
                <c:pt idx="625">
                  <c:v>-30192.389325110234</c:v>
                </c:pt>
                <c:pt idx="626">
                  <c:v>-27295.286463993471</c:v>
                </c:pt>
                <c:pt idx="627">
                  <c:v>-21436.436645197798</c:v>
                </c:pt>
                <c:pt idx="628">
                  <c:v>-25404.231186084304</c:v>
                </c:pt>
                <c:pt idx="629">
                  <c:v>-29679.029606968681</c:v>
                </c:pt>
                <c:pt idx="630">
                  <c:v>-20845.601299134934</c:v>
                </c:pt>
                <c:pt idx="631">
                  <c:v>-89350.94975580585</c:v>
                </c:pt>
                <c:pt idx="632">
                  <c:v>-27680.086689703763</c:v>
                </c:pt>
                <c:pt idx="633">
                  <c:v>-46843.318290747207</c:v>
                </c:pt>
                <c:pt idx="634">
                  <c:v>-35779.428462217606</c:v>
                </c:pt>
                <c:pt idx="635">
                  <c:v>-28725.491491489287</c:v>
                </c:pt>
                <c:pt idx="636">
                  <c:v>-26624.528018633922</c:v>
                </c:pt>
                <c:pt idx="637">
                  <c:v>-34951.594176369348</c:v>
                </c:pt>
                <c:pt idx="638">
                  <c:v>-21057.059173402013</c:v>
                </c:pt>
                <c:pt idx="639">
                  <c:v>-21390.576651391908</c:v>
                </c:pt>
                <c:pt idx="640">
                  <c:v>-31497.714869728668</c:v>
                </c:pt>
                <c:pt idx="641">
                  <c:v>-22244.996778209133</c:v>
                </c:pt>
                <c:pt idx="642">
                  <c:v>-33410.565930213175</c:v>
                </c:pt>
                <c:pt idx="643">
                  <c:v>-26996.584258474395</c:v>
                </c:pt>
                <c:pt idx="644">
                  <c:v>-29414.405303986423</c:v>
                </c:pt>
                <c:pt idx="645">
                  <c:v>-36152.538018814601</c:v>
                </c:pt>
                <c:pt idx="646">
                  <c:v>-25751.838954446845</c:v>
                </c:pt>
                <c:pt idx="647">
                  <c:v>-29425.247334002459</c:v>
                </c:pt>
                <c:pt idx="648">
                  <c:v>-31751.613351040425</c:v>
                </c:pt>
                <c:pt idx="649">
                  <c:v>-31447.233007531591</c:v>
                </c:pt>
                <c:pt idx="650">
                  <c:v>-29013.988928816492</c:v>
                </c:pt>
                <c:pt idx="651">
                  <c:v>-18681.500480980074</c:v>
                </c:pt>
                <c:pt idx="652">
                  <c:v>-32565.110021520413</c:v>
                </c:pt>
                <c:pt idx="653">
                  <c:v>-23438.892362585088</c:v>
                </c:pt>
                <c:pt idx="654">
                  <c:v>-33438.782086415355</c:v>
                </c:pt>
                <c:pt idx="655">
                  <c:v>-27723.157581901847</c:v>
                </c:pt>
                <c:pt idx="656">
                  <c:v>-30220.026848842572</c:v>
                </c:pt>
                <c:pt idx="657">
                  <c:v>-32038.009460005414</c:v>
                </c:pt>
                <c:pt idx="658">
                  <c:v>-29829.577645122583</c:v>
                </c:pt>
                <c:pt idx="659">
                  <c:v>-28820.182418385884</c:v>
                </c:pt>
                <c:pt idx="660">
                  <c:v>-28791.418987706762</c:v>
                </c:pt>
                <c:pt idx="661">
                  <c:v>-29123.926488742014</c:v>
                </c:pt>
                <c:pt idx="662">
                  <c:v>-32127.470295307954</c:v>
                </c:pt>
                <c:pt idx="663">
                  <c:v>-18450.519622611544</c:v>
                </c:pt>
                <c:pt idx="664">
                  <c:v>-29190.007064971498</c:v>
                </c:pt>
                <c:pt idx="665">
                  <c:v>-33051.093265380332</c:v>
                </c:pt>
                <c:pt idx="666">
                  <c:v>-25096.504060648185</c:v>
                </c:pt>
                <c:pt idx="667">
                  <c:v>-24074.545192374033</c:v>
                </c:pt>
                <c:pt idx="668">
                  <c:v>-28271.549575419718</c:v>
                </c:pt>
                <c:pt idx="669">
                  <c:v>-28480.016416317339</c:v>
                </c:pt>
                <c:pt idx="670">
                  <c:v>-25222.440063819711</c:v>
                </c:pt>
                <c:pt idx="671">
                  <c:v>-16089.493530427935</c:v>
                </c:pt>
                <c:pt idx="672">
                  <c:v>54273.753689146179</c:v>
                </c:pt>
                <c:pt idx="673">
                  <c:v>-25461.519472985223</c:v>
                </c:pt>
                <c:pt idx="674">
                  <c:v>-29652.949318630548</c:v>
                </c:pt>
                <c:pt idx="675">
                  <c:v>-27187.676767154444</c:v>
                </c:pt>
                <c:pt idx="676">
                  <c:v>-25635.017684847626</c:v>
                </c:pt>
                <c:pt idx="677">
                  <c:v>-61736.084087575662</c:v>
                </c:pt>
                <c:pt idx="678">
                  <c:v>-31608.630587194522</c:v>
                </c:pt>
                <c:pt idx="679">
                  <c:v>-103374.75433536895</c:v>
                </c:pt>
                <c:pt idx="680">
                  <c:v>-32514.690540140378</c:v>
                </c:pt>
                <c:pt idx="681">
                  <c:v>-25166.691528232259</c:v>
                </c:pt>
                <c:pt idx="682">
                  <c:v>-32166.600559881081</c:v>
                </c:pt>
                <c:pt idx="683">
                  <c:v>-27539.512718468599</c:v>
                </c:pt>
                <c:pt idx="684">
                  <c:v>-29328.985136998584</c:v>
                </c:pt>
                <c:pt idx="685">
                  <c:v>-26668.668374663539</c:v>
                </c:pt>
                <c:pt idx="686">
                  <c:v>-23885.442755617652</c:v>
                </c:pt>
                <c:pt idx="687">
                  <c:v>-24511.963131026547</c:v>
                </c:pt>
                <c:pt idx="688">
                  <c:v>-35716.702405474061</c:v>
                </c:pt>
                <c:pt idx="689">
                  <c:v>-34551.133051841149</c:v>
                </c:pt>
                <c:pt idx="690">
                  <c:v>-32415.500633037431</c:v>
                </c:pt>
                <c:pt idx="691">
                  <c:v>-29932.400971517272</c:v>
                </c:pt>
                <c:pt idx="692">
                  <c:v>-33803.635761177095</c:v>
                </c:pt>
                <c:pt idx="693">
                  <c:v>-35467.772361351759</c:v>
                </c:pt>
                <c:pt idx="694">
                  <c:v>-27400.233218832152</c:v>
                </c:pt>
                <c:pt idx="695">
                  <c:v>-17442.507094891669</c:v>
                </c:pt>
                <c:pt idx="696">
                  <c:v>-22882.7993152095</c:v>
                </c:pt>
                <c:pt idx="697">
                  <c:v>-31934.493475784038</c:v>
                </c:pt>
                <c:pt idx="698">
                  <c:v>-29372.503165319999</c:v>
                </c:pt>
                <c:pt idx="699">
                  <c:v>-23878.138462248113</c:v>
                </c:pt>
                <c:pt idx="700">
                  <c:v>-29619.084266198079</c:v>
                </c:pt>
                <c:pt idx="701">
                  <c:v>-14346.627226633864</c:v>
                </c:pt>
                <c:pt idx="702">
                  <c:v>-23932.19926589958</c:v>
                </c:pt>
                <c:pt idx="703">
                  <c:v>-30218.320380923949</c:v>
                </c:pt>
                <c:pt idx="704">
                  <c:v>-29789.164161921646</c:v>
                </c:pt>
                <c:pt idx="705">
                  <c:v>-109083.092857532</c:v>
                </c:pt>
                <c:pt idx="706">
                  <c:v>-30339.402692404292</c:v>
                </c:pt>
                <c:pt idx="707">
                  <c:v>-28889.036364680745</c:v>
                </c:pt>
                <c:pt idx="708">
                  <c:v>-29885.892886860951</c:v>
                </c:pt>
                <c:pt idx="709">
                  <c:v>-28690.963359913068</c:v>
                </c:pt>
                <c:pt idx="710">
                  <c:v>-27597.060310176021</c:v>
                </c:pt>
                <c:pt idx="711">
                  <c:v>-28517.408238246062</c:v>
                </c:pt>
                <c:pt idx="712">
                  <c:v>-29621.071140204702</c:v>
                </c:pt>
                <c:pt idx="713">
                  <c:v>-29285.273682528168</c:v>
                </c:pt>
                <c:pt idx="714">
                  <c:v>-32062.447416470553</c:v>
                </c:pt>
                <c:pt idx="715">
                  <c:v>-39829.105947050455</c:v>
                </c:pt>
                <c:pt idx="716">
                  <c:v>-26956.645027098115</c:v>
                </c:pt>
                <c:pt idx="717">
                  <c:v>-18537.826775035792</c:v>
                </c:pt>
                <c:pt idx="718">
                  <c:v>-26226.096924048252</c:v>
                </c:pt>
                <c:pt idx="719">
                  <c:v>-29598.303791294151</c:v>
                </c:pt>
                <c:pt idx="720">
                  <c:v>-17543.24842562402</c:v>
                </c:pt>
                <c:pt idx="721">
                  <c:v>-32248.925072354286</c:v>
                </c:pt>
                <c:pt idx="722">
                  <c:v>-30945.616597675406</c:v>
                </c:pt>
                <c:pt idx="723">
                  <c:v>-37309.353139911924</c:v>
                </c:pt>
                <c:pt idx="724">
                  <c:v>-28547.655287368441</c:v>
                </c:pt>
                <c:pt idx="725">
                  <c:v>-22919.191883460502</c:v>
                </c:pt>
                <c:pt idx="726">
                  <c:v>-23060.232525794781</c:v>
                </c:pt>
                <c:pt idx="727">
                  <c:v>-30968.52060511789</c:v>
                </c:pt>
                <c:pt idx="728">
                  <c:v>-28046.692996509657</c:v>
                </c:pt>
                <c:pt idx="729">
                  <c:v>-52943.282112144079</c:v>
                </c:pt>
                <c:pt idx="730">
                  <c:v>-28318.761282930835</c:v>
                </c:pt>
                <c:pt idx="731">
                  <c:v>-22093.539087667115</c:v>
                </c:pt>
                <c:pt idx="732">
                  <c:v>-34675.841512560117</c:v>
                </c:pt>
                <c:pt idx="733">
                  <c:v>-30267.495206268184</c:v>
                </c:pt>
                <c:pt idx="734">
                  <c:v>-28638.917224386707</c:v>
                </c:pt>
                <c:pt idx="735">
                  <c:v>-20256.267528305732</c:v>
                </c:pt>
                <c:pt idx="736">
                  <c:v>-39959.140758212438</c:v>
                </c:pt>
                <c:pt idx="737">
                  <c:v>-72271.467146316892</c:v>
                </c:pt>
                <c:pt idx="738">
                  <c:v>-33314.698692774931</c:v>
                </c:pt>
                <c:pt idx="739">
                  <c:v>-26517.73413451056</c:v>
                </c:pt>
                <c:pt idx="740">
                  <c:v>-26423.205163771927</c:v>
                </c:pt>
                <c:pt idx="741">
                  <c:v>-14032.99038167976</c:v>
                </c:pt>
                <c:pt idx="742">
                  <c:v>-40561.519579639389</c:v>
                </c:pt>
                <c:pt idx="743">
                  <c:v>-25350.27325202756</c:v>
                </c:pt>
                <c:pt idx="744">
                  <c:v>-32922.029971903066</c:v>
                </c:pt>
                <c:pt idx="745">
                  <c:v>-28842.646017633902</c:v>
                </c:pt>
                <c:pt idx="746">
                  <c:v>-43855.696823631559</c:v>
                </c:pt>
                <c:pt idx="747">
                  <c:v>-27853.496962033372</c:v>
                </c:pt>
                <c:pt idx="748">
                  <c:v>-30197.43228242312</c:v>
                </c:pt>
                <c:pt idx="749">
                  <c:v>-28313.208615432239</c:v>
                </c:pt>
                <c:pt idx="750">
                  <c:v>-28516.426832731187</c:v>
                </c:pt>
                <c:pt idx="751">
                  <c:v>-71125.737555659056</c:v>
                </c:pt>
                <c:pt idx="752">
                  <c:v>-29622.877102062666</c:v>
                </c:pt>
                <c:pt idx="753">
                  <c:v>-27986.037461532607</c:v>
                </c:pt>
                <c:pt idx="754">
                  <c:v>-28881.226656225932</c:v>
                </c:pt>
                <c:pt idx="755">
                  <c:v>-29484.920278739322</c:v>
                </c:pt>
                <c:pt idx="756">
                  <c:v>-28975.226240386197</c:v>
                </c:pt>
                <c:pt idx="757">
                  <c:v>-24363.070520690118</c:v>
                </c:pt>
                <c:pt idx="758">
                  <c:v>-29080.788439622309</c:v>
                </c:pt>
                <c:pt idx="759">
                  <c:v>-32971.493647347736</c:v>
                </c:pt>
                <c:pt idx="760">
                  <c:v>-20025.657404625344</c:v>
                </c:pt>
                <c:pt idx="761">
                  <c:v>-30312.318290541232</c:v>
                </c:pt>
                <c:pt idx="762">
                  <c:v>-34365.121130255167</c:v>
                </c:pt>
                <c:pt idx="763">
                  <c:v>-38838.324286828487</c:v>
                </c:pt>
                <c:pt idx="764">
                  <c:v>-5349.3555864566151</c:v>
                </c:pt>
                <c:pt idx="765">
                  <c:v>-25531.827393455649</c:v>
                </c:pt>
                <c:pt idx="766">
                  <c:v>-27246.260223533216</c:v>
                </c:pt>
                <c:pt idx="767">
                  <c:v>-26403.349251455104</c:v>
                </c:pt>
                <c:pt idx="768">
                  <c:v>-32850.692653350641</c:v>
                </c:pt>
                <c:pt idx="769">
                  <c:v>-24659.360994234041</c:v>
                </c:pt>
                <c:pt idx="770">
                  <c:v>-9318.538719658507</c:v>
                </c:pt>
                <c:pt idx="771">
                  <c:v>-39011.950706784373</c:v>
                </c:pt>
                <c:pt idx="772">
                  <c:v>-61752.096267518064</c:v>
                </c:pt>
                <c:pt idx="773">
                  <c:v>-28451.818905235581</c:v>
                </c:pt>
                <c:pt idx="774">
                  <c:v>-28646.286408531421</c:v>
                </c:pt>
                <c:pt idx="775">
                  <c:v>-15734.465441689419</c:v>
                </c:pt>
                <c:pt idx="776">
                  <c:v>-31729.429718443098</c:v>
                </c:pt>
                <c:pt idx="777">
                  <c:v>-34165.966869931115</c:v>
                </c:pt>
                <c:pt idx="778">
                  <c:v>-18945.549098249074</c:v>
                </c:pt>
                <c:pt idx="779">
                  <c:v>-26896.406371980767</c:v>
                </c:pt>
                <c:pt idx="780">
                  <c:v>-28250.930115974537</c:v>
                </c:pt>
                <c:pt idx="781">
                  <c:v>-19872.095279067107</c:v>
                </c:pt>
                <c:pt idx="782">
                  <c:v>-23253.470198913143</c:v>
                </c:pt>
                <c:pt idx="783">
                  <c:v>-29440.913439355776</c:v>
                </c:pt>
                <c:pt idx="784">
                  <c:v>-16679.852722635478</c:v>
                </c:pt>
                <c:pt idx="785">
                  <c:v>-36582.959470421185</c:v>
                </c:pt>
                <c:pt idx="786">
                  <c:v>-33945.830277280649</c:v>
                </c:pt>
                <c:pt idx="787">
                  <c:v>-29809.085724436685</c:v>
                </c:pt>
                <c:pt idx="788">
                  <c:v>-36224.296091005148</c:v>
                </c:pt>
                <c:pt idx="789">
                  <c:v>-29155.303076912009</c:v>
                </c:pt>
                <c:pt idx="790">
                  <c:v>-27536.463428118412</c:v>
                </c:pt>
                <c:pt idx="791">
                  <c:v>-30211.332435421107</c:v>
                </c:pt>
                <c:pt idx="792">
                  <c:v>-46075.9623429044</c:v>
                </c:pt>
                <c:pt idx="793">
                  <c:v>-36514.903362908255</c:v>
                </c:pt>
                <c:pt idx="794">
                  <c:v>-37870.578977794554</c:v>
                </c:pt>
                <c:pt idx="795">
                  <c:v>-35479.594530370145</c:v>
                </c:pt>
                <c:pt idx="796">
                  <c:v>-24644.524491906224</c:v>
                </c:pt>
                <c:pt idx="797">
                  <c:v>-32236.661784087424</c:v>
                </c:pt>
                <c:pt idx="798">
                  <c:v>-34411.716676406439</c:v>
                </c:pt>
                <c:pt idx="799">
                  <c:v>-28695.898277663837</c:v>
                </c:pt>
                <c:pt idx="800">
                  <c:v>-27555.246783860173</c:v>
                </c:pt>
                <c:pt idx="801">
                  <c:v>-36666.353495521122</c:v>
                </c:pt>
                <c:pt idx="802">
                  <c:v>-28096.778206309784</c:v>
                </c:pt>
                <c:pt idx="803">
                  <c:v>-32414.036635002398</c:v>
                </c:pt>
                <c:pt idx="804">
                  <c:v>-24665.791562169085</c:v>
                </c:pt>
                <c:pt idx="805">
                  <c:v>-32818.224591084218</c:v>
                </c:pt>
                <c:pt idx="806">
                  <c:v>-23515.286490080565</c:v>
                </c:pt>
                <c:pt idx="807">
                  <c:v>-37256.358218442125</c:v>
                </c:pt>
                <c:pt idx="808">
                  <c:v>-26154.992512178636</c:v>
                </c:pt>
                <c:pt idx="809">
                  <c:v>-32367.530116278474</c:v>
                </c:pt>
                <c:pt idx="810">
                  <c:v>-28095.898216602778</c:v>
                </c:pt>
                <c:pt idx="811">
                  <c:v>-34067.458945151862</c:v>
                </c:pt>
                <c:pt idx="812">
                  <c:v>-29881.135981503001</c:v>
                </c:pt>
                <c:pt idx="813">
                  <c:v>19045.49207853523</c:v>
                </c:pt>
                <c:pt idx="814">
                  <c:v>-35403.103863650816</c:v>
                </c:pt>
                <c:pt idx="815">
                  <c:v>-37497.642778822927</c:v>
                </c:pt>
                <c:pt idx="816">
                  <c:v>-27132.668223307584</c:v>
                </c:pt>
                <c:pt idx="817">
                  <c:v>-24263.120319815265</c:v>
                </c:pt>
                <c:pt idx="818">
                  <c:v>-29409.704383348195</c:v>
                </c:pt>
                <c:pt idx="819">
                  <c:v>-30520.981323497981</c:v>
                </c:pt>
                <c:pt idx="820">
                  <c:v>-15627.09471015849</c:v>
                </c:pt>
                <c:pt idx="821">
                  <c:v>-30088.59702140899</c:v>
                </c:pt>
                <c:pt idx="822">
                  <c:v>-32797.948208543479</c:v>
                </c:pt>
                <c:pt idx="823">
                  <c:v>-70471.902238080293</c:v>
                </c:pt>
                <c:pt idx="824">
                  <c:v>-28804.232408793978</c:v>
                </c:pt>
                <c:pt idx="825">
                  <c:v>-30866.250252772224</c:v>
                </c:pt>
                <c:pt idx="826">
                  <c:v>-48185.546174752148</c:v>
                </c:pt>
                <c:pt idx="827">
                  <c:v>-27688.220884577844</c:v>
                </c:pt>
                <c:pt idx="828">
                  <c:v>-27920.524473319761</c:v>
                </c:pt>
                <c:pt idx="829">
                  <c:v>-26372.797149517057</c:v>
                </c:pt>
                <c:pt idx="830">
                  <c:v>-33435.005574839844</c:v>
                </c:pt>
                <c:pt idx="831">
                  <c:v>-24633.15463198215</c:v>
                </c:pt>
                <c:pt idx="832">
                  <c:v>-84509.330795302318</c:v>
                </c:pt>
                <c:pt idx="833">
                  <c:v>-35390.321192865355</c:v>
                </c:pt>
                <c:pt idx="834">
                  <c:v>-29061.188774507944</c:v>
                </c:pt>
                <c:pt idx="835">
                  <c:v>-30144.00235527724</c:v>
                </c:pt>
                <c:pt idx="836">
                  <c:v>4738.9657231353922</c:v>
                </c:pt>
                <c:pt idx="837">
                  <c:v>-30178.673090090735</c:v>
                </c:pt>
                <c:pt idx="838">
                  <c:v>-42286.267275232822</c:v>
                </c:pt>
                <c:pt idx="839">
                  <c:v>-32877.668052908957</c:v>
                </c:pt>
                <c:pt idx="840">
                  <c:v>-33485.925029088736</c:v>
                </c:pt>
                <c:pt idx="841">
                  <c:v>-30472.404436038822</c:v>
                </c:pt>
                <c:pt idx="842">
                  <c:v>-27620.293095809917</c:v>
                </c:pt>
                <c:pt idx="843">
                  <c:v>-19855.020981160786</c:v>
                </c:pt>
                <c:pt idx="844">
                  <c:v>-21206.075377816451</c:v>
                </c:pt>
                <c:pt idx="845">
                  <c:v>-30099.149324822894</c:v>
                </c:pt>
                <c:pt idx="846">
                  <c:v>-30792.709775315365</c:v>
                </c:pt>
                <c:pt idx="847">
                  <c:v>-29169.414009388864</c:v>
                </c:pt>
                <c:pt idx="848">
                  <c:v>-31291.924793740633</c:v>
                </c:pt>
                <c:pt idx="849">
                  <c:v>-39590.342111875492</c:v>
                </c:pt>
                <c:pt idx="850">
                  <c:v>-25602.500303617024</c:v>
                </c:pt>
                <c:pt idx="851">
                  <c:v>-10775.253459347994</c:v>
                </c:pt>
                <c:pt idx="852">
                  <c:v>-10687.517105349994</c:v>
                </c:pt>
                <c:pt idx="853">
                  <c:v>-29988.16945108903</c:v>
                </c:pt>
                <c:pt idx="854">
                  <c:v>-17728.758392187017</c:v>
                </c:pt>
                <c:pt idx="855">
                  <c:v>-25189.102209980629</c:v>
                </c:pt>
                <c:pt idx="856">
                  <c:v>-30614.524039475888</c:v>
                </c:pt>
                <c:pt idx="857">
                  <c:v>-34957.205138322752</c:v>
                </c:pt>
                <c:pt idx="858">
                  <c:v>-28261.692021619339</c:v>
                </c:pt>
                <c:pt idx="859">
                  <c:v>-10831.701000911838</c:v>
                </c:pt>
                <c:pt idx="860">
                  <c:v>-26438.953720642428</c:v>
                </c:pt>
                <c:pt idx="861">
                  <c:v>-28043.390996160335</c:v>
                </c:pt>
                <c:pt idx="862">
                  <c:v>-25555.391031245992</c:v>
                </c:pt>
                <c:pt idx="863">
                  <c:v>-20585.403139525413</c:v>
                </c:pt>
                <c:pt idx="864">
                  <c:v>-29574.476753789226</c:v>
                </c:pt>
                <c:pt idx="865">
                  <c:v>-24665.916364364522</c:v>
                </c:pt>
                <c:pt idx="866">
                  <c:v>-52203.484986533796</c:v>
                </c:pt>
                <c:pt idx="867">
                  <c:v>-46060.815362092566</c:v>
                </c:pt>
                <c:pt idx="868">
                  <c:v>-26754.632016971227</c:v>
                </c:pt>
                <c:pt idx="869">
                  <c:v>-33159.864539278002</c:v>
                </c:pt>
                <c:pt idx="870">
                  <c:v>-39551.394848477648</c:v>
                </c:pt>
                <c:pt idx="871">
                  <c:v>-21378.434323673937</c:v>
                </c:pt>
                <c:pt idx="872">
                  <c:v>-17022.494831392258</c:v>
                </c:pt>
                <c:pt idx="873">
                  <c:v>-29508.042349523937</c:v>
                </c:pt>
                <c:pt idx="874">
                  <c:v>-30122.921040723173</c:v>
                </c:pt>
                <c:pt idx="875">
                  <c:v>-23427.271929157781</c:v>
                </c:pt>
                <c:pt idx="876">
                  <c:v>-63985.755731514291</c:v>
                </c:pt>
                <c:pt idx="877">
                  <c:v>-31289.336040210372</c:v>
                </c:pt>
                <c:pt idx="878">
                  <c:v>-35886.211612431922</c:v>
                </c:pt>
                <c:pt idx="879">
                  <c:v>-2235.0224834857218</c:v>
                </c:pt>
                <c:pt idx="880">
                  <c:v>-28939.715551053974</c:v>
                </c:pt>
                <c:pt idx="881">
                  <c:v>-26326.868778380107</c:v>
                </c:pt>
                <c:pt idx="882">
                  <c:v>-31747.047274954857</c:v>
                </c:pt>
                <c:pt idx="883">
                  <c:v>-43065.848732605351</c:v>
                </c:pt>
                <c:pt idx="884">
                  <c:v>-37292.428011760312</c:v>
                </c:pt>
                <c:pt idx="885">
                  <c:v>-35432.83802606057</c:v>
                </c:pt>
                <c:pt idx="886">
                  <c:v>-39481.785982794841</c:v>
                </c:pt>
                <c:pt idx="887">
                  <c:v>-63262.027342134141</c:v>
                </c:pt>
                <c:pt idx="888">
                  <c:v>-29776.244160631366</c:v>
                </c:pt>
                <c:pt idx="889">
                  <c:v>-26626.940764908199</c:v>
                </c:pt>
                <c:pt idx="890">
                  <c:v>-33253.745715242243</c:v>
                </c:pt>
                <c:pt idx="891">
                  <c:v>-30508.473929052285</c:v>
                </c:pt>
                <c:pt idx="892">
                  <c:v>-30758.69690397002</c:v>
                </c:pt>
                <c:pt idx="893">
                  <c:v>-62087.06882036454</c:v>
                </c:pt>
                <c:pt idx="894">
                  <c:v>-31463.017632275674</c:v>
                </c:pt>
                <c:pt idx="895">
                  <c:v>-58004.298267498933</c:v>
                </c:pt>
                <c:pt idx="896">
                  <c:v>-15148.877688533947</c:v>
                </c:pt>
                <c:pt idx="897">
                  <c:v>-27511.982994120866</c:v>
                </c:pt>
                <c:pt idx="898">
                  <c:v>-21962.580104938286</c:v>
                </c:pt>
                <c:pt idx="899">
                  <c:v>-23165.714925797627</c:v>
                </c:pt>
                <c:pt idx="900">
                  <c:v>-31901.659110465756</c:v>
                </c:pt>
                <c:pt idx="901">
                  <c:v>-34859.364592814585</c:v>
                </c:pt>
                <c:pt idx="902">
                  <c:v>-30165.775145819302</c:v>
                </c:pt>
                <c:pt idx="903">
                  <c:v>-33581.965922625648</c:v>
                </c:pt>
                <c:pt idx="904">
                  <c:v>-31667.250347318542</c:v>
                </c:pt>
                <c:pt idx="905">
                  <c:v>-30303.914538845333</c:v>
                </c:pt>
                <c:pt idx="906">
                  <c:v>-33981.103378062078</c:v>
                </c:pt>
                <c:pt idx="907">
                  <c:v>-18996.421542543772</c:v>
                </c:pt>
                <c:pt idx="908">
                  <c:v>-16037.339536438725</c:v>
                </c:pt>
                <c:pt idx="909">
                  <c:v>-13957.715829837907</c:v>
                </c:pt>
                <c:pt idx="910">
                  <c:v>-52618.58487424429</c:v>
                </c:pt>
                <c:pt idx="911">
                  <c:v>-34308.878075025161</c:v>
                </c:pt>
                <c:pt idx="912">
                  <c:v>-31301.00748270574</c:v>
                </c:pt>
                <c:pt idx="913">
                  <c:v>-15574.335808305812</c:v>
                </c:pt>
                <c:pt idx="914">
                  <c:v>-39744.823833306116</c:v>
                </c:pt>
                <c:pt idx="915">
                  <c:v>-27420.771716038544</c:v>
                </c:pt>
                <c:pt idx="916">
                  <c:v>-26526.658515354728</c:v>
                </c:pt>
                <c:pt idx="917">
                  <c:v>-25848.200985753298</c:v>
                </c:pt>
                <c:pt idx="918">
                  <c:v>-5032.7280210096505</c:v>
                </c:pt>
                <c:pt idx="919">
                  <c:v>-28866.734516943805</c:v>
                </c:pt>
                <c:pt idx="920">
                  <c:v>-27915.102065978441</c:v>
                </c:pt>
                <c:pt idx="921">
                  <c:v>-29733.124392274112</c:v>
                </c:pt>
                <c:pt idx="922">
                  <c:v>-28827.217292190064</c:v>
                </c:pt>
                <c:pt idx="923">
                  <c:v>-27315.954462861308</c:v>
                </c:pt>
                <c:pt idx="924">
                  <c:v>-27893.324608705676</c:v>
                </c:pt>
                <c:pt idx="925">
                  <c:v>-32561.383908136631</c:v>
                </c:pt>
                <c:pt idx="926">
                  <c:v>-26219.458028702662</c:v>
                </c:pt>
                <c:pt idx="927">
                  <c:v>-34465.532682249555</c:v>
                </c:pt>
                <c:pt idx="928">
                  <c:v>-10405.548637724001</c:v>
                </c:pt>
                <c:pt idx="929">
                  <c:v>-29505.489369433591</c:v>
                </c:pt>
                <c:pt idx="930">
                  <c:v>-26315.887460060876</c:v>
                </c:pt>
                <c:pt idx="931">
                  <c:v>-70490.823068920916</c:v>
                </c:pt>
                <c:pt idx="932">
                  <c:v>-42289.99869646279</c:v>
                </c:pt>
                <c:pt idx="933">
                  <c:v>-39481.843885171336</c:v>
                </c:pt>
                <c:pt idx="934">
                  <c:v>-40238.125033563098</c:v>
                </c:pt>
                <c:pt idx="935">
                  <c:v>-27111.535036239293</c:v>
                </c:pt>
                <c:pt idx="936">
                  <c:v>-28761.15029070391</c:v>
                </c:pt>
                <c:pt idx="937">
                  <c:v>-28291.188398760612</c:v>
                </c:pt>
                <c:pt idx="938">
                  <c:v>-26445.568038162397</c:v>
                </c:pt>
                <c:pt idx="939">
                  <c:v>-82596.491008939061</c:v>
                </c:pt>
                <c:pt idx="940">
                  <c:v>-5009.2893086135737</c:v>
                </c:pt>
                <c:pt idx="941">
                  <c:v>-25741.064892930895</c:v>
                </c:pt>
                <c:pt idx="942">
                  <c:v>-89945.902308526129</c:v>
                </c:pt>
                <c:pt idx="943">
                  <c:v>-24242.66877776201</c:v>
                </c:pt>
                <c:pt idx="944">
                  <c:v>-31793.749416327366</c:v>
                </c:pt>
                <c:pt idx="945">
                  <c:v>-28822.193624912717</c:v>
                </c:pt>
                <c:pt idx="946">
                  <c:v>-31773.132037109208</c:v>
                </c:pt>
                <c:pt idx="947">
                  <c:v>-18420.295604327024</c:v>
                </c:pt>
                <c:pt idx="948">
                  <c:v>-33542.70445928241</c:v>
                </c:pt>
                <c:pt idx="949">
                  <c:v>-32349.161865377406</c:v>
                </c:pt>
                <c:pt idx="950">
                  <c:v>-29692.477694364236</c:v>
                </c:pt>
                <c:pt idx="951">
                  <c:v>-39995.812499752064</c:v>
                </c:pt>
                <c:pt idx="952">
                  <c:v>-23431.866877789129</c:v>
                </c:pt>
                <c:pt idx="953">
                  <c:v>-31724.418316753217</c:v>
                </c:pt>
                <c:pt idx="954">
                  <c:v>-30003.001378009518</c:v>
                </c:pt>
                <c:pt idx="955">
                  <c:v>-46576.190916760956</c:v>
                </c:pt>
                <c:pt idx="956">
                  <c:v>-21577.88538614416</c:v>
                </c:pt>
                <c:pt idx="957">
                  <c:v>-24336.932878507338</c:v>
                </c:pt>
                <c:pt idx="958">
                  <c:v>-27169.324220953735</c:v>
                </c:pt>
                <c:pt idx="959">
                  <c:v>-73246.642040997409</c:v>
                </c:pt>
                <c:pt idx="960">
                  <c:v>-26766.66604780317</c:v>
                </c:pt>
                <c:pt idx="961">
                  <c:v>454.06345406874607</c:v>
                </c:pt>
                <c:pt idx="962">
                  <c:v>-30156.747089873279</c:v>
                </c:pt>
                <c:pt idx="963">
                  <c:v>-25814.709241577912</c:v>
                </c:pt>
                <c:pt idx="964">
                  <c:v>-56553.021734989503</c:v>
                </c:pt>
                <c:pt idx="965">
                  <c:v>-5985.5785932847066</c:v>
                </c:pt>
                <c:pt idx="966">
                  <c:v>-24680.098869241818</c:v>
                </c:pt>
                <c:pt idx="967">
                  <c:v>-34998.858646675173</c:v>
                </c:pt>
                <c:pt idx="968">
                  <c:v>-31600.885852874759</c:v>
                </c:pt>
                <c:pt idx="969">
                  <c:v>-17625.464505934186</c:v>
                </c:pt>
                <c:pt idx="970">
                  <c:v>-30068.257673383727</c:v>
                </c:pt>
                <c:pt idx="971">
                  <c:v>-18889.41488616712</c:v>
                </c:pt>
                <c:pt idx="972">
                  <c:v>-31050.334806503073</c:v>
                </c:pt>
                <c:pt idx="973">
                  <c:v>10530.20572165717</c:v>
                </c:pt>
                <c:pt idx="974">
                  <c:v>-32125.411830054058</c:v>
                </c:pt>
                <c:pt idx="975">
                  <c:v>-9037.447760903975</c:v>
                </c:pt>
                <c:pt idx="976">
                  <c:v>-26390.81642716167</c:v>
                </c:pt>
                <c:pt idx="977">
                  <c:v>-24145.393516129763</c:v>
                </c:pt>
                <c:pt idx="978">
                  <c:v>-30145.091704744736</c:v>
                </c:pt>
                <c:pt idx="979">
                  <c:v>-38129.055140408556</c:v>
                </c:pt>
                <c:pt idx="980">
                  <c:v>-23845.371852685748</c:v>
                </c:pt>
                <c:pt idx="981">
                  <c:v>-39692.613821362196</c:v>
                </c:pt>
                <c:pt idx="982">
                  <c:v>-16904.238945598219</c:v>
                </c:pt>
                <c:pt idx="983">
                  <c:v>-58613.304281831428</c:v>
                </c:pt>
                <c:pt idx="984">
                  <c:v>-20955.174976167356</c:v>
                </c:pt>
                <c:pt idx="985">
                  <c:v>-29598.342065402088</c:v>
                </c:pt>
                <c:pt idx="986">
                  <c:v>-23730.377507121346</c:v>
                </c:pt>
                <c:pt idx="987">
                  <c:v>-32904.542992413597</c:v>
                </c:pt>
                <c:pt idx="988">
                  <c:v>-19803.423333232429</c:v>
                </c:pt>
                <c:pt idx="989">
                  <c:v>-28411.393151575918</c:v>
                </c:pt>
                <c:pt idx="990">
                  <c:v>-44809.089501825343</c:v>
                </c:pt>
                <c:pt idx="991">
                  <c:v>-34334.091222176132</c:v>
                </c:pt>
                <c:pt idx="992">
                  <c:v>-23684.980541706012</c:v>
                </c:pt>
                <c:pt idx="993">
                  <c:v>-34902.907805024224</c:v>
                </c:pt>
                <c:pt idx="994">
                  <c:v>-31225.412006736515</c:v>
                </c:pt>
                <c:pt idx="995">
                  <c:v>-30451.96239019894</c:v>
                </c:pt>
                <c:pt idx="996">
                  <c:v>-29153.677345900833</c:v>
                </c:pt>
                <c:pt idx="997">
                  <c:v>-34993.975510491327</c:v>
                </c:pt>
                <c:pt idx="998">
                  <c:v>-33782.753501909574</c:v>
                </c:pt>
                <c:pt idx="999">
                  <c:v>-29623.728020357048</c:v>
                </c:pt>
                <c:pt idx="1000">
                  <c:v>-29708.368017845423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6C0-48F7-AA08-0F42122714A7}"/>
            </c:ext>
          </c:extLst>
        </c:ser>
        <c:ser>
          <c:idx val="2"/>
          <c:order val="1"/>
          <c:tx>
            <c:v>WTP £50K threshold</c:v>
          </c:tx>
          <c:spPr>
            <a:ln w="19050"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</c:spPr>
          </c:marker>
          <c:xVal>
            <c:numRef>
              <c:f>'CE Plane incr'!$P$5:$P$11</c:f>
              <c:numCache>
                <c:formatCode>General</c:formatCode>
                <c:ptCount val="7"/>
                <c:pt idx="0">
                  <c:v>0</c:v>
                </c:pt>
                <c:pt idx="1">
                  <c:v>-0.1</c:v>
                </c:pt>
                <c:pt idx="2">
                  <c:v>-0.2</c:v>
                </c:pt>
                <c:pt idx="3">
                  <c:v>-0.25</c:v>
                </c:pt>
                <c:pt idx="4">
                  <c:v>-0.5</c:v>
                </c:pt>
                <c:pt idx="5">
                  <c:v>-0.75</c:v>
                </c:pt>
                <c:pt idx="6">
                  <c:v>-1</c:v>
                </c:pt>
              </c:numCache>
            </c:numRef>
          </c:xVal>
          <c:yVal>
            <c:numRef>
              <c:f>'CE Plane incr'!$O$5:$O$11</c:f>
              <c:numCache>
                <c:formatCode>General</c:formatCode>
                <c:ptCount val="7"/>
                <c:pt idx="0">
                  <c:v>0</c:v>
                </c:pt>
                <c:pt idx="1">
                  <c:v>-5000</c:v>
                </c:pt>
                <c:pt idx="2">
                  <c:v>-10000</c:v>
                </c:pt>
                <c:pt idx="3">
                  <c:v>-12500</c:v>
                </c:pt>
                <c:pt idx="4">
                  <c:v>-25000</c:v>
                </c:pt>
                <c:pt idx="5">
                  <c:v>-37500</c:v>
                </c:pt>
                <c:pt idx="6">
                  <c:v>-50000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9B6-432C-A6CA-2D2477F9EA60}"/>
            </c:ext>
          </c:extLst>
        </c:ser>
        <c:ser>
          <c:idx val="1"/>
          <c:order val="2"/>
          <c:tx>
            <c:v>WTP £30K threshold</c:v>
          </c:tx>
          <c:spPr>
            <a:ln w="19050">
              <a:solidFill>
                <a:srgbClr val="00B050"/>
              </a:solidFill>
            </a:ln>
          </c:spPr>
          <c:marker>
            <c:spPr>
              <a:solidFill>
                <a:srgbClr val="00B050"/>
              </a:solidFill>
            </c:spPr>
          </c:marker>
          <c:xVal>
            <c:numRef>
              <c:f>'CE Plane incr'!$P$14:$P$20</c:f>
              <c:numCache>
                <c:formatCode>General</c:formatCode>
                <c:ptCount val="7"/>
                <c:pt idx="0">
                  <c:v>0</c:v>
                </c:pt>
                <c:pt idx="1">
                  <c:v>-0.1</c:v>
                </c:pt>
                <c:pt idx="2">
                  <c:v>-0.2</c:v>
                </c:pt>
                <c:pt idx="3">
                  <c:v>-0.25</c:v>
                </c:pt>
                <c:pt idx="4">
                  <c:v>-0.5</c:v>
                </c:pt>
                <c:pt idx="5">
                  <c:v>-0.75</c:v>
                </c:pt>
                <c:pt idx="6">
                  <c:v>-1</c:v>
                </c:pt>
              </c:numCache>
            </c:numRef>
          </c:xVal>
          <c:yVal>
            <c:numRef>
              <c:f>'CE Plane incr'!$O$14:$O$20</c:f>
              <c:numCache>
                <c:formatCode>General</c:formatCode>
                <c:ptCount val="7"/>
                <c:pt idx="0">
                  <c:v>0</c:v>
                </c:pt>
                <c:pt idx="1">
                  <c:v>-3000</c:v>
                </c:pt>
                <c:pt idx="2">
                  <c:v>-6000</c:v>
                </c:pt>
                <c:pt idx="3">
                  <c:v>-7500</c:v>
                </c:pt>
                <c:pt idx="4">
                  <c:v>-15000</c:v>
                </c:pt>
                <c:pt idx="5">
                  <c:v>-22500</c:v>
                </c:pt>
                <c:pt idx="6">
                  <c:v>-30000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9B6-432C-A6CA-2D2477F9E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4554288"/>
        <c:axId val="474553960"/>
      </c:scatterChart>
      <c:valAx>
        <c:axId val="474554288"/>
        <c:scaling>
          <c:orientation val="minMax"/>
          <c:max val="2.0000000000000004E-2"/>
          <c:min val="-0.2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400" b="1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QALYs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0000"/>
                <a:lumOff val="8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4553960"/>
        <c:crosses val="autoZero"/>
        <c:crossBetween val="midCat"/>
      </c:valAx>
      <c:valAx>
        <c:axId val="474553960"/>
        <c:scaling>
          <c:orientation val="minMax"/>
          <c:max val="150000"/>
          <c:min val="-7000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400" b="1" i="0" baseline="0">
                    <a:effectLst/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Costs (£1,000s)</a:t>
                </a:r>
                <a:endParaRPr lang="en-GB" sz="700">
                  <a:effectLst/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rnd">
            <a:solidFill>
              <a:schemeClr val="dk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4554288"/>
        <c:crosses val="autoZero"/>
        <c:crossBetween val="midCat"/>
        <c:dispUnits>
          <c:builtInUnit val="thousands"/>
        </c:dispUnits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>
                <a:alpha val="0"/>
              </a:schemeClr>
            </a:gs>
          </a:gsLst>
          <a:lin ang="5400000" scaled="0"/>
        </a:gra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spc="0" baseline="0">
              <a:solidFill>
                <a:schemeClr val="dk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800" b="1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PSM on CE Plane</a:t>
            </a:r>
          </a:p>
        </c:rich>
      </c:tx>
      <c:layout>
        <c:manualLayout>
          <c:xMode val="edge"/>
          <c:yMode val="edge"/>
          <c:x val="0.41270886075949365"/>
          <c:y val="1.87793427230046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PSM incremental costs and QALYs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noFill/>
              </a:ln>
              <a:effectLst/>
            </c:spPr>
          </c:marker>
          <c:xVal>
            <c:numRef>
              <c:f>'PSM CE plane'!$B$2:$B$1001</c:f>
              <c:numCache>
                <c:formatCode>General</c:formatCode>
                <c:ptCount val="1000"/>
                <c:pt idx="0">
                  <c:v>-0.45288</c:v>
                </c:pt>
                <c:pt idx="1">
                  <c:v>-0.43276680000000001</c:v>
                </c:pt>
                <c:pt idx="2">
                  <c:v>-0.39575169999999998</c:v>
                </c:pt>
                <c:pt idx="3">
                  <c:v>-0.37227450000000001</c:v>
                </c:pt>
                <c:pt idx="4">
                  <c:v>-0.40125359999999999</c:v>
                </c:pt>
                <c:pt idx="5">
                  <c:v>-0.37616909999999998</c:v>
                </c:pt>
                <c:pt idx="6">
                  <c:v>-0.38020929999999997</c:v>
                </c:pt>
                <c:pt idx="7">
                  <c:v>-0.3337446</c:v>
                </c:pt>
                <c:pt idx="8">
                  <c:v>-0.34130260000000001</c:v>
                </c:pt>
                <c:pt idx="9">
                  <c:v>-0.3115578</c:v>
                </c:pt>
                <c:pt idx="10">
                  <c:v>-0.3459547</c:v>
                </c:pt>
                <c:pt idx="11">
                  <c:v>-0.30765559999999997</c:v>
                </c:pt>
                <c:pt idx="12">
                  <c:v>-0.34304960000000001</c:v>
                </c:pt>
                <c:pt idx="13">
                  <c:v>-0.36404350000000002</c:v>
                </c:pt>
                <c:pt idx="14">
                  <c:v>-0.29579539999999999</c:v>
                </c:pt>
                <c:pt idx="15">
                  <c:v>-0.30972909999999998</c:v>
                </c:pt>
                <c:pt idx="16">
                  <c:v>-0.31376929999999997</c:v>
                </c:pt>
                <c:pt idx="17">
                  <c:v>-0.330567</c:v>
                </c:pt>
                <c:pt idx="18">
                  <c:v>-0.31752970000000003</c:v>
                </c:pt>
                <c:pt idx="19">
                  <c:v>-0.28604109999999999</c:v>
                </c:pt>
                <c:pt idx="20">
                  <c:v>-0.26532830000000002</c:v>
                </c:pt>
                <c:pt idx="21">
                  <c:v>-0.2805841</c:v>
                </c:pt>
                <c:pt idx="22">
                  <c:v>-0.3059442</c:v>
                </c:pt>
                <c:pt idx="23">
                  <c:v>-0.24821299999999999</c:v>
                </c:pt>
                <c:pt idx="24">
                  <c:v>-0.2875645</c:v>
                </c:pt>
                <c:pt idx="25">
                  <c:v>-0.2509419</c:v>
                </c:pt>
                <c:pt idx="26">
                  <c:v>-0.28555350000000002</c:v>
                </c:pt>
                <c:pt idx="27">
                  <c:v>-0.28699540000000001</c:v>
                </c:pt>
                <c:pt idx="28">
                  <c:v>-0.28275050000000002</c:v>
                </c:pt>
                <c:pt idx="29">
                  <c:v>-0.26167299999999999</c:v>
                </c:pt>
                <c:pt idx="30">
                  <c:v>-0.25531290000000001</c:v>
                </c:pt>
                <c:pt idx="31">
                  <c:v>-0.3039424</c:v>
                </c:pt>
                <c:pt idx="32">
                  <c:v>-0.2655904</c:v>
                </c:pt>
                <c:pt idx="33">
                  <c:v>-0.27740730000000002</c:v>
                </c:pt>
                <c:pt idx="34">
                  <c:v>-0.2680457</c:v>
                </c:pt>
                <c:pt idx="35">
                  <c:v>-0.24059530000000001</c:v>
                </c:pt>
                <c:pt idx="36">
                  <c:v>-0.27541389999999999</c:v>
                </c:pt>
                <c:pt idx="37">
                  <c:v>-0.26054100000000002</c:v>
                </c:pt>
                <c:pt idx="38">
                  <c:v>-0.2329898</c:v>
                </c:pt>
                <c:pt idx="39">
                  <c:v>-0.2397174</c:v>
                </c:pt>
                <c:pt idx="40">
                  <c:v>-0.21803</c:v>
                </c:pt>
                <c:pt idx="41">
                  <c:v>-0.20207749999999999</c:v>
                </c:pt>
                <c:pt idx="42">
                  <c:v>-0.23278360000000001</c:v>
                </c:pt>
                <c:pt idx="43">
                  <c:v>-0.24182119999999999</c:v>
                </c:pt>
                <c:pt idx="44">
                  <c:v>-0.25644790000000001</c:v>
                </c:pt>
                <c:pt idx="45">
                  <c:v>-0.25777830000000002</c:v>
                </c:pt>
                <c:pt idx="46">
                  <c:v>-0.26876309999999998</c:v>
                </c:pt>
                <c:pt idx="47">
                  <c:v>-0.23264650000000001</c:v>
                </c:pt>
                <c:pt idx="48">
                  <c:v>-0.238677</c:v>
                </c:pt>
                <c:pt idx="49">
                  <c:v>-0.2509073</c:v>
                </c:pt>
                <c:pt idx="50">
                  <c:v>-0.22255649999999999</c:v>
                </c:pt>
                <c:pt idx="51">
                  <c:v>-0.23548330000000001</c:v>
                </c:pt>
                <c:pt idx="52">
                  <c:v>-0.22097310000000001</c:v>
                </c:pt>
                <c:pt idx="53">
                  <c:v>-0.22018660000000001</c:v>
                </c:pt>
                <c:pt idx="54">
                  <c:v>-0.25681690000000001</c:v>
                </c:pt>
                <c:pt idx="55">
                  <c:v>-0.22542419999999999</c:v>
                </c:pt>
                <c:pt idx="56">
                  <c:v>-0.2496353</c:v>
                </c:pt>
                <c:pt idx="57">
                  <c:v>-0.23527709999999999</c:v>
                </c:pt>
                <c:pt idx="58">
                  <c:v>-0.25464360000000003</c:v>
                </c:pt>
                <c:pt idx="59">
                  <c:v>-0.1567393</c:v>
                </c:pt>
                <c:pt idx="60">
                  <c:v>-0.2509247</c:v>
                </c:pt>
                <c:pt idx="61">
                  <c:v>-0.2265788</c:v>
                </c:pt>
                <c:pt idx="62">
                  <c:v>-0.2131488</c:v>
                </c:pt>
                <c:pt idx="63">
                  <c:v>-0.1796237</c:v>
                </c:pt>
                <c:pt idx="64">
                  <c:v>-0.2230471</c:v>
                </c:pt>
                <c:pt idx="65">
                  <c:v>-0.2067804</c:v>
                </c:pt>
                <c:pt idx="66">
                  <c:v>-0.26670359999999999</c:v>
                </c:pt>
                <c:pt idx="67">
                  <c:v>-0.22289110000000001</c:v>
                </c:pt>
                <c:pt idx="68">
                  <c:v>-0.2436459</c:v>
                </c:pt>
                <c:pt idx="69">
                  <c:v>-0.2347137</c:v>
                </c:pt>
                <c:pt idx="70">
                  <c:v>-0.21399370000000001</c:v>
                </c:pt>
                <c:pt idx="71">
                  <c:v>-0.2076778</c:v>
                </c:pt>
                <c:pt idx="72">
                  <c:v>-0.21227499999999999</c:v>
                </c:pt>
                <c:pt idx="73">
                  <c:v>-0.20959249999999999</c:v>
                </c:pt>
                <c:pt idx="74">
                  <c:v>-0.208869</c:v>
                </c:pt>
                <c:pt idx="75">
                  <c:v>-0.20172880000000001</c:v>
                </c:pt>
                <c:pt idx="76">
                  <c:v>-0.2224334</c:v>
                </c:pt>
                <c:pt idx="77">
                  <c:v>-0.17743159999999999</c:v>
                </c:pt>
                <c:pt idx="78">
                  <c:v>-0.2106616</c:v>
                </c:pt>
                <c:pt idx="79">
                  <c:v>-0.1935453</c:v>
                </c:pt>
                <c:pt idx="80">
                  <c:v>-0.1688385</c:v>
                </c:pt>
                <c:pt idx="81">
                  <c:v>-0.2046143</c:v>
                </c:pt>
                <c:pt idx="82">
                  <c:v>-0.19241240000000001</c:v>
                </c:pt>
                <c:pt idx="83">
                  <c:v>-0.20180429999999999</c:v>
                </c:pt>
                <c:pt idx="84">
                  <c:v>-0.1904653</c:v>
                </c:pt>
                <c:pt idx="85">
                  <c:v>-0.17662159999999999</c:v>
                </c:pt>
                <c:pt idx="86">
                  <c:v>-0.2049984</c:v>
                </c:pt>
                <c:pt idx="87">
                  <c:v>-0.17888860000000001</c:v>
                </c:pt>
                <c:pt idx="88">
                  <c:v>-0.24261759999999999</c:v>
                </c:pt>
                <c:pt idx="89">
                  <c:v>-0.2279631</c:v>
                </c:pt>
                <c:pt idx="90">
                  <c:v>-0.1843262</c:v>
                </c:pt>
                <c:pt idx="91">
                  <c:v>-0.18300159999999999</c:v>
                </c:pt>
                <c:pt idx="92">
                  <c:v>-0.16205320000000001</c:v>
                </c:pt>
                <c:pt idx="93">
                  <c:v>-0.20111039999999999</c:v>
                </c:pt>
                <c:pt idx="94">
                  <c:v>-0.22598199999999999</c:v>
                </c:pt>
                <c:pt idx="95">
                  <c:v>-0.19606779999999999</c:v>
                </c:pt>
                <c:pt idx="96">
                  <c:v>-0.17562759999999999</c:v>
                </c:pt>
                <c:pt idx="97">
                  <c:v>-0.16087099999999999</c:v>
                </c:pt>
                <c:pt idx="98">
                  <c:v>-0.1823668</c:v>
                </c:pt>
                <c:pt idx="99">
                  <c:v>-0.1385614</c:v>
                </c:pt>
                <c:pt idx="100">
                  <c:v>-0.1923839</c:v>
                </c:pt>
                <c:pt idx="101">
                  <c:v>-0.2183851</c:v>
                </c:pt>
                <c:pt idx="102">
                  <c:v>-0.17696629999999999</c:v>
                </c:pt>
                <c:pt idx="103">
                  <c:v>-0.1597508</c:v>
                </c:pt>
                <c:pt idx="104">
                  <c:v>-0.19053529999999999</c:v>
                </c:pt>
                <c:pt idx="105">
                  <c:v>-0.1421424</c:v>
                </c:pt>
                <c:pt idx="106">
                  <c:v>-0.18867929999999999</c:v>
                </c:pt>
                <c:pt idx="107">
                  <c:v>-0.21108499999999999</c:v>
                </c:pt>
                <c:pt idx="108">
                  <c:v>-0.18009510000000001</c:v>
                </c:pt>
                <c:pt idx="109">
                  <c:v>-0.18112700000000001</c:v>
                </c:pt>
                <c:pt idx="110">
                  <c:v>-0.19814129999999999</c:v>
                </c:pt>
                <c:pt idx="111">
                  <c:v>-0.1163298</c:v>
                </c:pt>
                <c:pt idx="112">
                  <c:v>-0.1864024</c:v>
                </c:pt>
                <c:pt idx="113">
                  <c:v>-0.17616499999999999</c:v>
                </c:pt>
                <c:pt idx="114">
                  <c:v>-0.19314480000000001</c:v>
                </c:pt>
                <c:pt idx="115">
                  <c:v>-0.1379977</c:v>
                </c:pt>
                <c:pt idx="116">
                  <c:v>-0.19896359999999999</c:v>
                </c:pt>
                <c:pt idx="117">
                  <c:v>-0.15839929999999999</c:v>
                </c:pt>
                <c:pt idx="118">
                  <c:v>-0.17894969999999999</c:v>
                </c:pt>
                <c:pt idx="119">
                  <c:v>-0.18247769999999999</c:v>
                </c:pt>
                <c:pt idx="120">
                  <c:v>-0.1478727</c:v>
                </c:pt>
                <c:pt idx="121">
                  <c:v>-0.16202430000000001</c:v>
                </c:pt>
                <c:pt idx="122">
                  <c:v>-0.18207860000000001</c:v>
                </c:pt>
                <c:pt idx="123">
                  <c:v>-0.1463042</c:v>
                </c:pt>
                <c:pt idx="124">
                  <c:v>-0.19961229999999999</c:v>
                </c:pt>
                <c:pt idx="125">
                  <c:v>-0.16383619999999999</c:v>
                </c:pt>
                <c:pt idx="126">
                  <c:v>-0.15093219999999999</c:v>
                </c:pt>
                <c:pt idx="127">
                  <c:v>-0.1859449</c:v>
                </c:pt>
                <c:pt idx="128">
                  <c:v>-0.1795081</c:v>
                </c:pt>
                <c:pt idx="129">
                  <c:v>-0.1828784</c:v>
                </c:pt>
                <c:pt idx="130">
                  <c:v>-0.1769713</c:v>
                </c:pt>
                <c:pt idx="131">
                  <c:v>-0.16498679999999999</c:v>
                </c:pt>
                <c:pt idx="132">
                  <c:v>-0.13541600000000001</c:v>
                </c:pt>
                <c:pt idx="133">
                  <c:v>-0.12751879999999999</c:v>
                </c:pt>
                <c:pt idx="134">
                  <c:v>-0.1424657</c:v>
                </c:pt>
                <c:pt idx="135">
                  <c:v>-0.16090760000000001</c:v>
                </c:pt>
                <c:pt idx="136">
                  <c:v>-0.1476102</c:v>
                </c:pt>
                <c:pt idx="137">
                  <c:v>-0.18072189999999999</c:v>
                </c:pt>
                <c:pt idx="138">
                  <c:v>-0.19532179999999999</c:v>
                </c:pt>
                <c:pt idx="139">
                  <c:v>-0.18856200000000001</c:v>
                </c:pt>
                <c:pt idx="140">
                  <c:v>-0.18481839999999999</c:v>
                </c:pt>
                <c:pt idx="141">
                  <c:v>-0.1565945</c:v>
                </c:pt>
                <c:pt idx="142">
                  <c:v>-0.1956155</c:v>
                </c:pt>
                <c:pt idx="143">
                  <c:v>-0.1306137</c:v>
                </c:pt>
                <c:pt idx="144">
                  <c:v>-0.1286157</c:v>
                </c:pt>
                <c:pt idx="145">
                  <c:v>-0.174153</c:v>
                </c:pt>
                <c:pt idx="146">
                  <c:v>-0.17011390000000001</c:v>
                </c:pt>
                <c:pt idx="147">
                  <c:v>-0.17304020000000001</c:v>
                </c:pt>
                <c:pt idx="148">
                  <c:v>-0.14885599999999999</c:v>
                </c:pt>
                <c:pt idx="149">
                  <c:v>-0.1144477</c:v>
                </c:pt>
                <c:pt idx="150">
                  <c:v>-0.15216850000000001</c:v>
                </c:pt>
                <c:pt idx="151">
                  <c:v>-0.15342349999999999</c:v>
                </c:pt>
                <c:pt idx="152">
                  <c:v>-0.17716290000000001</c:v>
                </c:pt>
                <c:pt idx="153">
                  <c:v>-0.19421630000000001</c:v>
                </c:pt>
                <c:pt idx="154">
                  <c:v>-0.1503912</c:v>
                </c:pt>
                <c:pt idx="155">
                  <c:v>-9.7915299999999997E-2</c:v>
                </c:pt>
                <c:pt idx="156">
                  <c:v>-0.15866720000000001</c:v>
                </c:pt>
                <c:pt idx="157">
                  <c:v>-0.1491497</c:v>
                </c:pt>
                <c:pt idx="158">
                  <c:v>-0.12743740000000001</c:v>
                </c:pt>
                <c:pt idx="159">
                  <c:v>-0.16746269999999999</c:v>
                </c:pt>
                <c:pt idx="160">
                  <c:v>-0.13359499999999999</c:v>
                </c:pt>
                <c:pt idx="161">
                  <c:v>-0.13824339999999999</c:v>
                </c:pt>
                <c:pt idx="162">
                  <c:v>-8.2264799999999999E-2</c:v>
                </c:pt>
                <c:pt idx="163">
                  <c:v>-0.1294739</c:v>
                </c:pt>
                <c:pt idx="164">
                  <c:v>-0.16455700000000001</c:v>
                </c:pt>
                <c:pt idx="165">
                  <c:v>-0.1983114</c:v>
                </c:pt>
                <c:pt idx="166">
                  <c:v>-0.13886770000000001</c:v>
                </c:pt>
                <c:pt idx="167">
                  <c:v>-0.17680609999999999</c:v>
                </c:pt>
                <c:pt idx="168">
                  <c:v>-0.1247957</c:v>
                </c:pt>
                <c:pt idx="169">
                  <c:v>-0.14787420000000001</c:v>
                </c:pt>
                <c:pt idx="170">
                  <c:v>-0.15520909999999999</c:v>
                </c:pt>
                <c:pt idx="171">
                  <c:v>-0.12521489999999999</c:v>
                </c:pt>
                <c:pt idx="172">
                  <c:v>-0.13983300000000001</c:v>
                </c:pt>
                <c:pt idx="173">
                  <c:v>-0.17111100000000001</c:v>
                </c:pt>
                <c:pt idx="174">
                  <c:v>-0.1357256</c:v>
                </c:pt>
                <c:pt idx="175">
                  <c:v>-0.1287613</c:v>
                </c:pt>
                <c:pt idx="176">
                  <c:v>-0.1138662</c:v>
                </c:pt>
                <c:pt idx="177">
                  <c:v>-0.12913269999999999</c:v>
                </c:pt>
                <c:pt idx="178">
                  <c:v>-0.1962864</c:v>
                </c:pt>
                <c:pt idx="179">
                  <c:v>-0.17979419999999999</c:v>
                </c:pt>
                <c:pt idx="180">
                  <c:v>-0.15103900000000001</c:v>
                </c:pt>
                <c:pt idx="181">
                  <c:v>-0.1258862</c:v>
                </c:pt>
                <c:pt idx="182">
                  <c:v>-0.13484779999999999</c:v>
                </c:pt>
                <c:pt idx="183">
                  <c:v>-0.13577139999999999</c:v>
                </c:pt>
                <c:pt idx="184">
                  <c:v>-0.14899370000000001</c:v>
                </c:pt>
                <c:pt idx="185">
                  <c:v>-0.123502</c:v>
                </c:pt>
                <c:pt idx="186">
                  <c:v>-0.12963179999999999</c:v>
                </c:pt>
                <c:pt idx="187">
                  <c:v>-0.13726469999999999</c:v>
                </c:pt>
                <c:pt idx="188">
                  <c:v>-9.4612500000000002E-2</c:v>
                </c:pt>
                <c:pt idx="189">
                  <c:v>-8.7274099999999993E-2</c:v>
                </c:pt>
                <c:pt idx="190">
                  <c:v>-0.14377490000000001</c:v>
                </c:pt>
                <c:pt idx="191">
                  <c:v>-0.1255028</c:v>
                </c:pt>
                <c:pt idx="192">
                  <c:v>-0.1574451</c:v>
                </c:pt>
                <c:pt idx="193">
                  <c:v>-0.1293175</c:v>
                </c:pt>
                <c:pt idx="194">
                  <c:v>-8.3130099999999998E-2</c:v>
                </c:pt>
                <c:pt idx="195">
                  <c:v>-0.11957619999999999</c:v>
                </c:pt>
                <c:pt idx="196">
                  <c:v>-0.12601780000000001</c:v>
                </c:pt>
                <c:pt idx="197">
                  <c:v>-0.15292449999999999</c:v>
                </c:pt>
                <c:pt idx="198">
                  <c:v>-0.13264809999999999</c:v>
                </c:pt>
                <c:pt idx="199">
                  <c:v>-0.14226620000000001</c:v>
                </c:pt>
                <c:pt idx="200">
                  <c:v>-0.14500830000000001</c:v>
                </c:pt>
                <c:pt idx="201">
                  <c:v>-0.16278609999999999</c:v>
                </c:pt>
                <c:pt idx="202">
                  <c:v>-0.13691010000000001</c:v>
                </c:pt>
                <c:pt idx="203">
                  <c:v>-0.101058</c:v>
                </c:pt>
                <c:pt idx="204">
                  <c:v>-0.12997510000000001</c:v>
                </c:pt>
                <c:pt idx="205">
                  <c:v>-0.1028033</c:v>
                </c:pt>
                <c:pt idx="206">
                  <c:v>-0.13404440000000001</c:v>
                </c:pt>
                <c:pt idx="207">
                  <c:v>-0.11889669999999999</c:v>
                </c:pt>
                <c:pt idx="208">
                  <c:v>-0.121491</c:v>
                </c:pt>
                <c:pt idx="209">
                  <c:v>-0.13860359999999999</c:v>
                </c:pt>
                <c:pt idx="210">
                  <c:v>-0.15168180000000001</c:v>
                </c:pt>
                <c:pt idx="211">
                  <c:v>-0.11388529999999999</c:v>
                </c:pt>
                <c:pt idx="212">
                  <c:v>-0.14550640000000001</c:v>
                </c:pt>
                <c:pt idx="213">
                  <c:v>-0.1261004</c:v>
                </c:pt>
                <c:pt idx="214">
                  <c:v>-0.16574759999999999</c:v>
                </c:pt>
                <c:pt idx="215">
                  <c:v>-8.7595300000000001E-2</c:v>
                </c:pt>
                <c:pt idx="216">
                  <c:v>-0.1187742</c:v>
                </c:pt>
                <c:pt idx="217">
                  <c:v>-0.1109467</c:v>
                </c:pt>
                <c:pt idx="218">
                  <c:v>-0.10260859999999999</c:v>
                </c:pt>
                <c:pt idx="219">
                  <c:v>-0.14775869999999999</c:v>
                </c:pt>
                <c:pt idx="220">
                  <c:v>-0.11786530000000001</c:v>
                </c:pt>
                <c:pt idx="221">
                  <c:v>-0.12784400000000001</c:v>
                </c:pt>
                <c:pt idx="222">
                  <c:v>-0.11748550000000001</c:v>
                </c:pt>
                <c:pt idx="223">
                  <c:v>-0.14410149999999999</c:v>
                </c:pt>
                <c:pt idx="224">
                  <c:v>-0.12409679999999999</c:v>
                </c:pt>
                <c:pt idx="225">
                  <c:v>-0.1228482</c:v>
                </c:pt>
                <c:pt idx="226">
                  <c:v>-0.15714590000000001</c:v>
                </c:pt>
                <c:pt idx="227">
                  <c:v>-0.1081975</c:v>
                </c:pt>
                <c:pt idx="228">
                  <c:v>-0.12906219999999999</c:v>
                </c:pt>
                <c:pt idx="229">
                  <c:v>-8.4451100000000001E-2</c:v>
                </c:pt>
                <c:pt idx="230">
                  <c:v>-0.1145403</c:v>
                </c:pt>
                <c:pt idx="231">
                  <c:v>-0.1022578</c:v>
                </c:pt>
                <c:pt idx="232">
                  <c:v>-0.1145902</c:v>
                </c:pt>
                <c:pt idx="233">
                  <c:v>-0.1193031</c:v>
                </c:pt>
                <c:pt idx="234">
                  <c:v>-9.9412299999999995E-2</c:v>
                </c:pt>
                <c:pt idx="235">
                  <c:v>-9.5072699999999996E-2</c:v>
                </c:pt>
                <c:pt idx="236">
                  <c:v>-0.1260781</c:v>
                </c:pt>
                <c:pt idx="237">
                  <c:v>-0.1225219</c:v>
                </c:pt>
                <c:pt idx="238">
                  <c:v>-0.1154958</c:v>
                </c:pt>
                <c:pt idx="239">
                  <c:v>-7.3688000000000003E-2</c:v>
                </c:pt>
                <c:pt idx="240">
                  <c:v>-0.11079509999999999</c:v>
                </c:pt>
                <c:pt idx="241">
                  <c:v>-8.03957E-2</c:v>
                </c:pt>
                <c:pt idx="242">
                  <c:v>-9.9428500000000003E-2</c:v>
                </c:pt>
                <c:pt idx="243">
                  <c:v>-0.125226</c:v>
                </c:pt>
                <c:pt idx="244">
                  <c:v>-0.12025619999999999</c:v>
                </c:pt>
                <c:pt idx="245">
                  <c:v>-0.107798</c:v>
                </c:pt>
                <c:pt idx="246">
                  <c:v>-0.1162007</c:v>
                </c:pt>
                <c:pt idx="247">
                  <c:v>-0.1683964</c:v>
                </c:pt>
                <c:pt idx="248">
                  <c:v>-0.1143713</c:v>
                </c:pt>
                <c:pt idx="249">
                  <c:v>-0.15282090000000001</c:v>
                </c:pt>
                <c:pt idx="250">
                  <c:v>-9.35029E-2</c:v>
                </c:pt>
                <c:pt idx="251">
                  <c:v>-0.1127596</c:v>
                </c:pt>
                <c:pt idx="252">
                  <c:v>-0.11076519999999999</c:v>
                </c:pt>
                <c:pt idx="253">
                  <c:v>-7.6788499999999996E-2</c:v>
                </c:pt>
                <c:pt idx="254">
                  <c:v>-0.100077</c:v>
                </c:pt>
                <c:pt idx="255">
                  <c:v>-7.1534399999999998E-2</c:v>
                </c:pt>
                <c:pt idx="256">
                  <c:v>-8.7167599999999998E-2</c:v>
                </c:pt>
                <c:pt idx="257">
                  <c:v>-5.1716900000000003E-2</c:v>
                </c:pt>
                <c:pt idx="258">
                  <c:v>-8.5997000000000004E-2</c:v>
                </c:pt>
                <c:pt idx="259">
                  <c:v>-5.9799400000000003E-2</c:v>
                </c:pt>
                <c:pt idx="260">
                  <c:v>-8.5123500000000005E-2</c:v>
                </c:pt>
                <c:pt idx="261">
                  <c:v>-9.7795000000000007E-2</c:v>
                </c:pt>
                <c:pt idx="262">
                  <c:v>-0.1203399</c:v>
                </c:pt>
                <c:pt idx="263">
                  <c:v>-0.12550559999999999</c:v>
                </c:pt>
                <c:pt idx="264">
                  <c:v>-9.5569799999999996E-2</c:v>
                </c:pt>
                <c:pt idx="265">
                  <c:v>-8.6278900000000006E-2</c:v>
                </c:pt>
                <c:pt idx="266">
                  <c:v>-8.8806300000000005E-2</c:v>
                </c:pt>
                <c:pt idx="267">
                  <c:v>-0.1136807</c:v>
                </c:pt>
                <c:pt idx="268">
                  <c:v>-0.1165175</c:v>
                </c:pt>
                <c:pt idx="269">
                  <c:v>-7.4871699999999999E-2</c:v>
                </c:pt>
                <c:pt idx="270">
                  <c:v>-0.1214755</c:v>
                </c:pt>
                <c:pt idx="271">
                  <c:v>-8.1246700000000005E-2</c:v>
                </c:pt>
                <c:pt idx="272">
                  <c:v>-9.7364999999999993E-2</c:v>
                </c:pt>
                <c:pt idx="273">
                  <c:v>-8.4180400000000002E-2</c:v>
                </c:pt>
                <c:pt idx="274">
                  <c:v>-9.9026299999999998E-2</c:v>
                </c:pt>
                <c:pt idx="275">
                  <c:v>-9.4715999999999995E-2</c:v>
                </c:pt>
                <c:pt idx="276">
                  <c:v>-9.1597200000000004E-2</c:v>
                </c:pt>
                <c:pt idx="277">
                  <c:v>-6.9938700000000006E-2</c:v>
                </c:pt>
                <c:pt idx="278">
                  <c:v>-9.6056100000000005E-2</c:v>
                </c:pt>
                <c:pt idx="279">
                  <c:v>-0.1006117</c:v>
                </c:pt>
                <c:pt idx="280">
                  <c:v>-0.10349559999999999</c:v>
                </c:pt>
                <c:pt idx="281">
                  <c:v>-7.4288400000000004E-2</c:v>
                </c:pt>
                <c:pt idx="282">
                  <c:v>-0.1040571</c:v>
                </c:pt>
                <c:pt idx="283">
                  <c:v>-6.8861599999999995E-2</c:v>
                </c:pt>
                <c:pt idx="284">
                  <c:v>-6.5874100000000005E-2</c:v>
                </c:pt>
                <c:pt idx="285">
                  <c:v>-8.3999400000000002E-2</c:v>
                </c:pt>
                <c:pt idx="286">
                  <c:v>-0.1143565</c:v>
                </c:pt>
                <c:pt idx="287">
                  <c:v>-0.13643710000000001</c:v>
                </c:pt>
                <c:pt idx="288">
                  <c:v>-5.6390000000000003E-2</c:v>
                </c:pt>
                <c:pt idx="289">
                  <c:v>-9.81432E-2</c:v>
                </c:pt>
                <c:pt idx="290">
                  <c:v>-9.4580200000000003E-2</c:v>
                </c:pt>
                <c:pt idx="291">
                  <c:v>-5.2230499999999999E-2</c:v>
                </c:pt>
                <c:pt idx="292">
                  <c:v>-0.10058640000000001</c:v>
                </c:pt>
                <c:pt idx="293">
                  <c:v>-5.1846099999999999E-2</c:v>
                </c:pt>
                <c:pt idx="294">
                  <c:v>-8.9049100000000006E-2</c:v>
                </c:pt>
                <c:pt idx="295">
                  <c:v>-5.7363400000000002E-2</c:v>
                </c:pt>
                <c:pt idx="296">
                  <c:v>-8.8308200000000003E-2</c:v>
                </c:pt>
                <c:pt idx="297">
                  <c:v>-8.7783700000000006E-2</c:v>
                </c:pt>
                <c:pt idx="298">
                  <c:v>-3.6914700000000002E-2</c:v>
                </c:pt>
                <c:pt idx="299">
                  <c:v>-0.1178843</c:v>
                </c:pt>
                <c:pt idx="300">
                  <c:v>-6.3794500000000004E-2</c:v>
                </c:pt>
                <c:pt idx="301">
                  <c:v>-5.8225399999999997E-2</c:v>
                </c:pt>
                <c:pt idx="302">
                  <c:v>-6.9856500000000002E-2</c:v>
                </c:pt>
                <c:pt idx="303">
                  <c:v>-0.13293769999999999</c:v>
                </c:pt>
                <c:pt idx="304">
                  <c:v>-8.3556500000000006E-2</c:v>
                </c:pt>
                <c:pt idx="305">
                  <c:v>-0.1137692</c:v>
                </c:pt>
                <c:pt idx="306">
                  <c:v>-7.2522799999999998E-2</c:v>
                </c:pt>
                <c:pt idx="307">
                  <c:v>-8.1170900000000004E-2</c:v>
                </c:pt>
                <c:pt idx="308">
                  <c:v>-6.0487399999999997E-2</c:v>
                </c:pt>
                <c:pt idx="309">
                  <c:v>-5.9395799999999999E-2</c:v>
                </c:pt>
                <c:pt idx="310">
                  <c:v>-0.1124148</c:v>
                </c:pt>
                <c:pt idx="311">
                  <c:v>-5.8101699999999999E-2</c:v>
                </c:pt>
                <c:pt idx="312">
                  <c:v>-4.4660100000000001E-2</c:v>
                </c:pt>
                <c:pt idx="313">
                  <c:v>-4.5603200000000003E-2</c:v>
                </c:pt>
                <c:pt idx="314">
                  <c:v>-5.1460899999999997E-2</c:v>
                </c:pt>
                <c:pt idx="315">
                  <c:v>-8.6456699999999997E-2</c:v>
                </c:pt>
                <c:pt idx="316">
                  <c:v>-7.2028200000000001E-2</c:v>
                </c:pt>
                <c:pt idx="317">
                  <c:v>-3.6184300000000003E-2</c:v>
                </c:pt>
                <c:pt idx="318">
                  <c:v>-9.9368499999999998E-2</c:v>
                </c:pt>
                <c:pt idx="319">
                  <c:v>-8.5135699999999995E-2</c:v>
                </c:pt>
                <c:pt idx="320">
                  <c:v>-6.9207000000000005E-2</c:v>
                </c:pt>
                <c:pt idx="321">
                  <c:v>-8.5791900000000004E-2</c:v>
                </c:pt>
                <c:pt idx="322">
                  <c:v>-5.5554199999999998E-2</c:v>
                </c:pt>
                <c:pt idx="323">
                  <c:v>-7.7361600000000003E-2</c:v>
                </c:pt>
                <c:pt idx="324">
                  <c:v>-4.8411500000000003E-2</c:v>
                </c:pt>
                <c:pt idx="325">
                  <c:v>-9.5578899999999994E-2</c:v>
                </c:pt>
                <c:pt idx="326">
                  <c:v>-8.0490400000000004E-2</c:v>
                </c:pt>
                <c:pt idx="327">
                  <c:v>-5.1372099999999997E-2</c:v>
                </c:pt>
                <c:pt idx="328">
                  <c:v>-7.2132500000000002E-2</c:v>
                </c:pt>
                <c:pt idx="329">
                  <c:v>-7.4516299999999994E-2</c:v>
                </c:pt>
                <c:pt idx="330">
                  <c:v>-7.2826100000000005E-2</c:v>
                </c:pt>
                <c:pt idx="331">
                  <c:v>-0.10817789999999999</c:v>
                </c:pt>
                <c:pt idx="332">
                  <c:v>-3.7892799999999997E-2</c:v>
                </c:pt>
                <c:pt idx="333">
                  <c:v>-8.5180500000000006E-2</c:v>
                </c:pt>
                <c:pt idx="334">
                  <c:v>-4.2555599999999999E-2</c:v>
                </c:pt>
                <c:pt idx="335">
                  <c:v>-5.4994899999999999E-2</c:v>
                </c:pt>
                <c:pt idx="336">
                  <c:v>-6.9092399999999998E-2</c:v>
                </c:pt>
                <c:pt idx="337">
                  <c:v>-5.3963499999999998E-2</c:v>
                </c:pt>
                <c:pt idx="338">
                  <c:v>-7.2006500000000001E-2</c:v>
                </c:pt>
                <c:pt idx="339">
                  <c:v>-6.66659E-2</c:v>
                </c:pt>
                <c:pt idx="340">
                  <c:v>-6.4903000000000002E-2</c:v>
                </c:pt>
                <c:pt idx="341">
                  <c:v>-6.3331700000000005E-2</c:v>
                </c:pt>
                <c:pt idx="342">
                  <c:v>-5.978E-2</c:v>
                </c:pt>
                <c:pt idx="343">
                  <c:v>-0.1115196</c:v>
                </c:pt>
                <c:pt idx="344">
                  <c:v>-8.8201000000000002E-2</c:v>
                </c:pt>
                <c:pt idx="345">
                  <c:v>-8.1016900000000003E-2</c:v>
                </c:pt>
                <c:pt idx="346">
                  <c:v>-6.4537600000000001E-2</c:v>
                </c:pt>
                <c:pt idx="347">
                  <c:v>-7.3861499999999997E-2</c:v>
                </c:pt>
                <c:pt idx="348">
                  <c:v>-1.8167599999999999E-2</c:v>
                </c:pt>
                <c:pt idx="349">
                  <c:v>-6.5532199999999999E-2</c:v>
                </c:pt>
                <c:pt idx="350">
                  <c:v>5.3180000000000002E-4</c:v>
                </c:pt>
                <c:pt idx="351">
                  <c:v>-7.0181099999999996E-2</c:v>
                </c:pt>
                <c:pt idx="352">
                  <c:v>-7.7393400000000001E-2</c:v>
                </c:pt>
                <c:pt idx="353">
                  <c:v>-3.1282699999999997E-2</c:v>
                </c:pt>
                <c:pt idx="354">
                  <c:v>-8.3778000000000005E-2</c:v>
                </c:pt>
                <c:pt idx="355">
                  <c:v>-4.0443899999999998E-2</c:v>
                </c:pt>
                <c:pt idx="356">
                  <c:v>-1.4933E-2</c:v>
                </c:pt>
                <c:pt idx="357">
                  <c:v>-5.4983499999999998E-2</c:v>
                </c:pt>
                <c:pt idx="358">
                  <c:v>-4.1045900000000003E-2</c:v>
                </c:pt>
                <c:pt idx="359">
                  <c:v>-9.9711400000000006E-2</c:v>
                </c:pt>
                <c:pt idx="360">
                  <c:v>-6.7709800000000001E-2</c:v>
                </c:pt>
                <c:pt idx="361">
                  <c:v>-8.1944199999999995E-2</c:v>
                </c:pt>
                <c:pt idx="362">
                  <c:v>-8.8995900000000003E-2</c:v>
                </c:pt>
                <c:pt idx="363">
                  <c:v>-0.1044105</c:v>
                </c:pt>
                <c:pt idx="364">
                  <c:v>-8.4528599999999995E-2</c:v>
                </c:pt>
                <c:pt idx="365">
                  <c:v>-2.7524900000000001E-2</c:v>
                </c:pt>
                <c:pt idx="366">
                  <c:v>-8.3377000000000007E-2</c:v>
                </c:pt>
                <c:pt idx="367">
                  <c:v>-5.42015E-2</c:v>
                </c:pt>
                <c:pt idx="368">
                  <c:v>-4.6865200000000003E-2</c:v>
                </c:pt>
                <c:pt idx="369">
                  <c:v>-5.4393999999999998E-2</c:v>
                </c:pt>
                <c:pt idx="370">
                  <c:v>-8.7706699999999999E-2</c:v>
                </c:pt>
                <c:pt idx="371">
                  <c:v>-3.6488699999999999E-2</c:v>
                </c:pt>
                <c:pt idx="372">
                  <c:v>-6.9101800000000005E-2</c:v>
                </c:pt>
                <c:pt idx="373">
                  <c:v>-4.3683899999999998E-2</c:v>
                </c:pt>
                <c:pt idx="374">
                  <c:v>-5.8868499999999997E-2</c:v>
                </c:pt>
                <c:pt idx="375">
                  <c:v>-5.91234E-2</c:v>
                </c:pt>
                <c:pt idx="376">
                  <c:v>-3.2004199999999997E-2</c:v>
                </c:pt>
                <c:pt idx="377">
                  <c:v>-0.1384823</c:v>
                </c:pt>
                <c:pt idx="378">
                  <c:v>-3.30137E-2</c:v>
                </c:pt>
                <c:pt idx="379">
                  <c:v>-5.49551E-2</c:v>
                </c:pt>
                <c:pt idx="380">
                  <c:v>-3.0076100000000001E-2</c:v>
                </c:pt>
                <c:pt idx="381">
                  <c:v>-7.45199E-2</c:v>
                </c:pt>
                <c:pt idx="382">
                  <c:v>-3.7678700000000002E-2</c:v>
                </c:pt>
                <c:pt idx="383">
                  <c:v>-8.1525600000000004E-2</c:v>
                </c:pt>
                <c:pt idx="384">
                  <c:v>-4.7556000000000001E-2</c:v>
                </c:pt>
                <c:pt idx="385">
                  <c:v>-4.9455800000000001E-2</c:v>
                </c:pt>
                <c:pt idx="386">
                  <c:v>-6.4995499999999998E-2</c:v>
                </c:pt>
                <c:pt idx="387">
                  <c:v>-3.8161E-2</c:v>
                </c:pt>
                <c:pt idx="388">
                  <c:v>-1.6081999999999999E-2</c:v>
                </c:pt>
                <c:pt idx="389">
                  <c:v>-2.6459E-2</c:v>
                </c:pt>
                <c:pt idx="390">
                  <c:v>-6.0914799999999998E-2</c:v>
                </c:pt>
                <c:pt idx="391">
                  <c:v>-5.3913000000000003E-2</c:v>
                </c:pt>
                <c:pt idx="392">
                  <c:v>-3.2434699999999997E-2</c:v>
                </c:pt>
                <c:pt idx="393">
                  <c:v>-2.5378100000000001E-2</c:v>
                </c:pt>
                <c:pt idx="394">
                  <c:v>-6.0209800000000001E-2</c:v>
                </c:pt>
                <c:pt idx="395">
                  <c:v>-8.1220700000000007E-2</c:v>
                </c:pt>
                <c:pt idx="396">
                  <c:v>-4.3890199999999997E-2</c:v>
                </c:pt>
                <c:pt idx="397">
                  <c:v>-5.9326900000000002E-2</c:v>
                </c:pt>
                <c:pt idx="398">
                  <c:v>-1.9247400000000001E-2</c:v>
                </c:pt>
                <c:pt idx="399">
                  <c:v>-5.9391399999999997E-2</c:v>
                </c:pt>
                <c:pt idx="400">
                  <c:v>-5.6365499999999999E-2</c:v>
                </c:pt>
                <c:pt idx="401">
                  <c:v>-3.0115200000000002E-2</c:v>
                </c:pt>
                <c:pt idx="402">
                  <c:v>-4.8699699999999999E-2</c:v>
                </c:pt>
                <c:pt idx="403">
                  <c:v>-4.6867499999999999E-2</c:v>
                </c:pt>
                <c:pt idx="404">
                  <c:v>-6.1719900000000001E-2</c:v>
                </c:pt>
                <c:pt idx="405">
                  <c:v>-5.7988499999999998E-2</c:v>
                </c:pt>
                <c:pt idx="406">
                  <c:v>-2.60477E-2</c:v>
                </c:pt>
                <c:pt idx="407">
                  <c:v>-2.7306299999999999E-2</c:v>
                </c:pt>
                <c:pt idx="408">
                  <c:v>-1.9986500000000001E-2</c:v>
                </c:pt>
                <c:pt idx="409">
                  <c:v>-4.2377199999999997E-2</c:v>
                </c:pt>
                <c:pt idx="410">
                  <c:v>-5.7560300000000002E-2</c:v>
                </c:pt>
                <c:pt idx="411">
                  <c:v>-2.0818900000000001E-2</c:v>
                </c:pt>
                <c:pt idx="412">
                  <c:v>-3.9486800000000002E-2</c:v>
                </c:pt>
                <c:pt idx="413">
                  <c:v>-6.5717800000000007E-2</c:v>
                </c:pt>
                <c:pt idx="414">
                  <c:v>-6.5579999999999999E-2</c:v>
                </c:pt>
                <c:pt idx="415">
                  <c:v>-2.0497700000000001E-2</c:v>
                </c:pt>
                <c:pt idx="416">
                  <c:v>-7.6086200000000007E-2</c:v>
                </c:pt>
                <c:pt idx="417">
                  <c:v>-3.76955E-2</c:v>
                </c:pt>
                <c:pt idx="418">
                  <c:v>-5.1295800000000003E-2</c:v>
                </c:pt>
                <c:pt idx="419">
                  <c:v>-4.1488000000000002E-3</c:v>
                </c:pt>
                <c:pt idx="420">
                  <c:v>-3.3461100000000001E-2</c:v>
                </c:pt>
                <c:pt idx="421">
                  <c:v>-3.1626700000000001E-2</c:v>
                </c:pt>
                <c:pt idx="422">
                  <c:v>-4.54004E-2</c:v>
                </c:pt>
                <c:pt idx="423">
                  <c:v>-1.8497799999999998E-2</c:v>
                </c:pt>
                <c:pt idx="424">
                  <c:v>-1.1788099999999999E-2</c:v>
                </c:pt>
                <c:pt idx="425">
                  <c:v>-1.20473E-2</c:v>
                </c:pt>
                <c:pt idx="426">
                  <c:v>-1.35125E-2</c:v>
                </c:pt>
                <c:pt idx="427">
                  <c:v>1.3136999999999999E-3</c:v>
                </c:pt>
                <c:pt idx="428">
                  <c:v>-5.7023499999999998E-2</c:v>
                </c:pt>
                <c:pt idx="429">
                  <c:v>-2.60377E-2</c:v>
                </c:pt>
                <c:pt idx="430">
                  <c:v>-1.6260699999999999E-2</c:v>
                </c:pt>
                <c:pt idx="431">
                  <c:v>-2.3577799999999999E-2</c:v>
                </c:pt>
                <c:pt idx="432">
                  <c:v>-9.7790100000000005E-2</c:v>
                </c:pt>
                <c:pt idx="433">
                  <c:v>-2.5206200000000002E-2</c:v>
                </c:pt>
                <c:pt idx="434">
                  <c:v>-9.3056000000000007E-3</c:v>
                </c:pt>
                <c:pt idx="435">
                  <c:v>-6.801E-4</c:v>
                </c:pt>
                <c:pt idx="436">
                  <c:v>-2.7223899999999999E-2</c:v>
                </c:pt>
                <c:pt idx="437">
                  <c:v>-2.1812999999999999E-2</c:v>
                </c:pt>
                <c:pt idx="438">
                  <c:v>-5.0846599999999999E-2</c:v>
                </c:pt>
                <c:pt idx="439">
                  <c:v>-7.5022699999999998E-2</c:v>
                </c:pt>
                <c:pt idx="440">
                  <c:v>-2.80334E-2</c:v>
                </c:pt>
                <c:pt idx="441">
                  <c:v>-3.74103E-2</c:v>
                </c:pt>
                <c:pt idx="442">
                  <c:v>-1.24054E-2</c:v>
                </c:pt>
                <c:pt idx="443">
                  <c:v>-5.0438400000000001E-2</c:v>
                </c:pt>
                <c:pt idx="444">
                  <c:v>-4.6113599999999998E-2</c:v>
                </c:pt>
                <c:pt idx="445">
                  <c:v>6.7292000000000003E-3</c:v>
                </c:pt>
                <c:pt idx="446">
                  <c:v>-7.7261300000000005E-2</c:v>
                </c:pt>
                <c:pt idx="447">
                  <c:v>-6.1534999999999999E-2</c:v>
                </c:pt>
                <c:pt idx="448">
                  <c:v>-5.3579000000000002E-2</c:v>
                </c:pt>
                <c:pt idx="449">
                  <c:v>3.4102E-3</c:v>
                </c:pt>
                <c:pt idx="450">
                  <c:v>-1.7283300000000001E-2</c:v>
                </c:pt>
                <c:pt idx="451">
                  <c:v>6.7730999999999998E-3</c:v>
                </c:pt>
                <c:pt idx="452">
                  <c:v>-2.13747E-2</c:v>
                </c:pt>
                <c:pt idx="453">
                  <c:v>-2.5739700000000001E-2</c:v>
                </c:pt>
                <c:pt idx="454">
                  <c:v>-6.0564E-3</c:v>
                </c:pt>
                <c:pt idx="455">
                  <c:v>-1.7038299999999999E-2</c:v>
                </c:pt>
                <c:pt idx="456">
                  <c:v>-1.3075E-2</c:v>
                </c:pt>
                <c:pt idx="457">
                  <c:v>-1.86131E-2</c:v>
                </c:pt>
                <c:pt idx="458">
                  <c:v>1.9986199999999999E-2</c:v>
                </c:pt>
                <c:pt idx="459">
                  <c:v>2.43734E-2</c:v>
                </c:pt>
                <c:pt idx="460">
                  <c:v>-7.3074799999999995E-2</c:v>
                </c:pt>
                <c:pt idx="461">
                  <c:v>-4.9281999999999999E-2</c:v>
                </c:pt>
                <c:pt idx="462">
                  <c:v>-1.9196600000000001E-2</c:v>
                </c:pt>
                <c:pt idx="463">
                  <c:v>-2.2723799999999999E-2</c:v>
                </c:pt>
                <c:pt idx="464">
                  <c:v>-9.9380000000000007E-3</c:v>
                </c:pt>
                <c:pt idx="465">
                  <c:v>-4.35684E-2</c:v>
                </c:pt>
                <c:pt idx="466">
                  <c:v>-5.3407999999999997E-3</c:v>
                </c:pt>
                <c:pt idx="467">
                  <c:v>-2.6265500000000001E-2</c:v>
                </c:pt>
                <c:pt idx="468">
                  <c:v>-1.83264E-2</c:v>
                </c:pt>
                <c:pt idx="469">
                  <c:v>-5.5510000000000004E-3</c:v>
                </c:pt>
                <c:pt idx="470">
                  <c:v>-6.1877599999999998E-2</c:v>
                </c:pt>
                <c:pt idx="471">
                  <c:v>-4.5304999999999998E-3</c:v>
                </c:pt>
                <c:pt idx="472">
                  <c:v>-2.1248999999999999E-3</c:v>
                </c:pt>
                <c:pt idx="473">
                  <c:v>-2.9073600000000002E-2</c:v>
                </c:pt>
                <c:pt idx="474">
                  <c:v>1.0581500000000001E-2</c:v>
                </c:pt>
                <c:pt idx="475">
                  <c:v>-1.14348E-2</c:v>
                </c:pt>
                <c:pt idx="476">
                  <c:v>-1.9997399999999999E-2</c:v>
                </c:pt>
                <c:pt idx="477">
                  <c:v>2.29883E-2</c:v>
                </c:pt>
                <c:pt idx="478">
                  <c:v>-1.42411E-2</c:v>
                </c:pt>
                <c:pt idx="479">
                  <c:v>2.0753899999999999E-2</c:v>
                </c:pt>
                <c:pt idx="480">
                  <c:v>-3.7235699999999997E-2</c:v>
                </c:pt>
                <c:pt idx="481">
                  <c:v>-2.2475200000000001E-2</c:v>
                </c:pt>
                <c:pt idx="482">
                  <c:v>2.9941200000000001E-2</c:v>
                </c:pt>
                <c:pt idx="483">
                  <c:v>2.6910199999999999E-2</c:v>
                </c:pt>
                <c:pt idx="484">
                  <c:v>3.2260400000000002E-2</c:v>
                </c:pt>
                <c:pt idx="485">
                  <c:v>-6.0331999999999998E-3</c:v>
                </c:pt>
                <c:pt idx="486">
                  <c:v>-2.8060100000000001E-2</c:v>
                </c:pt>
                <c:pt idx="487">
                  <c:v>-2.3267000000000001E-3</c:v>
                </c:pt>
                <c:pt idx="488">
                  <c:v>-2.23702E-2</c:v>
                </c:pt>
                <c:pt idx="489">
                  <c:v>-5.9532300000000003E-2</c:v>
                </c:pt>
                <c:pt idx="490">
                  <c:v>-1.35394E-2</c:v>
                </c:pt>
                <c:pt idx="491">
                  <c:v>-3.1521000000000001E-3</c:v>
                </c:pt>
                <c:pt idx="492">
                  <c:v>-4.3577200000000003E-2</c:v>
                </c:pt>
                <c:pt idx="493">
                  <c:v>-2.4959700000000001E-2</c:v>
                </c:pt>
                <c:pt idx="494">
                  <c:v>7.4511999999999998E-3</c:v>
                </c:pt>
                <c:pt idx="495">
                  <c:v>-1.3553E-3</c:v>
                </c:pt>
                <c:pt idx="496">
                  <c:v>-9.7944E-3</c:v>
                </c:pt>
                <c:pt idx="497">
                  <c:v>-3.1466800000000003E-2</c:v>
                </c:pt>
                <c:pt idx="498">
                  <c:v>-2.8867500000000001E-2</c:v>
                </c:pt>
                <c:pt idx="499">
                  <c:v>2.7147299999999999E-2</c:v>
                </c:pt>
                <c:pt idx="500">
                  <c:v>-3.8582E-3</c:v>
                </c:pt>
                <c:pt idx="501">
                  <c:v>1.48904E-2</c:v>
                </c:pt>
                <c:pt idx="502">
                  <c:v>-6.0052999999999999E-3</c:v>
                </c:pt>
                <c:pt idx="503">
                  <c:v>-3.1928100000000001E-2</c:v>
                </c:pt>
                <c:pt idx="504">
                  <c:v>-8.116E-3</c:v>
                </c:pt>
                <c:pt idx="505">
                  <c:v>3.8294799999999997E-2</c:v>
                </c:pt>
                <c:pt idx="506">
                  <c:v>9.1342999999999997E-3</c:v>
                </c:pt>
                <c:pt idx="507">
                  <c:v>-1.8636799999999999E-2</c:v>
                </c:pt>
                <c:pt idx="508">
                  <c:v>2.3050000000000001E-2</c:v>
                </c:pt>
                <c:pt idx="509">
                  <c:v>8.7241000000000003E-3</c:v>
                </c:pt>
                <c:pt idx="510">
                  <c:v>-3.4200700000000001E-2</c:v>
                </c:pt>
                <c:pt idx="511">
                  <c:v>1.7648199999999999E-2</c:v>
                </c:pt>
                <c:pt idx="512">
                  <c:v>-8.2357000000000003E-3</c:v>
                </c:pt>
                <c:pt idx="513">
                  <c:v>5.4199000000000001E-3</c:v>
                </c:pt>
                <c:pt idx="514">
                  <c:v>-1.7069299999999999E-2</c:v>
                </c:pt>
                <c:pt idx="515">
                  <c:v>8.1563E-3</c:v>
                </c:pt>
                <c:pt idx="516">
                  <c:v>2.97282E-2</c:v>
                </c:pt>
                <c:pt idx="517">
                  <c:v>5.8262000000000001E-3</c:v>
                </c:pt>
                <c:pt idx="518">
                  <c:v>3.3650199999999998E-2</c:v>
                </c:pt>
                <c:pt idx="519">
                  <c:v>-5.0578000000000003E-3</c:v>
                </c:pt>
                <c:pt idx="520">
                  <c:v>1.94025E-2</c:v>
                </c:pt>
                <c:pt idx="521">
                  <c:v>3.84356E-2</c:v>
                </c:pt>
                <c:pt idx="522">
                  <c:v>-5.6896999999999998E-3</c:v>
                </c:pt>
                <c:pt idx="523">
                  <c:v>-3.6054099999999999E-2</c:v>
                </c:pt>
                <c:pt idx="524">
                  <c:v>6.0412E-3</c:v>
                </c:pt>
                <c:pt idx="525">
                  <c:v>5.0645999999999998E-3</c:v>
                </c:pt>
                <c:pt idx="526">
                  <c:v>7.2186999999999998E-3</c:v>
                </c:pt>
                <c:pt idx="527">
                  <c:v>-1.9566199999999999E-2</c:v>
                </c:pt>
                <c:pt idx="528">
                  <c:v>-1.5353000000000001E-3</c:v>
                </c:pt>
                <c:pt idx="529">
                  <c:v>-1.13752E-2</c:v>
                </c:pt>
                <c:pt idx="530">
                  <c:v>3.4267400000000003E-2</c:v>
                </c:pt>
                <c:pt idx="531">
                  <c:v>5.6943000000000002E-3</c:v>
                </c:pt>
                <c:pt idx="532">
                  <c:v>-2.8588100000000002E-2</c:v>
                </c:pt>
                <c:pt idx="533">
                  <c:v>9.8004000000000008E-3</c:v>
                </c:pt>
                <c:pt idx="534">
                  <c:v>2.04149E-2</c:v>
                </c:pt>
                <c:pt idx="535">
                  <c:v>-4.4079000000000002E-3</c:v>
                </c:pt>
                <c:pt idx="536">
                  <c:v>-8.1174000000000003E-3</c:v>
                </c:pt>
                <c:pt idx="537">
                  <c:v>-2.3214100000000001E-2</c:v>
                </c:pt>
                <c:pt idx="538">
                  <c:v>-1.8174200000000001E-2</c:v>
                </c:pt>
                <c:pt idx="539">
                  <c:v>3.5604799999999999E-2</c:v>
                </c:pt>
                <c:pt idx="540">
                  <c:v>-3.6230000000000002E-4</c:v>
                </c:pt>
                <c:pt idx="541">
                  <c:v>-6.9071000000000002E-3</c:v>
                </c:pt>
                <c:pt idx="542">
                  <c:v>7.3829999999999998E-3</c:v>
                </c:pt>
                <c:pt idx="543">
                  <c:v>4.9385400000000003E-2</c:v>
                </c:pt>
                <c:pt idx="544">
                  <c:v>4.0765799999999998E-2</c:v>
                </c:pt>
                <c:pt idx="545">
                  <c:v>1.7469E-3</c:v>
                </c:pt>
                <c:pt idx="546">
                  <c:v>3.4992000000000002E-2</c:v>
                </c:pt>
                <c:pt idx="547">
                  <c:v>1.3547099999999999E-2</c:v>
                </c:pt>
                <c:pt idx="548">
                  <c:v>9.9539999999999993E-3</c:v>
                </c:pt>
                <c:pt idx="549">
                  <c:v>2.0834E-3</c:v>
                </c:pt>
                <c:pt idx="550">
                  <c:v>7.2513999999999999E-3</c:v>
                </c:pt>
                <c:pt idx="551">
                  <c:v>1.3217000000000001E-3</c:v>
                </c:pt>
                <c:pt idx="552">
                  <c:v>2.1768599999999999E-2</c:v>
                </c:pt>
                <c:pt idx="553">
                  <c:v>1.38274E-2</c:v>
                </c:pt>
                <c:pt idx="554">
                  <c:v>4.2222900000000001E-2</c:v>
                </c:pt>
                <c:pt idx="555">
                  <c:v>6.97E-5</c:v>
                </c:pt>
                <c:pt idx="556">
                  <c:v>-6.3955000000000001E-3</c:v>
                </c:pt>
                <c:pt idx="557">
                  <c:v>2.27932E-2</c:v>
                </c:pt>
                <c:pt idx="558">
                  <c:v>-3.9576999999999998E-3</c:v>
                </c:pt>
                <c:pt idx="559">
                  <c:v>2.6785900000000001E-2</c:v>
                </c:pt>
                <c:pt idx="560">
                  <c:v>4.9309699999999998E-2</c:v>
                </c:pt>
                <c:pt idx="561">
                  <c:v>1.32049E-2</c:v>
                </c:pt>
                <c:pt idx="562">
                  <c:v>3.5327699999999997E-2</c:v>
                </c:pt>
                <c:pt idx="563">
                  <c:v>-1.7163999999999999E-2</c:v>
                </c:pt>
                <c:pt idx="564">
                  <c:v>2.8296499999999999E-2</c:v>
                </c:pt>
                <c:pt idx="565">
                  <c:v>-4.1748300000000002E-2</c:v>
                </c:pt>
                <c:pt idx="566">
                  <c:v>2.8953799999999998E-2</c:v>
                </c:pt>
                <c:pt idx="567">
                  <c:v>1.72672E-2</c:v>
                </c:pt>
                <c:pt idx="568">
                  <c:v>-1.69395E-2</c:v>
                </c:pt>
                <c:pt idx="569">
                  <c:v>5.3615299999999998E-2</c:v>
                </c:pt>
                <c:pt idx="570">
                  <c:v>-1.1954000000000001E-3</c:v>
                </c:pt>
                <c:pt idx="571">
                  <c:v>1.0346299999999999E-2</c:v>
                </c:pt>
                <c:pt idx="572">
                  <c:v>-1.1714E-3</c:v>
                </c:pt>
                <c:pt idx="573">
                  <c:v>-1.5332E-3</c:v>
                </c:pt>
                <c:pt idx="574">
                  <c:v>1.2471299999999999E-2</c:v>
                </c:pt>
                <c:pt idx="575">
                  <c:v>4.3661100000000001E-2</c:v>
                </c:pt>
                <c:pt idx="576">
                  <c:v>4.59146E-2</c:v>
                </c:pt>
                <c:pt idx="577">
                  <c:v>5.4304699999999997E-2</c:v>
                </c:pt>
                <c:pt idx="578">
                  <c:v>1.7429500000000001E-2</c:v>
                </c:pt>
                <c:pt idx="579">
                  <c:v>2.7062699999999999E-2</c:v>
                </c:pt>
                <c:pt idx="580">
                  <c:v>3.8750300000000001E-2</c:v>
                </c:pt>
                <c:pt idx="581">
                  <c:v>5.3833100000000002E-2</c:v>
                </c:pt>
                <c:pt idx="582">
                  <c:v>2.0003099999999999E-2</c:v>
                </c:pt>
                <c:pt idx="583">
                  <c:v>-1.43573E-2</c:v>
                </c:pt>
                <c:pt idx="584">
                  <c:v>1.6847000000000001E-2</c:v>
                </c:pt>
                <c:pt idx="585">
                  <c:v>5.4442900000000002E-2</c:v>
                </c:pt>
                <c:pt idx="586">
                  <c:v>3.2642999999999999E-3</c:v>
                </c:pt>
                <c:pt idx="587">
                  <c:v>-3.9778000000000001E-3</c:v>
                </c:pt>
                <c:pt idx="588">
                  <c:v>3.1376599999999998E-2</c:v>
                </c:pt>
                <c:pt idx="589">
                  <c:v>2.31086E-2</c:v>
                </c:pt>
                <c:pt idx="590">
                  <c:v>1.09771E-2</c:v>
                </c:pt>
                <c:pt idx="591">
                  <c:v>1.7218399999999998E-2</c:v>
                </c:pt>
                <c:pt idx="592">
                  <c:v>3.2906400000000002E-2</c:v>
                </c:pt>
                <c:pt idx="593">
                  <c:v>4.4578899999999998E-2</c:v>
                </c:pt>
                <c:pt idx="594">
                  <c:v>-1.4936400000000001E-2</c:v>
                </c:pt>
                <c:pt idx="595">
                  <c:v>4.5337700000000002E-2</c:v>
                </c:pt>
                <c:pt idx="596">
                  <c:v>6.2376300000000003E-2</c:v>
                </c:pt>
                <c:pt idx="597">
                  <c:v>9.5931999999999996E-3</c:v>
                </c:pt>
                <c:pt idx="598">
                  <c:v>1.04443E-2</c:v>
                </c:pt>
                <c:pt idx="599">
                  <c:v>2.1709900000000001E-2</c:v>
                </c:pt>
                <c:pt idx="600">
                  <c:v>2.7315099999999998E-2</c:v>
                </c:pt>
                <c:pt idx="601">
                  <c:v>-1.0028E-2</c:v>
                </c:pt>
                <c:pt idx="602">
                  <c:v>1.8662100000000001E-2</c:v>
                </c:pt>
                <c:pt idx="603">
                  <c:v>-9.3209999999999994E-3</c:v>
                </c:pt>
                <c:pt idx="604">
                  <c:v>-3.5715999999999999E-3</c:v>
                </c:pt>
                <c:pt idx="605">
                  <c:v>-6.4323999999999996E-3</c:v>
                </c:pt>
                <c:pt idx="606">
                  <c:v>-1.6282999999999999E-2</c:v>
                </c:pt>
                <c:pt idx="607">
                  <c:v>2.52082E-2</c:v>
                </c:pt>
                <c:pt idx="608">
                  <c:v>1.5892099999999999E-2</c:v>
                </c:pt>
                <c:pt idx="609">
                  <c:v>1.6675800000000001E-2</c:v>
                </c:pt>
                <c:pt idx="610">
                  <c:v>4.3426399999999997E-2</c:v>
                </c:pt>
                <c:pt idx="611">
                  <c:v>2.4618999999999999E-2</c:v>
                </c:pt>
                <c:pt idx="612">
                  <c:v>1.7654699999999999E-2</c:v>
                </c:pt>
                <c:pt idx="613">
                  <c:v>1.72275E-2</c:v>
                </c:pt>
                <c:pt idx="614">
                  <c:v>2.0901200000000002E-2</c:v>
                </c:pt>
                <c:pt idx="615">
                  <c:v>4.5363300000000002E-2</c:v>
                </c:pt>
                <c:pt idx="616">
                  <c:v>3.5613899999999997E-2</c:v>
                </c:pt>
                <c:pt idx="617">
                  <c:v>4.29567E-2</c:v>
                </c:pt>
                <c:pt idx="618">
                  <c:v>6.7257999999999997E-3</c:v>
                </c:pt>
                <c:pt idx="619">
                  <c:v>8.1992000000000002E-3</c:v>
                </c:pt>
                <c:pt idx="620">
                  <c:v>4.99572E-2</c:v>
                </c:pt>
                <c:pt idx="621">
                  <c:v>7.0000999999999994E-2</c:v>
                </c:pt>
                <c:pt idx="622">
                  <c:v>2.6679499999999998E-2</c:v>
                </c:pt>
                <c:pt idx="623">
                  <c:v>1.85086E-2</c:v>
                </c:pt>
                <c:pt idx="624">
                  <c:v>5.4405000000000002E-2</c:v>
                </c:pt>
                <c:pt idx="625">
                  <c:v>4.8821900000000001E-2</c:v>
                </c:pt>
                <c:pt idx="626">
                  <c:v>6.9000099999999995E-2</c:v>
                </c:pt>
                <c:pt idx="627">
                  <c:v>2.5937999999999999E-2</c:v>
                </c:pt>
                <c:pt idx="628">
                  <c:v>4.0500300000000003E-2</c:v>
                </c:pt>
                <c:pt idx="629">
                  <c:v>3.8002399999999999E-2</c:v>
                </c:pt>
                <c:pt idx="630">
                  <c:v>2.83355E-2</c:v>
                </c:pt>
                <c:pt idx="631">
                  <c:v>4.6902699999999999E-2</c:v>
                </c:pt>
                <c:pt idx="632">
                  <c:v>1.52996E-2</c:v>
                </c:pt>
                <c:pt idx="633">
                  <c:v>1.14529E-2</c:v>
                </c:pt>
                <c:pt idx="634">
                  <c:v>4.9368099999999998E-2</c:v>
                </c:pt>
                <c:pt idx="635">
                  <c:v>6.9766999999999996E-2</c:v>
                </c:pt>
                <c:pt idx="636">
                  <c:v>2.9287899999999999E-2</c:v>
                </c:pt>
                <c:pt idx="637">
                  <c:v>5.77948E-2</c:v>
                </c:pt>
                <c:pt idx="638">
                  <c:v>4.32856E-2</c:v>
                </c:pt>
                <c:pt idx="639">
                  <c:v>3.1912799999999998E-2</c:v>
                </c:pt>
                <c:pt idx="640">
                  <c:v>4.48753E-2</c:v>
                </c:pt>
                <c:pt idx="641">
                  <c:v>2.2514699999999999E-2</c:v>
                </c:pt>
                <c:pt idx="642">
                  <c:v>3.5553300000000003E-2</c:v>
                </c:pt>
                <c:pt idx="643">
                  <c:v>5.4870599999999999E-2</c:v>
                </c:pt>
                <c:pt idx="644">
                  <c:v>5.5274799999999999E-2</c:v>
                </c:pt>
                <c:pt idx="645">
                  <c:v>6.1236499999999999E-2</c:v>
                </c:pt>
                <c:pt idx="646">
                  <c:v>6.1804100000000001E-2</c:v>
                </c:pt>
                <c:pt idx="647">
                  <c:v>5.1267500000000001E-2</c:v>
                </c:pt>
                <c:pt idx="648">
                  <c:v>3.1756300000000001E-2</c:v>
                </c:pt>
                <c:pt idx="649">
                  <c:v>3.8802999999999997E-2</c:v>
                </c:pt>
                <c:pt idx="650">
                  <c:v>4.5966399999999998E-2</c:v>
                </c:pt>
                <c:pt idx="651">
                  <c:v>4.6209300000000002E-2</c:v>
                </c:pt>
                <c:pt idx="652">
                  <c:v>5.1103700000000002E-2</c:v>
                </c:pt>
                <c:pt idx="653">
                  <c:v>3.7578599999999997E-2</c:v>
                </c:pt>
                <c:pt idx="654">
                  <c:v>3.1251099999999997E-2</c:v>
                </c:pt>
                <c:pt idx="655">
                  <c:v>7.3943599999999998E-2</c:v>
                </c:pt>
                <c:pt idx="656">
                  <c:v>3.0284200000000001E-2</c:v>
                </c:pt>
                <c:pt idx="657">
                  <c:v>2.8199399999999999E-2</c:v>
                </c:pt>
                <c:pt idx="658">
                  <c:v>2.8567599999999999E-2</c:v>
                </c:pt>
                <c:pt idx="659">
                  <c:v>7.6873700000000003E-2</c:v>
                </c:pt>
                <c:pt idx="660">
                  <c:v>3.3132300000000003E-2</c:v>
                </c:pt>
                <c:pt idx="661">
                  <c:v>4.4439800000000002E-2</c:v>
                </c:pt>
                <c:pt idx="662">
                  <c:v>2.9739700000000001E-2</c:v>
                </c:pt>
                <c:pt idx="663">
                  <c:v>5.6965200000000001E-2</c:v>
                </c:pt>
                <c:pt idx="664">
                  <c:v>3.45438E-2</c:v>
                </c:pt>
                <c:pt idx="665">
                  <c:v>3.55129E-2</c:v>
                </c:pt>
                <c:pt idx="666">
                  <c:v>3.05536E-2</c:v>
                </c:pt>
                <c:pt idx="667">
                  <c:v>6.1910899999999998E-2</c:v>
                </c:pt>
                <c:pt idx="668">
                  <c:v>6.3745899999999994E-2</c:v>
                </c:pt>
                <c:pt idx="669">
                  <c:v>3.7017500000000002E-2</c:v>
                </c:pt>
                <c:pt idx="670">
                  <c:v>6.5956200000000006E-2</c:v>
                </c:pt>
                <c:pt idx="671">
                  <c:v>2.4718E-2</c:v>
                </c:pt>
                <c:pt idx="672">
                  <c:v>5.1505000000000002E-2</c:v>
                </c:pt>
                <c:pt idx="673">
                  <c:v>4.7350499999999997E-2</c:v>
                </c:pt>
                <c:pt idx="674">
                  <c:v>7.3159199999999994E-2</c:v>
                </c:pt>
                <c:pt idx="675">
                  <c:v>5.44761E-2</c:v>
                </c:pt>
                <c:pt idx="676">
                  <c:v>6.0124499999999997E-2</c:v>
                </c:pt>
                <c:pt idx="677">
                  <c:v>2.5943500000000001E-2</c:v>
                </c:pt>
                <c:pt idx="678">
                  <c:v>7.5035500000000005E-2</c:v>
                </c:pt>
                <c:pt idx="679">
                  <c:v>4.76573E-2</c:v>
                </c:pt>
                <c:pt idx="680">
                  <c:v>6.3205200000000003E-2</c:v>
                </c:pt>
                <c:pt idx="681">
                  <c:v>5.3348100000000002E-2</c:v>
                </c:pt>
                <c:pt idx="682">
                  <c:v>8.5373500000000005E-2</c:v>
                </c:pt>
                <c:pt idx="683">
                  <c:v>6.1148300000000003E-2</c:v>
                </c:pt>
                <c:pt idx="684">
                  <c:v>5.42481E-2</c:v>
                </c:pt>
                <c:pt idx="685">
                  <c:v>7.1879700000000005E-2</c:v>
                </c:pt>
                <c:pt idx="686">
                  <c:v>4.9079299999999999E-2</c:v>
                </c:pt>
                <c:pt idx="687">
                  <c:v>6.7582600000000007E-2</c:v>
                </c:pt>
                <c:pt idx="688">
                  <c:v>3.2971300000000002E-2</c:v>
                </c:pt>
                <c:pt idx="689">
                  <c:v>5.4586299999999997E-2</c:v>
                </c:pt>
                <c:pt idx="690">
                  <c:v>7.3107000000000005E-2</c:v>
                </c:pt>
                <c:pt idx="691">
                  <c:v>3.6074500000000002E-2</c:v>
                </c:pt>
                <c:pt idx="692">
                  <c:v>5.2696E-2</c:v>
                </c:pt>
                <c:pt idx="693">
                  <c:v>6.4971799999999996E-2</c:v>
                </c:pt>
                <c:pt idx="694">
                  <c:v>6.1924699999999999E-2</c:v>
                </c:pt>
                <c:pt idx="695">
                  <c:v>9.8513500000000004E-2</c:v>
                </c:pt>
                <c:pt idx="696">
                  <c:v>7.2727399999999998E-2</c:v>
                </c:pt>
                <c:pt idx="697">
                  <c:v>5.1084900000000003E-2</c:v>
                </c:pt>
                <c:pt idx="698">
                  <c:v>4.6671700000000003E-2</c:v>
                </c:pt>
                <c:pt idx="699">
                  <c:v>5.0784700000000002E-2</c:v>
                </c:pt>
                <c:pt idx="700">
                  <c:v>5.2541299999999999E-2</c:v>
                </c:pt>
                <c:pt idx="701">
                  <c:v>4.2463099999999997E-2</c:v>
                </c:pt>
                <c:pt idx="702">
                  <c:v>8.1184300000000001E-2</c:v>
                </c:pt>
                <c:pt idx="703">
                  <c:v>8.4802000000000002E-2</c:v>
                </c:pt>
                <c:pt idx="704">
                  <c:v>8.4330199999999994E-2</c:v>
                </c:pt>
                <c:pt idx="705">
                  <c:v>5.92098E-2</c:v>
                </c:pt>
                <c:pt idx="706">
                  <c:v>9.8711499999999994E-2</c:v>
                </c:pt>
                <c:pt idx="707">
                  <c:v>5.9507299999999999E-2</c:v>
                </c:pt>
                <c:pt idx="708">
                  <c:v>5.3256499999999998E-2</c:v>
                </c:pt>
                <c:pt idx="709">
                  <c:v>7.0240399999999995E-2</c:v>
                </c:pt>
                <c:pt idx="710">
                  <c:v>6.6730600000000001E-2</c:v>
                </c:pt>
                <c:pt idx="711">
                  <c:v>5.19383E-2</c:v>
                </c:pt>
                <c:pt idx="712">
                  <c:v>9.7371100000000002E-2</c:v>
                </c:pt>
                <c:pt idx="713">
                  <c:v>7.0036299999999996E-2</c:v>
                </c:pt>
                <c:pt idx="714">
                  <c:v>5.1962500000000002E-2</c:v>
                </c:pt>
                <c:pt idx="715">
                  <c:v>6.0690300000000003E-2</c:v>
                </c:pt>
                <c:pt idx="716">
                  <c:v>8.8322200000000003E-2</c:v>
                </c:pt>
                <c:pt idx="717">
                  <c:v>8.6803199999999997E-2</c:v>
                </c:pt>
                <c:pt idx="718">
                  <c:v>8.8909600000000005E-2</c:v>
                </c:pt>
                <c:pt idx="719">
                  <c:v>5.8426100000000002E-2</c:v>
                </c:pt>
                <c:pt idx="720">
                  <c:v>6.3135499999999997E-2</c:v>
                </c:pt>
                <c:pt idx="721">
                  <c:v>8.5994600000000004E-2</c:v>
                </c:pt>
                <c:pt idx="722">
                  <c:v>4.8281699999999997E-2</c:v>
                </c:pt>
                <c:pt idx="723">
                  <c:v>7.2720599999999996E-2</c:v>
                </c:pt>
                <c:pt idx="724">
                  <c:v>5.3146600000000002E-2</c:v>
                </c:pt>
                <c:pt idx="725">
                  <c:v>9.5016600000000007E-2</c:v>
                </c:pt>
                <c:pt idx="726">
                  <c:v>6.5976900000000005E-2</c:v>
                </c:pt>
                <c:pt idx="727">
                  <c:v>2.8737800000000001E-2</c:v>
                </c:pt>
                <c:pt idx="728">
                  <c:v>6.28219E-2</c:v>
                </c:pt>
                <c:pt idx="729">
                  <c:v>4.5610699999999997E-2</c:v>
                </c:pt>
                <c:pt idx="730">
                  <c:v>9.2053399999999994E-2</c:v>
                </c:pt>
                <c:pt idx="731">
                  <c:v>7.5626899999999997E-2</c:v>
                </c:pt>
                <c:pt idx="732">
                  <c:v>4.5775299999999998E-2</c:v>
                </c:pt>
                <c:pt idx="733">
                  <c:v>7.02435E-2</c:v>
                </c:pt>
                <c:pt idx="734">
                  <c:v>7.2254100000000002E-2</c:v>
                </c:pt>
                <c:pt idx="735">
                  <c:v>0.1014173</c:v>
                </c:pt>
                <c:pt idx="736">
                  <c:v>5.77241E-2</c:v>
                </c:pt>
                <c:pt idx="737">
                  <c:v>8.8262199999999999E-2</c:v>
                </c:pt>
                <c:pt idx="738">
                  <c:v>7.7340699999999998E-2</c:v>
                </c:pt>
                <c:pt idx="739">
                  <c:v>6.1366700000000003E-2</c:v>
                </c:pt>
                <c:pt idx="740">
                  <c:v>4.8450100000000003E-2</c:v>
                </c:pt>
                <c:pt idx="741">
                  <c:v>7.2567499999999993E-2</c:v>
                </c:pt>
                <c:pt idx="742">
                  <c:v>9.5157500000000006E-2</c:v>
                </c:pt>
                <c:pt idx="743">
                  <c:v>9.3043399999999998E-2</c:v>
                </c:pt>
                <c:pt idx="744">
                  <c:v>7.5989500000000001E-2</c:v>
                </c:pt>
                <c:pt idx="745">
                  <c:v>8.4625500000000006E-2</c:v>
                </c:pt>
                <c:pt idx="746">
                  <c:v>0.1128802</c:v>
                </c:pt>
                <c:pt idx="747">
                  <c:v>8.7054500000000007E-2</c:v>
                </c:pt>
                <c:pt idx="748">
                  <c:v>7.1062E-2</c:v>
                </c:pt>
                <c:pt idx="749">
                  <c:v>6.0219200000000001E-2</c:v>
                </c:pt>
                <c:pt idx="750">
                  <c:v>0.10247050000000001</c:v>
                </c:pt>
                <c:pt idx="751">
                  <c:v>9.8024E-2</c:v>
                </c:pt>
                <c:pt idx="752">
                  <c:v>0.1204109</c:v>
                </c:pt>
                <c:pt idx="753">
                  <c:v>7.0044999999999996E-2</c:v>
                </c:pt>
                <c:pt idx="754">
                  <c:v>7.7354800000000001E-2</c:v>
                </c:pt>
                <c:pt idx="755">
                  <c:v>0.1125085</c:v>
                </c:pt>
                <c:pt idx="756">
                  <c:v>8.2097299999999998E-2</c:v>
                </c:pt>
                <c:pt idx="757">
                  <c:v>7.8326199999999999E-2</c:v>
                </c:pt>
                <c:pt idx="758">
                  <c:v>0.13244320000000001</c:v>
                </c:pt>
                <c:pt idx="759">
                  <c:v>8.7039699999999998E-2</c:v>
                </c:pt>
                <c:pt idx="760">
                  <c:v>8.2704200000000005E-2</c:v>
                </c:pt>
                <c:pt idx="761">
                  <c:v>9.1593599999999997E-2</c:v>
                </c:pt>
                <c:pt idx="762">
                  <c:v>7.6315400000000005E-2</c:v>
                </c:pt>
                <c:pt idx="763">
                  <c:v>4.69218E-2</c:v>
                </c:pt>
                <c:pt idx="764">
                  <c:v>9.8037399999999997E-2</c:v>
                </c:pt>
                <c:pt idx="765">
                  <c:v>7.7323000000000003E-2</c:v>
                </c:pt>
                <c:pt idx="766">
                  <c:v>6.8906800000000004E-2</c:v>
                </c:pt>
                <c:pt idx="767">
                  <c:v>6.7643999999999996E-2</c:v>
                </c:pt>
                <c:pt idx="768">
                  <c:v>8.0384399999999995E-2</c:v>
                </c:pt>
                <c:pt idx="769">
                  <c:v>7.7707999999999999E-2</c:v>
                </c:pt>
                <c:pt idx="770">
                  <c:v>0.11703429999999999</c:v>
                </c:pt>
                <c:pt idx="771">
                  <c:v>5.6170900000000003E-2</c:v>
                </c:pt>
                <c:pt idx="772">
                  <c:v>7.2045100000000001E-2</c:v>
                </c:pt>
                <c:pt idx="773">
                  <c:v>5.6828900000000002E-2</c:v>
                </c:pt>
                <c:pt idx="774">
                  <c:v>8.1381099999999998E-2</c:v>
                </c:pt>
                <c:pt idx="775">
                  <c:v>9.9463200000000002E-2</c:v>
                </c:pt>
                <c:pt idx="776">
                  <c:v>0.1119955</c:v>
                </c:pt>
                <c:pt idx="777">
                  <c:v>0.12698709999999999</c:v>
                </c:pt>
                <c:pt idx="778">
                  <c:v>6.9396100000000002E-2</c:v>
                </c:pt>
                <c:pt idx="779">
                  <c:v>7.4273800000000001E-2</c:v>
                </c:pt>
                <c:pt idx="780">
                  <c:v>7.1251499999999995E-2</c:v>
                </c:pt>
                <c:pt idx="781">
                  <c:v>5.5306300000000003E-2</c:v>
                </c:pt>
                <c:pt idx="782">
                  <c:v>0.1169206</c:v>
                </c:pt>
                <c:pt idx="783">
                  <c:v>9.5376600000000006E-2</c:v>
                </c:pt>
                <c:pt idx="784">
                  <c:v>7.4513099999999999E-2</c:v>
                </c:pt>
                <c:pt idx="785">
                  <c:v>0.1112711</c:v>
                </c:pt>
                <c:pt idx="786">
                  <c:v>8.2273799999999994E-2</c:v>
                </c:pt>
                <c:pt idx="787">
                  <c:v>0.1092685</c:v>
                </c:pt>
                <c:pt idx="788">
                  <c:v>0.1144454</c:v>
                </c:pt>
                <c:pt idx="789">
                  <c:v>8.6201399999999997E-2</c:v>
                </c:pt>
                <c:pt idx="790">
                  <c:v>0.1178708</c:v>
                </c:pt>
                <c:pt idx="791">
                  <c:v>0.1143383</c:v>
                </c:pt>
                <c:pt idx="792">
                  <c:v>0.12641069999999999</c:v>
                </c:pt>
                <c:pt idx="793">
                  <c:v>0.1260898</c:v>
                </c:pt>
                <c:pt idx="794">
                  <c:v>8.4010000000000001E-2</c:v>
                </c:pt>
                <c:pt idx="795">
                  <c:v>0.1093256</c:v>
                </c:pt>
                <c:pt idx="796">
                  <c:v>0.11401020000000001</c:v>
                </c:pt>
                <c:pt idx="797">
                  <c:v>6.5725099999999995E-2</c:v>
                </c:pt>
                <c:pt idx="798">
                  <c:v>5.2529300000000001E-2</c:v>
                </c:pt>
                <c:pt idx="799">
                  <c:v>8.6963899999999997E-2</c:v>
                </c:pt>
                <c:pt idx="800">
                  <c:v>0.14565839999999999</c:v>
                </c:pt>
                <c:pt idx="801">
                  <c:v>0.1382766</c:v>
                </c:pt>
                <c:pt idx="802">
                  <c:v>0.1005398</c:v>
                </c:pt>
                <c:pt idx="803">
                  <c:v>9.2740500000000003E-2</c:v>
                </c:pt>
                <c:pt idx="804">
                  <c:v>0.10042040000000001</c:v>
                </c:pt>
                <c:pt idx="805">
                  <c:v>6.9284700000000005E-2</c:v>
                </c:pt>
                <c:pt idx="806">
                  <c:v>0.10907550000000001</c:v>
                </c:pt>
                <c:pt idx="807">
                  <c:v>0.12818779999999999</c:v>
                </c:pt>
                <c:pt idx="808">
                  <c:v>0.1067312</c:v>
                </c:pt>
                <c:pt idx="809">
                  <c:v>7.7181799999999995E-2</c:v>
                </c:pt>
                <c:pt idx="810">
                  <c:v>0.144395</c:v>
                </c:pt>
                <c:pt idx="811">
                  <c:v>9.7328799999999993E-2</c:v>
                </c:pt>
                <c:pt idx="812">
                  <c:v>0.1130425</c:v>
                </c:pt>
                <c:pt idx="813">
                  <c:v>0.1265038</c:v>
                </c:pt>
                <c:pt idx="814">
                  <c:v>0.1120473</c:v>
                </c:pt>
                <c:pt idx="815">
                  <c:v>0.12379220000000001</c:v>
                </c:pt>
                <c:pt idx="816">
                  <c:v>8.90344E-2</c:v>
                </c:pt>
                <c:pt idx="817">
                  <c:v>0.10032190000000001</c:v>
                </c:pt>
                <c:pt idx="818">
                  <c:v>0.12371840000000001</c:v>
                </c:pt>
                <c:pt idx="819">
                  <c:v>0.11522350000000001</c:v>
                </c:pt>
                <c:pt idx="820">
                  <c:v>0.14457999999999999</c:v>
                </c:pt>
                <c:pt idx="821">
                  <c:v>0.12934290000000001</c:v>
                </c:pt>
                <c:pt idx="822">
                  <c:v>0.1054385</c:v>
                </c:pt>
                <c:pt idx="823">
                  <c:v>0.10810119999999999</c:v>
                </c:pt>
                <c:pt idx="824">
                  <c:v>0.13382640000000001</c:v>
                </c:pt>
                <c:pt idx="825">
                  <c:v>0.138818</c:v>
                </c:pt>
                <c:pt idx="826">
                  <c:v>9.74241E-2</c:v>
                </c:pt>
                <c:pt idx="827">
                  <c:v>0.1405911</c:v>
                </c:pt>
                <c:pt idx="828">
                  <c:v>0.144259</c:v>
                </c:pt>
                <c:pt idx="829">
                  <c:v>0.10978640000000001</c:v>
                </c:pt>
                <c:pt idx="830">
                  <c:v>0.12265189999999999</c:v>
                </c:pt>
                <c:pt idx="831">
                  <c:v>0.12514</c:v>
                </c:pt>
                <c:pt idx="832">
                  <c:v>9.8873000000000003E-2</c:v>
                </c:pt>
                <c:pt idx="833">
                  <c:v>0.1633183</c:v>
                </c:pt>
                <c:pt idx="834">
                  <c:v>8.1598599999999993E-2</c:v>
                </c:pt>
                <c:pt idx="835">
                  <c:v>9.7021800000000005E-2</c:v>
                </c:pt>
                <c:pt idx="836">
                  <c:v>0.1281679</c:v>
                </c:pt>
                <c:pt idx="837">
                  <c:v>0.14207030000000001</c:v>
                </c:pt>
                <c:pt idx="838">
                  <c:v>9.1424900000000003E-2</c:v>
                </c:pt>
                <c:pt idx="839">
                  <c:v>9.6677700000000005E-2</c:v>
                </c:pt>
                <c:pt idx="840">
                  <c:v>8.7847900000000007E-2</c:v>
                </c:pt>
                <c:pt idx="841">
                  <c:v>0.12875239999999999</c:v>
                </c:pt>
                <c:pt idx="842">
                  <c:v>0.13351560000000001</c:v>
                </c:pt>
                <c:pt idx="843">
                  <c:v>0.17588390000000001</c:v>
                </c:pt>
                <c:pt idx="844">
                  <c:v>0.1250319</c:v>
                </c:pt>
                <c:pt idx="845">
                  <c:v>0.14306189999999999</c:v>
                </c:pt>
                <c:pt idx="846">
                  <c:v>0.13236990000000001</c:v>
                </c:pt>
                <c:pt idx="847">
                  <c:v>0.1200601</c:v>
                </c:pt>
                <c:pt idx="848">
                  <c:v>0.1442435</c:v>
                </c:pt>
                <c:pt idx="849">
                  <c:v>0.14763209999999999</c:v>
                </c:pt>
                <c:pt idx="850">
                  <c:v>0.1156218</c:v>
                </c:pt>
                <c:pt idx="851">
                  <c:v>0.1488379</c:v>
                </c:pt>
                <c:pt idx="852">
                  <c:v>0.14326259999999999</c:v>
                </c:pt>
                <c:pt idx="853">
                  <c:v>0.14832339999999999</c:v>
                </c:pt>
                <c:pt idx="854">
                  <c:v>0.13016939999999999</c:v>
                </c:pt>
                <c:pt idx="855">
                  <c:v>0.1473749</c:v>
                </c:pt>
                <c:pt idx="856">
                  <c:v>0.1252598</c:v>
                </c:pt>
                <c:pt idx="857">
                  <c:v>0.1847038</c:v>
                </c:pt>
                <c:pt idx="858">
                  <c:v>0.13231229999999999</c:v>
                </c:pt>
                <c:pt idx="859">
                  <c:v>0.14037849999999999</c:v>
                </c:pt>
                <c:pt idx="860">
                  <c:v>0.14656520000000001</c:v>
                </c:pt>
                <c:pt idx="861">
                  <c:v>0.1351079</c:v>
                </c:pt>
                <c:pt idx="862">
                  <c:v>6.5430600000000005E-2</c:v>
                </c:pt>
                <c:pt idx="863">
                  <c:v>0.1204431</c:v>
                </c:pt>
                <c:pt idx="864">
                  <c:v>0.13627040000000001</c:v>
                </c:pt>
                <c:pt idx="865">
                  <c:v>0.1178752</c:v>
                </c:pt>
                <c:pt idx="866">
                  <c:v>0.125893</c:v>
                </c:pt>
                <c:pt idx="867">
                  <c:v>0.1649873</c:v>
                </c:pt>
                <c:pt idx="868">
                  <c:v>0.1471566</c:v>
                </c:pt>
                <c:pt idx="869">
                  <c:v>0.1680439</c:v>
                </c:pt>
                <c:pt idx="870">
                  <c:v>0.18359139999999999</c:v>
                </c:pt>
                <c:pt idx="871">
                  <c:v>0.1422783</c:v>
                </c:pt>
                <c:pt idx="872">
                  <c:v>0.12878439999999999</c:v>
                </c:pt>
                <c:pt idx="873">
                  <c:v>0.1248418</c:v>
                </c:pt>
                <c:pt idx="874">
                  <c:v>0.14027609999999999</c:v>
                </c:pt>
                <c:pt idx="875">
                  <c:v>0.14785239999999999</c:v>
                </c:pt>
                <c:pt idx="876">
                  <c:v>0.13518659999999999</c:v>
                </c:pt>
                <c:pt idx="877">
                  <c:v>0.13538430000000001</c:v>
                </c:pt>
                <c:pt idx="878">
                  <c:v>0.1478478</c:v>
                </c:pt>
                <c:pt idx="879">
                  <c:v>0.14005799999999999</c:v>
                </c:pt>
                <c:pt idx="880">
                  <c:v>0.15565709999999999</c:v>
                </c:pt>
                <c:pt idx="881">
                  <c:v>0.15115809999999999</c:v>
                </c:pt>
                <c:pt idx="882">
                  <c:v>0.1534182</c:v>
                </c:pt>
                <c:pt idx="883">
                  <c:v>0.16455069999999999</c:v>
                </c:pt>
                <c:pt idx="884">
                  <c:v>0.1673056</c:v>
                </c:pt>
                <c:pt idx="885">
                  <c:v>0.1733403</c:v>
                </c:pt>
                <c:pt idx="886">
                  <c:v>0.15845699999999999</c:v>
                </c:pt>
                <c:pt idx="887">
                  <c:v>0.17984520000000001</c:v>
                </c:pt>
                <c:pt idx="888">
                  <c:v>0.15055060000000001</c:v>
                </c:pt>
                <c:pt idx="889">
                  <c:v>0.1850581</c:v>
                </c:pt>
                <c:pt idx="890">
                  <c:v>0.15406810000000001</c:v>
                </c:pt>
                <c:pt idx="891">
                  <c:v>0.1133695</c:v>
                </c:pt>
                <c:pt idx="892">
                  <c:v>0.19749510000000001</c:v>
                </c:pt>
                <c:pt idx="893">
                  <c:v>0.12681190000000001</c:v>
                </c:pt>
                <c:pt idx="894">
                  <c:v>0.18168090000000001</c:v>
                </c:pt>
                <c:pt idx="895">
                  <c:v>0.125698</c:v>
                </c:pt>
                <c:pt idx="896">
                  <c:v>0.1854469</c:v>
                </c:pt>
                <c:pt idx="897">
                  <c:v>0.1622102</c:v>
                </c:pt>
                <c:pt idx="898">
                  <c:v>0.15348700000000001</c:v>
                </c:pt>
                <c:pt idx="899">
                  <c:v>0.10765089999999999</c:v>
                </c:pt>
                <c:pt idx="900">
                  <c:v>0.16385849999999999</c:v>
                </c:pt>
                <c:pt idx="901">
                  <c:v>0.1726713</c:v>
                </c:pt>
                <c:pt idx="902">
                  <c:v>0.15923960000000001</c:v>
                </c:pt>
                <c:pt idx="903">
                  <c:v>0.16068160000000001</c:v>
                </c:pt>
                <c:pt idx="904">
                  <c:v>8.8650599999999996E-2</c:v>
                </c:pt>
                <c:pt idx="905">
                  <c:v>0.14514199999999999</c:v>
                </c:pt>
                <c:pt idx="906">
                  <c:v>0.18342710000000001</c:v>
                </c:pt>
                <c:pt idx="907">
                  <c:v>0.17887819999999999</c:v>
                </c:pt>
                <c:pt idx="908">
                  <c:v>0.157163</c:v>
                </c:pt>
                <c:pt idx="909">
                  <c:v>0.2047765</c:v>
                </c:pt>
                <c:pt idx="910">
                  <c:v>0.19361449999999999</c:v>
                </c:pt>
                <c:pt idx="911">
                  <c:v>0.20056350000000001</c:v>
                </c:pt>
                <c:pt idx="912">
                  <c:v>0.11809649999999999</c:v>
                </c:pt>
                <c:pt idx="913">
                  <c:v>0.1655575</c:v>
                </c:pt>
                <c:pt idx="914">
                  <c:v>0.1475168</c:v>
                </c:pt>
                <c:pt idx="915">
                  <c:v>0.1919285</c:v>
                </c:pt>
                <c:pt idx="916">
                  <c:v>0.17325989999999999</c:v>
                </c:pt>
                <c:pt idx="917">
                  <c:v>0.1355169</c:v>
                </c:pt>
                <c:pt idx="918">
                  <c:v>0.14838000000000001</c:v>
                </c:pt>
                <c:pt idx="919">
                  <c:v>0.1687342</c:v>
                </c:pt>
                <c:pt idx="920">
                  <c:v>0.232047</c:v>
                </c:pt>
                <c:pt idx="921">
                  <c:v>0.1831565</c:v>
                </c:pt>
                <c:pt idx="922">
                  <c:v>0.1782424</c:v>
                </c:pt>
                <c:pt idx="923">
                  <c:v>0.18195439999999999</c:v>
                </c:pt>
                <c:pt idx="924">
                  <c:v>0.20433009999999999</c:v>
                </c:pt>
                <c:pt idx="925">
                  <c:v>0.21799080000000001</c:v>
                </c:pt>
                <c:pt idx="926">
                  <c:v>0.19882059999999999</c:v>
                </c:pt>
                <c:pt idx="927">
                  <c:v>0.17483899999999999</c:v>
                </c:pt>
                <c:pt idx="928">
                  <c:v>0.21723600000000001</c:v>
                </c:pt>
                <c:pt idx="929">
                  <c:v>0.20166590000000001</c:v>
                </c:pt>
                <c:pt idx="930">
                  <c:v>0.1823603</c:v>
                </c:pt>
                <c:pt idx="931">
                  <c:v>0.1845117</c:v>
                </c:pt>
                <c:pt idx="932">
                  <c:v>0.226685</c:v>
                </c:pt>
                <c:pt idx="933">
                  <c:v>0.19889999999999999</c:v>
                </c:pt>
                <c:pt idx="934">
                  <c:v>0.1925219</c:v>
                </c:pt>
                <c:pt idx="935">
                  <c:v>0.19183120000000001</c:v>
                </c:pt>
                <c:pt idx="936">
                  <c:v>0.21203730000000001</c:v>
                </c:pt>
                <c:pt idx="937">
                  <c:v>0.1561524</c:v>
                </c:pt>
                <c:pt idx="938">
                  <c:v>0.21530099999999999</c:v>
                </c:pt>
                <c:pt idx="939">
                  <c:v>0.17965690000000001</c:v>
                </c:pt>
                <c:pt idx="940">
                  <c:v>0.217526</c:v>
                </c:pt>
                <c:pt idx="941">
                  <c:v>0.23219029999999999</c:v>
                </c:pt>
                <c:pt idx="942">
                  <c:v>0.18095079999999999</c:v>
                </c:pt>
                <c:pt idx="943">
                  <c:v>0.1850908</c:v>
                </c:pt>
                <c:pt idx="944">
                  <c:v>0.18055199999999999</c:v>
                </c:pt>
                <c:pt idx="945">
                  <c:v>0.19181590000000001</c:v>
                </c:pt>
                <c:pt idx="946">
                  <c:v>0.1691561</c:v>
                </c:pt>
                <c:pt idx="947">
                  <c:v>0.21349899999999999</c:v>
                </c:pt>
                <c:pt idx="948">
                  <c:v>0.18265319999999999</c:v>
                </c:pt>
                <c:pt idx="949">
                  <c:v>0.23074910000000001</c:v>
                </c:pt>
                <c:pt idx="950">
                  <c:v>0.21794330000000001</c:v>
                </c:pt>
                <c:pt idx="951">
                  <c:v>0.22433249999999999</c:v>
                </c:pt>
                <c:pt idx="952">
                  <c:v>0.19499420000000001</c:v>
                </c:pt>
                <c:pt idx="953">
                  <c:v>0.23880509999999999</c:v>
                </c:pt>
                <c:pt idx="954">
                  <c:v>0.22121940000000001</c:v>
                </c:pt>
                <c:pt idx="955">
                  <c:v>0.24495800000000001</c:v>
                </c:pt>
                <c:pt idx="956">
                  <c:v>0.21301210000000001</c:v>
                </c:pt>
                <c:pt idx="957">
                  <c:v>0.2402096</c:v>
                </c:pt>
                <c:pt idx="958">
                  <c:v>0.2281512</c:v>
                </c:pt>
                <c:pt idx="959">
                  <c:v>0.2444161</c:v>
                </c:pt>
                <c:pt idx="960">
                  <c:v>0.22609080000000001</c:v>
                </c:pt>
                <c:pt idx="961">
                  <c:v>0.25720880000000002</c:v>
                </c:pt>
                <c:pt idx="962">
                  <c:v>0.26308520000000002</c:v>
                </c:pt>
                <c:pt idx="963">
                  <c:v>0.23521069999999999</c:v>
                </c:pt>
                <c:pt idx="964">
                  <c:v>0.22524959999999999</c:v>
                </c:pt>
                <c:pt idx="965">
                  <c:v>0.2771187</c:v>
                </c:pt>
                <c:pt idx="966">
                  <c:v>0.2054279</c:v>
                </c:pt>
                <c:pt idx="967">
                  <c:v>0.25820149999999997</c:v>
                </c:pt>
                <c:pt idx="968">
                  <c:v>0.26491900000000002</c:v>
                </c:pt>
                <c:pt idx="969">
                  <c:v>0.2468573</c:v>
                </c:pt>
                <c:pt idx="970">
                  <c:v>0.27018370000000003</c:v>
                </c:pt>
                <c:pt idx="971">
                  <c:v>0.22923370000000001</c:v>
                </c:pt>
                <c:pt idx="972">
                  <c:v>0.25924829999999999</c:v>
                </c:pt>
                <c:pt idx="973">
                  <c:v>0.25078070000000002</c:v>
                </c:pt>
                <c:pt idx="974">
                  <c:v>0.23492170000000001</c:v>
                </c:pt>
                <c:pt idx="975">
                  <c:v>0.28181339999999999</c:v>
                </c:pt>
                <c:pt idx="976">
                  <c:v>0.25138389999999999</c:v>
                </c:pt>
                <c:pt idx="977">
                  <c:v>0.22556780000000001</c:v>
                </c:pt>
                <c:pt idx="978">
                  <c:v>0.27452539999999997</c:v>
                </c:pt>
                <c:pt idx="979">
                  <c:v>0.28582639999999998</c:v>
                </c:pt>
                <c:pt idx="980">
                  <c:v>0.24100289999999999</c:v>
                </c:pt>
                <c:pt idx="981">
                  <c:v>0.30818410000000002</c:v>
                </c:pt>
                <c:pt idx="982">
                  <c:v>0.26334669999999999</c:v>
                </c:pt>
                <c:pt idx="983">
                  <c:v>0.2448041</c:v>
                </c:pt>
                <c:pt idx="984">
                  <c:v>0.24982689999999999</c:v>
                </c:pt>
                <c:pt idx="985">
                  <c:v>0.28833809999999999</c:v>
                </c:pt>
                <c:pt idx="986">
                  <c:v>0.26246459999999999</c:v>
                </c:pt>
                <c:pt idx="987">
                  <c:v>0.27817900000000001</c:v>
                </c:pt>
                <c:pt idx="988">
                  <c:v>0.26319959999999998</c:v>
                </c:pt>
                <c:pt idx="989">
                  <c:v>0.33375060000000001</c:v>
                </c:pt>
                <c:pt idx="990">
                  <c:v>0.30402760000000001</c:v>
                </c:pt>
                <c:pt idx="991">
                  <c:v>0.31939089999999998</c:v>
                </c:pt>
                <c:pt idx="992">
                  <c:v>0.26997399999999999</c:v>
                </c:pt>
                <c:pt idx="993">
                  <c:v>0.292904</c:v>
                </c:pt>
                <c:pt idx="994">
                  <c:v>0.29049770000000003</c:v>
                </c:pt>
                <c:pt idx="995">
                  <c:v>0.33705889999999999</c:v>
                </c:pt>
                <c:pt idx="996">
                  <c:v>0.2993016</c:v>
                </c:pt>
                <c:pt idx="997">
                  <c:v>0.40669440000000001</c:v>
                </c:pt>
                <c:pt idx="998">
                  <c:v>0.35658069999999997</c:v>
                </c:pt>
                <c:pt idx="999">
                  <c:v>0.3834921</c:v>
                </c:pt>
              </c:numCache>
            </c:numRef>
          </c:xVal>
          <c:yVal>
            <c:numRef>
              <c:f>'PSM CE plane'!$A$2:$A$1001</c:f>
              <c:numCache>
                <c:formatCode>General</c:formatCode>
                <c:ptCount val="1000"/>
                <c:pt idx="0">
                  <c:v>-7520.68</c:v>
                </c:pt>
                <c:pt idx="1">
                  <c:v>-9617.9609999999993</c:v>
                </c:pt>
                <c:pt idx="2">
                  <c:v>-8822.6329999999998</c:v>
                </c:pt>
                <c:pt idx="3">
                  <c:v>-7942.9530000000004</c:v>
                </c:pt>
                <c:pt idx="4">
                  <c:v>-13202.32</c:v>
                </c:pt>
                <c:pt idx="5">
                  <c:v>-12265.54</c:v>
                </c:pt>
                <c:pt idx="6">
                  <c:v>-13143.97</c:v>
                </c:pt>
                <c:pt idx="7">
                  <c:v>-12093.62</c:v>
                </c:pt>
                <c:pt idx="8">
                  <c:v>-12744.09</c:v>
                </c:pt>
                <c:pt idx="9">
                  <c:v>-12056.76</c:v>
                </c:pt>
                <c:pt idx="10">
                  <c:v>-13941.75</c:v>
                </c:pt>
                <c:pt idx="11">
                  <c:v>-12088.05</c:v>
                </c:pt>
                <c:pt idx="12">
                  <c:v>-14500.73</c:v>
                </c:pt>
                <c:pt idx="13">
                  <c:v>-15610.73</c:v>
                </c:pt>
                <c:pt idx="14">
                  <c:v>-13046.32</c:v>
                </c:pt>
                <c:pt idx="15">
                  <c:v>-13798.23</c:v>
                </c:pt>
                <c:pt idx="16">
                  <c:v>-14966.94</c:v>
                </c:pt>
                <c:pt idx="17">
                  <c:v>-16909.63</c:v>
                </c:pt>
                <c:pt idx="18">
                  <c:v>-16612.330000000002</c:v>
                </c:pt>
                <c:pt idx="19">
                  <c:v>-15486.71</c:v>
                </c:pt>
                <c:pt idx="20">
                  <c:v>-14876.74</c:v>
                </c:pt>
                <c:pt idx="21">
                  <c:v>-15928.8</c:v>
                </c:pt>
                <c:pt idx="22">
                  <c:v>-17225.57</c:v>
                </c:pt>
                <c:pt idx="23">
                  <c:v>-14364.58</c:v>
                </c:pt>
                <c:pt idx="24">
                  <c:v>-16729.439999999999</c:v>
                </c:pt>
                <c:pt idx="25">
                  <c:v>-16013.99</c:v>
                </c:pt>
                <c:pt idx="26">
                  <c:v>-17871.16</c:v>
                </c:pt>
                <c:pt idx="27">
                  <c:v>-18416.52</c:v>
                </c:pt>
                <c:pt idx="28">
                  <c:v>-18503.88</c:v>
                </c:pt>
                <c:pt idx="29">
                  <c:v>-18071.66</c:v>
                </c:pt>
                <c:pt idx="30">
                  <c:v>-17885.68</c:v>
                </c:pt>
                <c:pt idx="31">
                  <c:v>-20459.62</c:v>
                </c:pt>
                <c:pt idx="32">
                  <c:v>-18593.759999999998</c:v>
                </c:pt>
                <c:pt idx="33">
                  <c:v>-19266.02</c:v>
                </c:pt>
                <c:pt idx="34">
                  <c:v>-18956.349999999999</c:v>
                </c:pt>
                <c:pt idx="35">
                  <c:v>-18394.439999999999</c:v>
                </c:pt>
                <c:pt idx="36">
                  <c:v>-20200.73</c:v>
                </c:pt>
                <c:pt idx="37">
                  <c:v>-19470.63</c:v>
                </c:pt>
                <c:pt idx="38">
                  <c:v>-18435.75</c:v>
                </c:pt>
                <c:pt idx="39">
                  <c:v>-18906.79</c:v>
                </c:pt>
                <c:pt idx="40">
                  <c:v>-18273.84</c:v>
                </c:pt>
                <c:pt idx="41">
                  <c:v>-17488.419999999998</c:v>
                </c:pt>
                <c:pt idx="42">
                  <c:v>-19128.86</c:v>
                </c:pt>
                <c:pt idx="43">
                  <c:v>-19700.400000000001</c:v>
                </c:pt>
                <c:pt idx="44">
                  <c:v>-20433.16</c:v>
                </c:pt>
                <c:pt idx="45">
                  <c:v>-20528.55</c:v>
                </c:pt>
                <c:pt idx="46">
                  <c:v>-21328.69</c:v>
                </c:pt>
                <c:pt idx="47">
                  <c:v>-19579.88</c:v>
                </c:pt>
                <c:pt idx="48">
                  <c:v>-20014.2</c:v>
                </c:pt>
                <c:pt idx="49">
                  <c:v>-20644.34</c:v>
                </c:pt>
                <c:pt idx="50">
                  <c:v>-19299.169999999998</c:v>
                </c:pt>
                <c:pt idx="51">
                  <c:v>-20462.63</c:v>
                </c:pt>
                <c:pt idx="52">
                  <c:v>-20058.48</c:v>
                </c:pt>
                <c:pt idx="53">
                  <c:v>-20248.23</c:v>
                </c:pt>
                <c:pt idx="54">
                  <c:v>-22085.87</c:v>
                </c:pt>
                <c:pt idx="55">
                  <c:v>-20543.8</c:v>
                </c:pt>
                <c:pt idx="56">
                  <c:v>-21915.21</c:v>
                </c:pt>
                <c:pt idx="57">
                  <c:v>-21285.56</c:v>
                </c:pt>
                <c:pt idx="58">
                  <c:v>-22274.79</c:v>
                </c:pt>
                <c:pt idx="59">
                  <c:v>-17520.25</c:v>
                </c:pt>
                <c:pt idx="60">
                  <c:v>-22407.27</c:v>
                </c:pt>
                <c:pt idx="61">
                  <c:v>-21411.34</c:v>
                </c:pt>
                <c:pt idx="62">
                  <c:v>-20797.2</c:v>
                </c:pt>
                <c:pt idx="63">
                  <c:v>-19404.189999999999</c:v>
                </c:pt>
                <c:pt idx="64">
                  <c:v>-21591.59</c:v>
                </c:pt>
                <c:pt idx="65">
                  <c:v>-20932.310000000001</c:v>
                </c:pt>
                <c:pt idx="66">
                  <c:v>-24304.66</c:v>
                </c:pt>
                <c:pt idx="67">
                  <c:v>-22190.09</c:v>
                </c:pt>
                <c:pt idx="68">
                  <c:v>-23360.45</c:v>
                </c:pt>
                <c:pt idx="69">
                  <c:v>-23076.41</c:v>
                </c:pt>
                <c:pt idx="70">
                  <c:v>-22132.63</c:v>
                </c:pt>
                <c:pt idx="71">
                  <c:v>-21840.91</c:v>
                </c:pt>
                <c:pt idx="72">
                  <c:v>-22155.77</c:v>
                </c:pt>
                <c:pt idx="73">
                  <c:v>-22379.56</c:v>
                </c:pt>
                <c:pt idx="74">
                  <c:v>-22727.93</c:v>
                </c:pt>
                <c:pt idx="75">
                  <c:v>-22385.200000000001</c:v>
                </c:pt>
                <c:pt idx="76">
                  <c:v>-23536.54</c:v>
                </c:pt>
                <c:pt idx="77">
                  <c:v>-21411.91</c:v>
                </c:pt>
                <c:pt idx="78">
                  <c:v>-23127.95</c:v>
                </c:pt>
                <c:pt idx="79">
                  <c:v>-22275.34</c:v>
                </c:pt>
                <c:pt idx="80">
                  <c:v>-21171.77</c:v>
                </c:pt>
                <c:pt idx="81">
                  <c:v>-23059.07</c:v>
                </c:pt>
                <c:pt idx="82">
                  <c:v>-22604.65</c:v>
                </c:pt>
                <c:pt idx="83">
                  <c:v>-23091.82</c:v>
                </c:pt>
                <c:pt idx="84">
                  <c:v>-22600.41</c:v>
                </c:pt>
                <c:pt idx="85">
                  <c:v>-22154.97</c:v>
                </c:pt>
                <c:pt idx="86">
                  <c:v>-23630.59</c:v>
                </c:pt>
                <c:pt idx="87">
                  <c:v>-22347.85</c:v>
                </c:pt>
                <c:pt idx="88">
                  <c:v>-25562.66</c:v>
                </c:pt>
                <c:pt idx="89">
                  <c:v>-24842.93</c:v>
                </c:pt>
                <c:pt idx="90">
                  <c:v>-22854.76</c:v>
                </c:pt>
                <c:pt idx="91">
                  <c:v>-23287.75</c:v>
                </c:pt>
                <c:pt idx="92">
                  <c:v>-22288.91</c:v>
                </c:pt>
                <c:pt idx="93">
                  <c:v>-24401.45</c:v>
                </c:pt>
                <c:pt idx="94">
                  <c:v>-25755.13</c:v>
                </c:pt>
                <c:pt idx="95">
                  <c:v>-24267.33</c:v>
                </c:pt>
                <c:pt idx="96">
                  <c:v>-23273.73</c:v>
                </c:pt>
                <c:pt idx="97">
                  <c:v>-22592.42</c:v>
                </c:pt>
                <c:pt idx="98">
                  <c:v>-23715.52</c:v>
                </c:pt>
                <c:pt idx="99">
                  <c:v>-21537.4</c:v>
                </c:pt>
                <c:pt idx="100">
                  <c:v>-24286.74</c:v>
                </c:pt>
                <c:pt idx="101">
                  <c:v>-25631.09</c:v>
                </c:pt>
                <c:pt idx="102">
                  <c:v>-23566.38</c:v>
                </c:pt>
                <c:pt idx="103">
                  <c:v>-22713.88</c:v>
                </c:pt>
                <c:pt idx="104">
                  <c:v>-24409.1</c:v>
                </c:pt>
                <c:pt idx="105">
                  <c:v>-22000.02</c:v>
                </c:pt>
                <c:pt idx="106">
                  <c:v>-24355.87</c:v>
                </c:pt>
                <c:pt idx="107">
                  <c:v>-25501.48</c:v>
                </c:pt>
                <c:pt idx="108">
                  <c:v>-24053.41</c:v>
                </c:pt>
                <c:pt idx="109">
                  <c:v>-24161.49</c:v>
                </c:pt>
                <c:pt idx="110">
                  <c:v>-25142.59</c:v>
                </c:pt>
                <c:pt idx="111">
                  <c:v>-21156.959999999999</c:v>
                </c:pt>
                <c:pt idx="112">
                  <c:v>-24680.47</c:v>
                </c:pt>
                <c:pt idx="113">
                  <c:v>-24185.73</c:v>
                </c:pt>
                <c:pt idx="114">
                  <c:v>-25092.81</c:v>
                </c:pt>
                <c:pt idx="115">
                  <c:v>-22345.67</c:v>
                </c:pt>
                <c:pt idx="116">
                  <c:v>-25404.02</c:v>
                </c:pt>
                <c:pt idx="117">
                  <c:v>-23574.23</c:v>
                </c:pt>
                <c:pt idx="118">
                  <c:v>-24933.33</c:v>
                </c:pt>
                <c:pt idx="119">
                  <c:v>-25112.78</c:v>
                </c:pt>
                <c:pt idx="120">
                  <c:v>-23397.95</c:v>
                </c:pt>
                <c:pt idx="121">
                  <c:v>-24128.1</c:v>
                </c:pt>
                <c:pt idx="122">
                  <c:v>-25229.38</c:v>
                </c:pt>
                <c:pt idx="123">
                  <c:v>-23487.7</c:v>
                </c:pt>
                <c:pt idx="124">
                  <c:v>-26263.73</c:v>
                </c:pt>
                <c:pt idx="125">
                  <c:v>-24525.85</c:v>
                </c:pt>
                <c:pt idx="126">
                  <c:v>-23965.8</c:v>
                </c:pt>
                <c:pt idx="127">
                  <c:v>-25716.7</c:v>
                </c:pt>
                <c:pt idx="128">
                  <c:v>-25618.38</c:v>
                </c:pt>
                <c:pt idx="129">
                  <c:v>-25832.99</c:v>
                </c:pt>
                <c:pt idx="130">
                  <c:v>-25574.16</c:v>
                </c:pt>
                <c:pt idx="131">
                  <c:v>-24992.7</c:v>
                </c:pt>
                <c:pt idx="132">
                  <c:v>-23614.77</c:v>
                </c:pt>
                <c:pt idx="133">
                  <c:v>-23231.89</c:v>
                </c:pt>
                <c:pt idx="134">
                  <c:v>-24124.03</c:v>
                </c:pt>
                <c:pt idx="135">
                  <c:v>-25099.27</c:v>
                </c:pt>
                <c:pt idx="136">
                  <c:v>-24633.93</c:v>
                </c:pt>
                <c:pt idx="137">
                  <c:v>-26379.78</c:v>
                </c:pt>
                <c:pt idx="138">
                  <c:v>-27191.200000000001</c:v>
                </c:pt>
                <c:pt idx="139">
                  <c:v>-26911.23</c:v>
                </c:pt>
                <c:pt idx="140">
                  <c:v>-26803.3</c:v>
                </c:pt>
                <c:pt idx="141">
                  <c:v>-25474.44</c:v>
                </c:pt>
                <c:pt idx="142">
                  <c:v>-27443.200000000001</c:v>
                </c:pt>
                <c:pt idx="143">
                  <c:v>-24289.35</c:v>
                </c:pt>
                <c:pt idx="144">
                  <c:v>-24189.91</c:v>
                </c:pt>
                <c:pt idx="145">
                  <c:v>-26620.55</c:v>
                </c:pt>
                <c:pt idx="146">
                  <c:v>-26506.45</c:v>
                </c:pt>
                <c:pt idx="147">
                  <c:v>-26691.85</c:v>
                </c:pt>
                <c:pt idx="148">
                  <c:v>-25567.29</c:v>
                </c:pt>
                <c:pt idx="149">
                  <c:v>-23887.62</c:v>
                </c:pt>
                <c:pt idx="150">
                  <c:v>-25840.46</c:v>
                </c:pt>
                <c:pt idx="151">
                  <c:v>-25974.16</c:v>
                </c:pt>
                <c:pt idx="152">
                  <c:v>-27266.79</c:v>
                </c:pt>
                <c:pt idx="153">
                  <c:v>-28123.13</c:v>
                </c:pt>
                <c:pt idx="154">
                  <c:v>-25940.27</c:v>
                </c:pt>
                <c:pt idx="155">
                  <c:v>-23527.08</c:v>
                </c:pt>
                <c:pt idx="156">
                  <c:v>-26792.79</c:v>
                </c:pt>
                <c:pt idx="157">
                  <c:v>-26324.720000000001</c:v>
                </c:pt>
                <c:pt idx="158">
                  <c:v>-25259.16</c:v>
                </c:pt>
                <c:pt idx="159">
                  <c:v>-27325.279999999999</c:v>
                </c:pt>
                <c:pt idx="160">
                  <c:v>-25737.13</c:v>
                </c:pt>
                <c:pt idx="161">
                  <c:v>-26017.9</c:v>
                </c:pt>
                <c:pt idx="162">
                  <c:v>-23269.37</c:v>
                </c:pt>
                <c:pt idx="163">
                  <c:v>-25643.31</c:v>
                </c:pt>
                <c:pt idx="164">
                  <c:v>-27509.95</c:v>
                </c:pt>
                <c:pt idx="165">
                  <c:v>-29209.17</c:v>
                </c:pt>
                <c:pt idx="166">
                  <c:v>-26281.919999999998</c:v>
                </c:pt>
                <c:pt idx="167">
                  <c:v>-28225.55</c:v>
                </c:pt>
                <c:pt idx="168">
                  <c:v>-25836.91</c:v>
                </c:pt>
                <c:pt idx="169">
                  <c:v>-27012.66</c:v>
                </c:pt>
                <c:pt idx="170">
                  <c:v>-27406.38</c:v>
                </c:pt>
                <c:pt idx="171">
                  <c:v>-26022.98</c:v>
                </c:pt>
                <c:pt idx="172">
                  <c:v>-26818.04</c:v>
                </c:pt>
                <c:pt idx="173">
                  <c:v>-28530.34</c:v>
                </c:pt>
                <c:pt idx="174">
                  <c:v>-26767.87</c:v>
                </c:pt>
                <c:pt idx="175">
                  <c:v>-26629.16</c:v>
                </c:pt>
                <c:pt idx="176">
                  <c:v>-25912.92</c:v>
                </c:pt>
                <c:pt idx="177">
                  <c:v>-26694.16</c:v>
                </c:pt>
                <c:pt idx="178">
                  <c:v>-30058.91</c:v>
                </c:pt>
                <c:pt idx="179">
                  <c:v>-29254.06</c:v>
                </c:pt>
                <c:pt idx="180">
                  <c:v>-27940.36</c:v>
                </c:pt>
                <c:pt idx="181">
                  <c:v>-26796.36</c:v>
                </c:pt>
                <c:pt idx="182">
                  <c:v>-27278.76</c:v>
                </c:pt>
                <c:pt idx="183">
                  <c:v>-27334.68</c:v>
                </c:pt>
                <c:pt idx="184">
                  <c:v>-28001.84</c:v>
                </c:pt>
                <c:pt idx="185">
                  <c:v>-26740.95</c:v>
                </c:pt>
                <c:pt idx="186">
                  <c:v>-27239.439999999999</c:v>
                </c:pt>
                <c:pt idx="187">
                  <c:v>-27718.799999999999</c:v>
                </c:pt>
                <c:pt idx="188">
                  <c:v>-25681.77</c:v>
                </c:pt>
                <c:pt idx="189">
                  <c:v>-25353.71</c:v>
                </c:pt>
                <c:pt idx="190">
                  <c:v>-28193.31</c:v>
                </c:pt>
                <c:pt idx="191">
                  <c:v>-27280.48</c:v>
                </c:pt>
                <c:pt idx="192">
                  <c:v>-28906.95</c:v>
                </c:pt>
                <c:pt idx="193">
                  <c:v>-27507.54</c:v>
                </c:pt>
                <c:pt idx="194">
                  <c:v>-25223.32</c:v>
                </c:pt>
                <c:pt idx="195">
                  <c:v>-27062.77</c:v>
                </c:pt>
                <c:pt idx="196">
                  <c:v>-27404.2</c:v>
                </c:pt>
                <c:pt idx="197">
                  <c:v>-28774.09</c:v>
                </c:pt>
                <c:pt idx="198">
                  <c:v>-27804.23</c:v>
                </c:pt>
                <c:pt idx="199">
                  <c:v>-28348.13</c:v>
                </c:pt>
                <c:pt idx="200">
                  <c:v>-28489.759999999998</c:v>
                </c:pt>
                <c:pt idx="201">
                  <c:v>-29460.45</c:v>
                </c:pt>
                <c:pt idx="202">
                  <c:v>-28235.42</c:v>
                </c:pt>
                <c:pt idx="203">
                  <c:v>-26820.63</c:v>
                </c:pt>
                <c:pt idx="204">
                  <c:v>-28271.57</c:v>
                </c:pt>
                <c:pt idx="205">
                  <c:v>-26932.17</c:v>
                </c:pt>
                <c:pt idx="206">
                  <c:v>-28547.16</c:v>
                </c:pt>
                <c:pt idx="207">
                  <c:v>-27821.23</c:v>
                </c:pt>
                <c:pt idx="208">
                  <c:v>-27978.3</c:v>
                </c:pt>
                <c:pt idx="209">
                  <c:v>-28853.360000000001</c:v>
                </c:pt>
                <c:pt idx="210">
                  <c:v>-29578.02</c:v>
                </c:pt>
                <c:pt idx="211">
                  <c:v>-27759.11</c:v>
                </c:pt>
                <c:pt idx="212">
                  <c:v>-29429.81</c:v>
                </c:pt>
                <c:pt idx="213">
                  <c:v>-28465.71</c:v>
                </c:pt>
                <c:pt idx="214">
                  <c:v>-30481.09</c:v>
                </c:pt>
                <c:pt idx="215">
                  <c:v>-26630.23</c:v>
                </c:pt>
                <c:pt idx="216">
                  <c:v>-28241.78</c:v>
                </c:pt>
                <c:pt idx="217">
                  <c:v>-27875.39</c:v>
                </c:pt>
                <c:pt idx="218">
                  <c:v>-27518.89</c:v>
                </c:pt>
                <c:pt idx="219">
                  <c:v>-29852.79</c:v>
                </c:pt>
                <c:pt idx="220">
                  <c:v>-28362.25</c:v>
                </c:pt>
                <c:pt idx="221">
                  <c:v>-28871.11</c:v>
                </c:pt>
                <c:pt idx="222">
                  <c:v>-28353.43</c:v>
                </c:pt>
                <c:pt idx="223">
                  <c:v>-29730.16</c:v>
                </c:pt>
                <c:pt idx="224">
                  <c:v>-28753.55</c:v>
                </c:pt>
                <c:pt idx="225">
                  <c:v>-28778.34</c:v>
                </c:pt>
                <c:pt idx="226">
                  <c:v>-30501.37</c:v>
                </c:pt>
                <c:pt idx="227">
                  <c:v>-28064.76</c:v>
                </c:pt>
                <c:pt idx="228">
                  <c:v>-29135.93</c:v>
                </c:pt>
                <c:pt idx="229">
                  <c:v>-26908.42</c:v>
                </c:pt>
                <c:pt idx="230">
                  <c:v>-28425.91</c:v>
                </c:pt>
                <c:pt idx="231">
                  <c:v>-27981.360000000001</c:v>
                </c:pt>
                <c:pt idx="232">
                  <c:v>-28607.439999999999</c:v>
                </c:pt>
                <c:pt idx="233">
                  <c:v>-28868.07</c:v>
                </c:pt>
                <c:pt idx="234">
                  <c:v>-28025.16</c:v>
                </c:pt>
                <c:pt idx="235">
                  <c:v>-27842.98</c:v>
                </c:pt>
                <c:pt idx="236">
                  <c:v>-29498.11</c:v>
                </c:pt>
                <c:pt idx="237">
                  <c:v>-29393.23</c:v>
                </c:pt>
                <c:pt idx="238">
                  <c:v>-29091.32</c:v>
                </c:pt>
                <c:pt idx="239">
                  <c:v>-27008.02</c:v>
                </c:pt>
                <c:pt idx="240">
                  <c:v>-28872.28</c:v>
                </c:pt>
                <c:pt idx="241">
                  <c:v>-27400.63</c:v>
                </c:pt>
                <c:pt idx="242">
                  <c:v>-28442.880000000001</c:v>
                </c:pt>
                <c:pt idx="243">
                  <c:v>-29768.12</c:v>
                </c:pt>
                <c:pt idx="244">
                  <c:v>-29536.16</c:v>
                </c:pt>
                <c:pt idx="245">
                  <c:v>-28997.02</c:v>
                </c:pt>
                <c:pt idx="246">
                  <c:v>-29426.82</c:v>
                </c:pt>
                <c:pt idx="247">
                  <c:v>-32122.2</c:v>
                </c:pt>
                <c:pt idx="248">
                  <c:v>-29432.240000000002</c:v>
                </c:pt>
                <c:pt idx="249">
                  <c:v>-31385.83</c:v>
                </c:pt>
                <c:pt idx="250">
                  <c:v>-28552.39</c:v>
                </c:pt>
                <c:pt idx="251">
                  <c:v>-29591.4</c:v>
                </c:pt>
                <c:pt idx="252">
                  <c:v>-29506.3</c:v>
                </c:pt>
                <c:pt idx="253">
                  <c:v>-27814.69</c:v>
                </c:pt>
                <c:pt idx="254">
                  <c:v>-29007.48</c:v>
                </c:pt>
                <c:pt idx="255">
                  <c:v>-27743.88</c:v>
                </c:pt>
                <c:pt idx="256">
                  <c:v>-28574.1</c:v>
                </c:pt>
                <c:pt idx="257">
                  <c:v>-26816.9</c:v>
                </c:pt>
                <c:pt idx="258">
                  <c:v>-28532.62</c:v>
                </c:pt>
                <c:pt idx="259">
                  <c:v>-27305.71</c:v>
                </c:pt>
                <c:pt idx="260">
                  <c:v>-28573.22</c:v>
                </c:pt>
                <c:pt idx="261">
                  <c:v>-29322.89</c:v>
                </c:pt>
                <c:pt idx="262">
                  <c:v>-30457.51</c:v>
                </c:pt>
                <c:pt idx="263">
                  <c:v>-30762.31</c:v>
                </c:pt>
                <c:pt idx="264">
                  <c:v>-29597.45</c:v>
                </c:pt>
                <c:pt idx="265">
                  <c:v>-29163.03</c:v>
                </c:pt>
                <c:pt idx="266">
                  <c:v>-29330.639999999999</c:v>
                </c:pt>
                <c:pt idx="267">
                  <c:v>-30604.76</c:v>
                </c:pt>
                <c:pt idx="268">
                  <c:v>-30811.07</c:v>
                </c:pt>
                <c:pt idx="269">
                  <c:v>-28856.71</c:v>
                </c:pt>
                <c:pt idx="270">
                  <c:v>-31319.27</c:v>
                </c:pt>
                <c:pt idx="271">
                  <c:v>-29362.62</c:v>
                </c:pt>
                <c:pt idx="272">
                  <c:v>-30329.55</c:v>
                </c:pt>
                <c:pt idx="273">
                  <c:v>-29717.79</c:v>
                </c:pt>
                <c:pt idx="274">
                  <c:v>-30466.59</c:v>
                </c:pt>
                <c:pt idx="275">
                  <c:v>-30281.09</c:v>
                </c:pt>
                <c:pt idx="276">
                  <c:v>-30213.71</c:v>
                </c:pt>
                <c:pt idx="277">
                  <c:v>-29136.11</c:v>
                </c:pt>
                <c:pt idx="278">
                  <c:v>-30517.98</c:v>
                </c:pt>
                <c:pt idx="279">
                  <c:v>-30793.8</c:v>
                </c:pt>
                <c:pt idx="280">
                  <c:v>-30968.99</c:v>
                </c:pt>
                <c:pt idx="281">
                  <c:v>-29561.56</c:v>
                </c:pt>
                <c:pt idx="282">
                  <c:v>-31071.040000000001</c:v>
                </c:pt>
                <c:pt idx="283">
                  <c:v>-29369.72</c:v>
                </c:pt>
                <c:pt idx="284">
                  <c:v>-29300.61</c:v>
                </c:pt>
                <c:pt idx="285">
                  <c:v>-30226.880000000001</c:v>
                </c:pt>
                <c:pt idx="286">
                  <c:v>-31751.69</c:v>
                </c:pt>
                <c:pt idx="287">
                  <c:v>-32872.589999999997</c:v>
                </c:pt>
                <c:pt idx="288">
                  <c:v>-29001.49</c:v>
                </c:pt>
                <c:pt idx="289">
                  <c:v>-31113.37</c:v>
                </c:pt>
                <c:pt idx="290">
                  <c:v>-30938.94</c:v>
                </c:pt>
                <c:pt idx="291">
                  <c:v>-28948.79</c:v>
                </c:pt>
                <c:pt idx="292">
                  <c:v>-31411.3</c:v>
                </c:pt>
                <c:pt idx="293">
                  <c:v>-29075.81</c:v>
                </c:pt>
                <c:pt idx="294">
                  <c:v>-31131.3</c:v>
                </c:pt>
                <c:pt idx="295">
                  <c:v>-29630.35</c:v>
                </c:pt>
                <c:pt idx="296">
                  <c:v>-31309.63</c:v>
                </c:pt>
                <c:pt idx="297">
                  <c:v>-31284.83</c:v>
                </c:pt>
                <c:pt idx="298">
                  <c:v>-28756.05</c:v>
                </c:pt>
                <c:pt idx="299">
                  <c:v>-32917.480000000003</c:v>
                </c:pt>
                <c:pt idx="300">
                  <c:v>-30223.77</c:v>
                </c:pt>
                <c:pt idx="301">
                  <c:v>-29996.77</c:v>
                </c:pt>
                <c:pt idx="302">
                  <c:v>-30627.13</c:v>
                </c:pt>
                <c:pt idx="303">
                  <c:v>-33805.61</c:v>
                </c:pt>
                <c:pt idx="304">
                  <c:v>-31379.119999999999</c:v>
                </c:pt>
                <c:pt idx="305">
                  <c:v>-32932.25</c:v>
                </c:pt>
                <c:pt idx="306">
                  <c:v>-30893.96</c:v>
                </c:pt>
                <c:pt idx="307">
                  <c:v>-31345.87</c:v>
                </c:pt>
                <c:pt idx="308">
                  <c:v>-30394.92</c:v>
                </c:pt>
                <c:pt idx="309">
                  <c:v>-30373.1</c:v>
                </c:pt>
                <c:pt idx="310">
                  <c:v>-33071.97</c:v>
                </c:pt>
                <c:pt idx="311">
                  <c:v>-30409.13</c:v>
                </c:pt>
                <c:pt idx="312">
                  <c:v>-29755.09</c:v>
                </c:pt>
                <c:pt idx="313">
                  <c:v>-29817.96</c:v>
                </c:pt>
                <c:pt idx="314">
                  <c:v>-30135.79</c:v>
                </c:pt>
                <c:pt idx="315">
                  <c:v>-31902.01</c:v>
                </c:pt>
                <c:pt idx="316">
                  <c:v>-31214.51</c:v>
                </c:pt>
                <c:pt idx="317">
                  <c:v>-29488.95</c:v>
                </c:pt>
                <c:pt idx="318">
                  <c:v>-32861.730000000003</c:v>
                </c:pt>
                <c:pt idx="319">
                  <c:v>-32155.97</c:v>
                </c:pt>
                <c:pt idx="320">
                  <c:v>-31379.02</c:v>
                </c:pt>
                <c:pt idx="321">
                  <c:v>-32245.81</c:v>
                </c:pt>
                <c:pt idx="322">
                  <c:v>-30755.93</c:v>
                </c:pt>
                <c:pt idx="323">
                  <c:v>-31892.2</c:v>
                </c:pt>
                <c:pt idx="324">
                  <c:v>-30465.88</c:v>
                </c:pt>
                <c:pt idx="325">
                  <c:v>-32926.57</c:v>
                </c:pt>
                <c:pt idx="326">
                  <c:v>-32233.59</c:v>
                </c:pt>
                <c:pt idx="327">
                  <c:v>-30802.16</c:v>
                </c:pt>
                <c:pt idx="328">
                  <c:v>-31856.26</c:v>
                </c:pt>
                <c:pt idx="329">
                  <c:v>-31992.53</c:v>
                </c:pt>
                <c:pt idx="330">
                  <c:v>-31962.42</c:v>
                </c:pt>
                <c:pt idx="331">
                  <c:v>-33778.94</c:v>
                </c:pt>
                <c:pt idx="332">
                  <c:v>-30266.98</c:v>
                </c:pt>
                <c:pt idx="333">
                  <c:v>-32638.38</c:v>
                </c:pt>
                <c:pt idx="334">
                  <c:v>-30548.52</c:v>
                </c:pt>
                <c:pt idx="335">
                  <c:v>-31213.52</c:v>
                </c:pt>
                <c:pt idx="336">
                  <c:v>-31960.77</c:v>
                </c:pt>
                <c:pt idx="337">
                  <c:v>-31216.560000000001</c:v>
                </c:pt>
                <c:pt idx="338">
                  <c:v>-32124.78</c:v>
                </c:pt>
                <c:pt idx="339">
                  <c:v>-31959.41</c:v>
                </c:pt>
                <c:pt idx="340">
                  <c:v>-31988.63</c:v>
                </c:pt>
                <c:pt idx="341">
                  <c:v>-31928.41</c:v>
                </c:pt>
                <c:pt idx="342">
                  <c:v>-31821.88</c:v>
                </c:pt>
                <c:pt idx="343">
                  <c:v>-34425.050000000003</c:v>
                </c:pt>
                <c:pt idx="344">
                  <c:v>-33259.870000000003</c:v>
                </c:pt>
                <c:pt idx="345">
                  <c:v>-32906.17</c:v>
                </c:pt>
                <c:pt idx="346">
                  <c:v>-32135.05</c:v>
                </c:pt>
                <c:pt idx="347">
                  <c:v>-32603.83</c:v>
                </c:pt>
                <c:pt idx="348">
                  <c:v>-29843.47</c:v>
                </c:pt>
                <c:pt idx="349">
                  <c:v>-32215.54</c:v>
                </c:pt>
                <c:pt idx="350">
                  <c:v>-28918.13</c:v>
                </c:pt>
                <c:pt idx="351">
                  <c:v>-32594.84</c:v>
                </c:pt>
                <c:pt idx="352">
                  <c:v>-32979.629999999997</c:v>
                </c:pt>
                <c:pt idx="353">
                  <c:v>-30782.59</c:v>
                </c:pt>
                <c:pt idx="354">
                  <c:v>-33460.879999999997</c:v>
                </c:pt>
                <c:pt idx="355">
                  <c:v>-31299.63</c:v>
                </c:pt>
                <c:pt idx="356">
                  <c:v>-30025.82</c:v>
                </c:pt>
                <c:pt idx="357">
                  <c:v>-32033.040000000001</c:v>
                </c:pt>
                <c:pt idx="358">
                  <c:v>-31361.7</c:v>
                </c:pt>
                <c:pt idx="359">
                  <c:v>-34301.85</c:v>
                </c:pt>
                <c:pt idx="360">
                  <c:v>-32705.22</c:v>
                </c:pt>
                <c:pt idx="361">
                  <c:v>-33525.160000000003</c:v>
                </c:pt>
                <c:pt idx="362">
                  <c:v>-33891.230000000003</c:v>
                </c:pt>
                <c:pt idx="363">
                  <c:v>-34684.76</c:v>
                </c:pt>
                <c:pt idx="364">
                  <c:v>-33695.06</c:v>
                </c:pt>
                <c:pt idx="365">
                  <c:v>-30876.39</c:v>
                </c:pt>
                <c:pt idx="366">
                  <c:v>-33727.18</c:v>
                </c:pt>
                <c:pt idx="367">
                  <c:v>-32270.01</c:v>
                </c:pt>
                <c:pt idx="368">
                  <c:v>-31922.91</c:v>
                </c:pt>
                <c:pt idx="369">
                  <c:v>-32423.9</c:v>
                </c:pt>
                <c:pt idx="370">
                  <c:v>-34092.910000000003</c:v>
                </c:pt>
                <c:pt idx="371">
                  <c:v>-31579.95</c:v>
                </c:pt>
                <c:pt idx="372">
                  <c:v>-33210.629999999997</c:v>
                </c:pt>
                <c:pt idx="373">
                  <c:v>-32072.82</c:v>
                </c:pt>
                <c:pt idx="374">
                  <c:v>-32845.440000000002</c:v>
                </c:pt>
                <c:pt idx="375">
                  <c:v>-32860.879999999997</c:v>
                </c:pt>
                <c:pt idx="376">
                  <c:v>-31575.09</c:v>
                </c:pt>
                <c:pt idx="377">
                  <c:v>-37009.550000000003</c:v>
                </c:pt>
                <c:pt idx="378">
                  <c:v>-31802.720000000001</c:v>
                </c:pt>
                <c:pt idx="379">
                  <c:v>-32900.44</c:v>
                </c:pt>
                <c:pt idx="380">
                  <c:v>-31771.53</c:v>
                </c:pt>
                <c:pt idx="381">
                  <c:v>-33996.81</c:v>
                </c:pt>
                <c:pt idx="382">
                  <c:v>-32220.639999999999</c:v>
                </c:pt>
                <c:pt idx="383">
                  <c:v>-34467.800000000003</c:v>
                </c:pt>
                <c:pt idx="384">
                  <c:v>-32811.93</c:v>
                </c:pt>
                <c:pt idx="385">
                  <c:v>-32924.47</c:v>
                </c:pt>
                <c:pt idx="386">
                  <c:v>-33737.800000000003</c:v>
                </c:pt>
                <c:pt idx="387">
                  <c:v>-32487.41</c:v>
                </c:pt>
                <c:pt idx="388">
                  <c:v>-31497.68</c:v>
                </c:pt>
                <c:pt idx="389">
                  <c:v>-32091.84</c:v>
                </c:pt>
                <c:pt idx="390">
                  <c:v>-33854.980000000003</c:v>
                </c:pt>
                <c:pt idx="391">
                  <c:v>-33510.71</c:v>
                </c:pt>
                <c:pt idx="392">
                  <c:v>-32486.38</c:v>
                </c:pt>
                <c:pt idx="393">
                  <c:v>-32138.34</c:v>
                </c:pt>
                <c:pt idx="394">
                  <c:v>-33923.919999999998</c:v>
                </c:pt>
                <c:pt idx="395">
                  <c:v>-34980.32</c:v>
                </c:pt>
                <c:pt idx="396">
                  <c:v>-33150.550000000003</c:v>
                </c:pt>
                <c:pt idx="397">
                  <c:v>-33934.76</c:v>
                </c:pt>
                <c:pt idx="398">
                  <c:v>-31975.27</c:v>
                </c:pt>
                <c:pt idx="399">
                  <c:v>-34013.78</c:v>
                </c:pt>
                <c:pt idx="400">
                  <c:v>-33884.94</c:v>
                </c:pt>
                <c:pt idx="401">
                  <c:v>-32596.79</c:v>
                </c:pt>
                <c:pt idx="402">
                  <c:v>-33546.019999999997</c:v>
                </c:pt>
                <c:pt idx="403">
                  <c:v>-33568.660000000003</c:v>
                </c:pt>
                <c:pt idx="404">
                  <c:v>-34371.440000000002</c:v>
                </c:pt>
                <c:pt idx="405">
                  <c:v>-34226.550000000003</c:v>
                </c:pt>
                <c:pt idx="406">
                  <c:v>-32708.37</c:v>
                </c:pt>
                <c:pt idx="407">
                  <c:v>-32793.300000000003</c:v>
                </c:pt>
                <c:pt idx="408">
                  <c:v>-32429.200000000001</c:v>
                </c:pt>
                <c:pt idx="409">
                  <c:v>-33615.910000000003</c:v>
                </c:pt>
                <c:pt idx="410">
                  <c:v>-34394.730000000003</c:v>
                </c:pt>
                <c:pt idx="411">
                  <c:v>-32805.65</c:v>
                </c:pt>
                <c:pt idx="412">
                  <c:v>-33761.33</c:v>
                </c:pt>
                <c:pt idx="413">
                  <c:v>-35131.15</c:v>
                </c:pt>
                <c:pt idx="414">
                  <c:v>-35180.339999999997</c:v>
                </c:pt>
                <c:pt idx="415">
                  <c:v>-33168.980000000003</c:v>
                </c:pt>
                <c:pt idx="416">
                  <c:v>-36091.279999999999</c:v>
                </c:pt>
                <c:pt idx="417">
                  <c:v>-34277.449999999997</c:v>
                </c:pt>
                <c:pt idx="418">
                  <c:v>-34971.879999999997</c:v>
                </c:pt>
                <c:pt idx="419">
                  <c:v>-32630.5</c:v>
                </c:pt>
                <c:pt idx="420">
                  <c:v>-34101.279999999999</c:v>
                </c:pt>
                <c:pt idx="421">
                  <c:v>-34122.589999999997</c:v>
                </c:pt>
                <c:pt idx="422">
                  <c:v>-34874.089999999997</c:v>
                </c:pt>
                <c:pt idx="423">
                  <c:v>-33603.870000000003</c:v>
                </c:pt>
                <c:pt idx="424">
                  <c:v>-33312.53</c:v>
                </c:pt>
                <c:pt idx="425">
                  <c:v>-33364.71</c:v>
                </c:pt>
                <c:pt idx="426">
                  <c:v>-33453.879999999997</c:v>
                </c:pt>
                <c:pt idx="427">
                  <c:v>-32733.18</c:v>
                </c:pt>
                <c:pt idx="428">
                  <c:v>-35678.839999999997</c:v>
                </c:pt>
                <c:pt idx="429">
                  <c:v>-34135.5</c:v>
                </c:pt>
                <c:pt idx="430">
                  <c:v>-33738.730000000003</c:v>
                </c:pt>
                <c:pt idx="431">
                  <c:v>-34144.769999999997</c:v>
                </c:pt>
                <c:pt idx="432">
                  <c:v>-37866.379999999997</c:v>
                </c:pt>
                <c:pt idx="433">
                  <c:v>-34315.67</c:v>
                </c:pt>
                <c:pt idx="434">
                  <c:v>-33566.699999999997</c:v>
                </c:pt>
                <c:pt idx="435">
                  <c:v>-33172.68</c:v>
                </c:pt>
                <c:pt idx="436">
                  <c:v>-34528.46</c:v>
                </c:pt>
                <c:pt idx="437">
                  <c:v>-34287.21</c:v>
                </c:pt>
                <c:pt idx="438">
                  <c:v>-35792.339999999997</c:v>
                </c:pt>
                <c:pt idx="439">
                  <c:v>-37041.67</c:v>
                </c:pt>
                <c:pt idx="440">
                  <c:v>-34731.360000000001</c:v>
                </c:pt>
                <c:pt idx="441">
                  <c:v>-35251</c:v>
                </c:pt>
                <c:pt idx="442">
                  <c:v>-34177.89</c:v>
                </c:pt>
                <c:pt idx="443">
                  <c:v>-36091.050000000003</c:v>
                </c:pt>
                <c:pt idx="444">
                  <c:v>-35912.620000000003</c:v>
                </c:pt>
                <c:pt idx="445">
                  <c:v>-33334.71</c:v>
                </c:pt>
                <c:pt idx="446">
                  <c:v>-37564.269999999997</c:v>
                </c:pt>
                <c:pt idx="447">
                  <c:v>-36785.67</c:v>
                </c:pt>
                <c:pt idx="448">
                  <c:v>-36396.47</c:v>
                </c:pt>
                <c:pt idx="449">
                  <c:v>-33561.040000000001</c:v>
                </c:pt>
                <c:pt idx="450">
                  <c:v>-34616.959999999999</c:v>
                </c:pt>
                <c:pt idx="451">
                  <c:v>-33438.39</c:v>
                </c:pt>
                <c:pt idx="452">
                  <c:v>-34846.800000000003</c:v>
                </c:pt>
                <c:pt idx="453">
                  <c:v>-35067.769999999997</c:v>
                </c:pt>
                <c:pt idx="454">
                  <c:v>-34103.61</c:v>
                </c:pt>
                <c:pt idx="455">
                  <c:v>-34669.1</c:v>
                </c:pt>
                <c:pt idx="456">
                  <c:v>-34474.559999999998</c:v>
                </c:pt>
                <c:pt idx="457">
                  <c:v>-34904.480000000003</c:v>
                </c:pt>
                <c:pt idx="458">
                  <c:v>-33082.269999999997</c:v>
                </c:pt>
                <c:pt idx="459">
                  <c:v>-32870.199999999997</c:v>
                </c:pt>
                <c:pt idx="460">
                  <c:v>-37753.379999999997</c:v>
                </c:pt>
                <c:pt idx="461">
                  <c:v>-36582.589999999997</c:v>
                </c:pt>
                <c:pt idx="462">
                  <c:v>-35081.39</c:v>
                </c:pt>
                <c:pt idx="463">
                  <c:v>-35265.160000000003</c:v>
                </c:pt>
                <c:pt idx="464">
                  <c:v>-34692.28</c:v>
                </c:pt>
                <c:pt idx="465">
                  <c:v>-36593.18</c:v>
                </c:pt>
                <c:pt idx="466">
                  <c:v>-34718.959999999999</c:v>
                </c:pt>
                <c:pt idx="467">
                  <c:v>-35804.019999999997</c:v>
                </c:pt>
                <c:pt idx="468">
                  <c:v>-35459.97</c:v>
                </c:pt>
                <c:pt idx="469">
                  <c:v>-34839.33</c:v>
                </c:pt>
                <c:pt idx="470">
                  <c:v>-37719.360000000001</c:v>
                </c:pt>
                <c:pt idx="471">
                  <c:v>-34858.74</c:v>
                </c:pt>
                <c:pt idx="472">
                  <c:v>-34798.300000000003</c:v>
                </c:pt>
                <c:pt idx="473">
                  <c:v>-36176.14</c:v>
                </c:pt>
                <c:pt idx="474">
                  <c:v>-34230.82</c:v>
                </c:pt>
                <c:pt idx="475">
                  <c:v>-35337.730000000003</c:v>
                </c:pt>
                <c:pt idx="476">
                  <c:v>-35774.269999999997</c:v>
                </c:pt>
                <c:pt idx="477">
                  <c:v>-33683.699999999997</c:v>
                </c:pt>
                <c:pt idx="478">
                  <c:v>-35590.550000000003</c:v>
                </c:pt>
                <c:pt idx="479">
                  <c:v>-33867.410000000003</c:v>
                </c:pt>
                <c:pt idx="480">
                  <c:v>-36792.31</c:v>
                </c:pt>
                <c:pt idx="481">
                  <c:v>-36144.54</c:v>
                </c:pt>
                <c:pt idx="482">
                  <c:v>-33528.730000000003</c:v>
                </c:pt>
                <c:pt idx="483">
                  <c:v>-33697.550000000003</c:v>
                </c:pt>
                <c:pt idx="484">
                  <c:v>-33511.32</c:v>
                </c:pt>
                <c:pt idx="485">
                  <c:v>-35597.11</c:v>
                </c:pt>
                <c:pt idx="486">
                  <c:v>-36734.959999999999</c:v>
                </c:pt>
                <c:pt idx="487">
                  <c:v>-35472.629999999997</c:v>
                </c:pt>
                <c:pt idx="488">
                  <c:v>-36500.839999999997</c:v>
                </c:pt>
                <c:pt idx="489">
                  <c:v>-38369.730000000003</c:v>
                </c:pt>
                <c:pt idx="490">
                  <c:v>-36086.5</c:v>
                </c:pt>
                <c:pt idx="491">
                  <c:v>-35619.660000000003</c:v>
                </c:pt>
                <c:pt idx="492">
                  <c:v>-37660.18</c:v>
                </c:pt>
                <c:pt idx="493">
                  <c:v>-36733.980000000003</c:v>
                </c:pt>
                <c:pt idx="494">
                  <c:v>-35139.75</c:v>
                </c:pt>
                <c:pt idx="495">
                  <c:v>-35602.120000000003</c:v>
                </c:pt>
                <c:pt idx="496">
                  <c:v>-36225.72</c:v>
                </c:pt>
                <c:pt idx="497">
                  <c:v>-37383.230000000003</c:v>
                </c:pt>
                <c:pt idx="498">
                  <c:v>-37295.370000000003</c:v>
                </c:pt>
                <c:pt idx="499">
                  <c:v>-34515.47</c:v>
                </c:pt>
                <c:pt idx="500">
                  <c:v>-36086.239999999998</c:v>
                </c:pt>
                <c:pt idx="501">
                  <c:v>-35176.959999999999</c:v>
                </c:pt>
                <c:pt idx="502">
                  <c:v>-36231.980000000003</c:v>
                </c:pt>
                <c:pt idx="503">
                  <c:v>-37531.82</c:v>
                </c:pt>
                <c:pt idx="504">
                  <c:v>-36377.519999999997</c:v>
                </c:pt>
                <c:pt idx="505">
                  <c:v>-34119.449999999997</c:v>
                </c:pt>
                <c:pt idx="506">
                  <c:v>-35600.61</c:v>
                </c:pt>
                <c:pt idx="507">
                  <c:v>-37035.53</c:v>
                </c:pt>
                <c:pt idx="508">
                  <c:v>-34964.800000000003</c:v>
                </c:pt>
                <c:pt idx="509">
                  <c:v>-35741.54</c:v>
                </c:pt>
                <c:pt idx="510">
                  <c:v>-37894.269999999997</c:v>
                </c:pt>
                <c:pt idx="511">
                  <c:v>-35340.089999999997</c:v>
                </c:pt>
                <c:pt idx="512">
                  <c:v>-36684.04</c:v>
                </c:pt>
                <c:pt idx="513">
                  <c:v>-36016.31</c:v>
                </c:pt>
                <c:pt idx="514">
                  <c:v>-37269.29</c:v>
                </c:pt>
                <c:pt idx="515">
                  <c:v>-36018.25</c:v>
                </c:pt>
                <c:pt idx="516">
                  <c:v>-34939.839999999997</c:v>
                </c:pt>
                <c:pt idx="517">
                  <c:v>-36144.879999999997</c:v>
                </c:pt>
                <c:pt idx="518">
                  <c:v>-34769.300000000003</c:v>
                </c:pt>
                <c:pt idx="519">
                  <c:v>-36709.58</c:v>
                </c:pt>
                <c:pt idx="520">
                  <c:v>-35506.980000000003</c:v>
                </c:pt>
                <c:pt idx="521">
                  <c:v>-34611.760000000002</c:v>
                </c:pt>
                <c:pt idx="522">
                  <c:v>-36862.449999999997</c:v>
                </c:pt>
                <c:pt idx="523">
                  <c:v>-38400.44</c:v>
                </c:pt>
                <c:pt idx="524">
                  <c:v>-36390.699999999997</c:v>
                </c:pt>
                <c:pt idx="525">
                  <c:v>-36463.879999999997</c:v>
                </c:pt>
                <c:pt idx="526">
                  <c:v>-36415.019999999997</c:v>
                </c:pt>
                <c:pt idx="527">
                  <c:v>-37769.18</c:v>
                </c:pt>
                <c:pt idx="528">
                  <c:v>-36883.910000000003</c:v>
                </c:pt>
                <c:pt idx="529">
                  <c:v>-37384.800000000003</c:v>
                </c:pt>
                <c:pt idx="530">
                  <c:v>-35206.03</c:v>
                </c:pt>
                <c:pt idx="531">
                  <c:v>-36670.04</c:v>
                </c:pt>
                <c:pt idx="532">
                  <c:v>-38393.089999999997</c:v>
                </c:pt>
                <c:pt idx="533">
                  <c:v>-36496.449999999997</c:v>
                </c:pt>
                <c:pt idx="534">
                  <c:v>-35973.550000000003</c:v>
                </c:pt>
                <c:pt idx="535">
                  <c:v>-37221.879999999997</c:v>
                </c:pt>
                <c:pt idx="536">
                  <c:v>-37430.94</c:v>
                </c:pt>
                <c:pt idx="537">
                  <c:v>-38265.300000000003</c:v>
                </c:pt>
                <c:pt idx="538">
                  <c:v>-38018.5</c:v>
                </c:pt>
                <c:pt idx="539">
                  <c:v>-35346.57</c:v>
                </c:pt>
                <c:pt idx="540">
                  <c:v>-37150.19</c:v>
                </c:pt>
                <c:pt idx="541">
                  <c:v>-37480.94</c:v>
                </c:pt>
                <c:pt idx="542">
                  <c:v>-36806.660000000003</c:v>
                </c:pt>
                <c:pt idx="543">
                  <c:v>-34714.81</c:v>
                </c:pt>
                <c:pt idx="544">
                  <c:v>-35166.5</c:v>
                </c:pt>
                <c:pt idx="545">
                  <c:v>-37140.04</c:v>
                </c:pt>
                <c:pt idx="546">
                  <c:v>-35522.51</c:v>
                </c:pt>
                <c:pt idx="547">
                  <c:v>-36614.559999999998</c:v>
                </c:pt>
                <c:pt idx="548">
                  <c:v>-36873.99</c:v>
                </c:pt>
                <c:pt idx="549">
                  <c:v>-37269.58</c:v>
                </c:pt>
                <c:pt idx="550">
                  <c:v>-37040.42</c:v>
                </c:pt>
                <c:pt idx="551">
                  <c:v>-37374.35</c:v>
                </c:pt>
                <c:pt idx="552">
                  <c:v>-36359.5</c:v>
                </c:pt>
                <c:pt idx="553">
                  <c:v>-36766.21</c:v>
                </c:pt>
                <c:pt idx="554">
                  <c:v>-35404.660000000003</c:v>
                </c:pt>
                <c:pt idx="555">
                  <c:v>-37531.29</c:v>
                </c:pt>
                <c:pt idx="556">
                  <c:v>-37870.129999999997</c:v>
                </c:pt>
                <c:pt idx="557">
                  <c:v>-36429.980000000003</c:v>
                </c:pt>
                <c:pt idx="558">
                  <c:v>-37776.32</c:v>
                </c:pt>
                <c:pt idx="559">
                  <c:v>-36329.49</c:v>
                </c:pt>
                <c:pt idx="560">
                  <c:v>-35238.69</c:v>
                </c:pt>
                <c:pt idx="561">
                  <c:v>-37115.35</c:v>
                </c:pt>
                <c:pt idx="562">
                  <c:v>-36065.949999999997</c:v>
                </c:pt>
                <c:pt idx="563">
                  <c:v>-38705.08</c:v>
                </c:pt>
                <c:pt idx="564">
                  <c:v>-36492.559999999998</c:v>
                </c:pt>
                <c:pt idx="565">
                  <c:v>-40033.69</c:v>
                </c:pt>
                <c:pt idx="566">
                  <c:v>-36561.519999999997</c:v>
                </c:pt>
                <c:pt idx="567">
                  <c:v>-37146.160000000003</c:v>
                </c:pt>
                <c:pt idx="568">
                  <c:v>-38857.68</c:v>
                </c:pt>
                <c:pt idx="569">
                  <c:v>-35367.08</c:v>
                </c:pt>
                <c:pt idx="570">
                  <c:v>-38107.69</c:v>
                </c:pt>
                <c:pt idx="571">
                  <c:v>-37549.32</c:v>
                </c:pt>
                <c:pt idx="572">
                  <c:v>-38152.089999999997</c:v>
                </c:pt>
                <c:pt idx="573">
                  <c:v>-38189.86</c:v>
                </c:pt>
                <c:pt idx="574">
                  <c:v>-37502.81</c:v>
                </c:pt>
                <c:pt idx="575">
                  <c:v>-35944.26</c:v>
                </c:pt>
                <c:pt idx="576">
                  <c:v>-35895.120000000003</c:v>
                </c:pt>
                <c:pt idx="577">
                  <c:v>-35671.800000000003</c:v>
                </c:pt>
                <c:pt idx="578">
                  <c:v>-37553.379999999997</c:v>
                </c:pt>
                <c:pt idx="579">
                  <c:v>-37207.07</c:v>
                </c:pt>
                <c:pt idx="580">
                  <c:v>-36649.26</c:v>
                </c:pt>
                <c:pt idx="581">
                  <c:v>-35912.92</c:v>
                </c:pt>
                <c:pt idx="582">
                  <c:v>-37625.269999999997</c:v>
                </c:pt>
                <c:pt idx="583">
                  <c:v>-39368.01</c:v>
                </c:pt>
                <c:pt idx="584">
                  <c:v>-37813.89</c:v>
                </c:pt>
                <c:pt idx="585">
                  <c:v>-35941.56</c:v>
                </c:pt>
                <c:pt idx="586">
                  <c:v>-38507.089999999997</c:v>
                </c:pt>
                <c:pt idx="587">
                  <c:v>-38907</c:v>
                </c:pt>
                <c:pt idx="588">
                  <c:v>-37181.69</c:v>
                </c:pt>
                <c:pt idx="589">
                  <c:v>-37712.449999999997</c:v>
                </c:pt>
                <c:pt idx="590">
                  <c:v>-38331.230000000003</c:v>
                </c:pt>
                <c:pt idx="591">
                  <c:v>-38145.199999999997</c:v>
                </c:pt>
                <c:pt idx="592">
                  <c:v>-37643.800000000003</c:v>
                </c:pt>
                <c:pt idx="593">
                  <c:v>-37087.06</c:v>
                </c:pt>
                <c:pt idx="594">
                  <c:v>-40206.49</c:v>
                </c:pt>
                <c:pt idx="595">
                  <c:v>-37210.82</c:v>
                </c:pt>
                <c:pt idx="596">
                  <c:v>-36366.31</c:v>
                </c:pt>
                <c:pt idx="597">
                  <c:v>-39048.07</c:v>
                </c:pt>
                <c:pt idx="598">
                  <c:v>-39064.29</c:v>
                </c:pt>
                <c:pt idx="599">
                  <c:v>-38545.410000000003</c:v>
                </c:pt>
                <c:pt idx="600">
                  <c:v>-38327</c:v>
                </c:pt>
                <c:pt idx="601">
                  <c:v>-40292.480000000003</c:v>
                </c:pt>
                <c:pt idx="602">
                  <c:v>-38871.22</c:v>
                </c:pt>
                <c:pt idx="603">
                  <c:v>-40337.129999999997</c:v>
                </c:pt>
                <c:pt idx="604">
                  <c:v>-40063.269999999997</c:v>
                </c:pt>
                <c:pt idx="605">
                  <c:v>-40250.71</c:v>
                </c:pt>
                <c:pt idx="606">
                  <c:v>-40781.93</c:v>
                </c:pt>
                <c:pt idx="607">
                  <c:v>-38722.86</c:v>
                </c:pt>
                <c:pt idx="608">
                  <c:v>-39197.129999999997</c:v>
                </c:pt>
                <c:pt idx="609">
                  <c:v>-39253.019999999997</c:v>
                </c:pt>
                <c:pt idx="610">
                  <c:v>-38021.760000000002</c:v>
                </c:pt>
                <c:pt idx="611">
                  <c:v>-39015.089999999997</c:v>
                </c:pt>
                <c:pt idx="612">
                  <c:v>-39391.06</c:v>
                </c:pt>
                <c:pt idx="613">
                  <c:v>-39430.639999999999</c:v>
                </c:pt>
                <c:pt idx="614">
                  <c:v>-39283.440000000002</c:v>
                </c:pt>
                <c:pt idx="615">
                  <c:v>-38113.51</c:v>
                </c:pt>
                <c:pt idx="616">
                  <c:v>-38605.160000000003</c:v>
                </c:pt>
                <c:pt idx="617">
                  <c:v>-38273.65</c:v>
                </c:pt>
                <c:pt idx="618">
                  <c:v>-40146.28</c:v>
                </c:pt>
                <c:pt idx="619">
                  <c:v>-40109.360000000001</c:v>
                </c:pt>
                <c:pt idx="620">
                  <c:v>-38035.660000000003</c:v>
                </c:pt>
                <c:pt idx="621">
                  <c:v>-37042.480000000003</c:v>
                </c:pt>
                <c:pt idx="622">
                  <c:v>-39224.629999999997</c:v>
                </c:pt>
                <c:pt idx="623">
                  <c:v>-39700.11</c:v>
                </c:pt>
                <c:pt idx="624">
                  <c:v>-37905.33</c:v>
                </c:pt>
                <c:pt idx="625">
                  <c:v>-38271.919999999998</c:v>
                </c:pt>
                <c:pt idx="626">
                  <c:v>-37357.06</c:v>
                </c:pt>
                <c:pt idx="627">
                  <c:v>-39520.21</c:v>
                </c:pt>
                <c:pt idx="628">
                  <c:v>-38798.15</c:v>
                </c:pt>
                <c:pt idx="629">
                  <c:v>-38925.74</c:v>
                </c:pt>
                <c:pt idx="630">
                  <c:v>-39494.800000000003</c:v>
                </c:pt>
                <c:pt idx="631">
                  <c:v>-38687.519999999997</c:v>
                </c:pt>
                <c:pt idx="632">
                  <c:v>-40267.75</c:v>
                </c:pt>
                <c:pt idx="633">
                  <c:v>-40475.129999999997</c:v>
                </c:pt>
                <c:pt idx="634">
                  <c:v>-38621.019999999997</c:v>
                </c:pt>
                <c:pt idx="635">
                  <c:v>-37604.089999999997</c:v>
                </c:pt>
                <c:pt idx="636">
                  <c:v>-39630.04</c:v>
                </c:pt>
                <c:pt idx="637">
                  <c:v>-38227.35</c:v>
                </c:pt>
                <c:pt idx="638">
                  <c:v>-38960.160000000003</c:v>
                </c:pt>
                <c:pt idx="639">
                  <c:v>-39599.589999999997</c:v>
                </c:pt>
                <c:pt idx="640">
                  <c:v>-38988.879999999997</c:v>
                </c:pt>
                <c:pt idx="641">
                  <c:v>-40110.379999999997</c:v>
                </c:pt>
                <c:pt idx="642">
                  <c:v>-39475.300000000003</c:v>
                </c:pt>
                <c:pt idx="643">
                  <c:v>-38632.61</c:v>
                </c:pt>
                <c:pt idx="644">
                  <c:v>-38641.49</c:v>
                </c:pt>
                <c:pt idx="645">
                  <c:v>-38369.879999999997</c:v>
                </c:pt>
                <c:pt idx="646">
                  <c:v>-38341.730000000003</c:v>
                </c:pt>
                <c:pt idx="647">
                  <c:v>-38908.699999999997</c:v>
                </c:pt>
                <c:pt idx="648">
                  <c:v>-39914.85</c:v>
                </c:pt>
                <c:pt idx="649">
                  <c:v>-39628.519999999997</c:v>
                </c:pt>
                <c:pt idx="650">
                  <c:v>-39303.4</c:v>
                </c:pt>
                <c:pt idx="651">
                  <c:v>-39311.019999999997</c:v>
                </c:pt>
                <c:pt idx="652">
                  <c:v>-39079.4</c:v>
                </c:pt>
                <c:pt idx="653">
                  <c:v>-39810.800000000003</c:v>
                </c:pt>
                <c:pt idx="654">
                  <c:v>-40157.68</c:v>
                </c:pt>
                <c:pt idx="655">
                  <c:v>-38030.129999999997</c:v>
                </c:pt>
                <c:pt idx="656">
                  <c:v>-40217.769999999997</c:v>
                </c:pt>
                <c:pt idx="657">
                  <c:v>-40393.129999999997</c:v>
                </c:pt>
                <c:pt idx="658">
                  <c:v>-40442.81</c:v>
                </c:pt>
                <c:pt idx="659">
                  <c:v>-38063.78</c:v>
                </c:pt>
                <c:pt idx="660">
                  <c:v>-40253.49</c:v>
                </c:pt>
                <c:pt idx="661">
                  <c:v>-39762.78</c:v>
                </c:pt>
                <c:pt idx="662">
                  <c:v>-40510.089999999997</c:v>
                </c:pt>
                <c:pt idx="663">
                  <c:v>-39199.230000000003</c:v>
                </c:pt>
                <c:pt idx="664">
                  <c:v>-40331.440000000002</c:v>
                </c:pt>
                <c:pt idx="665">
                  <c:v>-40309.050000000003</c:v>
                </c:pt>
                <c:pt idx="666">
                  <c:v>-40569.760000000002</c:v>
                </c:pt>
                <c:pt idx="667">
                  <c:v>-39007.269999999997</c:v>
                </c:pt>
                <c:pt idx="668">
                  <c:v>-38917.75</c:v>
                </c:pt>
                <c:pt idx="669">
                  <c:v>-40305.300000000003</c:v>
                </c:pt>
                <c:pt idx="670">
                  <c:v>-38986.370000000003</c:v>
                </c:pt>
                <c:pt idx="671">
                  <c:v>-41057.21</c:v>
                </c:pt>
                <c:pt idx="672">
                  <c:v>-39733.949999999997</c:v>
                </c:pt>
                <c:pt idx="673">
                  <c:v>-40001.410000000003</c:v>
                </c:pt>
                <c:pt idx="674">
                  <c:v>-38855.08</c:v>
                </c:pt>
                <c:pt idx="675">
                  <c:v>-39801.339999999997</c:v>
                </c:pt>
                <c:pt idx="676">
                  <c:v>-39606.69</c:v>
                </c:pt>
                <c:pt idx="677">
                  <c:v>-41358.21</c:v>
                </c:pt>
                <c:pt idx="678">
                  <c:v>-38966.79</c:v>
                </c:pt>
                <c:pt idx="679">
                  <c:v>-40347.449999999997</c:v>
                </c:pt>
                <c:pt idx="680">
                  <c:v>-39637.14</c:v>
                </c:pt>
                <c:pt idx="681">
                  <c:v>-40167.03</c:v>
                </c:pt>
                <c:pt idx="682">
                  <c:v>-38569.25</c:v>
                </c:pt>
                <c:pt idx="683">
                  <c:v>-39781.03</c:v>
                </c:pt>
                <c:pt idx="684">
                  <c:v>-40175.33</c:v>
                </c:pt>
                <c:pt idx="685">
                  <c:v>-39356.11</c:v>
                </c:pt>
                <c:pt idx="686">
                  <c:v>-40497.51</c:v>
                </c:pt>
                <c:pt idx="687">
                  <c:v>-39586.519999999997</c:v>
                </c:pt>
                <c:pt idx="688">
                  <c:v>-41318.300000000003</c:v>
                </c:pt>
                <c:pt idx="689">
                  <c:v>-40283.160000000003</c:v>
                </c:pt>
                <c:pt idx="690">
                  <c:v>-39383.730000000003</c:v>
                </c:pt>
                <c:pt idx="691">
                  <c:v>-41278.15</c:v>
                </c:pt>
                <c:pt idx="692">
                  <c:v>-40474.050000000003</c:v>
                </c:pt>
                <c:pt idx="693">
                  <c:v>-39909.279999999999</c:v>
                </c:pt>
                <c:pt idx="694">
                  <c:v>-40090.550000000003</c:v>
                </c:pt>
                <c:pt idx="695">
                  <c:v>-38357.58</c:v>
                </c:pt>
                <c:pt idx="696">
                  <c:v>-39646.910000000003</c:v>
                </c:pt>
                <c:pt idx="697">
                  <c:v>-40738.239999999998</c:v>
                </c:pt>
                <c:pt idx="698">
                  <c:v>-40961.21</c:v>
                </c:pt>
                <c:pt idx="699">
                  <c:v>-40762.97</c:v>
                </c:pt>
                <c:pt idx="700">
                  <c:v>-40690.730000000003</c:v>
                </c:pt>
                <c:pt idx="701">
                  <c:v>-41253.51</c:v>
                </c:pt>
                <c:pt idx="702">
                  <c:v>-39351.11</c:v>
                </c:pt>
                <c:pt idx="703">
                  <c:v>-39190.54</c:v>
                </c:pt>
                <c:pt idx="704">
                  <c:v>-39243.22</c:v>
                </c:pt>
                <c:pt idx="705">
                  <c:v>-40503.99</c:v>
                </c:pt>
                <c:pt idx="706">
                  <c:v>-38677.93</c:v>
                </c:pt>
                <c:pt idx="707">
                  <c:v>-40646.300000000003</c:v>
                </c:pt>
                <c:pt idx="708">
                  <c:v>-41010.839999999997</c:v>
                </c:pt>
                <c:pt idx="709">
                  <c:v>-40164.269999999997</c:v>
                </c:pt>
                <c:pt idx="710">
                  <c:v>-40429.07</c:v>
                </c:pt>
                <c:pt idx="711">
                  <c:v>-41181.050000000003</c:v>
                </c:pt>
                <c:pt idx="712">
                  <c:v>-38911.040000000001</c:v>
                </c:pt>
                <c:pt idx="713">
                  <c:v>-40282.769999999997</c:v>
                </c:pt>
                <c:pt idx="714">
                  <c:v>-41236.870000000003</c:v>
                </c:pt>
                <c:pt idx="715">
                  <c:v>-40845.58</c:v>
                </c:pt>
                <c:pt idx="716">
                  <c:v>-39467.78</c:v>
                </c:pt>
                <c:pt idx="717">
                  <c:v>-39631.29</c:v>
                </c:pt>
                <c:pt idx="718">
                  <c:v>-39698.29</c:v>
                </c:pt>
                <c:pt idx="719">
                  <c:v>-41228.22</c:v>
                </c:pt>
                <c:pt idx="720">
                  <c:v>-40995.78</c:v>
                </c:pt>
                <c:pt idx="721">
                  <c:v>-39888.199999999997</c:v>
                </c:pt>
                <c:pt idx="722">
                  <c:v>-41829.51</c:v>
                </c:pt>
                <c:pt idx="723">
                  <c:v>-40608.239999999998</c:v>
                </c:pt>
                <c:pt idx="724">
                  <c:v>-41670.050000000003</c:v>
                </c:pt>
                <c:pt idx="725">
                  <c:v>-39582.49</c:v>
                </c:pt>
                <c:pt idx="726">
                  <c:v>-41040.339999999997</c:v>
                </c:pt>
                <c:pt idx="727">
                  <c:v>-42922.92</c:v>
                </c:pt>
                <c:pt idx="728">
                  <c:v>-41228.28</c:v>
                </c:pt>
                <c:pt idx="729">
                  <c:v>-42092.12</c:v>
                </c:pt>
                <c:pt idx="730">
                  <c:v>-39928.879999999997</c:v>
                </c:pt>
                <c:pt idx="731">
                  <c:v>-40871.93</c:v>
                </c:pt>
                <c:pt idx="732">
                  <c:v>-42370.79</c:v>
                </c:pt>
                <c:pt idx="733">
                  <c:v>-41268.35</c:v>
                </c:pt>
                <c:pt idx="734">
                  <c:v>-41231.269999999997</c:v>
                </c:pt>
                <c:pt idx="735">
                  <c:v>-39968.370000000003</c:v>
                </c:pt>
                <c:pt idx="736">
                  <c:v>-42181.63</c:v>
                </c:pt>
                <c:pt idx="737">
                  <c:v>-40719.949999999997</c:v>
                </c:pt>
                <c:pt idx="738">
                  <c:v>-41348.5</c:v>
                </c:pt>
                <c:pt idx="739">
                  <c:v>-42176.38</c:v>
                </c:pt>
                <c:pt idx="740">
                  <c:v>-42826.44</c:v>
                </c:pt>
                <c:pt idx="741">
                  <c:v>-41870.019999999997</c:v>
                </c:pt>
                <c:pt idx="742">
                  <c:v>-41012.160000000003</c:v>
                </c:pt>
                <c:pt idx="743">
                  <c:v>-41125.39</c:v>
                </c:pt>
                <c:pt idx="744">
                  <c:v>-42003.08</c:v>
                </c:pt>
                <c:pt idx="745">
                  <c:v>-41678.769999999997</c:v>
                </c:pt>
                <c:pt idx="746">
                  <c:v>-40309.64</c:v>
                </c:pt>
                <c:pt idx="747">
                  <c:v>-41625.17</c:v>
                </c:pt>
                <c:pt idx="748">
                  <c:v>-42493.77</c:v>
                </c:pt>
                <c:pt idx="749">
                  <c:v>-43092.12</c:v>
                </c:pt>
                <c:pt idx="750">
                  <c:v>-40985.31</c:v>
                </c:pt>
                <c:pt idx="751">
                  <c:v>-41219.56</c:v>
                </c:pt>
                <c:pt idx="752">
                  <c:v>-40124.449999999997</c:v>
                </c:pt>
                <c:pt idx="753">
                  <c:v>-42646.64</c:v>
                </c:pt>
                <c:pt idx="754">
                  <c:v>-42300.28</c:v>
                </c:pt>
                <c:pt idx="755">
                  <c:v>-40593.089999999997</c:v>
                </c:pt>
                <c:pt idx="756">
                  <c:v>-42115.54</c:v>
                </c:pt>
                <c:pt idx="757">
                  <c:v>-42313.73</c:v>
                </c:pt>
                <c:pt idx="758">
                  <c:v>-39627.71</c:v>
                </c:pt>
                <c:pt idx="759">
                  <c:v>-42036.52</c:v>
                </c:pt>
                <c:pt idx="760">
                  <c:v>-42290.49</c:v>
                </c:pt>
                <c:pt idx="761">
                  <c:v>-41864.32</c:v>
                </c:pt>
                <c:pt idx="762">
                  <c:v>-42732.02</c:v>
                </c:pt>
                <c:pt idx="763">
                  <c:v>-44254.98</c:v>
                </c:pt>
                <c:pt idx="764">
                  <c:v>-41774.839999999997</c:v>
                </c:pt>
                <c:pt idx="765">
                  <c:v>-42822.95</c:v>
                </c:pt>
                <c:pt idx="766">
                  <c:v>-43283.199999999997</c:v>
                </c:pt>
                <c:pt idx="767">
                  <c:v>-43453.95</c:v>
                </c:pt>
                <c:pt idx="768">
                  <c:v>-42878.42</c:v>
                </c:pt>
                <c:pt idx="769">
                  <c:v>-43095.95</c:v>
                </c:pt>
                <c:pt idx="770">
                  <c:v>-41219.42</c:v>
                </c:pt>
                <c:pt idx="771">
                  <c:v>-44339.21</c:v>
                </c:pt>
                <c:pt idx="772">
                  <c:v>-43604.26</c:v>
                </c:pt>
                <c:pt idx="773">
                  <c:v>-44450.43</c:v>
                </c:pt>
                <c:pt idx="774">
                  <c:v>-43269.45</c:v>
                </c:pt>
                <c:pt idx="775">
                  <c:v>-42402.8</c:v>
                </c:pt>
                <c:pt idx="776">
                  <c:v>-41823.56</c:v>
                </c:pt>
                <c:pt idx="777">
                  <c:v>-41154.79</c:v>
                </c:pt>
                <c:pt idx="778">
                  <c:v>-44065.84</c:v>
                </c:pt>
                <c:pt idx="779">
                  <c:v>-43892.94</c:v>
                </c:pt>
                <c:pt idx="780">
                  <c:v>-44096.68</c:v>
                </c:pt>
                <c:pt idx="781">
                  <c:v>-44896.98</c:v>
                </c:pt>
                <c:pt idx="782">
                  <c:v>-41822.17</c:v>
                </c:pt>
                <c:pt idx="783">
                  <c:v>-42928.49</c:v>
                </c:pt>
                <c:pt idx="784">
                  <c:v>-44031.32</c:v>
                </c:pt>
                <c:pt idx="785">
                  <c:v>-42221.39</c:v>
                </c:pt>
                <c:pt idx="786">
                  <c:v>-43713.43</c:v>
                </c:pt>
                <c:pt idx="787">
                  <c:v>-42498.720000000001</c:v>
                </c:pt>
                <c:pt idx="788">
                  <c:v>-42297.58</c:v>
                </c:pt>
                <c:pt idx="789">
                  <c:v>-43899.41</c:v>
                </c:pt>
                <c:pt idx="790">
                  <c:v>-42384.47</c:v>
                </c:pt>
                <c:pt idx="791">
                  <c:v>-42594.86</c:v>
                </c:pt>
                <c:pt idx="792">
                  <c:v>-42062.3</c:v>
                </c:pt>
                <c:pt idx="793">
                  <c:v>-42160.11</c:v>
                </c:pt>
                <c:pt idx="794">
                  <c:v>-44295.76</c:v>
                </c:pt>
                <c:pt idx="795">
                  <c:v>-43058.22</c:v>
                </c:pt>
                <c:pt idx="796">
                  <c:v>-42853.69</c:v>
                </c:pt>
                <c:pt idx="797">
                  <c:v>-45268.75</c:v>
                </c:pt>
                <c:pt idx="798">
                  <c:v>-46017.87</c:v>
                </c:pt>
                <c:pt idx="799">
                  <c:v>-44299.55</c:v>
                </c:pt>
                <c:pt idx="800">
                  <c:v>-41500.589999999997</c:v>
                </c:pt>
                <c:pt idx="801">
                  <c:v>-41992.56</c:v>
                </c:pt>
                <c:pt idx="802">
                  <c:v>-43890.54</c:v>
                </c:pt>
                <c:pt idx="803">
                  <c:v>-44333.73</c:v>
                </c:pt>
                <c:pt idx="804">
                  <c:v>-44028.639999999999</c:v>
                </c:pt>
                <c:pt idx="805">
                  <c:v>-45589.1</c:v>
                </c:pt>
                <c:pt idx="806">
                  <c:v>-43664.01</c:v>
                </c:pt>
                <c:pt idx="807">
                  <c:v>-42725.11</c:v>
                </c:pt>
                <c:pt idx="808">
                  <c:v>-43927.34</c:v>
                </c:pt>
                <c:pt idx="809">
                  <c:v>-45525.59</c:v>
                </c:pt>
                <c:pt idx="810">
                  <c:v>-42235.28</c:v>
                </c:pt>
                <c:pt idx="811">
                  <c:v>-44648.13</c:v>
                </c:pt>
                <c:pt idx="812">
                  <c:v>-44045.51</c:v>
                </c:pt>
                <c:pt idx="813">
                  <c:v>-43388.88</c:v>
                </c:pt>
                <c:pt idx="814">
                  <c:v>-44132.32</c:v>
                </c:pt>
                <c:pt idx="815">
                  <c:v>-43670.73</c:v>
                </c:pt>
                <c:pt idx="816">
                  <c:v>-45499.16</c:v>
                </c:pt>
                <c:pt idx="817">
                  <c:v>-45014.86</c:v>
                </c:pt>
                <c:pt idx="818">
                  <c:v>-43871.43</c:v>
                </c:pt>
                <c:pt idx="819">
                  <c:v>-44375.09</c:v>
                </c:pt>
                <c:pt idx="820">
                  <c:v>-42913.47</c:v>
                </c:pt>
                <c:pt idx="821">
                  <c:v>-43716.66</c:v>
                </c:pt>
                <c:pt idx="822">
                  <c:v>-44927.76</c:v>
                </c:pt>
                <c:pt idx="823">
                  <c:v>-44967.8</c:v>
                </c:pt>
                <c:pt idx="824">
                  <c:v>-43685.04</c:v>
                </c:pt>
                <c:pt idx="825">
                  <c:v>-43436.71</c:v>
                </c:pt>
                <c:pt idx="826">
                  <c:v>-45557.26</c:v>
                </c:pt>
                <c:pt idx="827">
                  <c:v>-43462.29</c:v>
                </c:pt>
                <c:pt idx="828">
                  <c:v>-43304.13</c:v>
                </c:pt>
                <c:pt idx="829">
                  <c:v>-45191.81</c:v>
                </c:pt>
                <c:pt idx="830">
                  <c:v>-44630.69</c:v>
                </c:pt>
                <c:pt idx="831">
                  <c:v>-44535.95</c:v>
                </c:pt>
                <c:pt idx="832">
                  <c:v>-45943.97</c:v>
                </c:pt>
                <c:pt idx="833">
                  <c:v>-42739.57</c:v>
                </c:pt>
                <c:pt idx="834">
                  <c:v>-46866.06</c:v>
                </c:pt>
                <c:pt idx="835">
                  <c:v>-46157.14</c:v>
                </c:pt>
                <c:pt idx="836">
                  <c:v>-44691.03</c:v>
                </c:pt>
                <c:pt idx="837">
                  <c:v>-44019.55</c:v>
                </c:pt>
                <c:pt idx="838">
                  <c:v>-46747.27</c:v>
                </c:pt>
                <c:pt idx="839">
                  <c:v>-46572.160000000003</c:v>
                </c:pt>
                <c:pt idx="840">
                  <c:v>-47041.66</c:v>
                </c:pt>
                <c:pt idx="841">
                  <c:v>-45028.7</c:v>
                </c:pt>
                <c:pt idx="842">
                  <c:v>-44853.61</c:v>
                </c:pt>
                <c:pt idx="843">
                  <c:v>-42751.25</c:v>
                </c:pt>
                <c:pt idx="844">
                  <c:v>-45324.87</c:v>
                </c:pt>
                <c:pt idx="845">
                  <c:v>-44441.52</c:v>
                </c:pt>
                <c:pt idx="846">
                  <c:v>-44988.2</c:v>
                </c:pt>
                <c:pt idx="847">
                  <c:v>-45608.800000000003</c:v>
                </c:pt>
                <c:pt idx="848">
                  <c:v>-44471.93</c:v>
                </c:pt>
                <c:pt idx="849">
                  <c:v>-44713.49</c:v>
                </c:pt>
                <c:pt idx="850">
                  <c:v>-46428.28</c:v>
                </c:pt>
                <c:pt idx="851">
                  <c:v>-44927.57</c:v>
                </c:pt>
                <c:pt idx="852">
                  <c:v>-45245.13</c:v>
                </c:pt>
                <c:pt idx="853">
                  <c:v>-45054.18</c:v>
                </c:pt>
                <c:pt idx="854">
                  <c:v>-45995.33</c:v>
                </c:pt>
                <c:pt idx="855">
                  <c:v>-45299.76</c:v>
                </c:pt>
                <c:pt idx="856">
                  <c:v>-46420.39</c:v>
                </c:pt>
                <c:pt idx="857">
                  <c:v>-43470.54</c:v>
                </c:pt>
                <c:pt idx="858">
                  <c:v>-46201.279999999999</c:v>
                </c:pt>
                <c:pt idx="859">
                  <c:v>-45916.89</c:v>
                </c:pt>
                <c:pt idx="860">
                  <c:v>-45638.76</c:v>
                </c:pt>
                <c:pt idx="861">
                  <c:v>-46227.53</c:v>
                </c:pt>
                <c:pt idx="862">
                  <c:v>-49829.279999999999</c:v>
                </c:pt>
                <c:pt idx="863">
                  <c:v>-47184.93</c:v>
                </c:pt>
                <c:pt idx="864">
                  <c:v>-46640.81</c:v>
                </c:pt>
                <c:pt idx="865">
                  <c:v>-47681.68</c:v>
                </c:pt>
                <c:pt idx="866">
                  <c:v>-47352.95</c:v>
                </c:pt>
                <c:pt idx="867">
                  <c:v>-45461.73</c:v>
                </c:pt>
                <c:pt idx="868">
                  <c:v>-46362.559999999998</c:v>
                </c:pt>
                <c:pt idx="869">
                  <c:v>-45383.08</c:v>
                </c:pt>
                <c:pt idx="870">
                  <c:v>-44638.559999999998</c:v>
                </c:pt>
                <c:pt idx="871">
                  <c:v>-46743.61</c:v>
                </c:pt>
                <c:pt idx="872">
                  <c:v>-47482.3</c:v>
                </c:pt>
                <c:pt idx="873">
                  <c:v>-47750.87</c:v>
                </c:pt>
                <c:pt idx="874">
                  <c:v>-47089.77</c:v>
                </c:pt>
                <c:pt idx="875">
                  <c:v>-46770.12</c:v>
                </c:pt>
                <c:pt idx="876">
                  <c:v>-47412.09</c:v>
                </c:pt>
                <c:pt idx="877">
                  <c:v>-47402.54</c:v>
                </c:pt>
                <c:pt idx="878">
                  <c:v>-46854.01</c:v>
                </c:pt>
                <c:pt idx="879">
                  <c:v>-47244.55</c:v>
                </c:pt>
                <c:pt idx="880">
                  <c:v>-46471.34</c:v>
                </c:pt>
                <c:pt idx="881">
                  <c:v>-46791.66</c:v>
                </c:pt>
                <c:pt idx="882">
                  <c:v>-46794.09</c:v>
                </c:pt>
                <c:pt idx="883">
                  <c:v>-46346.3</c:v>
                </c:pt>
                <c:pt idx="884">
                  <c:v>-46210.239999999998</c:v>
                </c:pt>
                <c:pt idx="885">
                  <c:v>-45965.52</c:v>
                </c:pt>
                <c:pt idx="886">
                  <c:v>-46784.24</c:v>
                </c:pt>
                <c:pt idx="887">
                  <c:v>-45873.21</c:v>
                </c:pt>
                <c:pt idx="888">
                  <c:v>-47461.46</c:v>
                </c:pt>
                <c:pt idx="889">
                  <c:v>-45784.21</c:v>
                </c:pt>
                <c:pt idx="890">
                  <c:v>-47429.85</c:v>
                </c:pt>
                <c:pt idx="891">
                  <c:v>-49752.49</c:v>
                </c:pt>
                <c:pt idx="892">
                  <c:v>-45610.02</c:v>
                </c:pt>
                <c:pt idx="893">
                  <c:v>-49226.34</c:v>
                </c:pt>
                <c:pt idx="894">
                  <c:v>-46580.71</c:v>
                </c:pt>
                <c:pt idx="895">
                  <c:v>-49397.8</c:v>
                </c:pt>
                <c:pt idx="896">
                  <c:v>-46705.79</c:v>
                </c:pt>
                <c:pt idx="897">
                  <c:v>-47896.74</c:v>
                </c:pt>
                <c:pt idx="898">
                  <c:v>-48382.98</c:v>
                </c:pt>
                <c:pt idx="899">
                  <c:v>-50785.31</c:v>
                </c:pt>
                <c:pt idx="900">
                  <c:v>-48021.23</c:v>
                </c:pt>
                <c:pt idx="901">
                  <c:v>-47599.89</c:v>
                </c:pt>
                <c:pt idx="902">
                  <c:v>-48330.12</c:v>
                </c:pt>
                <c:pt idx="903">
                  <c:v>-48428.52</c:v>
                </c:pt>
                <c:pt idx="904">
                  <c:v>-52141.599999999999</c:v>
                </c:pt>
                <c:pt idx="905">
                  <c:v>-49429.32</c:v>
                </c:pt>
                <c:pt idx="906">
                  <c:v>-47580.91</c:v>
                </c:pt>
                <c:pt idx="907">
                  <c:v>-47940.09</c:v>
                </c:pt>
                <c:pt idx="908">
                  <c:v>-49033.88</c:v>
                </c:pt>
                <c:pt idx="909">
                  <c:v>-46757.45</c:v>
                </c:pt>
                <c:pt idx="910">
                  <c:v>-47378.75</c:v>
                </c:pt>
                <c:pt idx="911">
                  <c:v>-47061.06</c:v>
                </c:pt>
                <c:pt idx="912">
                  <c:v>-51196.39</c:v>
                </c:pt>
                <c:pt idx="913">
                  <c:v>-48840.21</c:v>
                </c:pt>
                <c:pt idx="914">
                  <c:v>-49952.03</c:v>
                </c:pt>
                <c:pt idx="915">
                  <c:v>-47923.17</c:v>
                </c:pt>
                <c:pt idx="916">
                  <c:v>-48861.89</c:v>
                </c:pt>
                <c:pt idx="917">
                  <c:v>-50796.55</c:v>
                </c:pt>
                <c:pt idx="918">
                  <c:v>-50219.37</c:v>
                </c:pt>
                <c:pt idx="919">
                  <c:v>-49255.81</c:v>
                </c:pt>
                <c:pt idx="920">
                  <c:v>-46104.25</c:v>
                </c:pt>
                <c:pt idx="921">
                  <c:v>-48602.1</c:v>
                </c:pt>
                <c:pt idx="922">
                  <c:v>-49158.36</c:v>
                </c:pt>
                <c:pt idx="923">
                  <c:v>-48997.760000000002</c:v>
                </c:pt>
                <c:pt idx="924">
                  <c:v>-48152.65</c:v>
                </c:pt>
                <c:pt idx="925">
                  <c:v>-47480.36</c:v>
                </c:pt>
                <c:pt idx="926">
                  <c:v>-48540.46</c:v>
                </c:pt>
                <c:pt idx="927">
                  <c:v>-49787.73</c:v>
                </c:pt>
                <c:pt idx="928">
                  <c:v>-47854.559999999998</c:v>
                </c:pt>
                <c:pt idx="929">
                  <c:v>-48750.52</c:v>
                </c:pt>
                <c:pt idx="930">
                  <c:v>-49724.33</c:v>
                </c:pt>
                <c:pt idx="931">
                  <c:v>-49623.97</c:v>
                </c:pt>
                <c:pt idx="932">
                  <c:v>-47591.24</c:v>
                </c:pt>
                <c:pt idx="933">
                  <c:v>-49133</c:v>
                </c:pt>
                <c:pt idx="934">
                  <c:v>-49663.9</c:v>
                </c:pt>
                <c:pt idx="935">
                  <c:v>-49792.31</c:v>
                </c:pt>
                <c:pt idx="936">
                  <c:v>-48931.08</c:v>
                </c:pt>
                <c:pt idx="937">
                  <c:v>-52202.18</c:v>
                </c:pt>
                <c:pt idx="938">
                  <c:v>-49302.65</c:v>
                </c:pt>
                <c:pt idx="939">
                  <c:v>-51157.9</c:v>
                </c:pt>
                <c:pt idx="940">
                  <c:v>-49323.22</c:v>
                </c:pt>
                <c:pt idx="941">
                  <c:v>-48631.040000000001</c:v>
                </c:pt>
                <c:pt idx="942">
                  <c:v>-51432.18</c:v>
                </c:pt>
                <c:pt idx="943">
                  <c:v>-51302.97</c:v>
                </c:pt>
                <c:pt idx="944">
                  <c:v>-51574.05</c:v>
                </c:pt>
                <c:pt idx="945">
                  <c:v>-51205.120000000003</c:v>
                </c:pt>
                <c:pt idx="946">
                  <c:v>-52435.22</c:v>
                </c:pt>
                <c:pt idx="947">
                  <c:v>-50443.839999999997</c:v>
                </c:pt>
                <c:pt idx="948">
                  <c:v>-52499.360000000001</c:v>
                </c:pt>
                <c:pt idx="949">
                  <c:v>-50182.73</c:v>
                </c:pt>
                <c:pt idx="950">
                  <c:v>-51119.74</c:v>
                </c:pt>
                <c:pt idx="951">
                  <c:v>-51145.05</c:v>
                </c:pt>
                <c:pt idx="952">
                  <c:v>-52771.77</c:v>
                </c:pt>
                <c:pt idx="953">
                  <c:v>-50684.88</c:v>
                </c:pt>
                <c:pt idx="954">
                  <c:v>-51963.23</c:v>
                </c:pt>
                <c:pt idx="955">
                  <c:v>-50903.82</c:v>
                </c:pt>
                <c:pt idx="956">
                  <c:v>-52984.84</c:v>
                </c:pt>
                <c:pt idx="957">
                  <c:v>-51989.57</c:v>
                </c:pt>
                <c:pt idx="958">
                  <c:v>-52663.7</c:v>
                </c:pt>
                <c:pt idx="959">
                  <c:v>-52081.91</c:v>
                </c:pt>
                <c:pt idx="960">
                  <c:v>-53634.45</c:v>
                </c:pt>
                <c:pt idx="961">
                  <c:v>-52154.86</c:v>
                </c:pt>
                <c:pt idx="962">
                  <c:v>-52055.72</c:v>
                </c:pt>
                <c:pt idx="963">
                  <c:v>-53565.57</c:v>
                </c:pt>
                <c:pt idx="964">
                  <c:v>-54157.58</c:v>
                </c:pt>
                <c:pt idx="965">
                  <c:v>-51867.76</c:v>
                </c:pt>
                <c:pt idx="966">
                  <c:v>-55466.85</c:v>
                </c:pt>
                <c:pt idx="967">
                  <c:v>-53033.88</c:v>
                </c:pt>
                <c:pt idx="968">
                  <c:v>-52958.84</c:v>
                </c:pt>
                <c:pt idx="969">
                  <c:v>-53944.17</c:v>
                </c:pt>
                <c:pt idx="970">
                  <c:v>-53048.73</c:v>
                </c:pt>
                <c:pt idx="971">
                  <c:v>-55498.73</c:v>
                </c:pt>
                <c:pt idx="972">
                  <c:v>-54161.440000000002</c:v>
                </c:pt>
                <c:pt idx="973">
                  <c:v>-54630.57</c:v>
                </c:pt>
                <c:pt idx="974">
                  <c:v>-55457.36</c:v>
                </c:pt>
                <c:pt idx="975">
                  <c:v>-53168.72</c:v>
                </c:pt>
                <c:pt idx="976">
                  <c:v>-54825.98</c:v>
                </c:pt>
                <c:pt idx="977">
                  <c:v>-56118.86</c:v>
                </c:pt>
                <c:pt idx="978">
                  <c:v>-54091.16</c:v>
                </c:pt>
                <c:pt idx="979">
                  <c:v>-53586.27</c:v>
                </c:pt>
                <c:pt idx="980">
                  <c:v>-55835.42</c:v>
                </c:pt>
                <c:pt idx="981">
                  <c:v>-52509.94</c:v>
                </c:pt>
                <c:pt idx="982">
                  <c:v>-55599.55</c:v>
                </c:pt>
                <c:pt idx="983">
                  <c:v>-56765.41</c:v>
                </c:pt>
                <c:pt idx="984">
                  <c:v>-56662.38</c:v>
                </c:pt>
                <c:pt idx="985">
                  <c:v>-55287.93</c:v>
                </c:pt>
                <c:pt idx="986">
                  <c:v>-57190.96</c:v>
                </c:pt>
                <c:pt idx="987">
                  <c:v>-56692.45</c:v>
                </c:pt>
                <c:pt idx="988">
                  <c:v>-58143.39</c:v>
                </c:pt>
                <c:pt idx="989">
                  <c:v>-55090.59</c:v>
                </c:pt>
                <c:pt idx="990">
                  <c:v>-58290.96</c:v>
                </c:pt>
                <c:pt idx="991">
                  <c:v>-57653.71</c:v>
                </c:pt>
                <c:pt idx="992">
                  <c:v>-60161.760000000002</c:v>
                </c:pt>
                <c:pt idx="993">
                  <c:v>-59617.83</c:v>
                </c:pt>
                <c:pt idx="994">
                  <c:v>-61233.47</c:v>
                </c:pt>
                <c:pt idx="995">
                  <c:v>-60806.61</c:v>
                </c:pt>
                <c:pt idx="996">
                  <c:v>-65007.16</c:v>
                </c:pt>
                <c:pt idx="997">
                  <c:v>-60353.93</c:v>
                </c:pt>
                <c:pt idx="998">
                  <c:v>-63094.53</c:v>
                </c:pt>
                <c:pt idx="999">
                  <c:v>-62757.21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C14-4E72-85F0-639101265A90}"/>
            </c:ext>
          </c:extLst>
        </c:ser>
        <c:ser>
          <c:idx val="1"/>
          <c:order val="1"/>
          <c:tx>
            <c:v>WTP £30K Threshold</c:v>
          </c:tx>
          <c:spPr>
            <a:ln w="254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chemeClr val="accent4"/>
                </a:solidFill>
              </a:ln>
              <a:effectLst/>
            </c:spPr>
          </c:marker>
          <c:dPt>
            <c:idx val="4"/>
            <c:marker>
              <c:symbol val="circle"/>
              <c:size val="5"/>
              <c:spPr>
                <a:solidFill>
                  <a:srgbClr val="00B050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1E-424F-A4E8-CB989E65337B}"/>
              </c:ext>
            </c:extLst>
          </c:dPt>
          <c:dPt>
            <c:idx val="5"/>
            <c:marker>
              <c:symbol val="circle"/>
              <c:size val="5"/>
              <c:spPr>
                <a:solidFill>
                  <a:srgbClr val="00B050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8571-4582-A6A0-13FC3965E7C7}"/>
              </c:ext>
            </c:extLst>
          </c:dPt>
          <c:dPt>
            <c:idx val="6"/>
            <c:marker>
              <c:symbol val="circle"/>
              <c:size val="5"/>
              <c:spPr>
                <a:solidFill>
                  <a:srgbClr val="00B050"/>
                </a:solidFill>
                <a:ln w="9525">
                  <a:solidFill>
                    <a:schemeClr val="accent4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571-4582-A6A0-13FC3965E7C7}"/>
              </c:ext>
            </c:extLst>
          </c:dPt>
          <c:dPt>
            <c:idx val="7"/>
            <c:marker>
              <c:symbol val="circle"/>
              <c:size val="5"/>
              <c:spPr>
                <a:solidFill>
                  <a:srgbClr val="00B050"/>
                </a:solidFill>
                <a:ln w="9525">
                  <a:solidFill>
                    <a:srgbClr val="00B05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571-4582-A6A0-13FC3965E7C7}"/>
              </c:ext>
            </c:extLst>
          </c:dPt>
          <c:dPt>
            <c:idx val="8"/>
            <c:marker>
              <c:symbol val="circle"/>
              <c:size val="5"/>
              <c:spPr>
                <a:solidFill>
                  <a:srgbClr val="00B050"/>
                </a:solidFill>
                <a:ln w="9525">
                  <a:solidFill>
                    <a:srgbClr val="00B05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571-4582-A6A0-13FC3965E7C7}"/>
              </c:ext>
            </c:extLst>
          </c:dPt>
          <c:trendline>
            <c:spPr>
              <a:ln w="28575" cap="flat" cmpd="sng" algn="ctr">
                <a:solidFill>
                  <a:srgbClr val="00B050"/>
                </a:solidFill>
                <a:prstDash val="solid"/>
                <a:miter lim="800000"/>
              </a:ln>
              <a:effectLst/>
            </c:spPr>
            <c:trendlineType val="linear"/>
            <c:dispRSqr val="0"/>
            <c:dispEq val="0"/>
          </c:trendline>
          <c:xVal>
            <c:numRef>
              <c:f>'PSM CE plane'!$E$4:$E$14</c:f>
              <c:numCache>
                <c:formatCode>General</c:formatCode>
                <c:ptCount val="11"/>
                <c:pt idx="0">
                  <c:v>0.5</c:v>
                </c:pt>
                <c:pt idx="1">
                  <c:v>0.25</c:v>
                </c:pt>
                <c:pt idx="2">
                  <c:v>0.2</c:v>
                </c:pt>
                <c:pt idx="3">
                  <c:v>0.1</c:v>
                </c:pt>
                <c:pt idx="4">
                  <c:v>0</c:v>
                </c:pt>
                <c:pt idx="5">
                  <c:v>-0.1</c:v>
                </c:pt>
                <c:pt idx="6">
                  <c:v>-0.2</c:v>
                </c:pt>
                <c:pt idx="7">
                  <c:v>-0.25</c:v>
                </c:pt>
                <c:pt idx="8">
                  <c:v>-0.5</c:v>
                </c:pt>
                <c:pt idx="9">
                  <c:v>-0.75</c:v>
                </c:pt>
                <c:pt idx="10">
                  <c:v>-1</c:v>
                </c:pt>
              </c:numCache>
            </c:numRef>
          </c:xVal>
          <c:yVal>
            <c:numRef>
              <c:f>'PSM CE plane'!$D$4:$D$14</c:f>
              <c:numCache>
                <c:formatCode>General</c:formatCode>
                <c:ptCount val="11"/>
                <c:pt idx="0">
                  <c:v>15000</c:v>
                </c:pt>
                <c:pt idx="1">
                  <c:v>7500</c:v>
                </c:pt>
                <c:pt idx="2">
                  <c:v>6000</c:v>
                </c:pt>
                <c:pt idx="3">
                  <c:v>3000</c:v>
                </c:pt>
                <c:pt idx="4">
                  <c:v>0</c:v>
                </c:pt>
                <c:pt idx="5">
                  <c:v>-3000</c:v>
                </c:pt>
                <c:pt idx="6">
                  <c:v>-6000</c:v>
                </c:pt>
                <c:pt idx="7">
                  <c:v>-7500</c:v>
                </c:pt>
                <c:pt idx="8">
                  <c:v>-15000</c:v>
                </c:pt>
                <c:pt idx="9">
                  <c:v>-22500</c:v>
                </c:pt>
                <c:pt idx="10">
                  <c:v>-30000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21E-424F-A4E8-CB989E65337B}"/>
            </c:ext>
          </c:extLst>
        </c:ser>
        <c:ser>
          <c:idx val="2"/>
          <c:order val="2"/>
          <c:tx>
            <c:v>WTP £50K Threshold</c:v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'PSM CE plane'!$E$16:$E$24</c:f>
              <c:numCache>
                <c:formatCode>General</c:formatCode>
                <c:ptCount val="9"/>
                <c:pt idx="0">
                  <c:v>0.2</c:v>
                </c:pt>
                <c:pt idx="1">
                  <c:v>0.1</c:v>
                </c:pt>
                <c:pt idx="2">
                  <c:v>0</c:v>
                </c:pt>
                <c:pt idx="3">
                  <c:v>-0.1</c:v>
                </c:pt>
                <c:pt idx="4">
                  <c:v>-0.2</c:v>
                </c:pt>
                <c:pt idx="5">
                  <c:v>-0.25</c:v>
                </c:pt>
                <c:pt idx="6">
                  <c:v>-0.5</c:v>
                </c:pt>
                <c:pt idx="7">
                  <c:v>-0.75</c:v>
                </c:pt>
                <c:pt idx="8">
                  <c:v>-1</c:v>
                </c:pt>
              </c:numCache>
            </c:numRef>
          </c:xVal>
          <c:yVal>
            <c:numRef>
              <c:f>'PSM CE plane'!$D$16:$D$24</c:f>
              <c:numCache>
                <c:formatCode>General</c:formatCode>
                <c:ptCount val="9"/>
                <c:pt idx="0">
                  <c:v>10000</c:v>
                </c:pt>
                <c:pt idx="1">
                  <c:v>5000</c:v>
                </c:pt>
                <c:pt idx="2">
                  <c:v>0</c:v>
                </c:pt>
                <c:pt idx="3">
                  <c:v>-5000</c:v>
                </c:pt>
                <c:pt idx="4">
                  <c:v>-10000</c:v>
                </c:pt>
                <c:pt idx="5">
                  <c:v>-12500</c:v>
                </c:pt>
                <c:pt idx="6">
                  <c:v>-25000</c:v>
                </c:pt>
                <c:pt idx="7">
                  <c:v>-37500</c:v>
                </c:pt>
                <c:pt idx="8">
                  <c:v>-50000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321E-424F-A4E8-CB989E653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7947192"/>
        <c:axId val="707942928"/>
      </c:scatterChart>
      <c:valAx>
        <c:axId val="707947192"/>
        <c:scaling>
          <c:orientation val="minMax"/>
          <c:max val="0.5"/>
          <c:min val="-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400" b="1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QALYs</a:t>
                </a:r>
              </a:p>
            </c:rich>
          </c:tx>
          <c:layout>
            <c:manualLayout>
              <c:xMode val="edge"/>
              <c:yMode val="edge"/>
              <c:x val="0.46997069670088715"/>
              <c:y val="0.851880768425073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7942928"/>
        <c:crosses val="autoZero"/>
        <c:crossBetween val="midCat"/>
      </c:valAx>
      <c:valAx>
        <c:axId val="707942928"/>
        <c:scaling>
          <c:orientation val="minMax"/>
          <c:max val="1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400" b="1" i="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Costs (£1,000s)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7947192"/>
        <c:crosses val="autoZero"/>
        <c:crossBetween val="midCat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8.8582743612744611E-2"/>
          <c:y val="0.92214360528877559"/>
          <c:w val="0.86109478720223265"/>
          <c:h val="5.65199068426305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rgbClr val="00B05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PSM incremental costs and QALYs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'Overlay 1'!$B$2:$B$1001</c:f>
              <c:numCache>
                <c:formatCode>General</c:formatCode>
                <c:ptCount val="1000"/>
                <c:pt idx="0">
                  <c:v>-0.1008146</c:v>
                </c:pt>
                <c:pt idx="1">
                  <c:v>-0.28105380000000002</c:v>
                </c:pt>
                <c:pt idx="2">
                  <c:v>-0.1465698</c:v>
                </c:pt>
                <c:pt idx="3">
                  <c:v>0.155305</c:v>
                </c:pt>
                <c:pt idx="4">
                  <c:v>-2.22644E-2</c:v>
                </c:pt>
                <c:pt idx="5">
                  <c:v>-0.12751879999999999</c:v>
                </c:pt>
                <c:pt idx="6">
                  <c:v>-1.1349400000000001E-2</c:v>
                </c:pt>
                <c:pt idx="7">
                  <c:v>9.3043799999999996E-2</c:v>
                </c:pt>
                <c:pt idx="8">
                  <c:v>-6.9938700000000006E-2</c:v>
                </c:pt>
                <c:pt idx="9">
                  <c:v>0.15158759999999999</c:v>
                </c:pt>
                <c:pt idx="10">
                  <c:v>-0.1128825</c:v>
                </c:pt>
                <c:pt idx="11">
                  <c:v>-0.2111439</c:v>
                </c:pt>
                <c:pt idx="12">
                  <c:v>-0.20895739999999999</c:v>
                </c:pt>
                <c:pt idx="13">
                  <c:v>-0.13643739999999999</c:v>
                </c:pt>
                <c:pt idx="14">
                  <c:v>0.1025745</c:v>
                </c:pt>
                <c:pt idx="15">
                  <c:v>-5.97993E-2</c:v>
                </c:pt>
                <c:pt idx="16">
                  <c:v>2.73154E-2</c:v>
                </c:pt>
                <c:pt idx="17">
                  <c:v>-6.7709699999999998E-2</c:v>
                </c:pt>
                <c:pt idx="18">
                  <c:v>0.18675330000000001</c:v>
                </c:pt>
                <c:pt idx="19">
                  <c:v>-0.1212056</c:v>
                </c:pt>
                <c:pt idx="20">
                  <c:v>0.1918163</c:v>
                </c:pt>
                <c:pt idx="21">
                  <c:v>-0.2020757</c:v>
                </c:pt>
                <c:pt idx="22">
                  <c:v>-2.08186E-2</c:v>
                </c:pt>
                <c:pt idx="23">
                  <c:v>0.18095049999999999</c:v>
                </c:pt>
                <c:pt idx="24">
                  <c:v>7.7038999999999996E-3</c:v>
                </c:pt>
                <c:pt idx="25">
                  <c:v>0.12503220000000001</c:v>
                </c:pt>
                <c:pt idx="26">
                  <c:v>5.29525E-2</c:v>
                </c:pt>
                <c:pt idx="27">
                  <c:v>-0.1274499</c:v>
                </c:pt>
                <c:pt idx="28">
                  <c:v>-2.8175499999999999E-2</c:v>
                </c:pt>
                <c:pt idx="29">
                  <c:v>-0.13690099999999999</c:v>
                </c:pt>
                <c:pt idx="30">
                  <c:v>-0.19709579999999999</c:v>
                </c:pt>
                <c:pt idx="31">
                  <c:v>-5.4330700000000003E-2</c:v>
                </c:pt>
                <c:pt idx="32">
                  <c:v>1.9921500000000002E-2</c:v>
                </c:pt>
                <c:pt idx="33">
                  <c:v>-0.20782210000000001</c:v>
                </c:pt>
                <c:pt idx="34">
                  <c:v>4.7089199999999998E-2</c:v>
                </c:pt>
                <c:pt idx="35">
                  <c:v>0.26227070000000002</c:v>
                </c:pt>
                <c:pt idx="36">
                  <c:v>3.0847300000000001E-2</c:v>
                </c:pt>
                <c:pt idx="37">
                  <c:v>5.79888E-2</c:v>
                </c:pt>
                <c:pt idx="38">
                  <c:v>-7.0212399999999994E-2</c:v>
                </c:pt>
                <c:pt idx="39">
                  <c:v>3.3732400000000003E-2</c:v>
                </c:pt>
                <c:pt idx="40">
                  <c:v>-1.1175E-3</c:v>
                </c:pt>
                <c:pt idx="41">
                  <c:v>0.18168129999999999</c:v>
                </c:pt>
                <c:pt idx="42">
                  <c:v>-0.15455940000000001</c:v>
                </c:pt>
                <c:pt idx="43">
                  <c:v>-7.3074299999999995E-2</c:v>
                </c:pt>
                <c:pt idx="44">
                  <c:v>-0.33936509999999998</c:v>
                </c:pt>
                <c:pt idx="45">
                  <c:v>-1.1434400000000001E-2</c:v>
                </c:pt>
                <c:pt idx="46">
                  <c:v>-0.16520309999999999</c:v>
                </c:pt>
                <c:pt idx="47">
                  <c:v>0.22597500000000001</c:v>
                </c:pt>
                <c:pt idx="48">
                  <c:v>-0.13727880000000001</c:v>
                </c:pt>
                <c:pt idx="49">
                  <c:v>1.77345E-2</c:v>
                </c:pt>
                <c:pt idx="50">
                  <c:v>9.0803999999999996E-2</c:v>
                </c:pt>
                <c:pt idx="51">
                  <c:v>8.7054800000000002E-2</c:v>
                </c:pt>
                <c:pt idx="52">
                  <c:v>2.8365E-3</c:v>
                </c:pt>
                <c:pt idx="53">
                  <c:v>-0.31752940000000002</c:v>
                </c:pt>
                <c:pt idx="54">
                  <c:v>0.1285722</c:v>
                </c:pt>
                <c:pt idx="55">
                  <c:v>5.3833499999999999E-2</c:v>
                </c:pt>
                <c:pt idx="56">
                  <c:v>0.22691249999999999</c:v>
                </c:pt>
                <c:pt idx="57">
                  <c:v>-9.4465099999999996E-2</c:v>
                </c:pt>
                <c:pt idx="58">
                  <c:v>-4.2555099999999998E-2</c:v>
                </c:pt>
                <c:pt idx="59">
                  <c:v>-0.31044450000000001</c:v>
                </c:pt>
                <c:pt idx="60">
                  <c:v>-7.2006100000000003E-2</c:v>
                </c:pt>
                <c:pt idx="61">
                  <c:v>-6.4537800000000006E-2</c:v>
                </c:pt>
                <c:pt idx="62">
                  <c:v>-5.7583299999999997E-2</c:v>
                </c:pt>
                <c:pt idx="63">
                  <c:v>0.15845719999999999</c:v>
                </c:pt>
                <c:pt idx="64">
                  <c:v>-5.7362999999999997E-2</c:v>
                </c:pt>
                <c:pt idx="65">
                  <c:v>8.8322499999999998E-2</c:v>
                </c:pt>
                <c:pt idx="66">
                  <c:v>-0.1218182</c:v>
                </c:pt>
                <c:pt idx="67">
                  <c:v>2.1710299999999998E-2</c:v>
                </c:pt>
                <c:pt idx="68">
                  <c:v>-2.5829999999999998E-3</c:v>
                </c:pt>
                <c:pt idx="69">
                  <c:v>-0.21874879999999999</c:v>
                </c:pt>
                <c:pt idx="70">
                  <c:v>-9.4074000000000005E-2</c:v>
                </c:pt>
                <c:pt idx="71">
                  <c:v>0.12442259999999999</c:v>
                </c:pt>
                <c:pt idx="72">
                  <c:v>5.1267699999999999E-2</c:v>
                </c:pt>
                <c:pt idx="73">
                  <c:v>-6.0151900000000001E-2</c:v>
                </c:pt>
                <c:pt idx="74">
                  <c:v>-1.5328E-3</c:v>
                </c:pt>
                <c:pt idx="75">
                  <c:v>5.6293999999999997E-2</c:v>
                </c:pt>
                <c:pt idx="76">
                  <c:v>-6.4902899999999999E-2</c:v>
                </c:pt>
                <c:pt idx="77">
                  <c:v>-6.2304699999999998E-2</c:v>
                </c:pt>
                <c:pt idx="78">
                  <c:v>0.2368693</c:v>
                </c:pt>
                <c:pt idx="79">
                  <c:v>-0.15539790000000001</c:v>
                </c:pt>
                <c:pt idx="80">
                  <c:v>0.14425930000000001</c:v>
                </c:pt>
                <c:pt idx="81">
                  <c:v>-0.13470260000000001</c:v>
                </c:pt>
                <c:pt idx="82">
                  <c:v>-0.37817440000000002</c:v>
                </c:pt>
                <c:pt idx="83">
                  <c:v>0.1920849</c:v>
                </c:pt>
                <c:pt idx="84">
                  <c:v>-6.9618700000000006E-2</c:v>
                </c:pt>
                <c:pt idx="85">
                  <c:v>-8.0282400000000004E-2</c:v>
                </c:pt>
                <c:pt idx="86">
                  <c:v>0.10978640000000001</c:v>
                </c:pt>
                <c:pt idx="87">
                  <c:v>-1.5521500000000001E-2</c:v>
                </c:pt>
                <c:pt idx="88">
                  <c:v>-0.2585652</c:v>
                </c:pt>
                <c:pt idx="89">
                  <c:v>-0.15216830000000001</c:v>
                </c:pt>
                <c:pt idx="90">
                  <c:v>-6.3909300000000002E-2</c:v>
                </c:pt>
                <c:pt idx="91">
                  <c:v>-5.1460899999999997E-2</c:v>
                </c:pt>
                <c:pt idx="92">
                  <c:v>0.1680439</c:v>
                </c:pt>
                <c:pt idx="93">
                  <c:v>0.15011730000000001</c:v>
                </c:pt>
                <c:pt idx="94">
                  <c:v>-5.5554199999999998E-2</c:v>
                </c:pt>
                <c:pt idx="95">
                  <c:v>3.3124599999999997E-2</c:v>
                </c:pt>
                <c:pt idx="96">
                  <c:v>2.2988700000000001E-2</c:v>
                </c:pt>
                <c:pt idx="97">
                  <c:v>0.1007904</c:v>
                </c:pt>
                <c:pt idx="98">
                  <c:v>0.15615270000000001</c:v>
                </c:pt>
                <c:pt idx="99">
                  <c:v>-0.27979330000000002</c:v>
                </c:pt>
                <c:pt idx="100">
                  <c:v>7.4887E-3</c:v>
                </c:pt>
                <c:pt idx="101">
                  <c:v>-0.18125530000000001</c:v>
                </c:pt>
                <c:pt idx="102">
                  <c:v>0.30402790000000002</c:v>
                </c:pt>
                <c:pt idx="103">
                  <c:v>-0.1682205</c:v>
                </c:pt>
                <c:pt idx="104">
                  <c:v>0.13538459999999999</c:v>
                </c:pt>
                <c:pt idx="105">
                  <c:v>-4.5224899999999998E-2</c:v>
                </c:pt>
                <c:pt idx="106">
                  <c:v>-5.7988199999999997E-2</c:v>
                </c:pt>
                <c:pt idx="107">
                  <c:v>0.1043128</c:v>
                </c:pt>
                <c:pt idx="108">
                  <c:v>-5.9779600000000002E-2</c:v>
                </c:pt>
                <c:pt idx="109">
                  <c:v>-1.9894800000000001E-2</c:v>
                </c:pt>
                <c:pt idx="110">
                  <c:v>-3.77971E-2</c:v>
                </c:pt>
                <c:pt idx="111">
                  <c:v>0.1195177</c:v>
                </c:pt>
                <c:pt idx="112">
                  <c:v>4.22984E-2</c:v>
                </c:pt>
                <c:pt idx="113">
                  <c:v>-7.4783699999999995E-2</c:v>
                </c:pt>
                <c:pt idx="114">
                  <c:v>0.1032474</c:v>
                </c:pt>
                <c:pt idx="115">
                  <c:v>5.2524300000000003E-2</c:v>
                </c:pt>
                <c:pt idx="116">
                  <c:v>4.6693600000000002E-2</c:v>
                </c:pt>
                <c:pt idx="117">
                  <c:v>3.7714200000000003E-2</c:v>
                </c:pt>
                <c:pt idx="118">
                  <c:v>-0.12743740000000001</c:v>
                </c:pt>
                <c:pt idx="119">
                  <c:v>-1.167E-2</c:v>
                </c:pt>
                <c:pt idx="120">
                  <c:v>-0.27874110000000002</c:v>
                </c:pt>
                <c:pt idx="121">
                  <c:v>0.14905009999999999</c:v>
                </c:pt>
                <c:pt idx="122">
                  <c:v>5.1185700000000001E-2</c:v>
                </c:pt>
                <c:pt idx="123">
                  <c:v>-0.21869659999999999</c:v>
                </c:pt>
                <c:pt idx="124">
                  <c:v>7.3159199999999994E-2</c:v>
                </c:pt>
                <c:pt idx="125">
                  <c:v>5.6574899999999997E-2</c:v>
                </c:pt>
                <c:pt idx="126">
                  <c:v>-5.51561E-2</c:v>
                </c:pt>
                <c:pt idx="127">
                  <c:v>-6.0562999999999997E-3</c:v>
                </c:pt>
                <c:pt idx="128">
                  <c:v>-3.0075899999999999E-2</c:v>
                </c:pt>
                <c:pt idx="129">
                  <c:v>1.8509600000000001E-2</c:v>
                </c:pt>
                <c:pt idx="130">
                  <c:v>-0.22185089999999999</c:v>
                </c:pt>
                <c:pt idx="131">
                  <c:v>1.09283E-2</c:v>
                </c:pt>
                <c:pt idx="132">
                  <c:v>0.2587758</c:v>
                </c:pt>
                <c:pt idx="133">
                  <c:v>-0.16042029999999999</c:v>
                </c:pt>
                <c:pt idx="134">
                  <c:v>-0.1143541</c:v>
                </c:pt>
                <c:pt idx="135">
                  <c:v>0.1488382</c:v>
                </c:pt>
                <c:pt idx="136">
                  <c:v>9.5934000000000002E-3</c:v>
                </c:pt>
                <c:pt idx="137">
                  <c:v>0.1521932</c:v>
                </c:pt>
                <c:pt idx="138">
                  <c:v>-0.1073658</c:v>
                </c:pt>
                <c:pt idx="139">
                  <c:v>-6.9141599999999998E-2</c:v>
                </c:pt>
                <c:pt idx="140">
                  <c:v>7.6704099999999997E-2</c:v>
                </c:pt>
                <c:pt idx="141">
                  <c:v>9.4485999999999997E-3</c:v>
                </c:pt>
                <c:pt idx="142">
                  <c:v>-9.1063099999999994E-2</c:v>
                </c:pt>
                <c:pt idx="143">
                  <c:v>2.6511900000000001E-2</c:v>
                </c:pt>
                <c:pt idx="144">
                  <c:v>-1.49368E-2</c:v>
                </c:pt>
                <c:pt idx="145">
                  <c:v>-8.1447000000000006E-2</c:v>
                </c:pt>
                <c:pt idx="146">
                  <c:v>-8.2118700000000003E-2</c:v>
                </c:pt>
                <c:pt idx="147">
                  <c:v>0.38349260000000002</c:v>
                </c:pt>
                <c:pt idx="148">
                  <c:v>5.3180000000000002E-4</c:v>
                </c:pt>
                <c:pt idx="149">
                  <c:v>6.01246E-2</c:v>
                </c:pt>
                <c:pt idx="150">
                  <c:v>-6.5456700000000007E-2</c:v>
                </c:pt>
                <c:pt idx="151">
                  <c:v>6.7567199999999994E-2</c:v>
                </c:pt>
                <c:pt idx="152">
                  <c:v>-0.20107340000000001</c:v>
                </c:pt>
                <c:pt idx="153">
                  <c:v>-0.1128422</c:v>
                </c:pt>
                <c:pt idx="154">
                  <c:v>8.0384300000000006E-2</c:v>
                </c:pt>
                <c:pt idx="155">
                  <c:v>0.1870627</c:v>
                </c:pt>
                <c:pt idx="156">
                  <c:v>0.1847038</c:v>
                </c:pt>
                <c:pt idx="157">
                  <c:v>7.0415000000000005E-2</c:v>
                </c:pt>
                <c:pt idx="158">
                  <c:v>6.93222E-2</c:v>
                </c:pt>
                <c:pt idx="159">
                  <c:v>-9.7326800000000005E-2</c:v>
                </c:pt>
                <c:pt idx="160">
                  <c:v>-7.1808499999999997E-2</c:v>
                </c:pt>
                <c:pt idx="161">
                  <c:v>0.27988299999999999</c:v>
                </c:pt>
                <c:pt idx="162">
                  <c:v>-7.5598399999999996E-2</c:v>
                </c:pt>
                <c:pt idx="163">
                  <c:v>-0.19352820000000001</c:v>
                </c:pt>
                <c:pt idx="164">
                  <c:v>0.2338645</c:v>
                </c:pt>
                <c:pt idx="165">
                  <c:v>-0.21896840000000001</c:v>
                </c:pt>
                <c:pt idx="166">
                  <c:v>-0.1574451</c:v>
                </c:pt>
                <c:pt idx="167">
                  <c:v>-0.1020813</c:v>
                </c:pt>
                <c:pt idx="168">
                  <c:v>-1.4933E-2</c:v>
                </c:pt>
                <c:pt idx="169">
                  <c:v>-0.1957294</c:v>
                </c:pt>
                <c:pt idx="170">
                  <c:v>6.0832600000000001E-2</c:v>
                </c:pt>
                <c:pt idx="171">
                  <c:v>-0.13404640000000001</c:v>
                </c:pt>
                <c:pt idx="172">
                  <c:v>-5.1716900000000003E-2</c:v>
                </c:pt>
                <c:pt idx="173">
                  <c:v>2.5052000000000001E-2</c:v>
                </c:pt>
                <c:pt idx="174">
                  <c:v>-0.1608658</c:v>
                </c:pt>
                <c:pt idx="175">
                  <c:v>7.02435E-2</c:v>
                </c:pt>
                <c:pt idx="176">
                  <c:v>-7.6085799999999995E-2</c:v>
                </c:pt>
                <c:pt idx="177">
                  <c:v>-8.9621300000000001E-2</c:v>
                </c:pt>
                <c:pt idx="178">
                  <c:v>7.2454900000000003E-2</c:v>
                </c:pt>
                <c:pt idx="179">
                  <c:v>2.35392E-2</c:v>
                </c:pt>
                <c:pt idx="180">
                  <c:v>-0.14588319999999999</c:v>
                </c:pt>
                <c:pt idx="181">
                  <c:v>0.14634249999999999</c:v>
                </c:pt>
                <c:pt idx="182">
                  <c:v>-3.8739700000000002E-2</c:v>
                </c:pt>
                <c:pt idx="183">
                  <c:v>0.27018379999999997</c:v>
                </c:pt>
                <c:pt idx="184">
                  <c:v>1.9986500000000001E-2</c:v>
                </c:pt>
                <c:pt idx="185">
                  <c:v>6.6716800000000007E-2</c:v>
                </c:pt>
                <c:pt idx="186">
                  <c:v>-0.18311430000000001</c:v>
                </c:pt>
                <c:pt idx="187">
                  <c:v>-0.13280220000000001</c:v>
                </c:pt>
                <c:pt idx="188">
                  <c:v>-0.23373559999999999</c:v>
                </c:pt>
                <c:pt idx="189">
                  <c:v>7.9037899999999994E-2</c:v>
                </c:pt>
                <c:pt idx="190">
                  <c:v>-0.21608260000000001</c:v>
                </c:pt>
                <c:pt idx="191">
                  <c:v>-0.14152419999999999</c:v>
                </c:pt>
                <c:pt idx="192">
                  <c:v>-0.26804519999999998</c:v>
                </c:pt>
                <c:pt idx="193">
                  <c:v>-0.15121709999999999</c:v>
                </c:pt>
                <c:pt idx="194">
                  <c:v>0.14491889999999999</c:v>
                </c:pt>
                <c:pt idx="195">
                  <c:v>-8.5801600000000006E-2</c:v>
                </c:pt>
                <c:pt idx="196">
                  <c:v>-0.21656729999999999</c:v>
                </c:pt>
                <c:pt idx="197">
                  <c:v>0.40669440000000001</c:v>
                </c:pt>
                <c:pt idx="198">
                  <c:v>-0.20843510000000001</c:v>
                </c:pt>
                <c:pt idx="199">
                  <c:v>6.0690500000000001E-2</c:v>
                </c:pt>
                <c:pt idx="200">
                  <c:v>2.8982600000000001E-2</c:v>
                </c:pt>
                <c:pt idx="201">
                  <c:v>-4.1907000000000003E-3</c:v>
                </c:pt>
                <c:pt idx="202">
                  <c:v>-0.18111859999999999</c:v>
                </c:pt>
                <c:pt idx="203">
                  <c:v>0.2067523</c:v>
                </c:pt>
                <c:pt idx="204">
                  <c:v>1.4952500000000001E-2</c:v>
                </c:pt>
                <c:pt idx="205">
                  <c:v>8.66199E-2</c:v>
                </c:pt>
                <c:pt idx="206">
                  <c:v>0.10370500000000001</c:v>
                </c:pt>
                <c:pt idx="207">
                  <c:v>5.5854000000000001E-2</c:v>
                </c:pt>
                <c:pt idx="208">
                  <c:v>0.1207691</c:v>
                </c:pt>
                <c:pt idx="209">
                  <c:v>0.1251401</c:v>
                </c:pt>
                <c:pt idx="210">
                  <c:v>0.13884189999999999</c:v>
                </c:pt>
                <c:pt idx="211">
                  <c:v>-0.1758276</c:v>
                </c:pt>
                <c:pt idx="212">
                  <c:v>9.1444800000000007E-2</c:v>
                </c:pt>
                <c:pt idx="213">
                  <c:v>-0.1869247</c:v>
                </c:pt>
                <c:pt idx="214">
                  <c:v>0.25078080000000003</c:v>
                </c:pt>
                <c:pt idx="215">
                  <c:v>5.4304999999999999E-2</c:v>
                </c:pt>
                <c:pt idx="216">
                  <c:v>-2.39218E-2</c:v>
                </c:pt>
                <c:pt idx="217">
                  <c:v>-0.24579490000000001</c:v>
                </c:pt>
                <c:pt idx="218">
                  <c:v>0.25295079999999998</c:v>
                </c:pt>
                <c:pt idx="219">
                  <c:v>7.3697299999999993E-2</c:v>
                </c:pt>
                <c:pt idx="220">
                  <c:v>-4.4342899999999998E-2</c:v>
                </c:pt>
                <c:pt idx="221">
                  <c:v>2.7002100000000001E-2</c:v>
                </c:pt>
                <c:pt idx="222">
                  <c:v>0.16498760000000001</c:v>
                </c:pt>
                <c:pt idx="223">
                  <c:v>-5.3912799999999997E-2</c:v>
                </c:pt>
                <c:pt idx="224">
                  <c:v>0.29366789999999998</c:v>
                </c:pt>
                <c:pt idx="225">
                  <c:v>-0.1442225</c:v>
                </c:pt>
                <c:pt idx="226">
                  <c:v>-4.4660100000000001E-2</c:v>
                </c:pt>
                <c:pt idx="227">
                  <c:v>5.7250700000000002E-2</c:v>
                </c:pt>
                <c:pt idx="228">
                  <c:v>-0.1118613</c:v>
                </c:pt>
                <c:pt idx="229">
                  <c:v>-4.1045499999999999E-2</c:v>
                </c:pt>
                <c:pt idx="230">
                  <c:v>-1.81674E-2</c:v>
                </c:pt>
                <c:pt idx="231">
                  <c:v>-1.35738E-2</c:v>
                </c:pt>
                <c:pt idx="232">
                  <c:v>0.18739439999999999</c:v>
                </c:pt>
                <c:pt idx="233">
                  <c:v>-0.1102279</c:v>
                </c:pt>
                <c:pt idx="234">
                  <c:v>-0.26379659999999999</c:v>
                </c:pt>
                <c:pt idx="235">
                  <c:v>-2.1610000000000001E-2</c:v>
                </c:pt>
                <c:pt idx="236">
                  <c:v>-0.1167994</c:v>
                </c:pt>
                <c:pt idx="237">
                  <c:v>-6.5873899999999999E-2</c:v>
                </c:pt>
                <c:pt idx="238">
                  <c:v>2.4373499999999999E-2</c:v>
                </c:pt>
                <c:pt idx="239">
                  <c:v>-9.1798400000000002E-2</c:v>
                </c:pt>
                <c:pt idx="240">
                  <c:v>1.8950499999999999E-2</c:v>
                </c:pt>
                <c:pt idx="241">
                  <c:v>-1.4357E-2</c:v>
                </c:pt>
                <c:pt idx="242">
                  <c:v>-0.18207809999999999</c:v>
                </c:pt>
                <c:pt idx="243">
                  <c:v>-4.5182100000000003E-2</c:v>
                </c:pt>
                <c:pt idx="244">
                  <c:v>-0.161916</c:v>
                </c:pt>
                <c:pt idx="245">
                  <c:v>-0.165715</c:v>
                </c:pt>
                <c:pt idx="246">
                  <c:v>-6.4360000000000003E-4</c:v>
                </c:pt>
                <c:pt idx="247">
                  <c:v>8.4010000000000001E-2</c:v>
                </c:pt>
                <c:pt idx="248">
                  <c:v>2.4635399999999998E-2</c:v>
                </c:pt>
                <c:pt idx="249">
                  <c:v>-0.1423671</c:v>
                </c:pt>
                <c:pt idx="250">
                  <c:v>4.4065199999999999E-2</c:v>
                </c:pt>
                <c:pt idx="251">
                  <c:v>-0.25378079999999997</c:v>
                </c:pt>
                <c:pt idx="252">
                  <c:v>0.24869949999999999</c:v>
                </c:pt>
                <c:pt idx="253">
                  <c:v>-0.10903939999999999</c:v>
                </c:pt>
                <c:pt idx="254">
                  <c:v>-4.0694000000000001E-2</c:v>
                </c:pt>
                <c:pt idx="255">
                  <c:v>0.14831279999999999</c:v>
                </c:pt>
                <c:pt idx="256">
                  <c:v>-9.6167299999999997E-2</c:v>
                </c:pt>
                <c:pt idx="257">
                  <c:v>5.1103700000000002E-2</c:v>
                </c:pt>
                <c:pt idx="258">
                  <c:v>-0.26973370000000002</c:v>
                </c:pt>
                <c:pt idx="259">
                  <c:v>0.31939089999999998</c:v>
                </c:pt>
                <c:pt idx="260">
                  <c:v>0.11204740000000001</c:v>
                </c:pt>
                <c:pt idx="261">
                  <c:v>8.9582099999999998E-2</c:v>
                </c:pt>
                <c:pt idx="262">
                  <c:v>6.1427200000000001E-2</c:v>
                </c:pt>
                <c:pt idx="263">
                  <c:v>-0.15342320000000001</c:v>
                </c:pt>
                <c:pt idx="264">
                  <c:v>3.2260499999999998E-2</c:v>
                </c:pt>
                <c:pt idx="265">
                  <c:v>-0.1202559</c:v>
                </c:pt>
                <c:pt idx="266">
                  <c:v>-3.473E-3</c:v>
                </c:pt>
                <c:pt idx="267">
                  <c:v>5.9975500000000001E-2</c:v>
                </c:pt>
                <c:pt idx="268">
                  <c:v>0.24441640000000001</c:v>
                </c:pt>
                <c:pt idx="269">
                  <c:v>0.11604929999999999</c:v>
                </c:pt>
                <c:pt idx="270">
                  <c:v>-0.19354489999999999</c:v>
                </c:pt>
                <c:pt idx="271">
                  <c:v>-0.1116432</c:v>
                </c:pt>
                <c:pt idx="272">
                  <c:v>-5.1589000000000003E-2</c:v>
                </c:pt>
                <c:pt idx="273">
                  <c:v>-1.6743500000000001E-2</c:v>
                </c:pt>
                <c:pt idx="274">
                  <c:v>8.5167800000000002E-2</c:v>
                </c:pt>
                <c:pt idx="275">
                  <c:v>0.20978279999999999</c:v>
                </c:pt>
                <c:pt idx="276">
                  <c:v>0.1844952</c:v>
                </c:pt>
                <c:pt idx="277">
                  <c:v>-4.9455600000000002E-2</c:v>
                </c:pt>
                <c:pt idx="278">
                  <c:v>1.2351000000000001E-2</c:v>
                </c:pt>
                <c:pt idx="279">
                  <c:v>0.12827440000000001</c:v>
                </c:pt>
                <c:pt idx="280">
                  <c:v>-0.182367</c:v>
                </c:pt>
                <c:pt idx="281">
                  <c:v>6.5966000000000002E-3</c:v>
                </c:pt>
                <c:pt idx="282">
                  <c:v>-0.11788419999999999</c:v>
                </c:pt>
                <c:pt idx="283">
                  <c:v>-6.3471999999999999E-3</c:v>
                </c:pt>
                <c:pt idx="284">
                  <c:v>-0.17641039999999999</c:v>
                </c:pt>
                <c:pt idx="285">
                  <c:v>9.5166000000000001E-3</c:v>
                </c:pt>
                <c:pt idx="286">
                  <c:v>-0.1088276</c:v>
                </c:pt>
                <c:pt idx="287">
                  <c:v>-3.9486399999999998E-2</c:v>
                </c:pt>
                <c:pt idx="288">
                  <c:v>-6.6665500000000003E-2</c:v>
                </c:pt>
                <c:pt idx="289">
                  <c:v>3.4992299999999997E-2</c:v>
                </c:pt>
                <c:pt idx="290">
                  <c:v>-2.5430299999999999E-2</c:v>
                </c:pt>
                <c:pt idx="291">
                  <c:v>0.2009032</c:v>
                </c:pt>
                <c:pt idx="292">
                  <c:v>-0.1050444</c:v>
                </c:pt>
                <c:pt idx="293">
                  <c:v>1.25015E-2</c:v>
                </c:pt>
                <c:pt idx="294">
                  <c:v>-0.1112841</c:v>
                </c:pt>
                <c:pt idx="295">
                  <c:v>-8.4180400000000002E-2</c:v>
                </c:pt>
                <c:pt idx="296">
                  <c:v>0.17437549999999999</c:v>
                </c:pt>
                <c:pt idx="297">
                  <c:v>3.1912900000000001E-2</c:v>
                </c:pt>
                <c:pt idx="298">
                  <c:v>0.26093129999999998</c:v>
                </c:pt>
                <c:pt idx="299">
                  <c:v>-3.5999200000000002E-2</c:v>
                </c:pt>
                <c:pt idx="300">
                  <c:v>0.18342720000000001</c:v>
                </c:pt>
                <c:pt idx="301">
                  <c:v>0.1264112</c:v>
                </c:pt>
                <c:pt idx="302">
                  <c:v>-9.9088200000000001E-2</c:v>
                </c:pt>
                <c:pt idx="303">
                  <c:v>-8.89958E-2</c:v>
                </c:pt>
                <c:pt idx="304">
                  <c:v>7.4274300000000001E-2</c:v>
                </c:pt>
                <c:pt idx="305">
                  <c:v>-3.7409900000000003E-2</c:v>
                </c:pt>
                <c:pt idx="306">
                  <c:v>-9.9380000000000007E-3</c:v>
                </c:pt>
                <c:pt idx="307">
                  <c:v>-0.17787600000000001</c:v>
                </c:pt>
                <c:pt idx="308">
                  <c:v>7.6306899999999997E-2</c:v>
                </c:pt>
                <c:pt idx="309">
                  <c:v>-2.3135099999999999E-2</c:v>
                </c:pt>
                <c:pt idx="310">
                  <c:v>3.5614300000000002E-2</c:v>
                </c:pt>
                <c:pt idx="311">
                  <c:v>9.2053700000000002E-2</c:v>
                </c:pt>
                <c:pt idx="312">
                  <c:v>0.19556209999999999</c:v>
                </c:pt>
                <c:pt idx="313">
                  <c:v>0.30818410000000002</c:v>
                </c:pt>
                <c:pt idx="314">
                  <c:v>-7.0976600000000001E-2</c:v>
                </c:pt>
                <c:pt idx="315">
                  <c:v>-8.2205399999999998E-2</c:v>
                </c:pt>
                <c:pt idx="316">
                  <c:v>-1.0105100000000001E-2</c:v>
                </c:pt>
                <c:pt idx="317">
                  <c:v>3.3424000000000002E-2</c:v>
                </c:pt>
                <c:pt idx="318">
                  <c:v>-4.0243099999999997E-2</c:v>
                </c:pt>
                <c:pt idx="319">
                  <c:v>-0.24905720000000001</c:v>
                </c:pt>
                <c:pt idx="320">
                  <c:v>6.5977300000000003E-2</c:v>
                </c:pt>
                <c:pt idx="321">
                  <c:v>0.14917929999999999</c:v>
                </c:pt>
                <c:pt idx="322">
                  <c:v>0.1462841</c:v>
                </c:pt>
                <c:pt idx="323">
                  <c:v>4.6372799999999999E-2</c:v>
                </c:pt>
                <c:pt idx="324">
                  <c:v>-2.60377E-2</c:v>
                </c:pt>
                <c:pt idx="325">
                  <c:v>-0.16276309999999999</c:v>
                </c:pt>
                <c:pt idx="326">
                  <c:v>7.8032000000000004E-2</c:v>
                </c:pt>
                <c:pt idx="327">
                  <c:v>1.6422300000000001E-2</c:v>
                </c:pt>
                <c:pt idx="328">
                  <c:v>-6.5650500000000001E-2</c:v>
                </c:pt>
                <c:pt idx="329">
                  <c:v>-0.1075101</c:v>
                </c:pt>
                <c:pt idx="330">
                  <c:v>2.7147399999999999E-2</c:v>
                </c:pt>
                <c:pt idx="331">
                  <c:v>0.1476324</c:v>
                </c:pt>
                <c:pt idx="332">
                  <c:v>8.1184400000000004E-2</c:v>
                </c:pt>
                <c:pt idx="333">
                  <c:v>-0.1771624</c:v>
                </c:pt>
                <c:pt idx="334">
                  <c:v>-7.2027900000000006E-2</c:v>
                </c:pt>
                <c:pt idx="335">
                  <c:v>9.8513600000000007E-2</c:v>
                </c:pt>
                <c:pt idx="336">
                  <c:v>6.1911099999999997E-2</c:v>
                </c:pt>
                <c:pt idx="337">
                  <c:v>-0.17940139999999999</c:v>
                </c:pt>
                <c:pt idx="338">
                  <c:v>-2.6217299999999999E-2</c:v>
                </c:pt>
                <c:pt idx="339">
                  <c:v>-0.1552094</c:v>
                </c:pt>
                <c:pt idx="340">
                  <c:v>0.16385849999999999</c:v>
                </c:pt>
                <c:pt idx="341">
                  <c:v>-1.3550999999999999E-3</c:v>
                </c:pt>
                <c:pt idx="342">
                  <c:v>-6.9071999999999996E-3</c:v>
                </c:pt>
                <c:pt idx="343">
                  <c:v>-5.5834799999999997E-2</c:v>
                </c:pt>
                <c:pt idx="344">
                  <c:v>-3.7235499999999998E-2</c:v>
                </c:pt>
                <c:pt idx="345">
                  <c:v>-0.1619611</c:v>
                </c:pt>
                <c:pt idx="346">
                  <c:v>0.23407800000000001</c:v>
                </c:pt>
                <c:pt idx="347">
                  <c:v>-5.7179800000000003E-2</c:v>
                </c:pt>
                <c:pt idx="348">
                  <c:v>0.19386610000000001</c:v>
                </c:pt>
                <c:pt idx="349">
                  <c:v>2.8254399999999999E-2</c:v>
                </c:pt>
                <c:pt idx="350">
                  <c:v>-8.2264400000000001E-2</c:v>
                </c:pt>
                <c:pt idx="351">
                  <c:v>-0.23016500000000001</c:v>
                </c:pt>
                <c:pt idx="352">
                  <c:v>0.1343174</c:v>
                </c:pt>
                <c:pt idx="353">
                  <c:v>0.146014</c:v>
                </c:pt>
                <c:pt idx="354">
                  <c:v>0.33882950000000001</c:v>
                </c:pt>
                <c:pt idx="355">
                  <c:v>-8.5135699999999995E-2</c:v>
                </c:pt>
                <c:pt idx="356">
                  <c:v>0.14007059999999999</c:v>
                </c:pt>
                <c:pt idx="357">
                  <c:v>-0.13518459999999999</c:v>
                </c:pt>
                <c:pt idx="358">
                  <c:v>-1.1876899999999999E-2</c:v>
                </c:pt>
                <c:pt idx="359">
                  <c:v>0.262465</c:v>
                </c:pt>
                <c:pt idx="360">
                  <c:v>-0.1260781</c:v>
                </c:pt>
                <c:pt idx="361">
                  <c:v>0.1831566</c:v>
                </c:pt>
                <c:pt idx="362">
                  <c:v>0.17965690000000001</c:v>
                </c:pt>
                <c:pt idx="363">
                  <c:v>5.86963E-2</c:v>
                </c:pt>
                <c:pt idx="364">
                  <c:v>-0.14885590000000001</c:v>
                </c:pt>
                <c:pt idx="365">
                  <c:v>3.01902E-2</c:v>
                </c:pt>
                <c:pt idx="366">
                  <c:v>6.1237E-2</c:v>
                </c:pt>
                <c:pt idx="367">
                  <c:v>7.2727399999999998E-2</c:v>
                </c:pt>
                <c:pt idx="368">
                  <c:v>-0.22344829999999999</c:v>
                </c:pt>
                <c:pt idx="369">
                  <c:v>1.93229E-2</c:v>
                </c:pt>
                <c:pt idx="370">
                  <c:v>0.28833809999999999</c:v>
                </c:pt>
                <c:pt idx="371">
                  <c:v>8.4371199999999993E-2</c:v>
                </c:pt>
                <c:pt idx="372">
                  <c:v>0.1072805</c:v>
                </c:pt>
                <c:pt idx="373">
                  <c:v>-5.3446100000000003E-2</c:v>
                </c:pt>
                <c:pt idx="374">
                  <c:v>-4.3821199999999998E-2</c:v>
                </c:pt>
                <c:pt idx="375">
                  <c:v>3.0193899999999999E-2</c:v>
                </c:pt>
                <c:pt idx="376">
                  <c:v>-8.4099199999999999E-2</c:v>
                </c:pt>
                <c:pt idx="377">
                  <c:v>4.54315E-2</c:v>
                </c:pt>
                <c:pt idx="378">
                  <c:v>-3.3119999999999997E-4</c:v>
                </c:pt>
                <c:pt idx="379">
                  <c:v>8.9919999999999996E-4</c:v>
                </c:pt>
                <c:pt idx="380">
                  <c:v>1.655E-3</c:v>
                </c:pt>
                <c:pt idx="381">
                  <c:v>0.1005538</c:v>
                </c:pt>
                <c:pt idx="382">
                  <c:v>1.9402599999999999E-2</c:v>
                </c:pt>
                <c:pt idx="383">
                  <c:v>-8.5996900000000001E-2</c:v>
                </c:pt>
                <c:pt idx="384">
                  <c:v>-0.1782832</c:v>
                </c:pt>
                <c:pt idx="385">
                  <c:v>-0.17616499999999999</c:v>
                </c:pt>
                <c:pt idx="386">
                  <c:v>-0.1984901</c:v>
                </c:pt>
                <c:pt idx="387">
                  <c:v>6.7292000000000003E-3</c:v>
                </c:pt>
                <c:pt idx="388">
                  <c:v>-0.1306137</c:v>
                </c:pt>
                <c:pt idx="389">
                  <c:v>0.23405770000000001</c:v>
                </c:pt>
                <c:pt idx="390">
                  <c:v>1.9028000000000001E-3</c:v>
                </c:pt>
                <c:pt idx="391">
                  <c:v>3.5137099999999998E-2</c:v>
                </c:pt>
                <c:pt idx="392">
                  <c:v>-0.15900349999999999</c:v>
                </c:pt>
                <c:pt idx="393">
                  <c:v>-0.1195432</c:v>
                </c:pt>
                <c:pt idx="394">
                  <c:v>-8.8307899999999995E-2</c:v>
                </c:pt>
                <c:pt idx="395">
                  <c:v>0.13244339999999999</c:v>
                </c:pt>
                <c:pt idx="396">
                  <c:v>3.2855000000000002E-2</c:v>
                </c:pt>
                <c:pt idx="397">
                  <c:v>-8.1228599999999998E-2</c:v>
                </c:pt>
                <c:pt idx="398">
                  <c:v>-4.7776800000000001E-2</c:v>
                </c:pt>
                <c:pt idx="399">
                  <c:v>-6.7898899999999998E-2</c:v>
                </c:pt>
                <c:pt idx="400">
                  <c:v>-8.2845600000000005E-2</c:v>
                </c:pt>
                <c:pt idx="401">
                  <c:v>-0.1175712</c:v>
                </c:pt>
                <c:pt idx="402">
                  <c:v>0.1420699</c:v>
                </c:pt>
                <c:pt idx="403">
                  <c:v>0.24057539999999999</c:v>
                </c:pt>
                <c:pt idx="404">
                  <c:v>0.21799109999999999</c:v>
                </c:pt>
                <c:pt idx="405">
                  <c:v>0.19691420000000001</c:v>
                </c:pt>
                <c:pt idx="406">
                  <c:v>-0.22914970000000001</c:v>
                </c:pt>
                <c:pt idx="407">
                  <c:v>6.3980099999999998E-2</c:v>
                </c:pt>
                <c:pt idx="408">
                  <c:v>-0.11291710000000001</c:v>
                </c:pt>
                <c:pt idx="409">
                  <c:v>-7.0891899999999994E-2</c:v>
                </c:pt>
                <c:pt idx="410">
                  <c:v>-0.19068669999999999</c:v>
                </c:pt>
                <c:pt idx="411">
                  <c:v>0.1814877</c:v>
                </c:pt>
                <c:pt idx="412">
                  <c:v>5.012E-3</c:v>
                </c:pt>
                <c:pt idx="413">
                  <c:v>6.7583000000000004E-2</c:v>
                </c:pt>
                <c:pt idx="414">
                  <c:v>-0.1210903</c:v>
                </c:pt>
                <c:pt idx="415">
                  <c:v>5.4939500000000002E-2</c:v>
                </c:pt>
                <c:pt idx="416">
                  <c:v>0.1281881</c:v>
                </c:pt>
                <c:pt idx="417">
                  <c:v>-8.6801299999999998E-2</c:v>
                </c:pt>
                <c:pt idx="418">
                  <c:v>7.3107500000000006E-2</c:v>
                </c:pt>
                <c:pt idx="419">
                  <c:v>8.4253099999999997E-2</c:v>
                </c:pt>
                <c:pt idx="420">
                  <c:v>-0.4252763</c:v>
                </c:pt>
                <c:pt idx="421">
                  <c:v>-6.3952999999999996E-3</c:v>
                </c:pt>
                <c:pt idx="422">
                  <c:v>2.0839000000000001E-3</c:v>
                </c:pt>
                <c:pt idx="423">
                  <c:v>5.8177600000000003E-2</c:v>
                </c:pt>
                <c:pt idx="424">
                  <c:v>-4.4073000000000003E-3</c:v>
                </c:pt>
                <c:pt idx="425">
                  <c:v>1.1943E-2</c:v>
                </c:pt>
                <c:pt idx="426">
                  <c:v>-0.19108249999999999</c:v>
                </c:pt>
                <c:pt idx="427">
                  <c:v>-0.19784180000000001</c:v>
                </c:pt>
                <c:pt idx="428">
                  <c:v>4.6980500000000001E-2</c:v>
                </c:pt>
                <c:pt idx="429">
                  <c:v>-0.1240131</c:v>
                </c:pt>
                <c:pt idx="430">
                  <c:v>0.12788359999999999</c:v>
                </c:pt>
                <c:pt idx="431">
                  <c:v>-0.1005954</c:v>
                </c:pt>
                <c:pt idx="432">
                  <c:v>0.27627309999999999</c:v>
                </c:pt>
                <c:pt idx="433">
                  <c:v>0.21956110000000001</c:v>
                </c:pt>
                <c:pt idx="434">
                  <c:v>0.18055180000000001</c:v>
                </c:pt>
                <c:pt idx="435">
                  <c:v>0.15153220000000001</c:v>
                </c:pt>
                <c:pt idx="436">
                  <c:v>0.14400399999999999</c:v>
                </c:pt>
                <c:pt idx="437">
                  <c:v>0.2818137</c:v>
                </c:pt>
                <c:pt idx="438">
                  <c:v>9.2740500000000003E-2</c:v>
                </c:pt>
                <c:pt idx="439">
                  <c:v>-5.35787E-2</c:v>
                </c:pt>
                <c:pt idx="440">
                  <c:v>1.7218500000000001E-2</c:v>
                </c:pt>
                <c:pt idx="441">
                  <c:v>-0.2248532</c:v>
                </c:pt>
                <c:pt idx="442">
                  <c:v>-0.13726469999999999</c:v>
                </c:pt>
                <c:pt idx="443">
                  <c:v>-0.2188215</c:v>
                </c:pt>
                <c:pt idx="444">
                  <c:v>-6.7757499999999998E-2</c:v>
                </c:pt>
                <c:pt idx="445">
                  <c:v>0.18754280000000001</c:v>
                </c:pt>
                <c:pt idx="446">
                  <c:v>-0.1385612</c:v>
                </c:pt>
                <c:pt idx="447">
                  <c:v>3.9606299999999997E-2</c:v>
                </c:pt>
                <c:pt idx="448">
                  <c:v>-0.12986030000000001</c:v>
                </c:pt>
                <c:pt idx="449">
                  <c:v>-0.25080279999999999</c:v>
                </c:pt>
                <c:pt idx="450">
                  <c:v>-0.14873</c:v>
                </c:pt>
                <c:pt idx="451">
                  <c:v>9.5300599999999999E-2</c:v>
                </c:pt>
                <c:pt idx="452">
                  <c:v>0.2134992</c:v>
                </c:pt>
                <c:pt idx="453">
                  <c:v>-0.17562720000000001</c:v>
                </c:pt>
                <c:pt idx="454">
                  <c:v>5.2541400000000002E-2</c:v>
                </c:pt>
                <c:pt idx="455">
                  <c:v>-0.1367099</c:v>
                </c:pt>
                <c:pt idx="456">
                  <c:v>-0.26684279999999999</c:v>
                </c:pt>
                <c:pt idx="457">
                  <c:v>-1.7283199999999999E-2</c:v>
                </c:pt>
                <c:pt idx="458">
                  <c:v>4.7871799999999999E-2</c:v>
                </c:pt>
                <c:pt idx="459">
                  <c:v>-0.17584259999999999</c:v>
                </c:pt>
                <c:pt idx="460">
                  <c:v>-3.1282299999999999E-2</c:v>
                </c:pt>
                <c:pt idx="461">
                  <c:v>7.3927599999999996E-2</c:v>
                </c:pt>
                <c:pt idx="462">
                  <c:v>-0.3266153</c:v>
                </c:pt>
                <c:pt idx="463">
                  <c:v>-1.6282899999999999E-2</c:v>
                </c:pt>
                <c:pt idx="464">
                  <c:v>-0.30284420000000001</c:v>
                </c:pt>
                <c:pt idx="465">
                  <c:v>-0.37616899999999998</c:v>
                </c:pt>
                <c:pt idx="466">
                  <c:v>2.03879E-2</c:v>
                </c:pt>
                <c:pt idx="467">
                  <c:v>0.22121950000000001</c:v>
                </c:pt>
                <c:pt idx="468">
                  <c:v>0.13016949999999999</c:v>
                </c:pt>
                <c:pt idx="469">
                  <c:v>-0.12923989999999999</c:v>
                </c:pt>
                <c:pt idx="470">
                  <c:v>-0.37057040000000002</c:v>
                </c:pt>
                <c:pt idx="471">
                  <c:v>-5.2631900000000002E-2</c:v>
                </c:pt>
                <c:pt idx="472">
                  <c:v>0.24670590000000001</c:v>
                </c:pt>
                <c:pt idx="473">
                  <c:v>9.9291199999999996E-2</c:v>
                </c:pt>
                <c:pt idx="474">
                  <c:v>-4.7305899999999998E-2</c:v>
                </c:pt>
                <c:pt idx="475">
                  <c:v>-0.1000766</c:v>
                </c:pt>
                <c:pt idx="476">
                  <c:v>-1.13375E-2</c:v>
                </c:pt>
                <c:pt idx="477">
                  <c:v>-2.8100799999999999E-2</c:v>
                </c:pt>
                <c:pt idx="478">
                  <c:v>-0.1840773</c:v>
                </c:pt>
                <c:pt idx="479">
                  <c:v>0.16915659999999999</c:v>
                </c:pt>
                <c:pt idx="480">
                  <c:v>0.2448041</c:v>
                </c:pt>
                <c:pt idx="481">
                  <c:v>-8.1772899999999996E-2</c:v>
                </c:pt>
                <c:pt idx="482">
                  <c:v>3.4102E-3</c:v>
                </c:pt>
                <c:pt idx="483">
                  <c:v>-0.1340441</c:v>
                </c:pt>
                <c:pt idx="484">
                  <c:v>0.1014174</c:v>
                </c:pt>
                <c:pt idx="485">
                  <c:v>-5.4822900000000001E-2</c:v>
                </c:pt>
                <c:pt idx="486">
                  <c:v>4.7695500000000002E-2</c:v>
                </c:pt>
                <c:pt idx="487">
                  <c:v>-5.8716999999999998E-2</c:v>
                </c:pt>
                <c:pt idx="488">
                  <c:v>-0.11368060000000001</c:v>
                </c:pt>
                <c:pt idx="489">
                  <c:v>-0.27901720000000002</c:v>
                </c:pt>
                <c:pt idx="490">
                  <c:v>-0.1241245</c:v>
                </c:pt>
                <c:pt idx="491">
                  <c:v>-9.3513100000000002E-2</c:v>
                </c:pt>
                <c:pt idx="492">
                  <c:v>7.2006000000000001E-2</c:v>
                </c:pt>
                <c:pt idx="493">
                  <c:v>-6.5717700000000004E-2</c:v>
                </c:pt>
                <c:pt idx="494">
                  <c:v>-0.12522549999999999</c:v>
                </c:pt>
                <c:pt idx="495">
                  <c:v>-5.4735699999999998E-2</c:v>
                </c:pt>
                <c:pt idx="496">
                  <c:v>-0.28211160000000002</c:v>
                </c:pt>
                <c:pt idx="497">
                  <c:v>5.3348399999999997E-2</c:v>
                </c:pt>
                <c:pt idx="498">
                  <c:v>4.8465599999999998E-2</c:v>
                </c:pt>
                <c:pt idx="499">
                  <c:v>3.8573400000000001E-2</c:v>
                </c:pt>
                <c:pt idx="500">
                  <c:v>7.6315800000000003E-2</c:v>
                </c:pt>
                <c:pt idx="501">
                  <c:v>-0.18856200000000001</c:v>
                </c:pt>
                <c:pt idx="502">
                  <c:v>0.20056370000000001</c:v>
                </c:pt>
                <c:pt idx="503">
                  <c:v>0.30086849999999998</c:v>
                </c:pt>
                <c:pt idx="504">
                  <c:v>0.2649473</c:v>
                </c:pt>
                <c:pt idx="505">
                  <c:v>-4.8820099999999998E-2</c:v>
                </c:pt>
                <c:pt idx="506">
                  <c:v>0.1125085</c:v>
                </c:pt>
                <c:pt idx="507">
                  <c:v>6.2061699999999997E-2</c:v>
                </c:pt>
                <c:pt idx="508">
                  <c:v>0.16331860000000001</c:v>
                </c:pt>
                <c:pt idx="509">
                  <c:v>-0.137905</c:v>
                </c:pt>
                <c:pt idx="510">
                  <c:v>6.9437700000000005E-2</c:v>
                </c:pt>
                <c:pt idx="511">
                  <c:v>-0.25266620000000001</c:v>
                </c:pt>
                <c:pt idx="512">
                  <c:v>-6.8861500000000006E-2</c:v>
                </c:pt>
                <c:pt idx="513">
                  <c:v>0.14972769999999999</c:v>
                </c:pt>
                <c:pt idx="514">
                  <c:v>-0.27740720000000002</c:v>
                </c:pt>
                <c:pt idx="515">
                  <c:v>-4.9150899999999997E-2</c:v>
                </c:pt>
                <c:pt idx="516">
                  <c:v>0.17496320000000001</c:v>
                </c:pt>
                <c:pt idx="517">
                  <c:v>-7.7016000000000003E-3</c:v>
                </c:pt>
                <c:pt idx="518">
                  <c:v>0.12771080000000001</c:v>
                </c:pt>
                <c:pt idx="519">
                  <c:v>-1.6260500000000001E-2</c:v>
                </c:pt>
                <c:pt idx="520">
                  <c:v>8.3780400000000005E-2</c:v>
                </c:pt>
                <c:pt idx="521">
                  <c:v>-2.5378000000000001E-2</c:v>
                </c:pt>
                <c:pt idx="522">
                  <c:v>-0.1459937</c:v>
                </c:pt>
                <c:pt idx="523">
                  <c:v>-0.12963179999999999</c:v>
                </c:pt>
                <c:pt idx="524">
                  <c:v>7.2314699999999996E-2</c:v>
                </c:pt>
                <c:pt idx="525">
                  <c:v>2.6910400000000001E-2</c:v>
                </c:pt>
                <c:pt idx="526">
                  <c:v>0.20364170000000001</c:v>
                </c:pt>
                <c:pt idx="527">
                  <c:v>5.1561099999999999E-2</c:v>
                </c:pt>
                <c:pt idx="528">
                  <c:v>0.11684659999999999</c:v>
                </c:pt>
                <c:pt idx="529">
                  <c:v>-3.2808200000000003E-2</c:v>
                </c:pt>
                <c:pt idx="530">
                  <c:v>-0.22910549999999999</c:v>
                </c:pt>
                <c:pt idx="531">
                  <c:v>4.5966399999999998E-2</c:v>
                </c:pt>
                <c:pt idx="532">
                  <c:v>3.4015400000000001E-2</c:v>
                </c:pt>
                <c:pt idx="533">
                  <c:v>-6.8062800000000007E-2</c:v>
                </c:pt>
                <c:pt idx="534">
                  <c:v>3.9644100000000002E-2</c:v>
                </c:pt>
                <c:pt idx="535">
                  <c:v>-7.2522500000000004E-2</c:v>
                </c:pt>
                <c:pt idx="536">
                  <c:v>-0.1491188</c:v>
                </c:pt>
                <c:pt idx="537">
                  <c:v>-7.0785000000000001E-2</c:v>
                </c:pt>
                <c:pt idx="538">
                  <c:v>6.3672699999999999E-2</c:v>
                </c:pt>
                <c:pt idx="539">
                  <c:v>-0.14293829999999999</c:v>
                </c:pt>
                <c:pt idx="540">
                  <c:v>0.2771189</c:v>
                </c:pt>
                <c:pt idx="541">
                  <c:v>-0.16311919999999999</c:v>
                </c:pt>
                <c:pt idx="542">
                  <c:v>0.11118889999999999</c:v>
                </c:pt>
                <c:pt idx="543">
                  <c:v>7.5475500000000001E-2</c:v>
                </c:pt>
                <c:pt idx="544">
                  <c:v>-9.4612100000000005E-2</c:v>
                </c:pt>
                <c:pt idx="545">
                  <c:v>-4.2958700000000002E-2</c:v>
                </c:pt>
                <c:pt idx="546">
                  <c:v>-5.9390900000000003E-2</c:v>
                </c:pt>
                <c:pt idx="547">
                  <c:v>9.15937E-2</c:v>
                </c:pt>
                <c:pt idx="548">
                  <c:v>0.33375100000000002</c:v>
                </c:pt>
                <c:pt idx="549">
                  <c:v>-0.1564236</c:v>
                </c:pt>
                <c:pt idx="550">
                  <c:v>-9.7941999999999994E-3</c:v>
                </c:pt>
                <c:pt idx="551">
                  <c:v>5.5275199999999997E-2</c:v>
                </c:pt>
                <c:pt idx="552">
                  <c:v>-3.47528E-2</c:v>
                </c:pt>
                <c:pt idx="553">
                  <c:v>3.8743100000000003E-2</c:v>
                </c:pt>
                <c:pt idx="554">
                  <c:v>-3.4200399999999999E-2</c:v>
                </c:pt>
                <c:pt idx="555">
                  <c:v>5.8759100000000002E-2</c:v>
                </c:pt>
                <c:pt idx="556">
                  <c:v>0.115622</c:v>
                </c:pt>
                <c:pt idx="557">
                  <c:v>-1.4241E-2</c:v>
                </c:pt>
                <c:pt idx="558">
                  <c:v>2.9903800000000001E-2</c:v>
                </c:pt>
                <c:pt idx="559">
                  <c:v>-9.7255800000000003E-2</c:v>
                </c:pt>
                <c:pt idx="560">
                  <c:v>-0.12705720000000001</c:v>
                </c:pt>
                <c:pt idx="561">
                  <c:v>-0.1144993</c:v>
                </c:pt>
                <c:pt idx="562">
                  <c:v>0.12526000000000001</c:v>
                </c:pt>
                <c:pt idx="563">
                  <c:v>-2.2523E-3</c:v>
                </c:pt>
                <c:pt idx="564">
                  <c:v>-0.1121298</c:v>
                </c:pt>
                <c:pt idx="565">
                  <c:v>9.1213799999999998E-2</c:v>
                </c:pt>
                <c:pt idx="566">
                  <c:v>-0.18874160000000001</c:v>
                </c:pt>
                <c:pt idx="567">
                  <c:v>3.1648500000000003E-2</c:v>
                </c:pt>
                <c:pt idx="568">
                  <c:v>-2.04973E-2</c:v>
                </c:pt>
                <c:pt idx="569">
                  <c:v>9.1425199999999998E-2</c:v>
                </c:pt>
                <c:pt idx="570">
                  <c:v>-0.3273295</c:v>
                </c:pt>
                <c:pt idx="571">
                  <c:v>5.3749199999999997E-2</c:v>
                </c:pt>
                <c:pt idx="572">
                  <c:v>0.18393019999999999</c:v>
                </c:pt>
                <c:pt idx="573">
                  <c:v>6.4971799999999996E-2</c:v>
                </c:pt>
                <c:pt idx="574">
                  <c:v>-0.16907630000000001</c:v>
                </c:pt>
                <c:pt idx="575">
                  <c:v>0.27333940000000001</c:v>
                </c:pt>
                <c:pt idx="576">
                  <c:v>0.14182890000000001</c:v>
                </c:pt>
                <c:pt idx="577">
                  <c:v>0.235211</c:v>
                </c:pt>
                <c:pt idx="578">
                  <c:v>-1.5554200000000001E-2</c:v>
                </c:pt>
                <c:pt idx="579">
                  <c:v>0.26334689999999999</c:v>
                </c:pt>
                <c:pt idx="580">
                  <c:v>-0.36083579999999998</c:v>
                </c:pt>
                <c:pt idx="581">
                  <c:v>0.2175262</c:v>
                </c:pt>
                <c:pt idx="582">
                  <c:v>5.1244600000000001E-2</c:v>
                </c:pt>
                <c:pt idx="583">
                  <c:v>3.0074400000000001E-2</c:v>
                </c:pt>
                <c:pt idx="584">
                  <c:v>-4.1736500000000003E-2</c:v>
                </c:pt>
                <c:pt idx="585">
                  <c:v>-0.19814109999999999</c:v>
                </c:pt>
                <c:pt idx="586">
                  <c:v>-0.13366819999999999</c:v>
                </c:pt>
                <c:pt idx="587">
                  <c:v>-0.10843179999999999</c:v>
                </c:pt>
                <c:pt idx="588">
                  <c:v>-5.5507000000000004E-3</c:v>
                </c:pt>
                <c:pt idx="589">
                  <c:v>-0.14095099999999999</c:v>
                </c:pt>
                <c:pt idx="590">
                  <c:v>-4.5602799999999999E-2</c:v>
                </c:pt>
                <c:pt idx="591">
                  <c:v>-3.24341E-2</c:v>
                </c:pt>
                <c:pt idx="592">
                  <c:v>-9.4696799999999998E-2</c:v>
                </c:pt>
                <c:pt idx="593">
                  <c:v>-0.1191137</c:v>
                </c:pt>
                <c:pt idx="594">
                  <c:v>-3.01149E-2</c:v>
                </c:pt>
                <c:pt idx="595">
                  <c:v>0.16068180000000001</c:v>
                </c:pt>
                <c:pt idx="596">
                  <c:v>-4.3506999999999997E-2</c:v>
                </c:pt>
                <c:pt idx="597">
                  <c:v>-4.3576799999999999E-2</c:v>
                </c:pt>
                <c:pt idx="598">
                  <c:v>7.0036399999999999E-2</c:v>
                </c:pt>
                <c:pt idx="599">
                  <c:v>-0.23685919999999999</c:v>
                </c:pt>
                <c:pt idx="600">
                  <c:v>-0.17662120000000001</c:v>
                </c:pt>
                <c:pt idx="601">
                  <c:v>-9.9368200000000004E-2</c:v>
                </c:pt>
                <c:pt idx="602">
                  <c:v>-1.9426800000000001E-2</c:v>
                </c:pt>
                <c:pt idx="603">
                  <c:v>-0.1099339</c:v>
                </c:pt>
                <c:pt idx="604">
                  <c:v>-0.18077679999999999</c:v>
                </c:pt>
                <c:pt idx="605">
                  <c:v>-7.8507400000000005E-2</c:v>
                </c:pt>
                <c:pt idx="606">
                  <c:v>-2.4233000000000002E-3</c:v>
                </c:pt>
                <c:pt idx="607">
                  <c:v>-8.90489E-2</c:v>
                </c:pt>
                <c:pt idx="608">
                  <c:v>-6.8083900000000003E-2</c:v>
                </c:pt>
                <c:pt idx="609">
                  <c:v>3.3919299999999999E-2</c:v>
                </c:pt>
                <c:pt idx="610">
                  <c:v>-3.6184099999999997E-2</c:v>
                </c:pt>
                <c:pt idx="611">
                  <c:v>-0.18888849999999999</c:v>
                </c:pt>
                <c:pt idx="612">
                  <c:v>-9.7893599999999997E-2</c:v>
                </c:pt>
                <c:pt idx="613">
                  <c:v>2.5938200000000002E-2</c:v>
                </c:pt>
                <c:pt idx="614">
                  <c:v>3.1933499999999997E-2</c:v>
                </c:pt>
                <c:pt idx="615">
                  <c:v>9.8037600000000003E-2</c:v>
                </c:pt>
                <c:pt idx="616">
                  <c:v>7.7825800000000001E-2</c:v>
                </c:pt>
                <c:pt idx="617">
                  <c:v>-0.12550539999999999</c:v>
                </c:pt>
                <c:pt idx="618">
                  <c:v>-1.9997000000000001E-2</c:v>
                </c:pt>
                <c:pt idx="619">
                  <c:v>7.4435100000000004E-2</c:v>
                </c:pt>
                <c:pt idx="620">
                  <c:v>-0.19400229999999999</c:v>
                </c:pt>
                <c:pt idx="621">
                  <c:v>-0.30394199999999999</c:v>
                </c:pt>
                <c:pt idx="622">
                  <c:v>-0.15866739999999999</c:v>
                </c:pt>
                <c:pt idx="623">
                  <c:v>-6.0051999999999996E-3</c:v>
                </c:pt>
                <c:pt idx="624">
                  <c:v>9.8005999999999996E-3</c:v>
                </c:pt>
                <c:pt idx="625">
                  <c:v>0.1110297</c:v>
                </c:pt>
                <c:pt idx="626">
                  <c:v>4.8065700000000003E-2</c:v>
                </c:pt>
                <c:pt idx="627">
                  <c:v>8.4330699999999995E-2</c:v>
                </c:pt>
                <c:pt idx="628">
                  <c:v>1.3139E-3</c:v>
                </c:pt>
                <c:pt idx="629">
                  <c:v>-9.3404000000000004E-3</c:v>
                </c:pt>
                <c:pt idx="630">
                  <c:v>0.24424860000000001</c:v>
                </c:pt>
                <c:pt idx="631">
                  <c:v>0.22923360000000001</c:v>
                </c:pt>
                <c:pt idx="632">
                  <c:v>-5.6357600000000001E-2</c:v>
                </c:pt>
                <c:pt idx="633">
                  <c:v>-5.1133999999999999E-2</c:v>
                </c:pt>
                <c:pt idx="634">
                  <c:v>-0.20180380000000001</c:v>
                </c:pt>
                <c:pt idx="635">
                  <c:v>-0.1027064</c:v>
                </c:pt>
                <c:pt idx="636">
                  <c:v>6.7730999999999998E-3</c:v>
                </c:pt>
                <c:pt idx="637">
                  <c:v>1.6220600000000002E-2</c:v>
                </c:pt>
                <c:pt idx="638">
                  <c:v>0.13382669999999999</c:v>
                </c:pt>
                <c:pt idx="639">
                  <c:v>-0.19532160000000001</c:v>
                </c:pt>
                <c:pt idx="640">
                  <c:v>5.6104399999999999E-2</c:v>
                </c:pt>
                <c:pt idx="641">
                  <c:v>-0.14045949999999999</c:v>
                </c:pt>
                <c:pt idx="642">
                  <c:v>6.4937800000000004E-2</c:v>
                </c:pt>
                <c:pt idx="643">
                  <c:v>-0.1247354</c:v>
                </c:pt>
                <c:pt idx="644">
                  <c:v>0.15760460000000001</c:v>
                </c:pt>
                <c:pt idx="645">
                  <c:v>-0.13293759999999999</c:v>
                </c:pt>
                <c:pt idx="646">
                  <c:v>-0.13416710000000001</c:v>
                </c:pt>
                <c:pt idx="647">
                  <c:v>0.21723619999999999</c:v>
                </c:pt>
                <c:pt idx="648">
                  <c:v>0.1204435</c:v>
                </c:pt>
                <c:pt idx="649">
                  <c:v>-6.801E-4</c:v>
                </c:pt>
                <c:pt idx="650">
                  <c:v>1.8508799999999999E-2</c:v>
                </c:pt>
                <c:pt idx="651">
                  <c:v>-8.1246499999999999E-2</c:v>
                </c:pt>
                <c:pt idx="652">
                  <c:v>-9.4715999999999995E-2</c:v>
                </c:pt>
                <c:pt idx="653">
                  <c:v>-1.8174099999999999E-2</c:v>
                </c:pt>
                <c:pt idx="654">
                  <c:v>-0.25161430000000001</c:v>
                </c:pt>
                <c:pt idx="655">
                  <c:v>0.1112713</c:v>
                </c:pt>
                <c:pt idx="656">
                  <c:v>0.1372381</c:v>
                </c:pt>
                <c:pt idx="657">
                  <c:v>0.21679899999999999</c:v>
                </c:pt>
                <c:pt idx="658">
                  <c:v>0.29482399999999997</c:v>
                </c:pt>
                <c:pt idx="659">
                  <c:v>-2.4767299999999999E-2</c:v>
                </c:pt>
                <c:pt idx="660">
                  <c:v>0.23074939999999999</c:v>
                </c:pt>
                <c:pt idx="661">
                  <c:v>-0.131912</c:v>
                </c:pt>
                <c:pt idx="662">
                  <c:v>-1.70381E-2</c:v>
                </c:pt>
                <c:pt idx="663">
                  <c:v>0.22668530000000001</c:v>
                </c:pt>
                <c:pt idx="664">
                  <c:v>0.13447609999999999</c:v>
                </c:pt>
                <c:pt idx="665">
                  <c:v>-0.1219562</c:v>
                </c:pt>
                <c:pt idx="666">
                  <c:v>2.30502E-2</c:v>
                </c:pt>
                <c:pt idx="667">
                  <c:v>0.16730590000000001</c:v>
                </c:pt>
                <c:pt idx="668">
                  <c:v>-3.3013199999999999E-2</c:v>
                </c:pt>
                <c:pt idx="669">
                  <c:v>-3.2004100000000001E-2</c:v>
                </c:pt>
                <c:pt idx="670">
                  <c:v>0.20722160000000001</c:v>
                </c:pt>
                <c:pt idx="671">
                  <c:v>-0.1950123</c:v>
                </c:pt>
                <c:pt idx="672">
                  <c:v>-0.29579519999999998</c:v>
                </c:pt>
                <c:pt idx="673">
                  <c:v>0.1216372</c:v>
                </c:pt>
                <c:pt idx="674">
                  <c:v>0.26491940000000003</c:v>
                </c:pt>
                <c:pt idx="675">
                  <c:v>-5.7622699999999999E-2</c:v>
                </c:pt>
                <c:pt idx="676">
                  <c:v>-0.1567394</c:v>
                </c:pt>
                <c:pt idx="677">
                  <c:v>-1.7543E-2</c:v>
                </c:pt>
                <c:pt idx="678">
                  <c:v>5.3225500000000002E-2</c:v>
                </c:pt>
                <c:pt idx="679">
                  <c:v>0.1376464</c:v>
                </c:pt>
                <c:pt idx="680">
                  <c:v>0.28582679999999999</c:v>
                </c:pt>
                <c:pt idx="681">
                  <c:v>0.1042732</c:v>
                </c:pt>
                <c:pt idx="682">
                  <c:v>7.0429000000000004E-3</c:v>
                </c:pt>
                <c:pt idx="683">
                  <c:v>-2.9073399999999999E-2</c:v>
                </c:pt>
                <c:pt idx="684">
                  <c:v>0.19363259999999999</c:v>
                </c:pt>
                <c:pt idx="685">
                  <c:v>-0.26670300000000002</c:v>
                </c:pt>
                <c:pt idx="686">
                  <c:v>0.17486380000000001</c:v>
                </c:pt>
                <c:pt idx="687">
                  <c:v>-2.6047600000000001E-2</c:v>
                </c:pt>
                <c:pt idx="688">
                  <c:v>0.1374215</c:v>
                </c:pt>
                <c:pt idx="689">
                  <c:v>0.19882089999999999</c:v>
                </c:pt>
                <c:pt idx="690">
                  <c:v>5.7100100000000001E-2</c:v>
                </c:pt>
                <c:pt idx="691">
                  <c:v>7.1289500000000006E-2</c:v>
                </c:pt>
                <c:pt idx="692">
                  <c:v>0.14510500000000001</c:v>
                </c:pt>
                <c:pt idx="693">
                  <c:v>7.1561100000000002E-2</c:v>
                </c:pt>
                <c:pt idx="694">
                  <c:v>-1.8613000000000001E-2</c:v>
                </c:pt>
                <c:pt idx="695">
                  <c:v>9.9539999999999993E-3</c:v>
                </c:pt>
                <c:pt idx="696">
                  <c:v>0.14998230000000001</c:v>
                </c:pt>
                <c:pt idx="697">
                  <c:v>-0.28115279999999998</c:v>
                </c:pt>
                <c:pt idx="698">
                  <c:v>-0.2121758</c:v>
                </c:pt>
                <c:pt idx="699">
                  <c:v>0.2272718</c:v>
                </c:pt>
                <c:pt idx="700">
                  <c:v>-0.24922430000000001</c:v>
                </c:pt>
                <c:pt idx="701">
                  <c:v>9.8873299999999997E-2</c:v>
                </c:pt>
                <c:pt idx="702">
                  <c:v>-0.20107920000000001</c:v>
                </c:pt>
                <c:pt idx="703">
                  <c:v>-9.3203999999999995E-3</c:v>
                </c:pt>
                <c:pt idx="704">
                  <c:v>3.8294799999999997E-2</c:v>
                </c:pt>
                <c:pt idx="705">
                  <c:v>-3.3279400000000001E-2</c:v>
                </c:pt>
                <c:pt idx="706">
                  <c:v>-7.2406100000000001E-2</c:v>
                </c:pt>
                <c:pt idx="707">
                  <c:v>5.1938699999999997E-2</c:v>
                </c:pt>
                <c:pt idx="708">
                  <c:v>-0.45095970000000002</c:v>
                </c:pt>
                <c:pt idx="709">
                  <c:v>-0.24821299999999999</c:v>
                </c:pt>
                <c:pt idx="710">
                  <c:v>6.4720200000000006E-2</c:v>
                </c:pt>
                <c:pt idx="711">
                  <c:v>-0.17091000000000001</c:v>
                </c:pt>
                <c:pt idx="712">
                  <c:v>5.02207E-2</c:v>
                </c:pt>
                <c:pt idx="713">
                  <c:v>1.9522299999999999E-2</c:v>
                </c:pt>
                <c:pt idx="714">
                  <c:v>5.3146699999999998E-2</c:v>
                </c:pt>
                <c:pt idx="715">
                  <c:v>0.1706821</c:v>
                </c:pt>
                <c:pt idx="716">
                  <c:v>8.0713900000000005E-2</c:v>
                </c:pt>
                <c:pt idx="717">
                  <c:v>-0.1732312</c:v>
                </c:pt>
                <c:pt idx="718">
                  <c:v>-5.7305799999999997E-2</c:v>
                </c:pt>
                <c:pt idx="719">
                  <c:v>4.0433200000000002E-2</c:v>
                </c:pt>
                <c:pt idx="720">
                  <c:v>-0.39724409999999999</c:v>
                </c:pt>
                <c:pt idx="721">
                  <c:v>-2.54389E-2</c:v>
                </c:pt>
                <c:pt idx="722">
                  <c:v>-1.24052E-2</c:v>
                </c:pt>
                <c:pt idx="723">
                  <c:v>0.14073820000000001</c:v>
                </c:pt>
                <c:pt idx="724">
                  <c:v>0.1200601</c:v>
                </c:pt>
                <c:pt idx="725">
                  <c:v>-8.1495899999999996E-2</c:v>
                </c:pt>
                <c:pt idx="726">
                  <c:v>8.89099E-2</c:v>
                </c:pt>
                <c:pt idx="727">
                  <c:v>0.1178712</c:v>
                </c:pt>
                <c:pt idx="728">
                  <c:v>0.1315759</c:v>
                </c:pt>
                <c:pt idx="729">
                  <c:v>7.1882600000000005E-2</c:v>
                </c:pt>
                <c:pt idx="730">
                  <c:v>3.6895799999999999E-2</c:v>
                </c:pt>
                <c:pt idx="731">
                  <c:v>-9.9428100000000005E-2</c:v>
                </c:pt>
                <c:pt idx="732">
                  <c:v>-9.4579899999999995E-2</c:v>
                </c:pt>
                <c:pt idx="733">
                  <c:v>6.3095999999999999E-2</c:v>
                </c:pt>
                <c:pt idx="734">
                  <c:v>-0.26532790000000001</c:v>
                </c:pt>
                <c:pt idx="735">
                  <c:v>-4.7147500000000002E-2</c:v>
                </c:pt>
                <c:pt idx="736">
                  <c:v>-1.02053E-2</c:v>
                </c:pt>
                <c:pt idx="737">
                  <c:v>-2.3577299999999999E-2</c:v>
                </c:pt>
                <c:pt idx="738">
                  <c:v>5.4420000000000003E-2</c:v>
                </c:pt>
                <c:pt idx="739">
                  <c:v>7.7341099999999996E-2</c:v>
                </c:pt>
                <c:pt idx="740">
                  <c:v>0.20050390000000001</c:v>
                </c:pt>
                <c:pt idx="741">
                  <c:v>-6.1708800000000001E-2</c:v>
                </c:pt>
                <c:pt idx="742">
                  <c:v>-0.12157949999999999</c:v>
                </c:pt>
                <c:pt idx="743">
                  <c:v>1.6942100000000002E-2</c:v>
                </c:pt>
                <c:pt idx="744">
                  <c:v>-7.9472899999999999E-2</c:v>
                </c:pt>
                <c:pt idx="745">
                  <c:v>-0.1002107</c:v>
                </c:pt>
                <c:pt idx="746">
                  <c:v>4.76187E-2</c:v>
                </c:pt>
                <c:pt idx="747">
                  <c:v>0.10012160000000001</c:v>
                </c:pt>
                <c:pt idx="748">
                  <c:v>-1.8009E-3</c:v>
                </c:pt>
                <c:pt idx="749">
                  <c:v>-0.1070516</c:v>
                </c:pt>
                <c:pt idx="750">
                  <c:v>-6.5579799999999994E-2</c:v>
                </c:pt>
                <c:pt idx="751">
                  <c:v>0.15716340000000001</c:v>
                </c:pt>
                <c:pt idx="752">
                  <c:v>0.13084999999999999</c:v>
                </c:pt>
                <c:pt idx="753">
                  <c:v>-0.12611820000000001</c:v>
                </c:pt>
                <c:pt idx="754">
                  <c:v>1.3547200000000001E-2</c:v>
                </c:pt>
                <c:pt idx="755">
                  <c:v>8.3253300000000002E-2</c:v>
                </c:pt>
                <c:pt idx="756">
                  <c:v>-7.8502299999999997E-2</c:v>
                </c:pt>
                <c:pt idx="757">
                  <c:v>0.12569839999999999</c:v>
                </c:pt>
                <c:pt idx="758">
                  <c:v>-4.4276000000000003E-3</c:v>
                </c:pt>
                <c:pt idx="759">
                  <c:v>-0.20172870000000001</c:v>
                </c:pt>
                <c:pt idx="760">
                  <c:v>0.16555790000000001</c:v>
                </c:pt>
                <c:pt idx="761">
                  <c:v>9.0696799999999994E-2</c:v>
                </c:pt>
                <c:pt idx="762">
                  <c:v>-1.9565800000000001E-2</c:v>
                </c:pt>
                <c:pt idx="763">
                  <c:v>-0.20678009999999999</c:v>
                </c:pt>
                <c:pt idx="764">
                  <c:v>-0.17766570000000001</c:v>
                </c:pt>
                <c:pt idx="765">
                  <c:v>-6.1927000000000003E-2</c:v>
                </c:pt>
                <c:pt idx="766">
                  <c:v>-8.6456500000000006E-2</c:v>
                </c:pt>
                <c:pt idx="767">
                  <c:v>-2.6475200000000001E-2</c:v>
                </c:pt>
                <c:pt idx="768">
                  <c:v>-0.3060446</c:v>
                </c:pt>
                <c:pt idx="769">
                  <c:v>-0.22131339999999999</c:v>
                </c:pt>
                <c:pt idx="770">
                  <c:v>5.9714700000000002E-2</c:v>
                </c:pt>
                <c:pt idx="771">
                  <c:v>-0.30838749999999998</c:v>
                </c:pt>
                <c:pt idx="772">
                  <c:v>-6.0209800000000001E-2</c:v>
                </c:pt>
                <c:pt idx="773">
                  <c:v>9.7254800000000002E-2</c:v>
                </c:pt>
                <c:pt idx="774">
                  <c:v>-0.15561990000000001</c:v>
                </c:pt>
                <c:pt idx="775">
                  <c:v>-0.16174659999999999</c:v>
                </c:pt>
                <c:pt idx="776">
                  <c:v>-8.2912899999999998E-2</c:v>
                </c:pt>
                <c:pt idx="777">
                  <c:v>1.24717E-2</c:v>
                </c:pt>
                <c:pt idx="778">
                  <c:v>-0.11748790000000001</c:v>
                </c:pt>
                <c:pt idx="779">
                  <c:v>0.1109692</c:v>
                </c:pt>
                <c:pt idx="780">
                  <c:v>7.5571399999999997E-2</c:v>
                </c:pt>
                <c:pt idx="781">
                  <c:v>-0.1403238</c:v>
                </c:pt>
                <c:pt idx="782">
                  <c:v>0.15286240000000001</c:v>
                </c:pt>
                <c:pt idx="783">
                  <c:v>-4.8690999999999998E-2</c:v>
                </c:pt>
                <c:pt idx="784">
                  <c:v>-4.7211200000000002E-2</c:v>
                </c:pt>
                <c:pt idx="785">
                  <c:v>-0.39185680000000001</c:v>
                </c:pt>
                <c:pt idx="786">
                  <c:v>-0.14787230000000001</c:v>
                </c:pt>
                <c:pt idx="787">
                  <c:v>-8.4450999999999998E-2</c:v>
                </c:pt>
                <c:pt idx="788">
                  <c:v>-8.0490199999999998E-2</c:v>
                </c:pt>
                <c:pt idx="789">
                  <c:v>9.0693000000000006E-3</c:v>
                </c:pt>
                <c:pt idx="790">
                  <c:v>8.6733000000000001E-3</c:v>
                </c:pt>
                <c:pt idx="791">
                  <c:v>-0.1081971</c:v>
                </c:pt>
                <c:pt idx="792">
                  <c:v>0.12681200000000001</c:v>
                </c:pt>
                <c:pt idx="793">
                  <c:v>3.2188899999999999E-2</c:v>
                </c:pt>
                <c:pt idx="794">
                  <c:v>-0.16007759999999999</c:v>
                </c:pt>
                <c:pt idx="795">
                  <c:v>0.1448325</c:v>
                </c:pt>
                <c:pt idx="796">
                  <c:v>0.14737500000000001</c:v>
                </c:pt>
                <c:pt idx="797">
                  <c:v>-3.6190000000000001E-4</c:v>
                </c:pt>
                <c:pt idx="798">
                  <c:v>-0.19236980000000001</c:v>
                </c:pt>
                <c:pt idx="799">
                  <c:v>3.6272199999999997E-2</c:v>
                </c:pt>
                <c:pt idx="800">
                  <c:v>-0.18250739999999999</c:v>
                </c:pt>
                <c:pt idx="801">
                  <c:v>3.2906699999999997E-2</c:v>
                </c:pt>
                <c:pt idx="802">
                  <c:v>8.6923100000000003E-2</c:v>
                </c:pt>
                <c:pt idx="803">
                  <c:v>2.6679600000000001E-2</c:v>
                </c:pt>
                <c:pt idx="804">
                  <c:v>0.164551</c:v>
                </c:pt>
                <c:pt idx="805">
                  <c:v>0.12860350000000001</c:v>
                </c:pt>
                <c:pt idx="806">
                  <c:v>2.2674E-2</c:v>
                </c:pt>
                <c:pt idx="807">
                  <c:v>-8.5611599999999996E-2</c:v>
                </c:pt>
                <c:pt idx="808">
                  <c:v>1.7227800000000001E-2</c:v>
                </c:pt>
                <c:pt idx="809">
                  <c:v>-1.50466E-2</c:v>
                </c:pt>
                <c:pt idx="810">
                  <c:v>9.6992300000000004E-2</c:v>
                </c:pt>
                <c:pt idx="811">
                  <c:v>-0.1126882</c:v>
                </c:pt>
                <c:pt idx="812">
                  <c:v>5.6534099999999997E-2</c:v>
                </c:pt>
                <c:pt idx="813">
                  <c:v>0.1180732</c:v>
                </c:pt>
                <c:pt idx="814">
                  <c:v>5.3605E-2</c:v>
                </c:pt>
                <c:pt idx="815">
                  <c:v>-2.9244000000000002E-3</c:v>
                </c:pt>
                <c:pt idx="816">
                  <c:v>-0.23971709999999999</c:v>
                </c:pt>
                <c:pt idx="817">
                  <c:v>0.1748391</c:v>
                </c:pt>
                <c:pt idx="818">
                  <c:v>-0.23864779999999999</c:v>
                </c:pt>
                <c:pt idx="819">
                  <c:v>0.16092300000000001</c:v>
                </c:pt>
                <c:pt idx="820">
                  <c:v>-2.1812700000000001E-2</c:v>
                </c:pt>
                <c:pt idx="821">
                  <c:v>-0.1043897</c:v>
                </c:pt>
                <c:pt idx="822">
                  <c:v>2.0901699999999999E-2</c:v>
                </c:pt>
                <c:pt idx="823">
                  <c:v>-0.22098139999999999</c:v>
                </c:pt>
                <c:pt idx="824">
                  <c:v>-0.24364569999999999</c:v>
                </c:pt>
                <c:pt idx="825">
                  <c:v>-0.1753622</c:v>
                </c:pt>
                <c:pt idx="826">
                  <c:v>0.21203759999999999</c:v>
                </c:pt>
                <c:pt idx="827">
                  <c:v>-0.13402349999999999</c:v>
                </c:pt>
                <c:pt idx="828">
                  <c:v>-0.1414676</c:v>
                </c:pt>
                <c:pt idx="829">
                  <c:v>0.12692590000000001</c:v>
                </c:pt>
                <c:pt idx="830">
                  <c:v>-3.8723E-3</c:v>
                </c:pt>
                <c:pt idx="831">
                  <c:v>-2.36905E-2</c:v>
                </c:pt>
                <c:pt idx="832">
                  <c:v>0.1403788</c:v>
                </c:pt>
                <c:pt idx="833">
                  <c:v>-0.18072160000000001</c:v>
                </c:pt>
                <c:pt idx="834">
                  <c:v>-5.2230499999999999E-2</c:v>
                </c:pt>
                <c:pt idx="835">
                  <c:v>0.14602180000000001</c:v>
                </c:pt>
                <c:pt idx="836">
                  <c:v>4.56108E-2</c:v>
                </c:pt>
                <c:pt idx="837">
                  <c:v>-0.2489372</c:v>
                </c:pt>
                <c:pt idx="838">
                  <c:v>-2.3188799999999999E-2</c:v>
                </c:pt>
                <c:pt idx="839">
                  <c:v>1.1453E-2</c:v>
                </c:pt>
                <c:pt idx="840">
                  <c:v>0.1034728</c:v>
                </c:pt>
                <c:pt idx="841">
                  <c:v>-0.33654729999999999</c:v>
                </c:pt>
                <c:pt idx="842">
                  <c:v>0.1020842</c:v>
                </c:pt>
                <c:pt idx="843">
                  <c:v>-0.25996859999999999</c:v>
                </c:pt>
                <c:pt idx="844">
                  <c:v>0.1782426</c:v>
                </c:pt>
                <c:pt idx="845">
                  <c:v>-0.1212999</c:v>
                </c:pt>
                <c:pt idx="846">
                  <c:v>-0.2564476</c:v>
                </c:pt>
                <c:pt idx="847">
                  <c:v>-0.14437839999999999</c:v>
                </c:pt>
                <c:pt idx="848">
                  <c:v>-0.1028032</c:v>
                </c:pt>
                <c:pt idx="849">
                  <c:v>-4.0682599999999999E-2</c:v>
                </c:pt>
                <c:pt idx="850">
                  <c:v>-8.4149500000000002E-2</c:v>
                </c:pt>
                <c:pt idx="851">
                  <c:v>0.1622102</c:v>
                </c:pt>
                <c:pt idx="852">
                  <c:v>-0.12064279999999999</c:v>
                </c:pt>
                <c:pt idx="853">
                  <c:v>-3.3460700000000003E-2</c:v>
                </c:pt>
                <c:pt idx="854">
                  <c:v>7.1062600000000004E-2</c:v>
                </c:pt>
                <c:pt idx="855">
                  <c:v>-0.2183927</c:v>
                </c:pt>
                <c:pt idx="856">
                  <c:v>-0.2383701</c:v>
                </c:pt>
                <c:pt idx="857">
                  <c:v>7.0358000000000004E-2</c:v>
                </c:pt>
                <c:pt idx="858">
                  <c:v>-7.8259599999999999E-2</c:v>
                </c:pt>
                <c:pt idx="859">
                  <c:v>8.6396200000000006E-2</c:v>
                </c:pt>
                <c:pt idx="860">
                  <c:v>0.2229922</c:v>
                </c:pt>
                <c:pt idx="861">
                  <c:v>3.5513299999999998E-2</c:v>
                </c:pt>
                <c:pt idx="862">
                  <c:v>0.1128802</c:v>
                </c:pt>
                <c:pt idx="863">
                  <c:v>-4.7887600000000002E-2</c:v>
                </c:pt>
                <c:pt idx="864">
                  <c:v>-1.9196600000000001E-2</c:v>
                </c:pt>
                <c:pt idx="865">
                  <c:v>-0.2291116</c:v>
                </c:pt>
                <c:pt idx="866">
                  <c:v>-7.73615E-2</c:v>
                </c:pt>
                <c:pt idx="867">
                  <c:v>-0.12669549999999999</c:v>
                </c:pt>
                <c:pt idx="868">
                  <c:v>0.1451421</c:v>
                </c:pt>
                <c:pt idx="869">
                  <c:v>-3.7695399999999997E-2</c:v>
                </c:pt>
                <c:pt idx="870">
                  <c:v>6.4907400000000004E-2</c:v>
                </c:pt>
                <c:pt idx="871">
                  <c:v>-0.2327832</c:v>
                </c:pt>
                <c:pt idx="872">
                  <c:v>0.25351119999999999</c:v>
                </c:pt>
                <c:pt idx="873">
                  <c:v>0.1560156</c:v>
                </c:pt>
                <c:pt idx="874">
                  <c:v>-2.0803700000000001E-2</c:v>
                </c:pt>
                <c:pt idx="875">
                  <c:v>-5.6247400000000003E-2</c:v>
                </c:pt>
                <c:pt idx="876">
                  <c:v>-2.0632999999999999E-2</c:v>
                </c:pt>
                <c:pt idx="877">
                  <c:v>7.7882999999999994E-2</c:v>
                </c:pt>
                <c:pt idx="878">
                  <c:v>-1.6535299999999999E-2</c:v>
                </c:pt>
                <c:pt idx="879">
                  <c:v>3.7154199999999998E-2</c:v>
                </c:pt>
                <c:pt idx="880">
                  <c:v>7.50358E-2</c:v>
                </c:pt>
                <c:pt idx="881">
                  <c:v>0.22777410000000001</c:v>
                </c:pt>
                <c:pt idx="882">
                  <c:v>-0.18125379999999999</c:v>
                </c:pt>
                <c:pt idx="883">
                  <c:v>2.0415200000000001E-2</c:v>
                </c:pt>
                <c:pt idx="884">
                  <c:v>-0.1923349</c:v>
                </c:pt>
                <c:pt idx="885">
                  <c:v>3.9809600000000001E-2</c:v>
                </c:pt>
                <c:pt idx="886">
                  <c:v>0.1152413</c:v>
                </c:pt>
                <c:pt idx="887">
                  <c:v>4.9309800000000001E-2</c:v>
                </c:pt>
                <c:pt idx="888">
                  <c:v>-2.8048000000000001E-3</c:v>
                </c:pt>
                <c:pt idx="889">
                  <c:v>0.1187506</c:v>
                </c:pt>
                <c:pt idx="890">
                  <c:v>4.3661499999999999E-2</c:v>
                </c:pt>
                <c:pt idx="891">
                  <c:v>5.6272500000000003E-2</c:v>
                </c:pt>
                <c:pt idx="892">
                  <c:v>0.1925222</c:v>
                </c:pt>
                <c:pt idx="893">
                  <c:v>4.8744799999999998E-2</c:v>
                </c:pt>
                <c:pt idx="894">
                  <c:v>5.2814100000000003E-2</c:v>
                </c:pt>
                <c:pt idx="895">
                  <c:v>-0.11151949999999999</c:v>
                </c:pt>
                <c:pt idx="896">
                  <c:v>6.1564199999999999E-2</c:v>
                </c:pt>
                <c:pt idx="897">
                  <c:v>8.8262400000000005E-2</c:v>
                </c:pt>
                <c:pt idx="898">
                  <c:v>-3.3122800000000001E-2</c:v>
                </c:pt>
                <c:pt idx="899">
                  <c:v>0.12484190000000001</c:v>
                </c:pt>
                <c:pt idx="900">
                  <c:v>0.11693729999999999</c:v>
                </c:pt>
                <c:pt idx="901">
                  <c:v>8.8723399999999994E-2</c:v>
                </c:pt>
                <c:pt idx="902">
                  <c:v>2.2802E-3</c:v>
                </c:pt>
                <c:pt idx="903">
                  <c:v>-0.1708277</c:v>
                </c:pt>
                <c:pt idx="904">
                  <c:v>0.1169207</c:v>
                </c:pt>
                <c:pt idx="905">
                  <c:v>-1.0027599999999999E-2</c:v>
                </c:pt>
                <c:pt idx="906">
                  <c:v>-0.17360539999999999</c:v>
                </c:pt>
                <c:pt idx="907">
                  <c:v>3.1081999999999999E-2</c:v>
                </c:pt>
                <c:pt idx="908">
                  <c:v>-9.2921900000000002E-2</c:v>
                </c:pt>
                <c:pt idx="909">
                  <c:v>-9.5572199999999996E-2</c:v>
                </c:pt>
                <c:pt idx="910">
                  <c:v>0.120411</c:v>
                </c:pt>
                <c:pt idx="911">
                  <c:v>-2.52059E-2</c:v>
                </c:pt>
                <c:pt idx="912">
                  <c:v>-0.29904190000000003</c:v>
                </c:pt>
                <c:pt idx="913">
                  <c:v>-2.7060000000000002E-4</c:v>
                </c:pt>
                <c:pt idx="914">
                  <c:v>1.1169999999999999E-2</c:v>
                </c:pt>
                <c:pt idx="915">
                  <c:v>7.4173900000000001E-2</c:v>
                </c:pt>
                <c:pt idx="916">
                  <c:v>-0.114686</c:v>
                </c:pt>
                <c:pt idx="917">
                  <c:v>-5.0336100000000002E-2</c:v>
                </c:pt>
                <c:pt idx="918">
                  <c:v>-1.4134600000000001E-2</c:v>
                </c:pt>
                <c:pt idx="919">
                  <c:v>-1.47387E-2</c:v>
                </c:pt>
                <c:pt idx="920">
                  <c:v>6.3746200000000003E-2</c:v>
                </c:pt>
                <c:pt idx="921">
                  <c:v>0.12934329999999999</c:v>
                </c:pt>
                <c:pt idx="922">
                  <c:v>4.63072E-2</c:v>
                </c:pt>
                <c:pt idx="923">
                  <c:v>7.9102000000000006E-2</c:v>
                </c:pt>
                <c:pt idx="924">
                  <c:v>0.17588419999999999</c:v>
                </c:pt>
                <c:pt idx="925">
                  <c:v>-5.8868499999999997E-2</c:v>
                </c:pt>
                <c:pt idx="926">
                  <c:v>7.8926700000000002E-2</c:v>
                </c:pt>
                <c:pt idx="927">
                  <c:v>-0.12597849999999999</c:v>
                </c:pt>
                <c:pt idx="928">
                  <c:v>1.71123E-2</c:v>
                </c:pt>
                <c:pt idx="929">
                  <c:v>-7.2562699999999994E-2</c:v>
                </c:pt>
                <c:pt idx="930">
                  <c:v>-7.9199199999999997E-2</c:v>
                </c:pt>
                <c:pt idx="931">
                  <c:v>-8.6475399999999994E-2</c:v>
                </c:pt>
                <c:pt idx="932">
                  <c:v>0.36053200000000002</c:v>
                </c:pt>
                <c:pt idx="933">
                  <c:v>-0.14775820000000001</c:v>
                </c:pt>
                <c:pt idx="934">
                  <c:v>-9.3233800000000006E-2</c:v>
                </c:pt>
                <c:pt idx="935">
                  <c:v>0.18753700000000001</c:v>
                </c:pt>
                <c:pt idx="936">
                  <c:v>0.15341830000000001</c:v>
                </c:pt>
                <c:pt idx="937">
                  <c:v>9.8815600000000003E-2</c:v>
                </c:pt>
                <c:pt idx="938">
                  <c:v>0.2402098</c:v>
                </c:pt>
                <c:pt idx="939">
                  <c:v>0.1173762</c:v>
                </c:pt>
                <c:pt idx="940">
                  <c:v>-0.1913272</c:v>
                </c:pt>
                <c:pt idx="941">
                  <c:v>-8.5813E-2</c:v>
                </c:pt>
                <c:pt idx="942">
                  <c:v>4.2607899999999997E-2</c:v>
                </c:pt>
                <c:pt idx="943">
                  <c:v>0.1067314</c:v>
                </c:pt>
                <c:pt idx="944">
                  <c:v>-0.17702090000000001</c:v>
                </c:pt>
                <c:pt idx="945">
                  <c:v>0.1788787</c:v>
                </c:pt>
                <c:pt idx="946">
                  <c:v>9.5640000000000005E-4</c:v>
                </c:pt>
                <c:pt idx="947">
                  <c:v>4.8282100000000001E-2</c:v>
                </c:pt>
                <c:pt idx="948">
                  <c:v>7.2045399999999996E-2</c:v>
                </c:pt>
                <c:pt idx="949">
                  <c:v>2.5143499999999999E-2</c:v>
                </c:pt>
                <c:pt idx="950">
                  <c:v>3.8126899999999998E-2</c:v>
                </c:pt>
                <c:pt idx="951">
                  <c:v>2.4118500000000001E-2</c:v>
                </c:pt>
                <c:pt idx="952">
                  <c:v>-0.1107633</c:v>
                </c:pt>
                <c:pt idx="953">
                  <c:v>-9.7691899999999998E-2</c:v>
                </c:pt>
                <c:pt idx="954">
                  <c:v>-0.1160182</c:v>
                </c:pt>
                <c:pt idx="955">
                  <c:v>4.6692699999999997E-2</c:v>
                </c:pt>
                <c:pt idx="956">
                  <c:v>4.29567E-2</c:v>
                </c:pt>
                <c:pt idx="957">
                  <c:v>1.04443E-2</c:v>
                </c:pt>
                <c:pt idx="958">
                  <c:v>5.1505099999999998E-2</c:v>
                </c:pt>
                <c:pt idx="959">
                  <c:v>4.73506E-2</c:v>
                </c:pt>
                <c:pt idx="960">
                  <c:v>1.17866E-2</c:v>
                </c:pt>
                <c:pt idx="961">
                  <c:v>0.1117363</c:v>
                </c:pt>
                <c:pt idx="962">
                  <c:v>9.7296599999999997E-2</c:v>
                </c:pt>
                <c:pt idx="963">
                  <c:v>5.6943000000000002E-3</c:v>
                </c:pt>
                <c:pt idx="964">
                  <c:v>0.26308559999999998</c:v>
                </c:pt>
                <c:pt idx="965">
                  <c:v>0.1287847</c:v>
                </c:pt>
                <c:pt idx="966">
                  <c:v>-2.3515500000000002E-2</c:v>
                </c:pt>
                <c:pt idx="967">
                  <c:v>5.2877999999999996E-3</c:v>
                </c:pt>
                <c:pt idx="968">
                  <c:v>2.99414E-2</c:v>
                </c:pt>
                <c:pt idx="969">
                  <c:v>4.0500399999999999E-2</c:v>
                </c:pt>
                <c:pt idx="970">
                  <c:v>-4.8273799999999999E-2</c:v>
                </c:pt>
                <c:pt idx="971">
                  <c:v>6.3135899999999995E-2</c:v>
                </c:pt>
                <c:pt idx="972">
                  <c:v>-9.4054899999999997E-2</c:v>
                </c:pt>
                <c:pt idx="973">
                  <c:v>0.10957119999999999</c:v>
                </c:pt>
                <c:pt idx="974">
                  <c:v>3.6105499999999999E-2</c:v>
                </c:pt>
                <c:pt idx="975">
                  <c:v>7.9390799999999997E-2</c:v>
                </c:pt>
                <c:pt idx="976">
                  <c:v>-0.34245910000000002</c:v>
                </c:pt>
                <c:pt idx="977">
                  <c:v>1.2049199999999999E-2</c:v>
                </c:pt>
                <c:pt idx="978">
                  <c:v>8.1598799999999999E-2</c:v>
                </c:pt>
                <c:pt idx="979">
                  <c:v>8.7039900000000003E-2</c:v>
                </c:pt>
                <c:pt idx="980">
                  <c:v>-0.1439395</c:v>
                </c:pt>
                <c:pt idx="981">
                  <c:v>1.9465799999999998E-2</c:v>
                </c:pt>
                <c:pt idx="982">
                  <c:v>0.13813780000000001</c:v>
                </c:pt>
                <c:pt idx="983">
                  <c:v>-0.20913760000000001</c:v>
                </c:pt>
                <c:pt idx="984">
                  <c:v>-4.6952000000000001E-2</c:v>
                </c:pt>
                <c:pt idx="985">
                  <c:v>-3.4312799999999997E-2</c:v>
                </c:pt>
                <c:pt idx="986">
                  <c:v>-7.0446999999999996E-2</c:v>
                </c:pt>
                <c:pt idx="987">
                  <c:v>-0.16090750000000001</c:v>
                </c:pt>
                <c:pt idx="988">
                  <c:v>-0.1749386</c:v>
                </c:pt>
                <c:pt idx="989">
                  <c:v>-0.1316561</c:v>
                </c:pt>
                <c:pt idx="990">
                  <c:v>-0.11502859999999999</c:v>
                </c:pt>
                <c:pt idx="991">
                  <c:v>-2.3346999999999999E-3</c:v>
                </c:pt>
                <c:pt idx="992">
                  <c:v>3.9237899999999999E-2</c:v>
                </c:pt>
                <c:pt idx="993">
                  <c:v>-0.11295529999999999</c:v>
                </c:pt>
                <c:pt idx="994">
                  <c:v>-6.3201400000000005E-2</c:v>
                </c:pt>
                <c:pt idx="995">
                  <c:v>3.8435900000000002E-2</c:v>
                </c:pt>
                <c:pt idx="996">
                  <c:v>-7.9353199999999999E-2</c:v>
                </c:pt>
                <c:pt idx="997">
                  <c:v>5.6345699999999999E-2</c:v>
                </c:pt>
                <c:pt idx="998">
                  <c:v>-0.2373065</c:v>
                </c:pt>
                <c:pt idx="999">
                  <c:v>-0.12409679999999999</c:v>
                </c:pt>
              </c:numCache>
            </c:numRef>
          </c:xVal>
          <c:yVal>
            <c:numRef>
              <c:f>'Overlay 1'!$A$2:$A$1001</c:f>
              <c:numCache>
                <c:formatCode>General</c:formatCode>
                <c:ptCount val="1000"/>
                <c:pt idx="0">
                  <c:v>-25451.64</c:v>
                </c:pt>
                <c:pt idx="1">
                  <c:v>-13652.43</c:v>
                </c:pt>
                <c:pt idx="2">
                  <c:v>-27198.98</c:v>
                </c:pt>
                <c:pt idx="3">
                  <c:v>-45969.13</c:v>
                </c:pt>
                <c:pt idx="4">
                  <c:v>-29982.5</c:v>
                </c:pt>
                <c:pt idx="5">
                  <c:v>-21021.54</c:v>
                </c:pt>
                <c:pt idx="6">
                  <c:v>-32269.32</c:v>
                </c:pt>
                <c:pt idx="7">
                  <c:v>-38705.03</c:v>
                </c:pt>
                <c:pt idx="8">
                  <c:v>-26710.46</c:v>
                </c:pt>
                <c:pt idx="9">
                  <c:v>-47592.07</c:v>
                </c:pt>
                <c:pt idx="10">
                  <c:v>-28552.32</c:v>
                </c:pt>
                <c:pt idx="11">
                  <c:v>-18662.84</c:v>
                </c:pt>
                <c:pt idx="12">
                  <c:v>-20786.27</c:v>
                </c:pt>
                <c:pt idx="13">
                  <c:v>-30311.14</c:v>
                </c:pt>
                <c:pt idx="14">
                  <c:v>-41438.89</c:v>
                </c:pt>
                <c:pt idx="15">
                  <c:v>-25202.9</c:v>
                </c:pt>
                <c:pt idx="16">
                  <c:v>-36079.07</c:v>
                </c:pt>
                <c:pt idx="17">
                  <c:v>-30335.45</c:v>
                </c:pt>
                <c:pt idx="18">
                  <c:v>-48653.52</c:v>
                </c:pt>
                <c:pt idx="19">
                  <c:v>-26549.26</c:v>
                </c:pt>
                <c:pt idx="20">
                  <c:v>-48792.52</c:v>
                </c:pt>
                <c:pt idx="21">
                  <c:v>-19864.63</c:v>
                </c:pt>
                <c:pt idx="22">
                  <c:v>-30455.45</c:v>
                </c:pt>
                <c:pt idx="23">
                  <c:v>-48690.65</c:v>
                </c:pt>
                <c:pt idx="24">
                  <c:v>-34214.94</c:v>
                </c:pt>
                <c:pt idx="25">
                  <c:v>-42828.2</c:v>
                </c:pt>
                <c:pt idx="26">
                  <c:v>-38171.69</c:v>
                </c:pt>
                <c:pt idx="27">
                  <c:v>-25284.400000000001</c:v>
                </c:pt>
                <c:pt idx="28">
                  <c:v>-31845.42</c:v>
                </c:pt>
                <c:pt idx="29">
                  <c:v>-24501.08</c:v>
                </c:pt>
                <c:pt idx="30">
                  <c:v>-21546.560000000001</c:v>
                </c:pt>
                <c:pt idx="31">
                  <c:v>-31346.27</c:v>
                </c:pt>
                <c:pt idx="32">
                  <c:v>-37046.620000000003</c:v>
                </c:pt>
                <c:pt idx="33">
                  <c:v>-20271.91</c:v>
                </c:pt>
                <c:pt idx="34">
                  <c:v>-35790.85</c:v>
                </c:pt>
                <c:pt idx="35">
                  <c:v>-50659.18</c:v>
                </c:pt>
                <c:pt idx="36">
                  <c:v>-34248.18</c:v>
                </c:pt>
                <c:pt idx="37">
                  <c:v>-41684.480000000003</c:v>
                </c:pt>
                <c:pt idx="38">
                  <c:v>-29734.15</c:v>
                </c:pt>
                <c:pt idx="39">
                  <c:v>-37546.879999999997</c:v>
                </c:pt>
                <c:pt idx="40">
                  <c:v>-33268.449999999997</c:v>
                </c:pt>
                <c:pt idx="41">
                  <c:v>-44223.73</c:v>
                </c:pt>
                <c:pt idx="42">
                  <c:v>-23048.66</c:v>
                </c:pt>
                <c:pt idx="43">
                  <c:v>-34885.760000000002</c:v>
                </c:pt>
                <c:pt idx="44">
                  <c:v>-12445.73</c:v>
                </c:pt>
                <c:pt idx="45">
                  <c:v>-33141.300000000003</c:v>
                </c:pt>
                <c:pt idx="46">
                  <c:v>-19095.71</c:v>
                </c:pt>
                <c:pt idx="47">
                  <c:v>-48841.73</c:v>
                </c:pt>
                <c:pt idx="48">
                  <c:v>-26026.35</c:v>
                </c:pt>
                <c:pt idx="49">
                  <c:v>-36907.129999999997</c:v>
                </c:pt>
                <c:pt idx="50">
                  <c:v>-42163.65</c:v>
                </c:pt>
                <c:pt idx="51">
                  <c:v>-39141.040000000001</c:v>
                </c:pt>
                <c:pt idx="52">
                  <c:v>-35272.629999999997</c:v>
                </c:pt>
                <c:pt idx="53">
                  <c:v>-14351.41</c:v>
                </c:pt>
                <c:pt idx="54">
                  <c:v>-38917.160000000003</c:v>
                </c:pt>
                <c:pt idx="55">
                  <c:v>-33527.83</c:v>
                </c:pt>
                <c:pt idx="56">
                  <c:v>-51509.57</c:v>
                </c:pt>
                <c:pt idx="57">
                  <c:v>-35229.1</c:v>
                </c:pt>
                <c:pt idx="58">
                  <c:v>-28515.22</c:v>
                </c:pt>
                <c:pt idx="59">
                  <c:v>-12828.15</c:v>
                </c:pt>
                <c:pt idx="60">
                  <c:v>-29596.9</c:v>
                </c:pt>
                <c:pt idx="61">
                  <c:v>-29727.38</c:v>
                </c:pt>
                <c:pt idx="62">
                  <c:v>-34605.29</c:v>
                </c:pt>
                <c:pt idx="63">
                  <c:v>-44139.24</c:v>
                </c:pt>
                <c:pt idx="64">
                  <c:v>-27568.52</c:v>
                </c:pt>
                <c:pt idx="65">
                  <c:v>-37350.07</c:v>
                </c:pt>
                <c:pt idx="66">
                  <c:v>-25078.05</c:v>
                </c:pt>
                <c:pt idx="67">
                  <c:v>-36072.949999999997</c:v>
                </c:pt>
                <c:pt idx="68">
                  <c:v>-32732.79</c:v>
                </c:pt>
                <c:pt idx="69">
                  <c:v>-21344.3</c:v>
                </c:pt>
                <c:pt idx="70">
                  <c:v>-28885.09</c:v>
                </c:pt>
                <c:pt idx="71">
                  <c:v>-42357.35</c:v>
                </c:pt>
                <c:pt idx="72">
                  <c:v>-36567.57</c:v>
                </c:pt>
                <c:pt idx="73">
                  <c:v>-34912.129999999997</c:v>
                </c:pt>
                <c:pt idx="74">
                  <c:v>-35342.949999999997</c:v>
                </c:pt>
                <c:pt idx="75">
                  <c:v>-37461.760000000002</c:v>
                </c:pt>
                <c:pt idx="76">
                  <c:v>-29662.73</c:v>
                </c:pt>
                <c:pt idx="77">
                  <c:v>-29246.91</c:v>
                </c:pt>
                <c:pt idx="78">
                  <c:v>-53184.1</c:v>
                </c:pt>
                <c:pt idx="79">
                  <c:v>-28127.89</c:v>
                </c:pt>
                <c:pt idx="80">
                  <c:v>-40996.21</c:v>
                </c:pt>
                <c:pt idx="81">
                  <c:v>-23823.45</c:v>
                </c:pt>
                <c:pt idx="82">
                  <c:v>-10732.55</c:v>
                </c:pt>
                <c:pt idx="83">
                  <c:v>-47489.16</c:v>
                </c:pt>
                <c:pt idx="84">
                  <c:v>-25311.98</c:v>
                </c:pt>
                <c:pt idx="85">
                  <c:v>-30972.67</c:v>
                </c:pt>
                <c:pt idx="86">
                  <c:v>-42930.05</c:v>
                </c:pt>
                <c:pt idx="87">
                  <c:v>-36088.949999999997</c:v>
                </c:pt>
                <c:pt idx="88">
                  <c:v>-17273.27</c:v>
                </c:pt>
                <c:pt idx="89">
                  <c:v>-23561.21</c:v>
                </c:pt>
                <c:pt idx="90">
                  <c:v>-29798.22</c:v>
                </c:pt>
                <c:pt idx="91">
                  <c:v>-28030.26</c:v>
                </c:pt>
                <c:pt idx="92">
                  <c:v>-43189.17</c:v>
                </c:pt>
                <c:pt idx="93">
                  <c:v>-42829.34</c:v>
                </c:pt>
                <c:pt idx="94">
                  <c:v>-28338.99</c:v>
                </c:pt>
                <c:pt idx="95">
                  <c:v>-35022.82</c:v>
                </c:pt>
                <c:pt idx="96">
                  <c:v>-31404.58</c:v>
                </c:pt>
                <c:pt idx="97">
                  <c:v>-43191.17</c:v>
                </c:pt>
                <c:pt idx="98">
                  <c:v>-49351.25</c:v>
                </c:pt>
                <c:pt idx="99">
                  <c:v>-15742.15</c:v>
                </c:pt>
                <c:pt idx="100">
                  <c:v>-34016.449999999997</c:v>
                </c:pt>
                <c:pt idx="101">
                  <c:v>-23284.76</c:v>
                </c:pt>
                <c:pt idx="102">
                  <c:v>-55687.64</c:v>
                </c:pt>
                <c:pt idx="103">
                  <c:v>-24131.81</c:v>
                </c:pt>
                <c:pt idx="104">
                  <c:v>-44722.23</c:v>
                </c:pt>
                <c:pt idx="105">
                  <c:v>-31337.48</c:v>
                </c:pt>
                <c:pt idx="106">
                  <c:v>-31877.64</c:v>
                </c:pt>
                <c:pt idx="107">
                  <c:v>-38869.300000000003</c:v>
                </c:pt>
                <c:pt idx="108">
                  <c:v>-29204.61</c:v>
                </c:pt>
                <c:pt idx="109">
                  <c:v>-32447.599999999999</c:v>
                </c:pt>
                <c:pt idx="110">
                  <c:v>-37538.46</c:v>
                </c:pt>
                <c:pt idx="111">
                  <c:v>-45197.7</c:v>
                </c:pt>
                <c:pt idx="112">
                  <c:v>-37295.480000000003</c:v>
                </c:pt>
                <c:pt idx="113">
                  <c:v>-25796.68</c:v>
                </c:pt>
                <c:pt idx="114">
                  <c:v>-44414.09</c:v>
                </c:pt>
                <c:pt idx="115">
                  <c:v>-41464.93</c:v>
                </c:pt>
                <c:pt idx="116">
                  <c:v>-36866.269999999997</c:v>
                </c:pt>
                <c:pt idx="117">
                  <c:v>-37895.129999999997</c:v>
                </c:pt>
                <c:pt idx="118">
                  <c:v>-23162.85</c:v>
                </c:pt>
                <c:pt idx="119">
                  <c:v>-31151.65</c:v>
                </c:pt>
                <c:pt idx="120">
                  <c:v>-16508.38</c:v>
                </c:pt>
                <c:pt idx="121">
                  <c:v>-44037.06</c:v>
                </c:pt>
                <c:pt idx="122">
                  <c:v>-36180.949999999997</c:v>
                </c:pt>
                <c:pt idx="123">
                  <c:v>-20094.330000000002</c:v>
                </c:pt>
                <c:pt idx="124">
                  <c:v>-36640.75</c:v>
                </c:pt>
                <c:pt idx="125">
                  <c:v>-36225.24</c:v>
                </c:pt>
                <c:pt idx="126">
                  <c:v>-33185.980000000003</c:v>
                </c:pt>
                <c:pt idx="127">
                  <c:v>-31644.720000000001</c:v>
                </c:pt>
                <c:pt idx="128">
                  <c:v>-29732.71</c:v>
                </c:pt>
                <c:pt idx="129">
                  <c:v>-35615.410000000003</c:v>
                </c:pt>
                <c:pt idx="130">
                  <c:v>-23333.17</c:v>
                </c:pt>
                <c:pt idx="131">
                  <c:v>-33517.589999999997</c:v>
                </c:pt>
                <c:pt idx="132">
                  <c:v>-49796.62</c:v>
                </c:pt>
                <c:pt idx="133">
                  <c:v>-21917.41</c:v>
                </c:pt>
                <c:pt idx="134">
                  <c:v>-19373.77</c:v>
                </c:pt>
                <c:pt idx="135">
                  <c:v>-42552.87</c:v>
                </c:pt>
                <c:pt idx="136">
                  <c:v>-36415.730000000003</c:v>
                </c:pt>
                <c:pt idx="137">
                  <c:v>-44846.12</c:v>
                </c:pt>
                <c:pt idx="138">
                  <c:v>-29399.17</c:v>
                </c:pt>
                <c:pt idx="139">
                  <c:v>-29444.19</c:v>
                </c:pt>
                <c:pt idx="140">
                  <c:v>-41811</c:v>
                </c:pt>
                <c:pt idx="141">
                  <c:v>-34599.040000000001</c:v>
                </c:pt>
                <c:pt idx="142">
                  <c:v>-25711.8</c:v>
                </c:pt>
                <c:pt idx="143">
                  <c:v>-38592.199999999997</c:v>
                </c:pt>
                <c:pt idx="144">
                  <c:v>-37572.910000000003</c:v>
                </c:pt>
                <c:pt idx="145">
                  <c:v>-23218.29</c:v>
                </c:pt>
                <c:pt idx="146">
                  <c:v>-26619.13</c:v>
                </c:pt>
                <c:pt idx="147">
                  <c:v>-60164.160000000003</c:v>
                </c:pt>
                <c:pt idx="148">
                  <c:v>-26991.08</c:v>
                </c:pt>
                <c:pt idx="149">
                  <c:v>-37475.160000000003</c:v>
                </c:pt>
                <c:pt idx="150">
                  <c:v>-29848.28</c:v>
                </c:pt>
                <c:pt idx="151">
                  <c:v>-42771.13</c:v>
                </c:pt>
                <c:pt idx="152">
                  <c:v>-20838.75</c:v>
                </c:pt>
                <c:pt idx="153">
                  <c:v>-26376.52</c:v>
                </c:pt>
                <c:pt idx="154">
                  <c:v>-40288.78</c:v>
                </c:pt>
                <c:pt idx="155">
                  <c:v>-43795.03</c:v>
                </c:pt>
                <c:pt idx="156">
                  <c:v>-41181.64</c:v>
                </c:pt>
                <c:pt idx="157">
                  <c:v>-38310.31</c:v>
                </c:pt>
                <c:pt idx="158">
                  <c:v>-36500.550000000003</c:v>
                </c:pt>
                <c:pt idx="159">
                  <c:v>-28456.35</c:v>
                </c:pt>
                <c:pt idx="160">
                  <c:v>-35238.660000000003</c:v>
                </c:pt>
                <c:pt idx="161">
                  <c:v>-54007.56</c:v>
                </c:pt>
                <c:pt idx="162">
                  <c:v>-32165.39</c:v>
                </c:pt>
                <c:pt idx="163">
                  <c:v>-26705.45</c:v>
                </c:pt>
                <c:pt idx="164">
                  <c:v>-44054.98</c:v>
                </c:pt>
                <c:pt idx="165">
                  <c:v>-18019.830000000002</c:v>
                </c:pt>
                <c:pt idx="166">
                  <c:v>-26139.37</c:v>
                </c:pt>
                <c:pt idx="167">
                  <c:v>-28624.15</c:v>
                </c:pt>
                <c:pt idx="168">
                  <c:v>-27906.880000000001</c:v>
                </c:pt>
                <c:pt idx="169">
                  <c:v>-22202.16</c:v>
                </c:pt>
                <c:pt idx="170">
                  <c:v>-38108.5</c:v>
                </c:pt>
                <c:pt idx="171">
                  <c:v>-20423.23</c:v>
                </c:pt>
                <c:pt idx="172">
                  <c:v>-24989.54</c:v>
                </c:pt>
                <c:pt idx="173">
                  <c:v>-35465.82</c:v>
                </c:pt>
                <c:pt idx="174">
                  <c:v>-27055.57</c:v>
                </c:pt>
                <c:pt idx="175">
                  <c:v>-39110.97</c:v>
                </c:pt>
                <c:pt idx="176">
                  <c:v>-33603.230000000003</c:v>
                </c:pt>
                <c:pt idx="177">
                  <c:v>-27979.38</c:v>
                </c:pt>
                <c:pt idx="178">
                  <c:v>-43002.77</c:v>
                </c:pt>
                <c:pt idx="179">
                  <c:v>-34073.25</c:v>
                </c:pt>
                <c:pt idx="180">
                  <c:v>-21891.51</c:v>
                </c:pt>
                <c:pt idx="181">
                  <c:v>-39960.29</c:v>
                </c:pt>
                <c:pt idx="182">
                  <c:v>-29010.59</c:v>
                </c:pt>
                <c:pt idx="183">
                  <c:v>-50486.26</c:v>
                </c:pt>
                <c:pt idx="184">
                  <c:v>-30708.55</c:v>
                </c:pt>
                <c:pt idx="185">
                  <c:v>-39092.660000000003</c:v>
                </c:pt>
                <c:pt idx="186">
                  <c:v>-24332.09</c:v>
                </c:pt>
                <c:pt idx="187">
                  <c:v>-34357.06</c:v>
                </c:pt>
                <c:pt idx="188">
                  <c:v>-18181.599999999999</c:v>
                </c:pt>
                <c:pt idx="189">
                  <c:v>-39770.300000000003</c:v>
                </c:pt>
                <c:pt idx="190">
                  <c:v>-16130.2</c:v>
                </c:pt>
                <c:pt idx="191">
                  <c:v>-25916.07</c:v>
                </c:pt>
                <c:pt idx="192">
                  <c:v>-16462.3</c:v>
                </c:pt>
                <c:pt idx="193">
                  <c:v>-29040.16</c:v>
                </c:pt>
                <c:pt idx="194">
                  <c:v>-41195.47</c:v>
                </c:pt>
                <c:pt idx="195">
                  <c:v>-24495.03</c:v>
                </c:pt>
                <c:pt idx="196">
                  <c:v>-23158.13</c:v>
                </c:pt>
                <c:pt idx="197">
                  <c:v>-57939.22</c:v>
                </c:pt>
                <c:pt idx="198">
                  <c:v>-19883.77</c:v>
                </c:pt>
                <c:pt idx="199">
                  <c:v>-38311.46</c:v>
                </c:pt>
                <c:pt idx="200">
                  <c:v>-35201.279999999999</c:v>
                </c:pt>
                <c:pt idx="201">
                  <c:v>-33178.06</c:v>
                </c:pt>
                <c:pt idx="202">
                  <c:v>-20788.41</c:v>
                </c:pt>
                <c:pt idx="203">
                  <c:v>-44488.2</c:v>
                </c:pt>
                <c:pt idx="204">
                  <c:v>-34811.269999999997</c:v>
                </c:pt>
                <c:pt idx="205">
                  <c:v>-36869.14</c:v>
                </c:pt>
                <c:pt idx="206">
                  <c:v>-41787.69</c:v>
                </c:pt>
                <c:pt idx="207">
                  <c:v>-43254.23</c:v>
                </c:pt>
                <c:pt idx="208">
                  <c:v>-38863.58</c:v>
                </c:pt>
                <c:pt idx="209">
                  <c:v>-41940.47</c:v>
                </c:pt>
                <c:pt idx="210">
                  <c:v>-48211.59</c:v>
                </c:pt>
                <c:pt idx="211">
                  <c:v>-19319.63</c:v>
                </c:pt>
                <c:pt idx="212">
                  <c:v>-41576.550000000003</c:v>
                </c:pt>
                <c:pt idx="213">
                  <c:v>-20540.96</c:v>
                </c:pt>
                <c:pt idx="214">
                  <c:v>-52065.43</c:v>
                </c:pt>
                <c:pt idx="215">
                  <c:v>-33461.620000000003</c:v>
                </c:pt>
                <c:pt idx="216">
                  <c:v>-32743.78</c:v>
                </c:pt>
                <c:pt idx="217">
                  <c:v>-19623.3</c:v>
                </c:pt>
                <c:pt idx="218">
                  <c:v>-52241.23</c:v>
                </c:pt>
                <c:pt idx="219">
                  <c:v>-37038.89</c:v>
                </c:pt>
                <c:pt idx="220">
                  <c:v>-33451.980000000003</c:v>
                </c:pt>
                <c:pt idx="221">
                  <c:v>-36185.69</c:v>
                </c:pt>
                <c:pt idx="222">
                  <c:v>-43130.98</c:v>
                </c:pt>
                <c:pt idx="223">
                  <c:v>-31143.51</c:v>
                </c:pt>
                <c:pt idx="224">
                  <c:v>-58446.38</c:v>
                </c:pt>
                <c:pt idx="225">
                  <c:v>-24267.79</c:v>
                </c:pt>
                <c:pt idx="226">
                  <c:v>-27662.959999999999</c:v>
                </c:pt>
                <c:pt idx="227">
                  <c:v>-33286.699999999997</c:v>
                </c:pt>
                <c:pt idx="228">
                  <c:v>-23745.96</c:v>
                </c:pt>
                <c:pt idx="229">
                  <c:v>-29009.48</c:v>
                </c:pt>
                <c:pt idx="230">
                  <c:v>-27538.26</c:v>
                </c:pt>
                <c:pt idx="231">
                  <c:v>-34962.910000000003</c:v>
                </c:pt>
                <c:pt idx="232">
                  <c:v>-44519.3</c:v>
                </c:pt>
                <c:pt idx="233">
                  <c:v>-30484.84</c:v>
                </c:pt>
                <c:pt idx="234">
                  <c:v>-16320.56</c:v>
                </c:pt>
                <c:pt idx="235">
                  <c:v>-35935.699999999997</c:v>
                </c:pt>
                <c:pt idx="236">
                  <c:v>-25522.43</c:v>
                </c:pt>
                <c:pt idx="237">
                  <c:v>-27274.76</c:v>
                </c:pt>
                <c:pt idx="238">
                  <c:v>-30679.73</c:v>
                </c:pt>
                <c:pt idx="239">
                  <c:v>-26382.62</c:v>
                </c:pt>
                <c:pt idx="240">
                  <c:v>-34721.980000000003</c:v>
                </c:pt>
                <c:pt idx="241">
                  <c:v>-36862.720000000001</c:v>
                </c:pt>
                <c:pt idx="242">
                  <c:v>-22688.34</c:v>
                </c:pt>
                <c:pt idx="243">
                  <c:v>-29745.119999999999</c:v>
                </c:pt>
                <c:pt idx="244">
                  <c:v>-22346.73</c:v>
                </c:pt>
                <c:pt idx="245">
                  <c:v>-25034.720000000001</c:v>
                </c:pt>
                <c:pt idx="246">
                  <c:v>-33057.07</c:v>
                </c:pt>
                <c:pt idx="247">
                  <c:v>-41624.269999999997</c:v>
                </c:pt>
                <c:pt idx="248">
                  <c:v>-33984.410000000003</c:v>
                </c:pt>
                <c:pt idx="249">
                  <c:v>-22573.13</c:v>
                </c:pt>
                <c:pt idx="250">
                  <c:v>-33241.85</c:v>
                </c:pt>
                <c:pt idx="251">
                  <c:v>-15728.51</c:v>
                </c:pt>
                <c:pt idx="252">
                  <c:v>-51387.11</c:v>
                </c:pt>
                <c:pt idx="253">
                  <c:v>-27248.98</c:v>
                </c:pt>
                <c:pt idx="254">
                  <c:v>-31317.66</c:v>
                </c:pt>
                <c:pt idx="255">
                  <c:v>-43181.09</c:v>
                </c:pt>
                <c:pt idx="256">
                  <c:v>-21578.3</c:v>
                </c:pt>
                <c:pt idx="257">
                  <c:v>-36629.629999999997</c:v>
                </c:pt>
                <c:pt idx="258">
                  <c:v>-18020.54</c:v>
                </c:pt>
                <c:pt idx="259">
                  <c:v>-55064.79</c:v>
                </c:pt>
                <c:pt idx="260">
                  <c:v>-41776.839999999997</c:v>
                </c:pt>
                <c:pt idx="261">
                  <c:v>-37886.9</c:v>
                </c:pt>
                <c:pt idx="262">
                  <c:v>-38385.019999999997</c:v>
                </c:pt>
                <c:pt idx="263">
                  <c:v>-23403.94</c:v>
                </c:pt>
                <c:pt idx="264">
                  <c:v>-31388.05</c:v>
                </c:pt>
                <c:pt idx="265">
                  <c:v>-27009.68</c:v>
                </c:pt>
                <c:pt idx="266">
                  <c:v>-32457.95</c:v>
                </c:pt>
                <c:pt idx="267">
                  <c:v>-38872.94</c:v>
                </c:pt>
                <c:pt idx="268">
                  <c:v>-49603.519999999997</c:v>
                </c:pt>
                <c:pt idx="269">
                  <c:v>-39934.32</c:v>
                </c:pt>
                <c:pt idx="270">
                  <c:v>-20139.88</c:v>
                </c:pt>
                <c:pt idx="271">
                  <c:v>-26177.01</c:v>
                </c:pt>
                <c:pt idx="272">
                  <c:v>-30410.31</c:v>
                </c:pt>
                <c:pt idx="273">
                  <c:v>-34503.949999999997</c:v>
                </c:pt>
                <c:pt idx="274">
                  <c:v>-40912.699999999997</c:v>
                </c:pt>
                <c:pt idx="275">
                  <c:v>-45975.11</c:v>
                </c:pt>
                <c:pt idx="276">
                  <c:v>-50001.29</c:v>
                </c:pt>
                <c:pt idx="277">
                  <c:v>-30557.66</c:v>
                </c:pt>
                <c:pt idx="278">
                  <c:v>-35164.65</c:v>
                </c:pt>
                <c:pt idx="279">
                  <c:v>-41061.089999999997</c:v>
                </c:pt>
                <c:pt idx="280">
                  <c:v>-21298.47</c:v>
                </c:pt>
                <c:pt idx="281">
                  <c:v>-34174.050000000003</c:v>
                </c:pt>
                <c:pt idx="282">
                  <c:v>-30415.62</c:v>
                </c:pt>
                <c:pt idx="283">
                  <c:v>-34977.410000000003</c:v>
                </c:pt>
                <c:pt idx="284">
                  <c:v>-21990.52</c:v>
                </c:pt>
                <c:pt idx="285">
                  <c:v>-32915.17</c:v>
                </c:pt>
                <c:pt idx="286">
                  <c:v>-30528.26</c:v>
                </c:pt>
                <c:pt idx="287">
                  <c:v>-31783.56</c:v>
                </c:pt>
                <c:pt idx="288">
                  <c:v>-29579.8</c:v>
                </c:pt>
                <c:pt idx="289">
                  <c:v>-33179.120000000003</c:v>
                </c:pt>
                <c:pt idx="290">
                  <c:v>-32302.639999999999</c:v>
                </c:pt>
                <c:pt idx="291">
                  <c:v>-43518.89</c:v>
                </c:pt>
                <c:pt idx="292">
                  <c:v>-31238.32</c:v>
                </c:pt>
                <c:pt idx="293">
                  <c:v>-32104.7</c:v>
                </c:pt>
                <c:pt idx="294">
                  <c:v>-26175.46</c:v>
                </c:pt>
                <c:pt idx="295">
                  <c:v>-27621.55</c:v>
                </c:pt>
                <c:pt idx="296">
                  <c:v>-45307.17</c:v>
                </c:pt>
                <c:pt idx="297">
                  <c:v>-37225.230000000003</c:v>
                </c:pt>
                <c:pt idx="298">
                  <c:v>-51740.59</c:v>
                </c:pt>
                <c:pt idx="299">
                  <c:v>-28095.88</c:v>
                </c:pt>
                <c:pt idx="300">
                  <c:v>-45185.16</c:v>
                </c:pt>
                <c:pt idx="301">
                  <c:v>-39812.65</c:v>
                </c:pt>
                <c:pt idx="302">
                  <c:v>-29118.37</c:v>
                </c:pt>
                <c:pt idx="303">
                  <c:v>-31468</c:v>
                </c:pt>
                <c:pt idx="304">
                  <c:v>-41290.33</c:v>
                </c:pt>
                <c:pt idx="305">
                  <c:v>-32630.02</c:v>
                </c:pt>
                <c:pt idx="306">
                  <c:v>-32645.88</c:v>
                </c:pt>
                <c:pt idx="307">
                  <c:v>-17635.72</c:v>
                </c:pt>
                <c:pt idx="308">
                  <c:v>-41591.910000000003</c:v>
                </c:pt>
                <c:pt idx="309">
                  <c:v>-36079.35</c:v>
                </c:pt>
                <c:pt idx="310">
                  <c:v>-36199.78</c:v>
                </c:pt>
                <c:pt idx="311">
                  <c:v>-37632.410000000003</c:v>
                </c:pt>
                <c:pt idx="312">
                  <c:v>-45272.86</c:v>
                </c:pt>
                <c:pt idx="313">
                  <c:v>-50078.2</c:v>
                </c:pt>
                <c:pt idx="314">
                  <c:v>-26630.66</c:v>
                </c:pt>
                <c:pt idx="315">
                  <c:v>-27928.880000000001</c:v>
                </c:pt>
                <c:pt idx="316">
                  <c:v>-31151.91</c:v>
                </c:pt>
                <c:pt idx="317">
                  <c:v>-38071.89</c:v>
                </c:pt>
                <c:pt idx="318">
                  <c:v>-34079.230000000003</c:v>
                </c:pt>
                <c:pt idx="319">
                  <c:v>-19871.3</c:v>
                </c:pt>
                <c:pt idx="320">
                  <c:v>-38544.86</c:v>
                </c:pt>
                <c:pt idx="321">
                  <c:v>-47475.56</c:v>
                </c:pt>
                <c:pt idx="322">
                  <c:v>-40700.120000000003</c:v>
                </c:pt>
                <c:pt idx="323">
                  <c:v>-34901.199999999997</c:v>
                </c:pt>
                <c:pt idx="324">
                  <c:v>-31581.89</c:v>
                </c:pt>
                <c:pt idx="325">
                  <c:v>-25275.91</c:v>
                </c:pt>
                <c:pt idx="326">
                  <c:v>-38384.269999999997</c:v>
                </c:pt>
                <c:pt idx="327">
                  <c:v>-33013.67</c:v>
                </c:pt>
                <c:pt idx="328">
                  <c:v>-30826.73</c:v>
                </c:pt>
                <c:pt idx="329">
                  <c:v>-26650.83</c:v>
                </c:pt>
                <c:pt idx="330">
                  <c:v>-32124.66</c:v>
                </c:pt>
                <c:pt idx="331">
                  <c:v>-42372.09</c:v>
                </c:pt>
                <c:pt idx="332">
                  <c:v>-36917.760000000002</c:v>
                </c:pt>
                <c:pt idx="333">
                  <c:v>-24878.73</c:v>
                </c:pt>
                <c:pt idx="334">
                  <c:v>-28810.13</c:v>
                </c:pt>
                <c:pt idx="335">
                  <c:v>-36171.85</c:v>
                </c:pt>
                <c:pt idx="336">
                  <c:v>-36798.339999999997</c:v>
                </c:pt>
                <c:pt idx="337">
                  <c:v>-22103.62</c:v>
                </c:pt>
                <c:pt idx="338">
                  <c:v>-34222.660000000003</c:v>
                </c:pt>
                <c:pt idx="339">
                  <c:v>-24971.23</c:v>
                </c:pt>
                <c:pt idx="340">
                  <c:v>-45632.93</c:v>
                </c:pt>
                <c:pt idx="341">
                  <c:v>-33374.589999999997</c:v>
                </c:pt>
                <c:pt idx="342">
                  <c:v>-34758.74</c:v>
                </c:pt>
                <c:pt idx="343">
                  <c:v>-32133.119999999999</c:v>
                </c:pt>
                <c:pt idx="344">
                  <c:v>-34246.28</c:v>
                </c:pt>
                <c:pt idx="345">
                  <c:v>-28067.55</c:v>
                </c:pt>
                <c:pt idx="346">
                  <c:v>-50465.04</c:v>
                </c:pt>
                <c:pt idx="347">
                  <c:v>-31603.52</c:v>
                </c:pt>
                <c:pt idx="348">
                  <c:v>-47366.62</c:v>
                </c:pt>
                <c:pt idx="349">
                  <c:v>-36825.699999999997</c:v>
                </c:pt>
                <c:pt idx="350">
                  <c:v>-21279.68</c:v>
                </c:pt>
                <c:pt idx="351">
                  <c:v>-19082.810000000001</c:v>
                </c:pt>
                <c:pt idx="352">
                  <c:v>-42633.760000000002</c:v>
                </c:pt>
                <c:pt idx="353">
                  <c:v>-42154.84</c:v>
                </c:pt>
                <c:pt idx="354">
                  <c:v>-58130.25</c:v>
                </c:pt>
                <c:pt idx="355">
                  <c:v>-29823.99</c:v>
                </c:pt>
                <c:pt idx="356">
                  <c:v>-39890.019999999997</c:v>
                </c:pt>
                <c:pt idx="357">
                  <c:v>-25816.52</c:v>
                </c:pt>
                <c:pt idx="358">
                  <c:v>-33681.760000000002</c:v>
                </c:pt>
                <c:pt idx="359">
                  <c:v>-54837.33</c:v>
                </c:pt>
                <c:pt idx="360">
                  <c:v>-27025</c:v>
                </c:pt>
                <c:pt idx="361">
                  <c:v>-46134.01</c:v>
                </c:pt>
                <c:pt idx="362">
                  <c:v>-48335.39</c:v>
                </c:pt>
                <c:pt idx="363">
                  <c:v>-41787.160000000003</c:v>
                </c:pt>
                <c:pt idx="364">
                  <c:v>-23410.63</c:v>
                </c:pt>
                <c:pt idx="365">
                  <c:v>-34422.6</c:v>
                </c:pt>
                <c:pt idx="366">
                  <c:v>-36241.83</c:v>
                </c:pt>
                <c:pt idx="367">
                  <c:v>-37213.800000000003</c:v>
                </c:pt>
                <c:pt idx="368">
                  <c:v>-18528.650000000001</c:v>
                </c:pt>
                <c:pt idx="369">
                  <c:v>-35204</c:v>
                </c:pt>
                <c:pt idx="370">
                  <c:v>-52557.79</c:v>
                </c:pt>
                <c:pt idx="371">
                  <c:v>-41415.42</c:v>
                </c:pt>
                <c:pt idx="372">
                  <c:v>-42571.61</c:v>
                </c:pt>
                <c:pt idx="373">
                  <c:v>-29018.51</c:v>
                </c:pt>
                <c:pt idx="374">
                  <c:v>-30479.3</c:v>
                </c:pt>
                <c:pt idx="375">
                  <c:v>-34186.480000000003</c:v>
                </c:pt>
                <c:pt idx="376">
                  <c:v>-29280.67</c:v>
                </c:pt>
                <c:pt idx="377">
                  <c:v>-35585.24</c:v>
                </c:pt>
                <c:pt idx="378">
                  <c:v>-32612.63</c:v>
                </c:pt>
                <c:pt idx="379">
                  <c:v>-34534.769999999997</c:v>
                </c:pt>
                <c:pt idx="380">
                  <c:v>-35136.269999999997</c:v>
                </c:pt>
                <c:pt idx="381">
                  <c:v>-36570.050000000003</c:v>
                </c:pt>
                <c:pt idx="382">
                  <c:v>-33175.21</c:v>
                </c:pt>
                <c:pt idx="383">
                  <c:v>-26416.32</c:v>
                </c:pt>
                <c:pt idx="384">
                  <c:v>-23059.88</c:v>
                </c:pt>
                <c:pt idx="385">
                  <c:v>-22059.94</c:v>
                </c:pt>
                <c:pt idx="386">
                  <c:v>-15599.67</c:v>
                </c:pt>
                <c:pt idx="387">
                  <c:v>-31043.23</c:v>
                </c:pt>
                <c:pt idx="388">
                  <c:v>-22070.3</c:v>
                </c:pt>
                <c:pt idx="389">
                  <c:v>-46381.39</c:v>
                </c:pt>
                <c:pt idx="390">
                  <c:v>-35560.17</c:v>
                </c:pt>
                <c:pt idx="391">
                  <c:v>-37792.410000000003</c:v>
                </c:pt>
                <c:pt idx="392">
                  <c:v>-20540.84</c:v>
                </c:pt>
                <c:pt idx="393">
                  <c:v>-25574.41</c:v>
                </c:pt>
                <c:pt idx="394">
                  <c:v>-28756.54</c:v>
                </c:pt>
                <c:pt idx="395">
                  <c:v>-37455.82</c:v>
                </c:pt>
                <c:pt idx="396">
                  <c:v>-37662.33</c:v>
                </c:pt>
                <c:pt idx="397">
                  <c:v>-26350.5</c:v>
                </c:pt>
                <c:pt idx="398">
                  <c:v>-27273.24</c:v>
                </c:pt>
                <c:pt idx="399">
                  <c:v>-25577.47</c:v>
                </c:pt>
                <c:pt idx="400">
                  <c:v>-31194.36</c:v>
                </c:pt>
                <c:pt idx="401">
                  <c:v>-24960.81</c:v>
                </c:pt>
                <c:pt idx="402">
                  <c:v>-44684.95</c:v>
                </c:pt>
                <c:pt idx="403">
                  <c:v>-48261.95</c:v>
                </c:pt>
                <c:pt idx="404">
                  <c:v>-45283.97</c:v>
                </c:pt>
                <c:pt idx="405">
                  <c:v>-50173.2</c:v>
                </c:pt>
                <c:pt idx="406">
                  <c:v>-16496.560000000001</c:v>
                </c:pt>
                <c:pt idx="407">
                  <c:v>-34231.730000000003</c:v>
                </c:pt>
                <c:pt idx="408">
                  <c:v>-25973.119999999999</c:v>
                </c:pt>
                <c:pt idx="409">
                  <c:v>-34543.42</c:v>
                </c:pt>
                <c:pt idx="410">
                  <c:v>-20759.43</c:v>
                </c:pt>
                <c:pt idx="411">
                  <c:v>-43796.79</c:v>
                </c:pt>
                <c:pt idx="412">
                  <c:v>-35961.29</c:v>
                </c:pt>
                <c:pt idx="413">
                  <c:v>-37218.5</c:v>
                </c:pt>
                <c:pt idx="414">
                  <c:v>-25317.86</c:v>
                </c:pt>
                <c:pt idx="415">
                  <c:v>-38640.639999999999</c:v>
                </c:pt>
                <c:pt idx="416">
                  <c:v>-40501.699999999997</c:v>
                </c:pt>
                <c:pt idx="417">
                  <c:v>-26982.77</c:v>
                </c:pt>
                <c:pt idx="418">
                  <c:v>-36952.79</c:v>
                </c:pt>
                <c:pt idx="419">
                  <c:v>-39870.839999999997</c:v>
                </c:pt>
                <c:pt idx="420">
                  <c:v>-7625.0389999999998</c:v>
                </c:pt>
                <c:pt idx="421">
                  <c:v>-35332.019999999997</c:v>
                </c:pt>
                <c:pt idx="422">
                  <c:v>-34659.06</c:v>
                </c:pt>
                <c:pt idx="423">
                  <c:v>-33918.11</c:v>
                </c:pt>
                <c:pt idx="424">
                  <c:v>-34706.78</c:v>
                </c:pt>
                <c:pt idx="425">
                  <c:v>-33609.1</c:v>
                </c:pt>
                <c:pt idx="426">
                  <c:v>-25511.91</c:v>
                </c:pt>
                <c:pt idx="427">
                  <c:v>-23592.81</c:v>
                </c:pt>
                <c:pt idx="428">
                  <c:v>-35135.019999999997</c:v>
                </c:pt>
                <c:pt idx="429">
                  <c:v>-27298.18</c:v>
                </c:pt>
                <c:pt idx="430">
                  <c:v>-39819.53</c:v>
                </c:pt>
                <c:pt idx="431">
                  <c:v>-25926.01</c:v>
                </c:pt>
                <c:pt idx="432">
                  <c:v>-51571.27</c:v>
                </c:pt>
                <c:pt idx="433">
                  <c:v>-47245.98</c:v>
                </c:pt>
                <c:pt idx="434">
                  <c:v>-49003.91</c:v>
                </c:pt>
                <c:pt idx="435">
                  <c:v>-44501.48</c:v>
                </c:pt>
                <c:pt idx="436">
                  <c:v>-44360.59</c:v>
                </c:pt>
                <c:pt idx="437">
                  <c:v>-50782.36</c:v>
                </c:pt>
                <c:pt idx="438">
                  <c:v>-41962.32</c:v>
                </c:pt>
                <c:pt idx="439">
                  <c:v>-33812.230000000003</c:v>
                </c:pt>
                <c:pt idx="440">
                  <c:v>-35848.870000000003</c:v>
                </c:pt>
                <c:pt idx="441">
                  <c:v>-19326.419999999998</c:v>
                </c:pt>
                <c:pt idx="442">
                  <c:v>-25386.12</c:v>
                </c:pt>
                <c:pt idx="443">
                  <c:v>-17262.59</c:v>
                </c:pt>
                <c:pt idx="444">
                  <c:v>-30467.01</c:v>
                </c:pt>
                <c:pt idx="445">
                  <c:v>-42578.12</c:v>
                </c:pt>
                <c:pt idx="446">
                  <c:v>-19411.84</c:v>
                </c:pt>
                <c:pt idx="447">
                  <c:v>-36807.410000000003</c:v>
                </c:pt>
                <c:pt idx="448">
                  <c:v>-25069.63</c:v>
                </c:pt>
                <c:pt idx="449">
                  <c:v>-19756.13</c:v>
                </c:pt>
                <c:pt idx="450">
                  <c:v>-26489.26</c:v>
                </c:pt>
                <c:pt idx="451">
                  <c:v>-49433.55</c:v>
                </c:pt>
                <c:pt idx="452">
                  <c:v>-48013.32</c:v>
                </c:pt>
                <c:pt idx="453">
                  <c:v>-20994.3</c:v>
                </c:pt>
                <c:pt idx="454">
                  <c:v>-38413.589999999997</c:v>
                </c:pt>
                <c:pt idx="455">
                  <c:v>-26585.84</c:v>
                </c:pt>
                <c:pt idx="456">
                  <c:v>-19150.8</c:v>
                </c:pt>
                <c:pt idx="457">
                  <c:v>-32163.61</c:v>
                </c:pt>
                <c:pt idx="458">
                  <c:v>-36882.97</c:v>
                </c:pt>
                <c:pt idx="459">
                  <c:v>-26668.87</c:v>
                </c:pt>
                <c:pt idx="460">
                  <c:v>-28743.51</c:v>
                </c:pt>
                <c:pt idx="461">
                  <c:v>-35188.050000000003</c:v>
                </c:pt>
                <c:pt idx="462">
                  <c:v>-14697.46</c:v>
                </c:pt>
                <c:pt idx="463">
                  <c:v>-38124.07</c:v>
                </c:pt>
                <c:pt idx="464">
                  <c:v>-10220.41</c:v>
                </c:pt>
                <c:pt idx="465">
                  <c:v>-9997.6720000000005</c:v>
                </c:pt>
                <c:pt idx="466">
                  <c:v>-36385.410000000003</c:v>
                </c:pt>
                <c:pt idx="467">
                  <c:v>-49312.19</c:v>
                </c:pt>
                <c:pt idx="468">
                  <c:v>-43495.18</c:v>
                </c:pt>
                <c:pt idx="469">
                  <c:v>-25512.02</c:v>
                </c:pt>
                <c:pt idx="470">
                  <c:v>-5950.6170000000002</c:v>
                </c:pt>
                <c:pt idx="471">
                  <c:v>-32303.4</c:v>
                </c:pt>
                <c:pt idx="472">
                  <c:v>-48604.21</c:v>
                </c:pt>
                <c:pt idx="473">
                  <c:v>-36869.449999999997</c:v>
                </c:pt>
                <c:pt idx="474">
                  <c:v>-34308.230000000003</c:v>
                </c:pt>
                <c:pt idx="475">
                  <c:v>-26721.1</c:v>
                </c:pt>
                <c:pt idx="476">
                  <c:v>-36512.629999999997</c:v>
                </c:pt>
                <c:pt idx="477">
                  <c:v>-34945.230000000003</c:v>
                </c:pt>
                <c:pt idx="478">
                  <c:v>-23489.96</c:v>
                </c:pt>
                <c:pt idx="479">
                  <c:v>-49905.86</c:v>
                </c:pt>
                <c:pt idx="480">
                  <c:v>-54184.65</c:v>
                </c:pt>
                <c:pt idx="481">
                  <c:v>-31177.27</c:v>
                </c:pt>
                <c:pt idx="482">
                  <c:v>-31338.92</c:v>
                </c:pt>
                <c:pt idx="483">
                  <c:v>-26269.45</c:v>
                </c:pt>
                <c:pt idx="484">
                  <c:v>-37680.85</c:v>
                </c:pt>
                <c:pt idx="485">
                  <c:v>-26940.65</c:v>
                </c:pt>
                <c:pt idx="486">
                  <c:v>-39874.199999999997</c:v>
                </c:pt>
                <c:pt idx="487">
                  <c:v>-27930.44</c:v>
                </c:pt>
                <c:pt idx="488">
                  <c:v>-28280.92</c:v>
                </c:pt>
                <c:pt idx="489">
                  <c:v>-13663.33</c:v>
                </c:pt>
                <c:pt idx="490">
                  <c:v>-26105.01</c:v>
                </c:pt>
                <c:pt idx="491">
                  <c:v>-30326.07</c:v>
                </c:pt>
                <c:pt idx="492">
                  <c:v>-35103.410000000003</c:v>
                </c:pt>
                <c:pt idx="493">
                  <c:v>-32719.51</c:v>
                </c:pt>
                <c:pt idx="494">
                  <c:v>-27574.240000000002</c:v>
                </c:pt>
                <c:pt idx="495">
                  <c:v>-28281.85</c:v>
                </c:pt>
                <c:pt idx="496">
                  <c:v>-14817.86</c:v>
                </c:pt>
                <c:pt idx="497">
                  <c:v>-37758.589999999997</c:v>
                </c:pt>
                <c:pt idx="498">
                  <c:v>-38511.42</c:v>
                </c:pt>
                <c:pt idx="499">
                  <c:v>-34099.269999999997</c:v>
                </c:pt>
                <c:pt idx="500">
                  <c:v>-40114.79</c:v>
                </c:pt>
                <c:pt idx="501">
                  <c:v>-24143.55</c:v>
                </c:pt>
                <c:pt idx="502">
                  <c:v>-44433.34</c:v>
                </c:pt>
                <c:pt idx="503">
                  <c:v>-62166.79</c:v>
                </c:pt>
                <c:pt idx="504">
                  <c:v>-55581.54</c:v>
                </c:pt>
                <c:pt idx="505">
                  <c:v>-30136.880000000001</c:v>
                </c:pt>
                <c:pt idx="506">
                  <c:v>-38277.61</c:v>
                </c:pt>
                <c:pt idx="507">
                  <c:v>-40496.839999999997</c:v>
                </c:pt>
                <c:pt idx="508">
                  <c:v>-40630.959999999999</c:v>
                </c:pt>
                <c:pt idx="509">
                  <c:v>-27263.5</c:v>
                </c:pt>
                <c:pt idx="510">
                  <c:v>-40947.72</c:v>
                </c:pt>
                <c:pt idx="511">
                  <c:v>-18402.34</c:v>
                </c:pt>
                <c:pt idx="512">
                  <c:v>-27119.279999999999</c:v>
                </c:pt>
                <c:pt idx="513">
                  <c:v>-39482.589999999997</c:v>
                </c:pt>
                <c:pt idx="514">
                  <c:v>-16914.189999999999</c:v>
                </c:pt>
                <c:pt idx="515">
                  <c:v>-30359.84</c:v>
                </c:pt>
                <c:pt idx="516">
                  <c:v>-43627.360000000001</c:v>
                </c:pt>
                <c:pt idx="517">
                  <c:v>-31405.31</c:v>
                </c:pt>
                <c:pt idx="518">
                  <c:v>-44781.15</c:v>
                </c:pt>
                <c:pt idx="519">
                  <c:v>-31414.59</c:v>
                </c:pt>
                <c:pt idx="520">
                  <c:v>-39924.230000000003</c:v>
                </c:pt>
                <c:pt idx="521">
                  <c:v>-30021.200000000001</c:v>
                </c:pt>
                <c:pt idx="522">
                  <c:v>-23875.360000000001</c:v>
                </c:pt>
                <c:pt idx="523">
                  <c:v>-24957.59</c:v>
                </c:pt>
                <c:pt idx="524">
                  <c:v>-41064.18</c:v>
                </c:pt>
                <c:pt idx="525">
                  <c:v>-31468.84</c:v>
                </c:pt>
                <c:pt idx="526">
                  <c:v>-46429.36</c:v>
                </c:pt>
                <c:pt idx="527">
                  <c:v>-35950.29</c:v>
                </c:pt>
                <c:pt idx="528">
                  <c:v>-41906.07</c:v>
                </c:pt>
                <c:pt idx="529">
                  <c:v>-35981.82</c:v>
                </c:pt>
                <c:pt idx="530">
                  <c:v>-17571.23</c:v>
                </c:pt>
                <c:pt idx="531">
                  <c:v>-36856.699999999997</c:v>
                </c:pt>
                <c:pt idx="532">
                  <c:v>-37130.550000000003</c:v>
                </c:pt>
                <c:pt idx="533">
                  <c:v>-28487.66</c:v>
                </c:pt>
                <c:pt idx="534">
                  <c:v>-37514.550000000003</c:v>
                </c:pt>
                <c:pt idx="535">
                  <c:v>-28620.84</c:v>
                </c:pt>
                <c:pt idx="536">
                  <c:v>-25600.93</c:v>
                </c:pt>
                <c:pt idx="537">
                  <c:v>-31641.09</c:v>
                </c:pt>
                <c:pt idx="538">
                  <c:v>-37992.160000000003</c:v>
                </c:pt>
                <c:pt idx="539">
                  <c:v>-21309.13</c:v>
                </c:pt>
                <c:pt idx="540">
                  <c:v>-49472.639999999999</c:v>
                </c:pt>
                <c:pt idx="541">
                  <c:v>-22730.58</c:v>
                </c:pt>
                <c:pt idx="542">
                  <c:v>-40252.39</c:v>
                </c:pt>
                <c:pt idx="543">
                  <c:v>-35716.019999999997</c:v>
                </c:pt>
                <c:pt idx="544">
                  <c:v>-23627.65</c:v>
                </c:pt>
                <c:pt idx="545">
                  <c:v>-28460.9</c:v>
                </c:pt>
                <c:pt idx="546">
                  <c:v>-31714.95</c:v>
                </c:pt>
                <c:pt idx="547">
                  <c:v>-39623.760000000002</c:v>
                </c:pt>
                <c:pt idx="548">
                  <c:v>-52783.16</c:v>
                </c:pt>
                <c:pt idx="549">
                  <c:v>-21512.91</c:v>
                </c:pt>
                <c:pt idx="550">
                  <c:v>-33783.5</c:v>
                </c:pt>
                <c:pt idx="551">
                  <c:v>-36415.769999999997</c:v>
                </c:pt>
                <c:pt idx="552">
                  <c:v>-30140.2</c:v>
                </c:pt>
                <c:pt idx="553">
                  <c:v>-37678.19</c:v>
                </c:pt>
                <c:pt idx="554">
                  <c:v>-35456.6</c:v>
                </c:pt>
                <c:pt idx="555">
                  <c:v>-36960.379999999997</c:v>
                </c:pt>
                <c:pt idx="556">
                  <c:v>-43807.5</c:v>
                </c:pt>
                <c:pt idx="557">
                  <c:v>-33302.21</c:v>
                </c:pt>
                <c:pt idx="558">
                  <c:v>-38141.800000000003</c:v>
                </c:pt>
                <c:pt idx="559">
                  <c:v>-28359.68</c:v>
                </c:pt>
                <c:pt idx="560">
                  <c:v>-24340.54</c:v>
                </c:pt>
                <c:pt idx="561">
                  <c:v>-26133.18</c:v>
                </c:pt>
                <c:pt idx="562">
                  <c:v>-44037.84</c:v>
                </c:pt>
                <c:pt idx="563">
                  <c:v>-36576.54</c:v>
                </c:pt>
                <c:pt idx="564">
                  <c:v>-27027.15</c:v>
                </c:pt>
                <c:pt idx="565">
                  <c:v>-44745.06</c:v>
                </c:pt>
                <c:pt idx="566">
                  <c:v>-22066.99</c:v>
                </c:pt>
                <c:pt idx="567">
                  <c:v>-32794.769999999997</c:v>
                </c:pt>
                <c:pt idx="568">
                  <c:v>-30744.91</c:v>
                </c:pt>
                <c:pt idx="569">
                  <c:v>-44269.62</c:v>
                </c:pt>
                <c:pt idx="570">
                  <c:v>-10299.85</c:v>
                </c:pt>
                <c:pt idx="571">
                  <c:v>-36077.97</c:v>
                </c:pt>
                <c:pt idx="572">
                  <c:v>-46507.99</c:v>
                </c:pt>
                <c:pt idx="573">
                  <c:v>-37559.43</c:v>
                </c:pt>
                <c:pt idx="574">
                  <c:v>-25966.720000000001</c:v>
                </c:pt>
                <c:pt idx="575">
                  <c:v>-57301.18</c:v>
                </c:pt>
                <c:pt idx="576">
                  <c:v>-44661.37</c:v>
                </c:pt>
                <c:pt idx="577">
                  <c:v>-50985.120000000003</c:v>
                </c:pt>
                <c:pt idx="578">
                  <c:v>-34183.01</c:v>
                </c:pt>
                <c:pt idx="579">
                  <c:v>-53031.24</c:v>
                </c:pt>
                <c:pt idx="580">
                  <c:v>-13415.37</c:v>
                </c:pt>
                <c:pt idx="581">
                  <c:v>-46844.89</c:v>
                </c:pt>
                <c:pt idx="582">
                  <c:v>-38111.660000000003</c:v>
                </c:pt>
                <c:pt idx="583">
                  <c:v>-38885.51</c:v>
                </c:pt>
                <c:pt idx="584">
                  <c:v>-29809.32</c:v>
                </c:pt>
                <c:pt idx="585">
                  <c:v>-22844.04</c:v>
                </c:pt>
                <c:pt idx="586">
                  <c:v>-21394.84</c:v>
                </c:pt>
                <c:pt idx="587">
                  <c:v>-27337.56</c:v>
                </c:pt>
                <c:pt idx="588">
                  <c:v>-32327.55</c:v>
                </c:pt>
                <c:pt idx="589">
                  <c:v>-22027.52</c:v>
                </c:pt>
                <c:pt idx="590">
                  <c:v>-27686.32</c:v>
                </c:pt>
                <c:pt idx="591">
                  <c:v>-30277.53</c:v>
                </c:pt>
                <c:pt idx="592">
                  <c:v>-27158.66</c:v>
                </c:pt>
                <c:pt idx="593">
                  <c:v>-26980.36</c:v>
                </c:pt>
                <c:pt idx="594">
                  <c:v>-30042.35</c:v>
                </c:pt>
                <c:pt idx="595">
                  <c:v>-45965.69</c:v>
                </c:pt>
                <c:pt idx="596">
                  <c:v>-32481.9</c:v>
                </c:pt>
                <c:pt idx="597">
                  <c:v>-35255.68</c:v>
                </c:pt>
                <c:pt idx="598">
                  <c:v>-38004.160000000003</c:v>
                </c:pt>
                <c:pt idx="599">
                  <c:v>-17811.75</c:v>
                </c:pt>
                <c:pt idx="600">
                  <c:v>-20083.060000000001</c:v>
                </c:pt>
                <c:pt idx="601">
                  <c:v>-30342.48</c:v>
                </c:pt>
                <c:pt idx="602">
                  <c:v>-32650.85</c:v>
                </c:pt>
                <c:pt idx="603">
                  <c:v>-25569.67</c:v>
                </c:pt>
                <c:pt idx="604">
                  <c:v>-22335.43</c:v>
                </c:pt>
                <c:pt idx="605">
                  <c:v>-29313.57</c:v>
                </c:pt>
                <c:pt idx="606">
                  <c:v>-30427.48</c:v>
                </c:pt>
                <c:pt idx="607">
                  <c:v>-28765.01</c:v>
                </c:pt>
                <c:pt idx="608">
                  <c:v>-30177.23</c:v>
                </c:pt>
                <c:pt idx="609">
                  <c:v>-37955.81</c:v>
                </c:pt>
                <c:pt idx="610">
                  <c:v>-27488.29</c:v>
                </c:pt>
                <c:pt idx="611">
                  <c:v>-22087.29</c:v>
                </c:pt>
                <c:pt idx="612">
                  <c:v>-32086.79</c:v>
                </c:pt>
                <c:pt idx="613">
                  <c:v>-37220.300000000003</c:v>
                </c:pt>
                <c:pt idx="614">
                  <c:v>-38194.82</c:v>
                </c:pt>
                <c:pt idx="615">
                  <c:v>-39336.800000000003</c:v>
                </c:pt>
                <c:pt idx="616">
                  <c:v>-38608.589999999997</c:v>
                </c:pt>
                <c:pt idx="617">
                  <c:v>-28359.06</c:v>
                </c:pt>
                <c:pt idx="618">
                  <c:v>-33239.51</c:v>
                </c:pt>
                <c:pt idx="619">
                  <c:v>-39259.69</c:v>
                </c:pt>
                <c:pt idx="620">
                  <c:v>-22027.31</c:v>
                </c:pt>
                <c:pt idx="621">
                  <c:v>-17812.8</c:v>
                </c:pt>
                <c:pt idx="622">
                  <c:v>-24525.38</c:v>
                </c:pt>
                <c:pt idx="623">
                  <c:v>-33994.32</c:v>
                </c:pt>
                <c:pt idx="624">
                  <c:v>-34076.33</c:v>
                </c:pt>
                <c:pt idx="625">
                  <c:v>-40668.839999999997</c:v>
                </c:pt>
                <c:pt idx="626">
                  <c:v>-38663.919999999998</c:v>
                </c:pt>
                <c:pt idx="627">
                  <c:v>-36951.26</c:v>
                </c:pt>
                <c:pt idx="628">
                  <c:v>-30798.18</c:v>
                </c:pt>
                <c:pt idx="629">
                  <c:v>-35042.53</c:v>
                </c:pt>
                <c:pt idx="630">
                  <c:v>-53230.66</c:v>
                </c:pt>
                <c:pt idx="631">
                  <c:v>-52818.86</c:v>
                </c:pt>
                <c:pt idx="632">
                  <c:v>-27769.08</c:v>
                </c:pt>
                <c:pt idx="633">
                  <c:v>-28212.59</c:v>
                </c:pt>
                <c:pt idx="634">
                  <c:v>-20769.16</c:v>
                </c:pt>
                <c:pt idx="635">
                  <c:v>-32029.96</c:v>
                </c:pt>
                <c:pt idx="636">
                  <c:v>-31295.63</c:v>
                </c:pt>
                <c:pt idx="637">
                  <c:v>-36265.919999999998</c:v>
                </c:pt>
                <c:pt idx="638">
                  <c:v>-41239.730000000003</c:v>
                </c:pt>
                <c:pt idx="639">
                  <c:v>-24442.41</c:v>
                </c:pt>
                <c:pt idx="640">
                  <c:v>-38103.74</c:v>
                </c:pt>
                <c:pt idx="641">
                  <c:v>-20099.77</c:v>
                </c:pt>
                <c:pt idx="642">
                  <c:v>-36222.44</c:v>
                </c:pt>
                <c:pt idx="643">
                  <c:v>-24407.45</c:v>
                </c:pt>
                <c:pt idx="644">
                  <c:v>-44009.4</c:v>
                </c:pt>
                <c:pt idx="645">
                  <c:v>-31151.98</c:v>
                </c:pt>
                <c:pt idx="646">
                  <c:v>-24078.53</c:v>
                </c:pt>
                <c:pt idx="647">
                  <c:v>-45737.84</c:v>
                </c:pt>
                <c:pt idx="648">
                  <c:v>-44529.66</c:v>
                </c:pt>
                <c:pt idx="649">
                  <c:v>-31035.42</c:v>
                </c:pt>
                <c:pt idx="650">
                  <c:v>-37255.67</c:v>
                </c:pt>
                <c:pt idx="651">
                  <c:v>-26984.27</c:v>
                </c:pt>
                <c:pt idx="652">
                  <c:v>-27898.25</c:v>
                </c:pt>
                <c:pt idx="653">
                  <c:v>-35738.78</c:v>
                </c:pt>
                <c:pt idx="654">
                  <c:v>-19601.88</c:v>
                </c:pt>
                <c:pt idx="655">
                  <c:v>-39787</c:v>
                </c:pt>
                <c:pt idx="656">
                  <c:v>-43699.77</c:v>
                </c:pt>
                <c:pt idx="657">
                  <c:v>-50425.66</c:v>
                </c:pt>
                <c:pt idx="658">
                  <c:v>-57023.31</c:v>
                </c:pt>
                <c:pt idx="659">
                  <c:v>-33325.5</c:v>
                </c:pt>
                <c:pt idx="660">
                  <c:v>-47660.22</c:v>
                </c:pt>
                <c:pt idx="661">
                  <c:v>-23645.99</c:v>
                </c:pt>
                <c:pt idx="662">
                  <c:v>-32140.34</c:v>
                </c:pt>
                <c:pt idx="663">
                  <c:v>-45095.6</c:v>
                </c:pt>
                <c:pt idx="664">
                  <c:v>-43922.42</c:v>
                </c:pt>
                <c:pt idx="665">
                  <c:v>-26264.57</c:v>
                </c:pt>
                <c:pt idx="666">
                  <c:v>-32645</c:v>
                </c:pt>
                <c:pt idx="667">
                  <c:v>-43807.08</c:v>
                </c:pt>
                <c:pt idx="668">
                  <c:v>-29341.63</c:v>
                </c:pt>
                <c:pt idx="669">
                  <c:v>-29290.05</c:v>
                </c:pt>
                <c:pt idx="670">
                  <c:v>-52808.83</c:v>
                </c:pt>
                <c:pt idx="671">
                  <c:v>-23227.59</c:v>
                </c:pt>
                <c:pt idx="672">
                  <c:v>-10710.72</c:v>
                </c:pt>
                <c:pt idx="673">
                  <c:v>-48517.88</c:v>
                </c:pt>
                <c:pt idx="674">
                  <c:v>-50365.37</c:v>
                </c:pt>
                <c:pt idx="675">
                  <c:v>-31463.89</c:v>
                </c:pt>
                <c:pt idx="676">
                  <c:v>-15681.07</c:v>
                </c:pt>
                <c:pt idx="677">
                  <c:v>-29993.45</c:v>
                </c:pt>
                <c:pt idx="678">
                  <c:v>-32778.589999999997</c:v>
                </c:pt>
                <c:pt idx="679">
                  <c:v>-42612.34</c:v>
                </c:pt>
                <c:pt idx="680">
                  <c:v>-51146.86</c:v>
                </c:pt>
                <c:pt idx="681">
                  <c:v>-42591.16</c:v>
                </c:pt>
                <c:pt idx="682">
                  <c:v>-33611.58</c:v>
                </c:pt>
                <c:pt idx="683">
                  <c:v>-33588.51</c:v>
                </c:pt>
                <c:pt idx="684">
                  <c:v>-45561.2</c:v>
                </c:pt>
                <c:pt idx="685">
                  <c:v>-21629.32</c:v>
                </c:pt>
                <c:pt idx="686">
                  <c:v>-46447.29</c:v>
                </c:pt>
                <c:pt idx="687">
                  <c:v>-30483.64</c:v>
                </c:pt>
                <c:pt idx="688">
                  <c:v>-44915.26</c:v>
                </c:pt>
                <c:pt idx="689">
                  <c:v>-46001.58</c:v>
                </c:pt>
                <c:pt idx="690">
                  <c:v>-42245.85</c:v>
                </c:pt>
                <c:pt idx="691">
                  <c:v>-41420.620000000003</c:v>
                </c:pt>
                <c:pt idx="692">
                  <c:v>-42865.61</c:v>
                </c:pt>
                <c:pt idx="693">
                  <c:v>-35127.269999999997</c:v>
                </c:pt>
                <c:pt idx="694">
                  <c:v>-32649.15</c:v>
                </c:pt>
                <c:pt idx="695">
                  <c:v>-34645.47</c:v>
                </c:pt>
                <c:pt idx="696">
                  <c:v>-44445.8</c:v>
                </c:pt>
                <c:pt idx="697">
                  <c:v>-16334.45</c:v>
                </c:pt>
                <c:pt idx="698">
                  <c:v>-19694.21</c:v>
                </c:pt>
                <c:pt idx="699">
                  <c:v>-53529.53</c:v>
                </c:pt>
                <c:pt idx="700">
                  <c:v>-18333.14</c:v>
                </c:pt>
                <c:pt idx="701">
                  <c:v>-43561.25</c:v>
                </c:pt>
                <c:pt idx="702">
                  <c:v>-20869.89</c:v>
                </c:pt>
                <c:pt idx="703">
                  <c:v>-37670.53</c:v>
                </c:pt>
                <c:pt idx="704">
                  <c:v>-31893.79</c:v>
                </c:pt>
                <c:pt idx="705">
                  <c:v>-26696.61</c:v>
                </c:pt>
                <c:pt idx="706">
                  <c:v>-30702.09</c:v>
                </c:pt>
                <c:pt idx="707">
                  <c:v>-38535.839999999997</c:v>
                </c:pt>
                <c:pt idx="708">
                  <c:v>-5263.7889999999998</c:v>
                </c:pt>
                <c:pt idx="709">
                  <c:v>-12341.04</c:v>
                </c:pt>
                <c:pt idx="710">
                  <c:v>-37184</c:v>
                </c:pt>
                <c:pt idx="711">
                  <c:v>-24333.27</c:v>
                </c:pt>
                <c:pt idx="712">
                  <c:v>-40406.300000000003</c:v>
                </c:pt>
                <c:pt idx="713">
                  <c:v>-37094.959999999999</c:v>
                </c:pt>
                <c:pt idx="714">
                  <c:v>-39123.9</c:v>
                </c:pt>
                <c:pt idx="715">
                  <c:v>-46877.86</c:v>
                </c:pt>
                <c:pt idx="716">
                  <c:v>-35945.19</c:v>
                </c:pt>
                <c:pt idx="717">
                  <c:v>-21376.2</c:v>
                </c:pt>
                <c:pt idx="718">
                  <c:v>-30384.09</c:v>
                </c:pt>
                <c:pt idx="719">
                  <c:v>-34336.980000000003</c:v>
                </c:pt>
                <c:pt idx="720">
                  <c:v>-11158.42</c:v>
                </c:pt>
                <c:pt idx="721">
                  <c:v>-30546.55</c:v>
                </c:pt>
                <c:pt idx="722">
                  <c:v>-32162.95</c:v>
                </c:pt>
                <c:pt idx="723">
                  <c:v>-41157.1</c:v>
                </c:pt>
                <c:pt idx="724">
                  <c:v>-42932.95</c:v>
                </c:pt>
                <c:pt idx="725">
                  <c:v>-30178.14</c:v>
                </c:pt>
                <c:pt idx="726">
                  <c:v>-37299.39</c:v>
                </c:pt>
                <c:pt idx="727">
                  <c:v>-39785.1</c:v>
                </c:pt>
                <c:pt idx="728">
                  <c:v>-42254.52</c:v>
                </c:pt>
                <c:pt idx="729">
                  <c:v>-37663.21</c:v>
                </c:pt>
                <c:pt idx="730">
                  <c:v>-32643.9</c:v>
                </c:pt>
                <c:pt idx="731">
                  <c:v>-26137.45</c:v>
                </c:pt>
                <c:pt idx="732">
                  <c:v>-28431.97</c:v>
                </c:pt>
                <c:pt idx="733">
                  <c:v>-37616.339999999997</c:v>
                </c:pt>
                <c:pt idx="734">
                  <c:v>-13094.91</c:v>
                </c:pt>
                <c:pt idx="735">
                  <c:v>-29207.74</c:v>
                </c:pt>
                <c:pt idx="736">
                  <c:v>-31463.74</c:v>
                </c:pt>
                <c:pt idx="737">
                  <c:v>-31995.38</c:v>
                </c:pt>
                <c:pt idx="738">
                  <c:v>-38437.35</c:v>
                </c:pt>
                <c:pt idx="739">
                  <c:v>-38571.199999999997</c:v>
                </c:pt>
                <c:pt idx="740">
                  <c:v>-46796.07</c:v>
                </c:pt>
                <c:pt idx="741">
                  <c:v>-29606.959999999999</c:v>
                </c:pt>
                <c:pt idx="742">
                  <c:v>-24074.959999999999</c:v>
                </c:pt>
                <c:pt idx="743">
                  <c:v>-37956.57</c:v>
                </c:pt>
                <c:pt idx="744">
                  <c:v>-32369.200000000001</c:v>
                </c:pt>
                <c:pt idx="745">
                  <c:v>-28644.85</c:v>
                </c:pt>
                <c:pt idx="746">
                  <c:v>-33680.71</c:v>
                </c:pt>
                <c:pt idx="747">
                  <c:v>-38692.019999999997</c:v>
                </c:pt>
                <c:pt idx="748">
                  <c:v>-37555.620000000003</c:v>
                </c:pt>
                <c:pt idx="749">
                  <c:v>-25656.959999999999</c:v>
                </c:pt>
                <c:pt idx="750">
                  <c:v>-32436.85</c:v>
                </c:pt>
                <c:pt idx="751">
                  <c:v>-46539.22</c:v>
                </c:pt>
                <c:pt idx="752">
                  <c:v>-42578.44</c:v>
                </c:pt>
                <c:pt idx="753">
                  <c:v>-26649.01</c:v>
                </c:pt>
                <c:pt idx="754">
                  <c:v>-34131.9</c:v>
                </c:pt>
                <c:pt idx="755">
                  <c:v>-39887.94</c:v>
                </c:pt>
                <c:pt idx="756">
                  <c:v>-25469.56</c:v>
                </c:pt>
                <c:pt idx="757">
                  <c:v>-46732.21</c:v>
                </c:pt>
                <c:pt idx="758">
                  <c:v>-37348.49</c:v>
                </c:pt>
                <c:pt idx="759">
                  <c:v>-20045.330000000002</c:v>
                </c:pt>
                <c:pt idx="760">
                  <c:v>-46235.95</c:v>
                </c:pt>
                <c:pt idx="761">
                  <c:v>-43145.41</c:v>
                </c:pt>
                <c:pt idx="762">
                  <c:v>-35392.980000000003</c:v>
                </c:pt>
                <c:pt idx="763">
                  <c:v>-18758.55</c:v>
                </c:pt>
                <c:pt idx="764">
                  <c:v>-23270.63</c:v>
                </c:pt>
                <c:pt idx="765">
                  <c:v>-28004.41</c:v>
                </c:pt>
                <c:pt idx="766">
                  <c:v>-29534.38</c:v>
                </c:pt>
                <c:pt idx="767">
                  <c:v>-35115.019999999997</c:v>
                </c:pt>
                <c:pt idx="768">
                  <c:v>-11879.66</c:v>
                </c:pt>
                <c:pt idx="769">
                  <c:v>-22431.91</c:v>
                </c:pt>
                <c:pt idx="770">
                  <c:v>-36169.49</c:v>
                </c:pt>
                <c:pt idx="771">
                  <c:v>-10096.06</c:v>
                </c:pt>
                <c:pt idx="772">
                  <c:v>-31572.63</c:v>
                </c:pt>
                <c:pt idx="773">
                  <c:v>-39081.07</c:v>
                </c:pt>
                <c:pt idx="774">
                  <c:v>-20952.28</c:v>
                </c:pt>
                <c:pt idx="775">
                  <c:v>-29620.75</c:v>
                </c:pt>
                <c:pt idx="776">
                  <c:v>-27033.33</c:v>
                </c:pt>
                <c:pt idx="777">
                  <c:v>-34871.879999999997</c:v>
                </c:pt>
                <c:pt idx="778">
                  <c:v>-24929.02</c:v>
                </c:pt>
                <c:pt idx="779">
                  <c:v>-41132.160000000003</c:v>
                </c:pt>
                <c:pt idx="780">
                  <c:v>-40392.85</c:v>
                </c:pt>
                <c:pt idx="781">
                  <c:v>-25919.67</c:v>
                </c:pt>
                <c:pt idx="782">
                  <c:v>-44438.02</c:v>
                </c:pt>
                <c:pt idx="783">
                  <c:v>-33660.42</c:v>
                </c:pt>
                <c:pt idx="784">
                  <c:v>-33468.25</c:v>
                </c:pt>
                <c:pt idx="785">
                  <c:v>-6809.9920000000002</c:v>
                </c:pt>
                <c:pt idx="786">
                  <c:v>-21292.98</c:v>
                </c:pt>
                <c:pt idx="787">
                  <c:v>-24785.59</c:v>
                </c:pt>
                <c:pt idx="788">
                  <c:v>-29920.86</c:v>
                </c:pt>
                <c:pt idx="789">
                  <c:v>-34759.74</c:v>
                </c:pt>
                <c:pt idx="790">
                  <c:v>-37818.980000000003</c:v>
                </c:pt>
                <c:pt idx="791">
                  <c:v>-25680.59</c:v>
                </c:pt>
                <c:pt idx="792">
                  <c:v>-46506.85</c:v>
                </c:pt>
                <c:pt idx="793">
                  <c:v>-40335.21</c:v>
                </c:pt>
                <c:pt idx="794">
                  <c:v>-20374.45</c:v>
                </c:pt>
                <c:pt idx="795">
                  <c:v>-42115.82</c:v>
                </c:pt>
                <c:pt idx="796">
                  <c:v>-42788.87</c:v>
                </c:pt>
                <c:pt idx="797">
                  <c:v>-34750.519999999997</c:v>
                </c:pt>
                <c:pt idx="798">
                  <c:v>-25123.48</c:v>
                </c:pt>
                <c:pt idx="799">
                  <c:v>-32888.550000000003</c:v>
                </c:pt>
                <c:pt idx="800">
                  <c:v>-22319.040000000001</c:v>
                </c:pt>
                <c:pt idx="801">
                  <c:v>-35233.760000000002</c:v>
                </c:pt>
                <c:pt idx="802">
                  <c:v>-36399.82</c:v>
                </c:pt>
                <c:pt idx="803">
                  <c:v>-36969.53</c:v>
                </c:pt>
                <c:pt idx="804">
                  <c:v>-44071.58</c:v>
                </c:pt>
                <c:pt idx="805">
                  <c:v>-41428</c:v>
                </c:pt>
                <c:pt idx="806">
                  <c:v>-31760.42</c:v>
                </c:pt>
                <c:pt idx="807">
                  <c:v>-23476.76</c:v>
                </c:pt>
                <c:pt idx="808">
                  <c:v>-37092.36</c:v>
                </c:pt>
                <c:pt idx="809">
                  <c:v>-31511.23</c:v>
                </c:pt>
                <c:pt idx="810">
                  <c:v>-37391.46</c:v>
                </c:pt>
                <c:pt idx="811">
                  <c:v>-27145.81</c:v>
                </c:pt>
                <c:pt idx="812">
                  <c:v>-38071.050000000003</c:v>
                </c:pt>
                <c:pt idx="813">
                  <c:v>-40450.519999999997</c:v>
                </c:pt>
                <c:pt idx="814">
                  <c:v>-38951.660000000003</c:v>
                </c:pt>
                <c:pt idx="815">
                  <c:v>-34389.629999999997</c:v>
                </c:pt>
                <c:pt idx="816">
                  <c:v>-16898.509999999998</c:v>
                </c:pt>
                <c:pt idx="817">
                  <c:v>-47409.45</c:v>
                </c:pt>
                <c:pt idx="818">
                  <c:v>-16273.31</c:v>
                </c:pt>
                <c:pt idx="819">
                  <c:v>-45858.65</c:v>
                </c:pt>
                <c:pt idx="820">
                  <c:v>-32141.68</c:v>
                </c:pt>
                <c:pt idx="821">
                  <c:v>-26820.01</c:v>
                </c:pt>
                <c:pt idx="822">
                  <c:v>-36717.129999999997</c:v>
                </c:pt>
                <c:pt idx="823">
                  <c:v>-19173.669999999998</c:v>
                </c:pt>
                <c:pt idx="824">
                  <c:v>-21031.66</c:v>
                </c:pt>
                <c:pt idx="825">
                  <c:v>-22639.37</c:v>
                </c:pt>
                <c:pt idx="826">
                  <c:v>-46542.22</c:v>
                </c:pt>
                <c:pt idx="827">
                  <c:v>-24864.52</c:v>
                </c:pt>
                <c:pt idx="828">
                  <c:v>-26141.360000000001</c:v>
                </c:pt>
                <c:pt idx="829">
                  <c:v>-41381.9</c:v>
                </c:pt>
                <c:pt idx="830">
                  <c:v>-34561.4</c:v>
                </c:pt>
                <c:pt idx="831">
                  <c:v>-34898.239999999998</c:v>
                </c:pt>
                <c:pt idx="832">
                  <c:v>-43329.18</c:v>
                </c:pt>
                <c:pt idx="833">
                  <c:v>-24050.9</c:v>
                </c:pt>
                <c:pt idx="834">
                  <c:v>-26830.87</c:v>
                </c:pt>
                <c:pt idx="835">
                  <c:v>-41676.29</c:v>
                </c:pt>
                <c:pt idx="836">
                  <c:v>-39457.65</c:v>
                </c:pt>
                <c:pt idx="837">
                  <c:v>-14041.5</c:v>
                </c:pt>
                <c:pt idx="838">
                  <c:v>-34283.5</c:v>
                </c:pt>
                <c:pt idx="839">
                  <c:v>-37694.57</c:v>
                </c:pt>
                <c:pt idx="840">
                  <c:v>-40039.370000000003</c:v>
                </c:pt>
                <c:pt idx="841">
                  <c:v>-10798.6</c:v>
                </c:pt>
                <c:pt idx="842">
                  <c:v>-42350.8</c:v>
                </c:pt>
                <c:pt idx="843">
                  <c:v>-15949.08</c:v>
                </c:pt>
                <c:pt idx="844">
                  <c:v>-46595.11</c:v>
                </c:pt>
                <c:pt idx="845">
                  <c:v>-23867.16</c:v>
                </c:pt>
                <c:pt idx="846">
                  <c:v>-18082.349999999999</c:v>
                </c:pt>
                <c:pt idx="847">
                  <c:v>-24765.22</c:v>
                </c:pt>
                <c:pt idx="848">
                  <c:v>-24771.06</c:v>
                </c:pt>
                <c:pt idx="849">
                  <c:v>-30970.53</c:v>
                </c:pt>
                <c:pt idx="850">
                  <c:v>-29749.200000000001</c:v>
                </c:pt>
                <c:pt idx="851">
                  <c:v>-45503.91</c:v>
                </c:pt>
                <c:pt idx="852">
                  <c:v>-24904.25</c:v>
                </c:pt>
                <c:pt idx="853">
                  <c:v>-31761.13</c:v>
                </c:pt>
                <c:pt idx="854">
                  <c:v>-40102.449999999997</c:v>
                </c:pt>
                <c:pt idx="855">
                  <c:v>-18085.490000000002</c:v>
                </c:pt>
                <c:pt idx="856">
                  <c:v>-17494.419999999998</c:v>
                </c:pt>
                <c:pt idx="857">
                  <c:v>-47134.25</c:v>
                </c:pt>
                <c:pt idx="858">
                  <c:v>-31309.919999999998</c:v>
                </c:pt>
                <c:pt idx="859">
                  <c:v>-39593.410000000003</c:v>
                </c:pt>
                <c:pt idx="860">
                  <c:v>-48854.93</c:v>
                </c:pt>
                <c:pt idx="861">
                  <c:v>-37775.550000000003</c:v>
                </c:pt>
                <c:pt idx="862">
                  <c:v>-37952.67</c:v>
                </c:pt>
                <c:pt idx="863">
                  <c:v>-32739.1</c:v>
                </c:pt>
                <c:pt idx="864">
                  <c:v>-32857.620000000003</c:v>
                </c:pt>
                <c:pt idx="865">
                  <c:v>-21015.83</c:v>
                </c:pt>
                <c:pt idx="866">
                  <c:v>-29511.77</c:v>
                </c:pt>
                <c:pt idx="867">
                  <c:v>-22185.3</c:v>
                </c:pt>
                <c:pt idx="868">
                  <c:v>-46762.080000000002</c:v>
                </c:pt>
                <c:pt idx="869">
                  <c:v>-31806.16</c:v>
                </c:pt>
                <c:pt idx="870">
                  <c:v>-39650.04</c:v>
                </c:pt>
                <c:pt idx="871">
                  <c:v>-16992.93</c:v>
                </c:pt>
                <c:pt idx="872">
                  <c:v>-53982.14</c:v>
                </c:pt>
                <c:pt idx="873">
                  <c:v>-44996.29</c:v>
                </c:pt>
                <c:pt idx="874">
                  <c:v>-33002.9</c:v>
                </c:pt>
                <c:pt idx="875">
                  <c:v>-35907.15</c:v>
                </c:pt>
                <c:pt idx="876">
                  <c:v>-33623.589999999997</c:v>
                </c:pt>
                <c:pt idx="877">
                  <c:v>-39729.949999999997</c:v>
                </c:pt>
                <c:pt idx="878">
                  <c:v>-30260.11</c:v>
                </c:pt>
                <c:pt idx="879">
                  <c:v>-33198.57</c:v>
                </c:pt>
                <c:pt idx="880">
                  <c:v>-36495.08</c:v>
                </c:pt>
                <c:pt idx="881">
                  <c:v>-50841.42</c:v>
                </c:pt>
                <c:pt idx="882">
                  <c:v>-21114.5</c:v>
                </c:pt>
                <c:pt idx="883">
                  <c:v>-33552.379999999997</c:v>
                </c:pt>
                <c:pt idx="884">
                  <c:v>-27666.05</c:v>
                </c:pt>
                <c:pt idx="885">
                  <c:v>-39006.980000000003</c:v>
                </c:pt>
                <c:pt idx="886">
                  <c:v>-39632.79</c:v>
                </c:pt>
                <c:pt idx="887">
                  <c:v>-33068.620000000003</c:v>
                </c:pt>
                <c:pt idx="888">
                  <c:v>-34158.18</c:v>
                </c:pt>
                <c:pt idx="889">
                  <c:v>-46956.71</c:v>
                </c:pt>
                <c:pt idx="890">
                  <c:v>-33502.35</c:v>
                </c:pt>
                <c:pt idx="891">
                  <c:v>-35435.49</c:v>
                </c:pt>
                <c:pt idx="892">
                  <c:v>-47030.05</c:v>
                </c:pt>
                <c:pt idx="893">
                  <c:v>-36481.410000000003</c:v>
                </c:pt>
                <c:pt idx="894">
                  <c:v>-38323.949999999997</c:v>
                </c:pt>
                <c:pt idx="895">
                  <c:v>-31832.9</c:v>
                </c:pt>
                <c:pt idx="896">
                  <c:v>-39613.050000000003</c:v>
                </c:pt>
                <c:pt idx="897">
                  <c:v>-38400.300000000003</c:v>
                </c:pt>
                <c:pt idx="898">
                  <c:v>-29455.66</c:v>
                </c:pt>
                <c:pt idx="899">
                  <c:v>-45076.800000000003</c:v>
                </c:pt>
                <c:pt idx="900">
                  <c:v>-41682.53</c:v>
                </c:pt>
                <c:pt idx="901">
                  <c:v>-37514.18</c:v>
                </c:pt>
                <c:pt idx="902">
                  <c:v>-35841.17</c:v>
                </c:pt>
                <c:pt idx="903">
                  <c:v>-24554.36</c:v>
                </c:pt>
                <c:pt idx="904">
                  <c:v>-39390.42</c:v>
                </c:pt>
                <c:pt idx="905">
                  <c:v>-37665.54</c:v>
                </c:pt>
                <c:pt idx="906">
                  <c:v>-23461.200000000001</c:v>
                </c:pt>
                <c:pt idx="907">
                  <c:v>-37218.730000000003</c:v>
                </c:pt>
                <c:pt idx="908">
                  <c:v>-28393.48</c:v>
                </c:pt>
                <c:pt idx="909">
                  <c:v>-26035.41</c:v>
                </c:pt>
                <c:pt idx="910">
                  <c:v>-37811.46</c:v>
                </c:pt>
                <c:pt idx="911">
                  <c:v>-31723.88</c:v>
                </c:pt>
                <c:pt idx="912">
                  <c:v>-15123.73</c:v>
                </c:pt>
                <c:pt idx="913">
                  <c:v>-33861.410000000003</c:v>
                </c:pt>
                <c:pt idx="914">
                  <c:v>-34048.79</c:v>
                </c:pt>
                <c:pt idx="915">
                  <c:v>-38834.46</c:v>
                </c:pt>
                <c:pt idx="916">
                  <c:v>-27182.09</c:v>
                </c:pt>
                <c:pt idx="917">
                  <c:v>-30034.79</c:v>
                </c:pt>
                <c:pt idx="918">
                  <c:v>-29630.560000000001</c:v>
                </c:pt>
                <c:pt idx="919">
                  <c:v>-33240.26</c:v>
                </c:pt>
                <c:pt idx="920">
                  <c:v>-36760.230000000003</c:v>
                </c:pt>
                <c:pt idx="921">
                  <c:v>-41467.06</c:v>
                </c:pt>
                <c:pt idx="922">
                  <c:v>-37480.15</c:v>
                </c:pt>
                <c:pt idx="923">
                  <c:v>-42917.62</c:v>
                </c:pt>
                <c:pt idx="924">
                  <c:v>-40517.83</c:v>
                </c:pt>
                <c:pt idx="925">
                  <c:v>-30520.42</c:v>
                </c:pt>
                <c:pt idx="926">
                  <c:v>-40193.11</c:v>
                </c:pt>
                <c:pt idx="927">
                  <c:v>-23454.9</c:v>
                </c:pt>
                <c:pt idx="928">
                  <c:v>-34496.019999999997</c:v>
                </c:pt>
                <c:pt idx="929">
                  <c:v>-27142.94</c:v>
                </c:pt>
                <c:pt idx="930">
                  <c:v>-30460.2</c:v>
                </c:pt>
                <c:pt idx="931">
                  <c:v>-30852.52</c:v>
                </c:pt>
                <c:pt idx="932">
                  <c:v>-60569.83</c:v>
                </c:pt>
                <c:pt idx="933">
                  <c:v>-27449.4</c:v>
                </c:pt>
                <c:pt idx="934">
                  <c:v>-28206.1</c:v>
                </c:pt>
                <c:pt idx="935">
                  <c:v>-47507.24</c:v>
                </c:pt>
                <c:pt idx="936">
                  <c:v>-44442.73</c:v>
                </c:pt>
                <c:pt idx="937">
                  <c:v>-43499.59</c:v>
                </c:pt>
                <c:pt idx="938">
                  <c:v>-49501.07</c:v>
                </c:pt>
                <c:pt idx="939">
                  <c:v>-40585.339999999997</c:v>
                </c:pt>
                <c:pt idx="940">
                  <c:v>-22715.18</c:v>
                </c:pt>
                <c:pt idx="941">
                  <c:v>-31557.53</c:v>
                </c:pt>
                <c:pt idx="942">
                  <c:v>-33076.15</c:v>
                </c:pt>
                <c:pt idx="943">
                  <c:v>-41359.269999999997</c:v>
                </c:pt>
                <c:pt idx="944">
                  <c:v>-20223.38</c:v>
                </c:pt>
                <c:pt idx="945">
                  <c:v>-45352.43</c:v>
                </c:pt>
                <c:pt idx="946">
                  <c:v>-34593.300000000003</c:v>
                </c:pt>
                <c:pt idx="947">
                  <c:v>-39317.269999999997</c:v>
                </c:pt>
                <c:pt idx="948">
                  <c:v>-41183.65</c:v>
                </c:pt>
                <c:pt idx="949">
                  <c:v>-35227.78</c:v>
                </c:pt>
                <c:pt idx="950">
                  <c:v>-38191.160000000003</c:v>
                </c:pt>
                <c:pt idx="951">
                  <c:v>-37707.32</c:v>
                </c:pt>
                <c:pt idx="952">
                  <c:v>-21971.66</c:v>
                </c:pt>
                <c:pt idx="953">
                  <c:v>-24921.75</c:v>
                </c:pt>
                <c:pt idx="954">
                  <c:v>-26611.38</c:v>
                </c:pt>
                <c:pt idx="955">
                  <c:v>-36748.730000000003</c:v>
                </c:pt>
                <c:pt idx="956">
                  <c:v>-35988.410000000003</c:v>
                </c:pt>
                <c:pt idx="957">
                  <c:v>-36556.639999999999</c:v>
                </c:pt>
                <c:pt idx="958">
                  <c:v>-37276.06</c:v>
                </c:pt>
                <c:pt idx="959">
                  <c:v>-37586.449999999997</c:v>
                </c:pt>
                <c:pt idx="960">
                  <c:v>-37721.980000000003</c:v>
                </c:pt>
                <c:pt idx="961">
                  <c:v>-42565.99</c:v>
                </c:pt>
                <c:pt idx="962">
                  <c:v>-40506.29</c:v>
                </c:pt>
                <c:pt idx="963">
                  <c:v>-34233.97</c:v>
                </c:pt>
                <c:pt idx="964">
                  <c:v>-49636.05</c:v>
                </c:pt>
                <c:pt idx="965">
                  <c:v>-44949.22</c:v>
                </c:pt>
                <c:pt idx="966">
                  <c:v>-28769.11</c:v>
                </c:pt>
                <c:pt idx="967">
                  <c:v>-34867.129999999997</c:v>
                </c:pt>
                <c:pt idx="968">
                  <c:v>-31515.17</c:v>
                </c:pt>
                <c:pt idx="969">
                  <c:v>-36355.29</c:v>
                </c:pt>
                <c:pt idx="970">
                  <c:v>-28583.119999999999</c:v>
                </c:pt>
                <c:pt idx="971">
                  <c:v>-38676.730000000003</c:v>
                </c:pt>
                <c:pt idx="972">
                  <c:v>-27370.04</c:v>
                </c:pt>
                <c:pt idx="973">
                  <c:v>-48041.02</c:v>
                </c:pt>
                <c:pt idx="974">
                  <c:v>-38856.39</c:v>
                </c:pt>
                <c:pt idx="975">
                  <c:v>-40462.959999999999</c:v>
                </c:pt>
                <c:pt idx="976">
                  <c:v>-11882.23</c:v>
                </c:pt>
                <c:pt idx="977">
                  <c:v>-33474.879999999997</c:v>
                </c:pt>
                <c:pt idx="978">
                  <c:v>-44038.7</c:v>
                </c:pt>
                <c:pt idx="979">
                  <c:v>-39736.379999999997</c:v>
                </c:pt>
                <c:pt idx="980">
                  <c:v>-26793.200000000001</c:v>
                </c:pt>
                <c:pt idx="981">
                  <c:v>-33267.96</c:v>
                </c:pt>
                <c:pt idx="982">
                  <c:v>-44483.71</c:v>
                </c:pt>
                <c:pt idx="983">
                  <c:v>-23028.34</c:v>
                </c:pt>
                <c:pt idx="984">
                  <c:v>-31540.52</c:v>
                </c:pt>
                <c:pt idx="985">
                  <c:v>-30039.89</c:v>
                </c:pt>
                <c:pt idx="986">
                  <c:v>-29736.78</c:v>
                </c:pt>
                <c:pt idx="987">
                  <c:v>-22880.27</c:v>
                </c:pt>
                <c:pt idx="988">
                  <c:v>-25824.26</c:v>
                </c:pt>
                <c:pt idx="989">
                  <c:v>-24658.26</c:v>
                </c:pt>
                <c:pt idx="990">
                  <c:v>-28313.759999999998</c:v>
                </c:pt>
                <c:pt idx="991">
                  <c:v>-35307.11</c:v>
                </c:pt>
                <c:pt idx="992">
                  <c:v>-37230.449999999997</c:v>
                </c:pt>
                <c:pt idx="993">
                  <c:v>-29344.32</c:v>
                </c:pt>
                <c:pt idx="994">
                  <c:v>-31352.77</c:v>
                </c:pt>
                <c:pt idx="995">
                  <c:v>-32411.16</c:v>
                </c:pt>
                <c:pt idx="996">
                  <c:v>-29164.23</c:v>
                </c:pt>
                <c:pt idx="997">
                  <c:v>-37646.46</c:v>
                </c:pt>
                <c:pt idx="998">
                  <c:v>-23168.06</c:v>
                </c:pt>
                <c:pt idx="999">
                  <c:v>-26587.73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9C-46D7-89EF-75DB4D18343B}"/>
            </c:ext>
          </c:extLst>
        </c:ser>
        <c:ser>
          <c:idx val="1"/>
          <c:order val="1"/>
          <c:tx>
            <c:v>Cost-effectiveness threshold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'Overlay 1'!$E$4:$E$10</c:f>
              <c:numCache>
                <c:formatCode>General</c:formatCode>
                <c:ptCount val="7"/>
                <c:pt idx="0">
                  <c:v>0</c:v>
                </c:pt>
                <c:pt idx="1">
                  <c:v>-0.1</c:v>
                </c:pt>
                <c:pt idx="2">
                  <c:v>-0.2</c:v>
                </c:pt>
                <c:pt idx="3">
                  <c:v>-0.25</c:v>
                </c:pt>
                <c:pt idx="4">
                  <c:v>-0.5</c:v>
                </c:pt>
                <c:pt idx="5">
                  <c:v>-0.75</c:v>
                </c:pt>
                <c:pt idx="6">
                  <c:v>-1</c:v>
                </c:pt>
              </c:numCache>
            </c:numRef>
          </c:xVal>
          <c:yVal>
            <c:numRef>
              <c:f>'Overlay 1'!$D$4:$D$10</c:f>
              <c:numCache>
                <c:formatCode>General</c:formatCode>
                <c:ptCount val="7"/>
                <c:pt idx="0">
                  <c:v>0</c:v>
                </c:pt>
                <c:pt idx="1">
                  <c:v>-3000</c:v>
                </c:pt>
                <c:pt idx="2">
                  <c:v>-6000</c:v>
                </c:pt>
                <c:pt idx="3">
                  <c:v>-7500</c:v>
                </c:pt>
                <c:pt idx="4">
                  <c:v>-15000</c:v>
                </c:pt>
                <c:pt idx="5">
                  <c:v>-22500</c:v>
                </c:pt>
                <c:pt idx="6">
                  <c:v>-30000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D9C-46D7-89EF-75DB4D18343B}"/>
            </c:ext>
          </c:extLst>
        </c:ser>
        <c:ser>
          <c:idx val="2"/>
          <c:order val="2"/>
          <c:tx>
            <c:v>MCMC incremental costs and QALYs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Model!$BA$9:$BA$1061</c:f>
              <c:numCache>
                <c:formatCode>General</c:formatCode>
                <c:ptCount val="1053"/>
                <c:pt idx="0">
                  <c:v>-0.10268250271224511</c:v>
                </c:pt>
                <c:pt idx="1">
                  <c:v>-0.10177205156799896</c:v>
                </c:pt>
                <c:pt idx="2">
                  <c:v>-0.10570633407995622</c:v>
                </c:pt>
                <c:pt idx="3">
                  <c:v>-0.10869351759053547</c:v>
                </c:pt>
                <c:pt idx="4">
                  <c:v>-0.10028496614692828</c:v>
                </c:pt>
                <c:pt idx="5">
                  <c:v>-0.11096796073168202</c:v>
                </c:pt>
                <c:pt idx="6">
                  <c:v>-0.10665734473358368</c:v>
                </c:pt>
                <c:pt idx="7">
                  <c:v>-0.10289076000678565</c:v>
                </c:pt>
                <c:pt idx="8">
                  <c:v>-0.10328043946175058</c:v>
                </c:pt>
                <c:pt idx="9">
                  <c:v>-0.10497557562682736</c:v>
                </c:pt>
                <c:pt idx="10">
                  <c:v>-0.10293576981459451</c:v>
                </c:pt>
                <c:pt idx="11">
                  <c:v>-0.10412767308483017</c:v>
                </c:pt>
                <c:pt idx="12">
                  <c:v>-0.10598590564423294</c:v>
                </c:pt>
                <c:pt idx="13">
                  <c:v>-0.10000467031502036</c:v>
                </c:pt>
                <c:pt idx="14">
                  <c:v>-9.9045761610358829E-2</c:v>
                </c:pt>
                <c:pt idx="15">
                  <c:v>-9.7531015875000904E-2</c:v>
                </c:pt>
                <c:pt idx="16">
                  <c:v>-0.10879274170758291</c:v>
                </c:pt>
                <c:pt idx="17">
                  <c:v>-0.10779790522402211</c:v>
                </c:pt>
                <c:pt idx="18">
                  <c:v>-0.10279934243902744</c:v>
                </c:pt>
                <c:pt idx="19">
                  <c:v>-0.10002759173260412</c:v>
                </c:pt>
                <c:pt idx="20">
                  <c:v>-0.10041634488812745</c:v>
                </c:pt>
                <c:pt idx="21">
                  <c:v>-9.9872840256830298E-2</c:v>
                </c:pt>
                <c:pt idx="22">
                  <c:v>-0.10140229750702345</c:v>
                </c:pt>
                <c:pt idx="23">
                  <c:v>-0.10969038704933087</c:v>
                </c:pt>
                <c:pt idx="24">
                  <c:v>-9.8158187567518596E-2</c:v>
                </c:pt>
                <c:pt idx="25">
                  <c:v>-0.10282470374669295</c:v>
                </c:pt>
                <c:pt idx="26">
                  <c:v>-0.11024904720686446</c:v>
                </c:pt>
                <c:pt idx="27">
                  <c:v>-0.1019293622116455</c:v>
                </c:pt>
                <c:pt idx="28">
                  <c:v>-0.1036355259581152</c:v>
                </c:pt>
                <c:pt idx="29">
                  <c:v>-0.10993667282062658</c:v>
                </c:pt>
                <c:pt idx="30">
                  <c:v>-0.10167169904476148</c:v>
                </c:pt>
                <c:pt idx="31">
                  <c:v>-0.10008197889849435</c:v>
                </c:pt>
                <c:pt idx="32">
                  <c:v>-0.10101793426586014</c:v>
                </c:pt>
                <c:pt idx="33">
                  <c:v>-0.10192653386580219</c:v>
                </c:pt>
                <c:pt idx="34">
                  <c:v>-0.11316864440703034</c:v>
                </c:pt>
                <c:pt idx="35">
                  <c:v>-0.10513783925469866</c:v>
                </c:pt>
                <c:pt idx="36">
                  <c:v>-0.10872034989660539</c:v>
                </c:pt>
                <c:pt idx="37">
                  <c:v>-0.10236529382015203</c:v>
                </c:pt>
                <c:pt idx="38">
                  <c:v>-9.9812012867855016E-2</c:v>
                </c:pt>
                <c:pt idx="39">
                  <c:v>-0.10427905037743468</c:v>
                </c:pt>
                <c:pt idx="40">
                  <c:v>-0.10363530833310364</c:v>
                </c:pt>
                <c:pt idx="41">
                  <c:v>-0.10009656555450297</c:v>
                </c:pt>
                <c:pt idx="42">
                  <c:v>-0.11007336931444023</c:v>
                </c:pt>
                <c:pt idx="43">
                  <c:v>-0.10938780853454944</c:v>
                </c:pt>
                <c:pt idx="44">
                  <c:v>-0.10419960561785757</c:v>
                </c:pt>
                <c:pt idx="45">
                  <c:v>-0.1042663109230455</c:v>
                </c:pt>
                <c:pt idx="46">
                  <c:v>-9.8979316385129801E-2</c:v>
                </c:pt>
                <c:pt idx="47">
                  <c:v>-0.10787688686268115</c:v>
                </c:pt>
                <c:pt idx="48">
                  <c:v>-9.6707769491878759E-2</c:v>
                </c:pt>
                <c:pt idx="49">
                  <c:v>-0.10829793834304136</c:v>
                </c:pt>
                <c:pt idx="50">
                  <c:v>-0.10307667194994985</c:v>
                </c:pt>
                <c:pt idx="51">
                  <c:v>-0.1070893717343</c:v>
                </c:pt>
                <c:pt idx="52">
                  <c:v>-0.10108169613641382</c:v>
                </c:pt>
                <c:pt idx="53">
                  <c:v>-0.10599382450739614</c:v>
                </c:pt>
                <c:pt idx="54">
                  <c:v>-0.10281502098440454</c:v>
                </c:pt>
                <c:pt idx="55">
                  <c:v>-0.10058594359895112</c:v>
                </c:pt>
                <c:pt idx="56">
                  <c:v>-0.10596240394431278</c:v>
                </c:pt>
                <c:pt idx="57">
                  <c:v>-0.10278625713520917</c:v>
                </c:pt>
                <c:pt idx="58">
                  <c:v>-0.10796826149854533</c:v>
                </c:pt>
                <c:pt idx="59">
                  <c:v>-0.10502859327320779</c:v>
                </c:pt>
                <c:pt idx="60">
                  <c:v>-0.1039678417741019</c:v>
                </c:pt>
                <c:pt idx="61">
                  <c:v>-0.10691007075073244</c:v>
                </c:pt>
                <c:pt idx="62">
                  <c:v>-9.7414926557434001E-2</c:v>
                </c:pt>
                <c:pt idx="63">
                  <c:v>-0.10279879893547861</c:v>
                </c:pt>
                <c:pt idx="64">
                  <c:v>-9.3865752208773579E-2</c:v>
                </c:pt>
                <c:pt idx="65">
                  <c:v>-0.10471315262478975</c:v>
                </c:pt>
                <c:pt idx="66">
                  <c:v>-0.10465739854726652</c:v>
                </c:pt>
                <c:pt idx="67">
                  <c:v>-0.11229475808462963</c:v>
                </c:pt>
                <c:pt idx="68">
                  <c:v>-0.10912870593747193</c:v>
                </c:pt>
                <c:pt idx="69">
                  <c:v>-0.10421423470100089</c:v>
                </c:pt>
                <c:pt idx="70">
                  <c:v>-0.10257128115590053</c:v>
                </c:pt>
                <c:pt idx="71">
                  <c:v>-0.10023516275774091</c:v>
                </c:pt>
                <c:pt idx="72">
                  <c:v>-0.10714578936658814</c:v>
                </c:pt>
                <c:pt idx="73">
                  <c:v>-0.10445533524660333</c:v>
                </c:pt>
                <c:pt idx="74">
                  <c:v>-0.10079417075919506</c:v>
                </c:pt>
                <c:pt idx="75">
                  <c:v>-0.10687252398332503</c:v>
                </c:pt>
                <c:pt idx="76">
                  <c:v>-0.10971740925735807</c:v>
                </c:pt>
                <c:pt idx="77">
                  <c:v>-0.10412492513837646</c:v>
                </c:pt>
                <c:pt idx="78">
                  <c:v>-0.10696780810141249</c:v>
                </c:pt>
                <c:pt idx="79">
                  <c:v>-0.10925717848237082</c:v>
                </c:pt>
                <c:pt idx="80">
                  <c:v>-0.10662908970244223</c:v>
                </c:pt>
                <c:pt idx="81">
                  <c:v>-0.10741952842060098</c:v>
                </c:pt>
                <c:pt idx="82">
                  <c:v>-0.10216714500939572</c:v>
                </c:pt>
                <c:pt idx="83">
                  <c:v>-0.1100066526981498</c:v>
                </c:pt>
                <c:pt idx="84">
                  <c:v>-0.11399662781088149</c:v>
                </c:pt>
                <c:pt idx="85">
                  <c:v>-0.10423402780747937</c:v>
                </c:pt>
                <c:pt idx="86">
                  <c:v>-0.11093831459656212</c:v>
                </c:pt>
                <c:pt idx="87">
                  <c:v>-0.10697370835883624</c:v>
                </c:pt>
                <c:pt idx="88">
                  <c:v>-0.10466533428443237</c:v>
                </c:pt>
                <c:pt idx="89">
                  <c:v>-9.8849539358460969E-2</c:v>
                </c:pt>
                <c:pt idx="90">
                  <c:v>-0.10119125840181376</c:v>
                </c:pt>
                <c:pt idx="91">
                  <c:v>-9.69240587415654E-2</c:v>
                </c:pt>
                <c:pt idx="92">
                  <c:v>-9.9965648857889944E-2</c:v>
                </c:pt>
                <c:pt idx="93">
                  <c:v>-0.11062203720620589</c:v>
                </c:pt>
                <c:pt idx="94">
                  <c:v>-0.10026828264028342</c:v>
                </c:pt>
                <c:pt idx="95">
                  <c:v>-0.10538618312014436</c:v>
                </c:pt>
                <c:pt idx="96">
                  <c:v>-0.10679359840514202</c:v>
                </c:pt>
                <c:pt idx="97">
                  <c:v>-0.10170771628661823</c:v>
                </c:pt>
                <c:pt idx="98">
                  <c:v>-0.10514283448592332</c:v>
                </c:pt>
                <c:pt idx="99">
                  <c:v>-0.10833164296699072</c:v>
                </c:pt>
                <c:pt idx="100">
                  <c:v>-0.10362557494106528</c:v>
                </c:pt>
                <c:pt idx="101">
                  <c:v>-0.1115617805852207</c:v>
                </c:pt>
                <c:pt idx="102">
                  <c:v>-9.9859505729540166E-2</c:v>
                </c:pt>
                <c:pt idx="103">
                  <c:v>-9.8006595807409447E-2</c:v>
                </c:pt>
                <c:pt idx="104">
                  <c:v>-0.10736773949951206</c:v>
                </c:pt>
                <c:pt idx="105">
                  <c:v>-0.10803201052017997</c:v>
                </c:pt>
                <c:pt idx="106">
                  <c:v>-0.10652430119223943</c:v>
                </c:pt>
                <c:pt idx="107">
                  <c:v>-0.1042400309612177</c:v>
                </c:pt>
                <c:pt idx="108">
                  <c:v>-0.10144854106458667</c:v>
                </c:pt>
                <c:pt idx="109">
                  <c:v>-0.10446224627505174</c:v>
                </c:pt>
                <c:pt idx="110">
                  <c:v>-0.10713881519455981</c:v>
                </c:pt>
                <c:pt idx="111">
                  <c:v>-0.1045782446841037</c:v>
                </c:pt>
                <c:pt idx="112">
                  <c:v>-9.8896120371030571E-2</c:v>
                </c:pt>
                <c:pt idx="113">
                  <c:v>-0.10879369224943525</c:v>
                </c:pt>
                <c:pt idx="114">
                  <c:v>-0.10037914752322274</c:v>
                </c:pt>
                <c:pt idx="115">
                  <c:v>-0.10667292193589351</c:v>
                </c:pt>
                <c:pt idx="116">
                  <c:v>-0.10676762924501149</c:v>
                </c:pt>
                <c:pt idx="117">
                  <c:v>-9.6931473860656148E-2</c:v>
                </c:pt>
                <c:pt idx="118">
                  <c:v>-0.1022880376289923</c:v>
                </c:pt>
                <c:pt idx="119">
                  <c:v>-0.10181161289341878</c:v>
                </c:pt>
                <c:pt idx="120">
                  <c:v>-0.11197620832152655</c:v>
                </c:pt>
                <c:pt idx="121">
                  <c:v>-0.10916356226821433</c:v>
                </c:pt>
                <c:pt idx="122">
                  <c:v>-0.10529413035060031</c:v>
                </c:pt>
                <c:pt idx="123">
                  <c:v>-0.10226660923549069</c:v>
                </c:pt>
                <c:pt idx="124">
                  <c:v>-0.10794625859128049</c:v>
                </c:pt>
                <c:pt idx="125">
                  <c:v>-0.1117750039595411</c:v>
                </c:pt>
                <c:pt idx="126">
                  <c:v>-0.11001945535578805</c:v>
                </c:pt>
                <c:pt idx="127">
                  <c:v>-0.10473368691907226</c:v>
                </c:pt>
                <c:pt idx="128">
                  <c:v>-0.10674689315585129</c:v>
                </c:pt>
                <c:pt idx="129">
                  <c:v>-9.8650740876673471E-2</c:v>
                </c:pt>
                <c:pt idx="130">
                  <c:v>-0.10556405485235598</c:v>
                </c:pt>
                <c:pt idx="131">
                  <c:v>-0.10479561872363075</c:v>
                </c:pt>
                <c:pt idx="132">
                  <c:v>-0.10416742571637716</c:v>
                </c:pt>
                <c:pt idx="133">
                  <c:v>-9.893745954173272E-2</c:v>
                </c:pt>
                <c:pt idx="134">
                  <c:v>-0.10407589504813219</c:v>
                </c:pt>
                <c:pt idx="135">
                  <c:v>-0.107103306927814</c:v>
                </c:pt>
                <c:pt idx="136">
                  <c:v>-0.10908397297354044</c:v>
                </c:pt>
                <c:pt idx="137">
                  <c:v>-9.4889573954723971E-2</c:v>
                </c:pt>
                <c:pt idx="138">
                  <c:v>-0.10230507026467928</c:v>
                </c:pt>
                <c:pt idx="139">
                  <c:v>-0.10617180917834412</c:v>
                </c:pt>
                <c:pt idx="140">
                  <c:v>-0.11190916640866155</c:v>
                </c:pt>
                <c:pt idx="141">
                  <c:v>-0.10799406703049175</c:v>
                </c:pt>
                <c:pt idx="142">
                  <c:v>-0.10543817071873796</c:v>
                </c:pt>
                <c:pt idx="143">
                  <c:v>-0.10725398995795676</c:v>
                </c:pt>
                <c:pt idx="144">
                  <c:v>-0.10521613826348863</c:v>
                </c:pt>
                <c:pt idx="145">
                  <c:v>-0.10430877413474904</c:v>
                </c:pt>
                <c:pt idx="146">
                  <c:v>-0.10719581665739519</c:v>
                </c:pt>
                <c:pt idx="147">
                  <c:v>-0.10175216091852435</c:v>
                </c:pt>
                <c:pt idx="148">
                  <c:v>-0.11147541588814947</c:v>
                </c:pt>
                <c:pt idx="149">
                  <c:v>-0.10347174008505533</c:v>
                </c:pt>
                <c:pt idx="150">
                  <c:v>-0.10729041246574766</c:v>
                </c:pt>
                <c:pt idx="151">
                  <c:v>-0.10529491898075616</c:v>
                </c:pt>
                <c:pt idx="152">
                  <c:v>-0.1076893516401396</c:v>
                </c:pt>
                <c:pt idx="153">
                  <c:v>-0.10609941088950992</c:v>
                </c:pt>
                <c:pt idx="154">
                  <c:v>-0.10205813566319466</c:v>
                </c:pt>
                <c:pt idx="155">
                  <c:v>-0.11065879100076192</c:v>
                </c:pt>
                <c:pt idx="156">
                  <c:v>-0.10226624199252754</c:v>
                </c:pt>
                <c:pt idx="157">
                  <c:v>-0.10581759298792681</c:v>
                </c:pt>
                <c:pt idx="158">
                  <c:v>-0.10537507321652484</c:v>
                </c:pt>
                <c:pt idx="159">
                  <c:v>-0.10852616050537423</c:v>
                </c:pt>
                <c:pt idx="160">
                  <c:v>-0.10543511091134516</c:v>
                </c:pt>
                <c:pt idx="161">
                  <c:v>-0.10295136497883717</c:v>
                </c:pt>
                <c:pt idx="162">
                  <c:v>-0.10441648049704777</c:v>
                </c:pt>
                <c:pt idx="163">
                  <c:v>-9.9558158961638554E-2</c:v>
                </c:pt>
                <c:pt idx="164">
                  <c:v>-0.10541186298408789</c:v>
                </c:pt>
                <c:pt idx="165">
                  <c:v>-0.10545496947714472</c:v>
                </c:pt>
                <c:pt idx="166">
                  <c:v>-0.10427941979715261</c:v>
                </c:pt>
                <c:pt idx="167">
                  <c:v>-0.10677158634025763</c:v>
                </c:pt>
                <c:pt idx="168">
                  <c:v>-9.1840223441814861E-2</c:v>
                </c:pt>
                <c:pt idx="169">
                  <c:v>-0.11176117519357343</c:v>
                </c:pt>
                <c:pt idx="170">
                  <c:v>-0.10790687836772084</c:v>
                </c:pt>
                <c:pt idx="171">
                  <c:v>-0.10395930874344406</c:v>
                </c:pt>
                <c:pt idx="172">
                  <c:v>-9.4010578935019629E-2</c:v>
                </c:pt>
                <c:pt idx="173">
                  <c:v>-0.10209341705077368</c:v>
                </c:pt>
                <c:pt idx="174">
                  <c:v>-0.10126397381921071</c:v>
                </c:pt>
                <c:pt idx="175">
                  <c:v>-9.9282906916889457E-2</c:v>
                </c:pt>
                <c:pt idx="176">
                  <c:v>-0.10542105424634363</c:v>
                </c:pt>
                <c:pt idx="177">
                  <c:v>-9.9211009168215014E-2</c:v>
                </c:pt>
                <c:pt idx="178">
                  <c:v>-0.10746959448948235</c:v>
                </c:pt>
                <c:pt idx="179">
                  <c:v>-9.7592221807418555E-2</c:v>
                </c:pt>
                <c:pt idx="180">
                  <c:v>-0.10380750648976766</c:v>
                </c:pt>
                <c:pt idx="181">
                  <c:v>-0.10292188353909082</c:v>
                </c:pt>
                <c:pt idx="182">
                  <c:v>-0.10452867344579264</c:v>
                </c:pt>
                <c:pt idx="183">
                  <c:v>-0.10587562001070627</c:v>
                </c:pt>
                <c:pt idx="184">
                  <c:v>-0.1061252632800207</c:v>
                </c:pt>
                <c:pt idx="185">
                  <c:v>-0.10850611566930635</c:v>
                </c:pt>
                <c:pt idx="186">
                  <c:v>-9.8076357327284036E-2</c:v>
                </c:pt>
                <c:pt idx="187">
                  <c:v>-9.8818873444049826E-2</c:v>
                </c:pt>
                <c:pt idx="188">
                  <c:v>-0.10042195338767801</c:v>
                </c:pt>
                <c:pt idx="189">
                  <c:v>-0.1046066955838314</c:v>
                </c:pt>
                <c:pt idx="190">
                  <c:v>-0.10859646084169339</c:v>
                </c:pt>
                <c:pt idx="191">
                  <c:v>-0.10370454171906296</c:v>
                </c:pt>
                <c:pt idx="192">
                  <c:v>-0.10660081651567621</c:v>
                </c:pt>
                <c:pt idx="193">
                  <c:v>-0.10503836805664757</c:v>
                </c:pt>
                <c:pt idx="194">
                  <c:v>-0.10805771470485959</c:v>
                </c:pt>
                <c:pt idx="195">
                  <c:v>-0.10795741818016436</c:v>
                </c:pt>
                <c:pt idx="196">
                  <c:v>-0.10432344576619146</c:v>
                </c:pt>
                <c:pt idx="197">
                  <c:v>-0.106204311854323</c:v>
                </c:pt>
                <c:pt idx="198">
                  <c:v>-0.10051545046791577</c:v>
                </c:pt>
                <c:pt idx="199">
                  <c:v>-0.10065905434375266</c:v>
                </c:pt>
                <c:pt idx="200">
                  <c:v>-9.4448429201155593E-2</c:v>
                </c:pt>
                <c:pt idx="201">
                  <c:v>-0.10868334400810209</c:v>
                </c:pt>
                <c:pt idx="202">
                  <c:v>-0.10627338745043446</c:v>
                </c:pt>
                <c:pt idx="203">
                  <c:v>-0.10200188215058126</c:v>
                </c:pt>
                <c:pt idx="204">
                  <c:v>-0.10198678921640036</c:v>
                </c:pt>
                <c:pt idx="205">
                  <c:v>-0.10340290482914782</c:v>
                </c:pt>
                <c:pt idx="206">
                  <c:v>-0.10575284104661464</c:v>
                </c:pt>
                <c:pt idx="207">
                  <c:v>-0.10782430007056631</c:v>
                </c:pt>
                <c:pt idx="208">
                  <c:v>-0.10801471166609478</c:v>
                </c:pt>
                <c:pt idx="209">
                  <c:v>-0.10951743932083424</c:v>
                </c:pt>
                <c:pt idx="210">
                  <c:v>-9.9806104055824019E-2</c:v>
                </c:pt>
                <c:pt idx="211">
                  <c:v>-0.10394382430676741</c:v>
                </c:pt>
                <c:pt idx="212">
                  <c:v>-0.10838403746178127</c:v>
                </c:pt>
                <c:pt idx="213">
                  <c:v>-0.10562280495011955</c:v>
                </c:pt>
                <c:pt idx="214">
                  <c:v>-0.1088820718703718</c:v>
                </c:pt>
                <c:pt idx="215">
                  <c:v>-0.10652906704108167</c:v>
                </c:pt>
                <c:pt idx="216">
                  <c:v>-0.10927979743031901</c:v>
                </c:pt>
                <c:pt idx="217">
                  <c:v>-0.10121045591400701</c:v>
                </c:pt>
                <c:pt idx="218">
                  <c:v>-0.10364738958009023</c:v>
                </c:pt>
                <c:pt idx="219">
                  <c:v>-0.1039581660170692</c:v>
                </c:pt>
                <c:pt idx="220">
                  <c:v>-9.8959361845936789E-2</c:v>
                </c:pt>
                <c:pt idx="221">
                  <c:v>-0.10328085433817513</c:v>
                </c:pt>
                <c:pt idx="222">
                  <c:v>-0.10038257881802859</c:v>
                </c:pt>
                <c:pt idx="223">
                  <c:v>-0.10753488501940289</c:v>
                </c:pt>
                <c:pt idx="224">
                  <c:v>-9.4780899537131313E-2</c:v>
                </c:pt>
                <c:pt idx="225">
                  <c:v>-0.10221885163358979</c:v>
                </c:pt>
                <c:pt idx="226">
                  <c:v>-0.10324199326025707</c:v>
                </c:pt>
                <c:pt idx="227">
                  <c:v>-0.10750699505560979</c:v>
                </c:pt>
                <c:pt idx="228">
                  <c:v>-0.10891860420752364</c:v>
                </c:pt>
                <c:pt idx="229">
                  <c:v>-0.10108728261113065</c:v>
                </c:pt>
                <c:pt idx="230">
                  <c:v>-9.5202452666727222E-2</c:v>
                </c:pt>
                <c:pt idx="231">
                  <c:v>-0.10087149298520037</c:v>
                </c:pt>
                <c:pt idx="232">
                  <c:v>-0.10316188835832962</c:v>
                </c:pt>
                <c:pt idx="233">
                  <c:v>-0.10675717787800854</c:v>
                </c:pt>
                <c:pt idx="234">
                  <c:v>-0.11129315519746297</c:v>
                </c:pt>
                <c:pt idx="235">
                  <c:v>-0.10823935994367151</c:v>
                </c:pt>
                <c:pt idx="236">
                  <c:v>-0.10667095994153675</c:v>
                </c:pt>
                <c:pt idx="237">
                  <c:v>-0.1066745819123649</c:v>
                </c:pt>
                <c:pt idx="238">
                  <c:v>-0.10449140232170651</c:v>
                </c:pt>
                <c:pt idx="239">
                  <c:v>-0.10305855128986763</c:v>
                </c:pt>
                <c:pt idx="240">
                  <c:v>-9.6869199678977447E-2</c:v>
                </c:pt>
                <c:pt idx="241">
                  <c:v>-9.9689487075062644E-2</c:v>
                </c:pt>
                <c:pt idx="242">
                  <c:v>-0.1031839218705497</c:v>
                </c:pt>
                <c:pt idx="243">
                  <c:v>-0.10325859464544029</c:v>
                </c:pt>
                <c:pt idx="244">
                  <c:v>-0.10478110151334619</c:v>
                </c:pt>
                <c:pt idx="245">
                  <c:v>-0.11004953233822024</c:v>
                </c:pt>
                <c:pt idx="246">
                  <c:v>-0.10317495221004958</c:v>
                </c:pt>
                <c:pt idx="247">
                  <c:v>-0.10338660399427413</c:v>
                </c:pt>
                <c:pt idx="248">
                  <c:v>-0.10837163300064678</c:v>
                </c:pt>
                <c:pt idx="249">
                  <c:v>-0.10411164051459609</c:v>
                </c:pt>
                <c:pt idx="250">
                  <c:v>-0.10809933889170731</c:v>
                </c:pt>
                <c:pt idx="251">
                  <c:v>-0.10625110624251599</c:v>
                </c:pt>
                <c:pt idx="252">
                  <c:v>-0.10085960367949087</c:v>
                </c:pt>
                <c:pt idx="253">
                  <c:v>-0.10452988504490057</c:v>
                </c:pt>
                <c:pt idx="254">
                  <c:v>-0.11078470917875127</c:v>
                </c:pt>
                <c:pt idx="255">
                  <c:v>-0.10109363137308791</c:v>
                </c:pt>
                <c:pt idx="256">
                  <c:v>-9.9975766225631757E-2</c:v>
                </c:pt>
                <c:pt idx="257">
                  <c:v>-0.11654532232361481</c:v>
                </c:pt>
                <c:pt idx="258">
                  <c:v>-0.1075663745026938</c:v>
                </c:pt>
                <c:pt idx="259">
                  <c:v>-0.10441471851569206</c:v>
                </c:pt>
                <c:pt idx="260">
                  <c:v>-0.10262271975595483</c:v>
                </c:pt>
                <c:pt idx="261">
                  <c:v>-0.10502865618613266</c:v>
                </c:pt>
                <c:pt idx="262">
                  <c:v>-0.10369550710727538</c:v>
                </c:pt>
                <c:pt idx="263">
                  <c:v>-0.10136593760280288</c:v>
                </c:pt>
                <c:pt idx="264">
                  <c:v>-0.10303344107533086</c:v>
                </c:pt>
                <c:pt idx="265">
                  <c:v>-0.10063334107862532</c:v>
                </c:pt>
                <c:pt idx="266">
                  <c:v>-0.10196696611298406</c:v>
                </c:pt>
                <c:pt idx="267">
                  <c:v>-9.6588399702693728E-2</c:v>
                </c:pt>
                <c:pt idx="268">
                  <c:v>-0.10053142098441947</c:v>
                </c:pt>
                <c:pt idx="269">
                  <c:v>-0.10903322650114666</c:v>
                </c:pt>
                <c:pt idx="270">
                  <c:v>-9.7604157940468506E-2</c:v>
                </c:pt>
                <c:pt idx="271">
                  <c:v>-0.11060128283434612</c:v>
                </c:pt>
                <c:pt idx="272">
                  <c:v>-0.10350516461520409</c:v>
                </c:pt>
                <c:pt idx="273">
                  <c:v>-0.10727935622719009</c:v>
                </c:pt>
                <c:pt idx="274">
                  <c:v>-0.1014167835712092</c:v>
                </c:pt>
                <c:pt idx="275">
                  <c:v>-9.9887115632009804E-2</c:v>
                </c:pt>
                <c:pt idx="276">
                  <c:v>-0.10017809312982462</c:v>
                </c:pt>
                <c:pt idx="277">
                  <c:v>-0.10460447128397532</c:v>
                </c:pt>
                <c:pt idx="278">
                  <c:v>-0.10153797293403777</c:v>
                </c:pt>
                <c:pt idx="279">
                  <c:v>-0.10528645611015941</c:v>
                </c:pt>
                <c:pt idx="280">
                  <c:v>-9.5272188289164728E-2</c:v>
                </c:pt>
                <c:pt idx="281">
                  <c:v>-0.10000560768833378</c:v>
                </c:pt>
                <c:pt idx="282">
                  <c:v>-0.11125602769844245</c:v>
                </c:pt>
                <c:pt idx="283">
                  <c:v>-0.10176633898414411</c:v>
                </c:pt>
                <c:pt idx="284">
                  <c:v>-0.10237625776025916</c:v>
                </c:pt>
                <c:pt idx="285">
                  <c:v>-9.6896768176026882E-2</c:v>
                </c:pt>
                <c:pt idx="286">
                  <c:v>-0.1074433427234196</c:v>
                </c:pt>
                <c:pt idx="287">
                  <c:v>-0.1004738747410503</c:v>
                </c:pt>
                <c:pt idx="288">
                  <c:v>-9.9276381418211379E-2</c:v>
                </c:pt>
                <c:pt idx="289">
                  <c:v>-0.106367584828154</c:v>
                </c:pt>
                <c:pt idx="290">
                  <c:v>-0.10188714178848968</c:v>
                </c:pt>
                <c:pt idx="291">
                  <c:v>-0.10328017364741271</c:v>
                </c:pt>
                <c:pt idx="292">
                  <c:v>-0.10333080826105623</c:v>
                </c:pt>
                <c:pt idx="293">
                  <c:v>-0.10738236730642159</c:v>
                </c:pt>
                <c:pt idx="294">
                  <c:v>-0.10197122784371504</c:v>
                </c:pt>
                <c:pt idx="295">
                  <c:v>-0.10723209035043513</c:v>
                </c:pt>
                <c:pt idx="296">
                  <c:v>-0.10255317380580697</c:v>
                </c:pt>
                <c:pt idx="297">
                  <c:v>-0.10751012002152827</c:v>
                </c:pt>
                <c:pt idx="298">
                  <c:v>-0.10513004709400886</c:v>
                </c:pt>
                <c:pt idx="299">
                  <c:v>-0.10064685465009493</c:v>
                </c:pt>
                <c:pt idx="300">
                  <c:v>-0.10848948530989788</c:v>
                </c:pt>
                <c:pt idx="301">
                  <c:v>-0.10939338601290349</c:v>
                </c:pt>
                <c:pt idx="302">
                  <c:v>-0.10240605956308313</c:v>
                </c:pt>
                <c:pt idx="303">
                  <c:v>-0.10304718676126035</c:v>
                </c:pt>
                <c:pt idx="304">
                  <c:v>-0.10430975100235385</c:v>
                </c:pt>
                <c:pt idx="305">
                  <c:v>-0.10771245349934278</c:v>
                </c:pt>
                <c:pt idx="306">
                  <c:v>-0.10977172979476757</c:v>
                </c:pt>
                <c:pt idx="307">
                  <c:v>-0.10558224207101774</c:v>
                </c:pt>
                <c:pt idx="308">
                  <c:v>-0.10224875942035361</c:v>
                </c:pt>
                <c:pt idx="309">
                  <c:v>-0.10044731285909969</c:v>
                </c:pt>
                <c:pt idx="310">
                  <c:v>-0.10455924655545856</c:v>
                </c:pt>
                <c:pt idx="311">
                  <c:v>-0.10135438532199603</c:v>
                </c:pt>
                <c:pt idx="312">
                  <c:v>-0.10183285373277773</c:v>
                </c:pt>
                <c:pt idx="313">
                  <c:v>-0.10274872359149079</c:v>
                </c:pt>
                <c:pt idx="314">
                  <c:v>-0.10927193731436757</c:v>
                </c:pt>
                <c:pt idx="315">
                  <c:v>-0.10654832156992566</c:v>
                </c:pt>
                <c:pt idx="316">
                  <c:v>-0.10736623839623016</c:v>
                </c:pt>
                <c:pt idx="317">
                  <c:v>-0.10587495494109378</c:v>
                </c:pt>
                <c:pt idx="318">
                  <c:v>-0.10368511526791857</c:v>
                </c:pt>
                <c:pt idx="319">
                  <c:v>-0.10054708326716089</c:v>
                </c:pt>
                <c:pt idx="320">
                  <c:v>-9.8820789956292288E-2</c:v>
                </c:pt>
                <c:pt idx="321">
                  <c:v>-0.10231619713024309</c:v>
                </c:pt>
                <c:pt idx="322">
                  <c:v>-0.10607376386017298</c:v>
                </c:pt>
                <c:pt idx="323">
                  <c:v>-0.10854366685673922</c:v>
                </c:pt>
                <c:pt idx="324">
                  <c:v>-0.10577667202986363</c:v>
                </c:pt>
                <c:pt idx="325">
                  <c:v>-9.9846300816456957E-2</c:v>
                </c:pt>
                <c:pt idx="326">
                  <c:v>-0.10505581347285431</c:v>
                </c:pt>
                <c:pt idx="327">
                  <c:v>-0.10060506623752086</c:v>
                </c:pt>
                <c:pt idx="328">
                  <c:v>-0.10856615954845239</c:v>
                </c:pt>
                <c:pt idx="329">
                  <c:v>-0.10293282850548002</c:v>
                </c:pt>
                <c:pt idx="330">
                  <c:v>-9.8085659490770194E-2</c:v>
                </c:pt>
                <c:pt idx="331">
                  <c:v>-0.10117437518071926</c:v>
                </c:pt>
                <c:pt idx="332">
                  <c:v>-0.10922647749709746</c:v>
                </c:pt>
                <c:pt idx="333">
                  <c:v>-9.9124110623519224E-2</c:v>
                </c:pt>
                <c:pt idx="334">
                  <c:v>-0.10469717807480516</c:v>
                </c:pt>
                <c:pt idx="335">
                  <c:v>-0.10417473743692907</c:v>
                </c:pt>
                <c:pt idx="336">
                  <c:v>-0.102514622674444</c:v>
                </c:pt>
                <c:pt idx="337">
                  <c:v>-0.10412463060458865</c:v>
                </c:pt>
                <c:pt idx="338">
                  <c:v>-0.10383666408095515</c:v>
                </c:pt>
                <c:pt idx="339">
                  <c:v>-0.10450360817977233</c:v>
                </c:pt>
                <c:pt idx="340">
                  <c:v>-0.10381010407790647</c:v>
                </c:pt>
                <c:pt idx="341">
                  <c:v>-0.10174848130979997</c:v>
                </c:pt>
                <c:pt idx="342">
                  <c:v>-9.9287389691683492E-2</c:v>
                </c:pt>
                <c:pt idx="343">
                  <c:v>-0.10916576507361486</c:v>
                </c:pt>
                <c:pt idx="344">
                  <c:v>-0.10907574680919274</c:v>
                </c:pt>
                <c:pt idx="345">
                  <c:v>-9.5208449230717918E-2</c:v>
                </c:pt>
                <c:pt idx="346">
                  <c:v>-9.8308195620807615E-2</c:v>
                </c:pt>
                <c:pt idx="347">
                  <c:v>-0.10743289179969584</c:v>
                </c:pt>
                <c:pt idx="348">
                  <c:v>-0.10427021966864647</c:v>
                </c:pt>
                <c:pt idx="349">
                  <c:v>-0.10500708092774347</c:v>
                </c:pt>
                <c:pt idx="350">
                  <c:v>-0.10342060864603142</c:v>
                </c:pt>
                <c:pt idx="351">
                  <c:v>-0.10643743740849754</c:v>
                </c:pt>
                <c:pt idx="352">
                  <c:v>-0.10573734753308384</c:v>
                </c:pt>
                <c:pt idx="353">
                  <c:v>-0.10682644572961464</c:v>
                </c:pt>
                <c:pt idx="354">
                  <c:v>-0.10862953031123745</c:v>
                </c:pt>
                <c:pt idx="355">
                  <c:v>-0.10918161083284383</c:v>
                </c:pt>
                <c:pt idx="356">
                  <c:v>-0.10727765252768862</c:v>
                </c:pt>
                <c:pt idx="357">
                  <c:v>-0.10597110842555746</c:v>
                </c:pt>
                <c:pt idx="358">
                  <c:v>-0.10503796992215975</c:v>
                </c:pt>
                <c:pt idx="359">
                  <c:v>-0.10433321983161359</c:v>
                </c:pt>
                <c:pt idx="360">
                  <c:v>-0.10327470193913846</c:v>
                </c:pt>
                <c:pt idx="361">
                  <c:v>-0.10561172107705774</c:v>
                </c:pt>
                <c:pt idx="362">
                  <c:v>-0.10473237120699652</c:v>
                </c:pt>
                <c:pt idx="363">
                  <c:v>-0.10059733002060001</c:v>
                </c:pt>
                <c:pt idx="364">
                  <c:v>-0.10996906160476905</c:v>
                </c:pt>
                <c:pt idx="365">
                  <c:v>-0.10527378820601507</c:v>
                </c:pt>
                <c:pt idx="366">
                  <c:v>-0.10994163815896307</c:v>
                </c:pt>
                <c:pt idx="367">
                  <c:v>-0.10880491943574055</c:v>
                </c:pt>
                <c:pt idx="368">
                  <c:v>-9.9787219622549994E-2</c:v>
                </c:pt>
                <c:pt idx="369">
                  <c:v>-0.10143843778407047</c:v>
                </c:pt>
                <c:pt idx="370">
                  <c:v>-0.10199814014031605</c:v>
                </c:pt>
                <c:pt idx="371">
                  <c:v>-0.10253159744283469</c:v>
                </c:pt>
                <c:pt idx="372">
                  <c:v>-0.10385850158124232</c:v>
                </c:pt>
                <c:pt idx="373">
                  <c:v>-0.10213902114568696</c:v>
                </c:pt>
                <c:pt idx="374">
                  <c:v>-0.10175166823318738</c:v>
                </c:pt>
                <c:pt idx="375">
                  <c:v>-0.10876648102246866</c:v>
                </c:pt>
                <c:pt idx="376">
                  <c:v>-0.10662955214670422</c:v>
                </c:pt>
                <c:pt idx="377">
                  <c:v>-0.10744022841671041</c:v>
                </c:pt>
                <c:pt idx="378">
                  <c:v>-0.10176435190213873</c:v>
                </c:pt>
                <c:pt idx="379">
                  <c:v>-9.8821145720144221E-2</c:v>
                </c:pt>
                <c:pt idx="380">
                  <c:v>-0.10769478466001203</c:v>
                </c:pt>
                <c:pt idx="381">
                  <c:v>-0.10281251700322591</c:v>
                </c:pt>
                <c:pt idx="382">
                  <c:v>-0.10037341170656022</c:v>
                </c:pt>
                <c:pt idx="383">
                  <c:v>-0.11138266352328619</c:v>
                </c:pt>
                <c:pt idx="384">
                  <c:v>-0.10181827840266333</c:v>
                </c:pt>
                <c:pt idx="385">
                  <c:v>-0.10244163313429322</c:v>
                </c:pt>
                <c:pt idx="386">
                  <c:v>-0.10092174905972362</c:v>
                </c:pt>
                <c:pt idx="387">
                  <c:v>-0.1044669769146942</c:v>
                </c:pt>
                <c:pt idx="388">
                  <c:v>-0.10997505428262788</c:v>
                </c:pt>
                <c:pt idx="389">
                  <c:v>-0.117118049803141</c:v>
                </c:pt>
                <c:pt idx="390">
                  <c:v>-0.10270241420241266</c:v>
                </c:pt>
                <c:pt idx="391">
                  <c:v>-0.10612275752357103</c:v>
                </c:pt>
                <c:pt idx="392">
                  <c:v>-9.801020552194939E-2</c:v>
                </c:pt>
                <c:pt idx="393">
                  <c:v>-0.1002984468237158</c:v>
                </c:pt>
                <c:pt idx="394">
                  <c:v>-0.10314079891996819</c:v>
                </c:pt>
                <c:pt idx="395">
                  <c:v>-9.4558516609128951E-2</c:v>
                </c:pt>
                <c:pt idx="396">
                  <c:v>-0.11079961429791418</c:v>
                </c:pt>
                <c:pt idx="397">
                  <c:v>-0.10439584555526205</c:v>
                </c:pt>
                <c:pt idx="398">
                  <c:v>-0.10433721252427497</c:v>
                </c:pt>
                <c:pt idx="399">
                  <c:v>-0.10232802169860489</c:v>
                </c:pt>
                <c:pt idx="400">
                  <c:v>-0.10674230775157945</c:v>
                </c:pt>
                <c:pt idx="401">
                  <c:v>-9.9906812541308287E-2</c:v>
                </c:pt>
                <c:pt idx="402">
                  <c:v>-0.10141901992993851</c:v>
                </c:pt>
                <c:pt idx="403">
                  <c:v>-0.10108578428088522</c:v>
                </c:pt>
                <c:pt idx="404">
                  <c:v>-0.10280227979225964</c:v>
                </c:pt>
                <c:pt idx="405">
                  <c:v>-0.10513437946477833</c:v>
                </c:pt>
                <c:pt idx="406">
                  <c:v>-0.10472936983456282</c:v>
                </c:pt>
                <c:pt idx="407">
                  <c:v>-9.8606663294757979E-2</c:v>
                </c:pt>
                <c:pt idx="408">
                  <c:v>-0.10773224149197103</c:v>
                </c:pt>
                <c:pt idx="409">
                  <c:v>-0.10892284415543663</c:v>
                </c:pt>
                <c:pt idx="410">
                  <c:v>-0.10609538536228325</c:v>
                </c:pt>
                <c:pt idx="411">
                  <c:v>-0.11133073004498839</c:v>
                </c:pt>
                <c:pt idx="412">
                  <c:v>-0.11108822444259037</c:v>
                </c:pt>
                <c:pt idx="413">
                  <c:v>-9.8554389845782575E-2</c:v>
                </c:pt>
                <c:pt idx="414">
                  <c:v>-0.10503926341052461</c:v>
                </c:pt>
                <c:pt idx="415">
                  <c:v>-0.10755020896351941</c:v>
                </c:pt>
                <c:pt idx="416">
                  <c:v>-0.10066438106645292</c:v>
                </c:pt>
                <c:pt idx="417">
                  <c:v>-0.10607551300440687</c:v>
                </c:pt>
                <c:pt idx="418">
                  <c:v>-0.10225017039740902</c:v>
                </c:pt>
                <c:pt idx="419">
                  <c:v>-0.10337323256227915</c:v>
                </c:pt>
                <c:pt idx="420">
                  <c:v>-0.11078199540078182</c:v>
                </c:pt>
                <c:pt idx="421">
                  <c:v>-0.1110031603210353</c:v>
                </c:pt>
                <c:pt idx="422">
                  <c:v>-0.10480877786145792</c:v>
                </c:pt>
                <c:pt idx="423">
                  <c:v>-0.1003946264855673</c:v>
                </c:pt>
                <c:pt idx="424">
                  <c:v>-0.11176811777955109</c:v>
                </c:pt>
                <c:pt idx="425">
                  <c:v>-0.10839009653150211</c:v>
                </c:pt>
                <c:pt idx="426">
                  <c:v>-0.10661001986903518</c:v>
                </c:pt>
                <c:pt idx="427">
                  <c:v>-0.10412478120802549</c:v>
                </c:pt>
                <c:pt idx="428">
                  <c:v>-0.10527109081447827</c:v>
                </c:pt>
                <c:pt idx="429">
                  <c:v>-0.10537219598151415</c:v>
                </c:pt>
                <c:pt idx="430">
                  <c:v>-0.10934643917501563</c:v>
                </c:pt>
                <c:pt idx="431">
                  <c:v>-0.10669267033925411</c:v>
                </c:pt>
                <c:pt idx="432">
                  <c:v>-9.9072666965150269E-2</c:v>
                </c:pt>
                <c:pt idx="433">
                  <c:v>-9.9585298087199625E-2</c:v>
                </c:pt>
                <c:pt idx="434">
                  <c:v>-9.368094049542286E-2</c:v>
                </c:pt>
                <c:pt idx="435">
                  <c:v>-0.10133867544260067</c:v>
                </c:pt>
                <c:pt idx="436">
                  <c:v>-0.10702407954240201</c:v>
                </c:pt>
                <c:pt idx="437">
                  <c:v>-0.10000703806467093</c:v>
                </c:pt>
                <c:pt idx="438">
                  <c:v>-0.10017938406536553</c:v>
                </c:pt>
                <c:pt idx="439">
                  <c:v>-0.10183370208758169</c:v>
                </c:pt>
                <c:pt idx="440">
                  <c:v>-0.10236960300816889</c:v>
                </c:pt>
                <c:pt idx="441">
                  <c:v>-0.1040795754473034</c:v>
                </c:pt>
                <c:pt idx="442">
                  <c:v>-0.10502075854622661</c:v>
                </c:pt>
                <c:pt idx="443">
                  <c:v>-0.10509315602149338</c:v>
                </c:pt>
                <c:pt idx="444">
                  <c:v>-0.10864712700037171</c:v>
                </c:pt>
                <c:pt idx="445">
                  <c:v>-0.11008678894947876</c:v>
                </c:pt>
                <c:pt idx="446">
                  <c:v>-0.10982225374549581</c:v>
                </c:pt>
                <c:pt idx="447">
                  <c:v>-0.10263259075578035</c:v>
                </c:pt>
                <c:pt idx="448">
                  <c:v>-0.101978987234705</c:v>
                </c:pt>
                <c:pt idx="449">
                  <c:v>-0.10170947617671788</c:v>
                </c:pt>
                <c:pt idx="450">
                  <c:v>-0.10784752369770478</c:v>
                </c:pt>
                <c:pt idx="451">
                  <c:v>-0.10704721356226354</c:v>
                </c:pt>
                <c:pt idx="452">
                  <c:v>-0.10057726781698384</c:v>
                </c:pt>
                <c:pt idx="453">
                  <c:v>-0.10575797987436131</c:v>
                </c:pt>
                <c:pt idx="454">
                  <c:v>-9.6949000353393044E-2</c:v>
                </c:pt>
                <c:pt idx="455">
                  <c:v>-9.9531899958029246E-2</c:v>
                </c:pt>
                <c:pt idx="456">
                  <c:v>-0.10089811635812773</c:v>
                </c:pt>
                <c:pt idx="457">
                  <c:v>-0.10818546241819682</c:v>
                </c:pt>
                <c:pt idx="458">
                  <c:v>-9.5813933041134725E-2</c:v>
                </c:pt>
                <c:pt idx="459">
                  <c:v>-0.10890361561749606</c:v>
                </c:pt>
                <c:pt idx="460">
                  <c:v>-0.10376976559259776</c:v>
                </c:pt>
                <c:pt idx="461">
                  <c:v>-0.1047179290308351</c:v>
                </c:pt>
                <c:pt idx="462">
                  <c:v>-0.104807270572151</c:v>
                </c:pt>
                <c:pt idx="463">
                  <c:v>-0.1018761348036259</c:v>
                </c:pt>
                <c:pt idx="464">
                  <c:v>-0.11329738450987548</c:v>
                </c:pt>
                <c:pt idx="465">
                  <c:v>-0.10750976261298106</c:v>
                </c:pt>
                <c:pt idx="466">
                  <c:v>-0.10641405974800255</c:v>
                </c:pt>
                <c:pt idx="467">
                  <c:v>-0.10495840657294919</c:v>
                </c:pt>
                <c:pt idx="468">
                  <c:v>-0.10366552310509181</c:v>
                </c:pt>
                <c:pt idx="469">
                  <c:v>-0.10110454304948746</c:v>
                </c:pt>
                <c:pt idx="470">
                  <c:v>-9.9431094246780871E-2</c:v>
                </c:pt>
                <c:pt idx="471">
                  <c:v>-0.10094644751181625</c:v>
                </c:pt>
                <c:pt idx="472">
                  <c:v>-0.10579097708423113</c:v>
                </c:pt>
                <c:pt idx="473">
                  <c:v>-0.10167603861834684</c:v>
                </c:pt>
                <c:pt idx="474">
                  <c:v>-0.11001872104507004</c:v>
                </c:pt>
                <c:pt idx="475">
                  <c:v>-0.10545953269119224</c:v>
                </c:pt>
                <c:pt idx="476">
                  <c:v>-0.10767012679094878</c:v>
                </c:pt>
                <c:pt idx="477">
                  <c:v>-0.10017315433363638</c:v>
                </c:pt>
                <c:pt idx="478">
                  <c:v>-0.10940493461673362</c:v>
                </c:pt>
                <c:pt idx="479">
                  <c:v>-0.10986855645979543</c:v>
                </c:pt>
                <c:pt idx="480">
                  <c:v>-0.10416492638739627</c:v>
                </c:pt>
                <c:pt idx="481">
                  <c:v>-0.10559409686631338</c:v>
                </c:pt>
                <c:pt idx="482">
                  <c:v>-0.11650005469510849</c:v>
                </c:pt>
                <c:pt idx="483">
                  <c:v>-0.10625380892994296</c:v>
                </c:pt>
                <c:pt idx="484">
                  <c:v>-0.10427751400153173</c:v>
                </c:pt>
                <c:pt idx="485">
                  <c:v>-0.1058617288296182</c:v>
                </c:pt>
                <c:pt idx="486">
                  <c:v>-9.6017720412433061E-2</c:v>
                </c:pt>
                <c:pt idx="487">
                  <c:v>-0.10270911077467137</c:v>
                </c:pt>
                <c:pt idx="488">
                  <c:v>-9.9453542517542459E-2</c:v>
                </c:pt>
                <c:pt idx="489">
                  <c:v>-0.10876537197878022</c:v>
                </c:pt>
                <c:pt idx="490">
                  <c:v>-0.1006052918654361</c:v>
                </c:pt>
                <c:pt idx="491">
                  <c:v>-0.10648979961532223</c:v>
                </c:pt>
                <c:pt idx="492">
                  <c:v>-0.10335290995970814</c:v>
                </c:pt>
                <c:pt idx="493">
                  <c:v>-0.10711143330461925</c:v>
                </c:pt>
                <c:pt idx="494">
                  <c:v>-0.10733006837054759</c:v>
                </c:pt>
                <c:pt idx="495">
                  <c:v>-0.10122428688878027</c:v>
                </c:pt>
                <c:pt idx="496">
                  <c:v>-0.10411803684334342</c:v>
                </c:pt>
                <c:pt idx="497">
                  <c:v>-0.10283656545068087</c:v>
                </c:pt>
                <c:pt idx="498">
                  <c:v>-0.11044749906525797</c:v>
                </c:pt>
                <c:pt idx="499">
                  <c:v>-9.7833715430744705E-2</c:v>
                </c:pt>
                <c:pt idx="500">
                  <c:v>-0.10450769007317517</c:v>
                </c:pt>
                <c:pt idx="501">
                  <c:v>-0.10462993083919492</c:v>
                </c:pt>
                <c:pt idx="502">
                  <c:v>-0.10804510549875701</c:v>
                </c:pt>
                <c:pt idx="503">
                  <c:v>-0.10527563448158705</c:v>
                </c:pt>
                <c:pt idx="504">
                  <c:v>-0.10177794418030572</c:v>
                </c:pt>
                <c:pt idx="505">
                  <c:v>-0.10543776124693527</c:v>
                </c:pt>
                <c:pt idx="506">
                  <c:v>-0.10131862853228935</c:v>
                </c:pt>
                <c:pt idx="507">
                  <c:v>-0.1093368139142914</c:v>
                </c:pt>
                <c:pt idx="508">
                  <c:v>-0.10473824686265365</c:v>
                </c:pt>
                <c:pt idx="509">
                  <c:v>-0.10202010912499793</c:v>
                </c:pt>
                <c:pt idx="510">
                  <c:v>-0.10505729221333904</c:v>
                </c:pt>
                <c:pt idx="511">
                  <c:v>-0.10183911656241706</c:v>
                </c:pt>
                <c:pt idx="512">
                  <c:v>-0.10236613027911989</c:v>
                </c:pt>
                <c:pt idx="513">
                  <c:v>-0.10839016736790485</c:v>
                </c:pt>
                <c:pt idx="514">
                  <c:v>-9.7555319581746458E-2</c:v>
                </c:pt>
                <c:pt idx="515">
                  <c:v>-0.10881625843104814</c:v>
                </c:pt>
                <c:pt idx="516">
                  <c:v>-0.10250176010110268</c:v>
                </c:pt>
                <c:pt idx="517">
                  <c:v>-9.8906592873053256E-2</c:v>
                </c:pt>
                <c:pt idx="518">
                  <c:v>-0.10717044077111826</c:v>
                </c:pt>
                <c:pt idx="519">
                  <c:v>-0.10761006073585389</c:v>
                </c:pt>
                <c:pt idx="520">
                  <c:v>-0.10072403896665172</c:v>
                </c:pt>
                <c:pt idx="521">
                  <c:v>-0.10123363071415259</c:v>
                </c:pt>
                <c:pt idx="522">
                  <c:v>-0.10089338213330845</c:v>
                </c:pt>
                <c:pt idx="523">
                  <c:v>-0.10080939241782949</c:v>
                </c:pt>
                <c:pt idx="524">
                  <c:v>-0.10492997062763987</c:v>
                </c:pt>
                <c:pt idx="525">
                  <c:v>-0.10848617224149026</c:v>
                </c:pt>
                <c:pt idx="526">
                  <c:v>-0.10884877073597066</c:v>
                </c:pt>
                <c:pt idx="527">
                  <c:v>-0.11581209216939548</c:v>
                </c:pt>
                <c:pt idx="528">
                  <c:v>-0.10519102291188553</c:v>
                </c:pt>
                <c:pt idx="529">
                  <c:v>-0.11206207441549676</c:v>
                </c:pt>
                <c:pt idx="530">
                  <c:v>-0.10672637863550105</c:v>
                </c:pt>
                <c:pt idx="531">
                  <c:v>-0.10575117643525878</c:v>
                </c:pt>
                <c:pt idx="532">
                  <c:v>-0.10466930640220484</c:v>
                </c:pt>
                <c:pt idx="533">
                  <c:v>-0.10252118381715247</c:v>
                </c:pt>
                <c:pt idx="534">
                  <c:v>-9.9504789611875255E-2</c:v>
                </c:pt>
                <c:pt idx="535">
                  <c:v>-0.10153706527625017</c:v>
                </c:pt>
                <c:pt idx="536">
                  <c:v>-9.7546363224596755E-2</c:v>
                </c:pt>
                <c:pt idx="537">
                  <c:v>-0.10752913481753068</c:v>
                </c:pt>
                <c:pt idx="538">
                  <c:v>-0.10106299383578921</c:v>
                </c:pt>
                <c:pt idx="539">
                  <c:v>-9.8127736576623326E-2</c:v>
                </c:pt>
                <c:pt idx="540">
                  <c:v>-0.11124174782657481</c:v>
                </c:pt>
                <c:pt idx="541">
                  <c:v>-0.10927640963575014</c:v>
                </c:pt>
                <c:pt idx="542">
                  <c:v>-9.6837679595458859E-2</c:v>
                </c:pt>
                <c:pt idx="543">
                  <c:v>-9.9855356758975056E-2</c:v>
                </c:pt>
                <c:pt idx="544">
                  <c:v>-0.10517703469998674</c:v>
                </c:pt>
                <c:pt idx="545">
                  <c:v>-0.1006114772488762</c:v>
                </c:pt>
                <c:pt idx="546">
                  <c:v>-9.8577519451806817E-2</c:v>
                </c:pt>
                <c:pt idx="547">
                  <c:v>-0.10325078693140699</c:v>
                </c:pt>
                <c:pt idx="548">
                  <c:v>-0.10672707229617306</c:v>
                </c:pt>
                <c:pt idx="549">
                  <c:v>-0.10167304687993362</c:v>
                </c:pt>
                <c:pt idx="550">
                  <c:v>-9.6995528377379792E-2</c:v>
                </c:pt>
                <c:pt idx="551">
                  <c:v>-0.10278585002580343</c:v>
                </c:pt>
                <c:pt idx="552">
                  <c:v>-0.10037708743706397</c:v>
                </c:pt>
                <c:pt idx="553">
                  <c:v>-0.10216895961174322</c:v>
                </c:pt>
                <c:pt idx="554">
                  <c:v>-0.10912173591537622</c:v>
                </c:pt>
                <c:pt idx="555">
                  <c:v>-0.10278466897435923</c:v>
                </c:pt>
                <c:pt idx="556">
                  <c:v>-0.10127931308150884</c:v>
                </c:pt>
                <c:pt idx="557">
                  <c:v>-0.10711872611353979</c:v>
                </c:pt>
                <c:pt idx="558">
                  <c:v>-0.10443437318594317</c:v>
                </c:pt>
                <c:pt idx="559">
                  <c:v>-0.10730913682677601</c:v>
                </c:pt>
                <c:pt idx="560">
                  <c:v>-0.10499571094906046</c:v>
                </c:pt>
                <c:pt idx="561">
                  <c:v>-0.10073726791231397</c:v>
                </c:pt>
                <c:pt idx="562">
                  <c:v>-0.10084485256550235</c:v>
                </c:pt>
                <c:pt idx="563">
                  <c:v>-9.9384537145709828E-2</c:v>
                </c:pt>
                <c:pt idx="564">
                  <c:v>-0.10094702677527789</c:v>
                </c:pt>
                <c:pt idx="565">
                  <c:v>-0.10481857456049481</c:v>
                </c:pt>
                <c:pt idx="566">
                  <c:v>-0.10827462624678086</c:v>
                </c:pt>
                <c:pt idx="567">
                  <c:v>-0.100920037463478</c:v>
                </c:pt>
                <c:pt idx="568">
                  <c:v>-9.9390429440901151E-2</c:v>
                </c:pt>
                <c:pt idx="569">
                  <c:v>-0.10771416458061722</c:v>
                </c:pt>
                <c:pt idx="570">
                  <c:v>-9.9223147098637332E-2</c:v>
                </c:pt>
                <c:pt idx="571">
                  <c:v>-0.10399904276810323</c:v>
                </c:pt>
                <c:pt idx="572">
                  <c:v>-0.10642863325137708</c:v>
                </c:pt>
                <c:pt idx="573">
                  <c:v>-9.8851043913195547E-2</c:v>
                </c:pt>
                <c:pt idx="574">
                  <c:v>-0.10358696914691645</c:v>
                </c:pt>
                <c:pt idx="575">
                  <c:v>-0.11196092441111194</c:v>
                </c:pt>
                <c:pt idx="576">
                  <c:v>-0.10474794836869572</c:v>
                </c:pt>
                <c:pt idx="577">
                  <c:v>-0.10602613199943112</c:v>
                </c:pt>
                <c:pt idx="578">
                  <c:v>-0.10972064489037869</c:v>
                </c:pt>
                <c:pt idx="579">
                  <c:v>-0.10486480609833748</c:v>
                </c:pt>
                <c:pt idx="580">
                  <c:v>-0.10595028998084843</c:v>
                </c:pt>
                <c:pt idx="581">
                  <c:v>-9.9951891831734585E-2</c:v>
                </c:pt>
                <c:pt idx="582">
                  <c:v>-0.11217350281700589</c:v>
                </c:pt>
                <c:pt idx="583">
                  <c:v>-0.10206212532916092</c:v>
                </c:pt>
                <c:pt idx="584">
                  <c:v>-0.10283146631255136</c:v>
                </c:pt>
                <c:pt idx="585">
                  <c:v>-0.10529788807843099</c:v>
                </c:pt>
                <c:pt idx="586">
                  <c:v>-0.10552926125658257</c:v>
                </c:pt>
                <c:pt idx="587">
                  <c:v>-0.1017758894124281</c:v>
                </c:pt>
                <c:pt idx="588">
                  <c:v>-0.10616843576636437</c:v>
                </c:pt>
                <c:pt idx="589">
                  <c:v>-0.10937949557218563</c:v>
                </c:pt>
                <c:pt idx="590">
                  <c:v>-0.10414912818043787</c:v>
                </c:pt>
                <c:pt idx="591">
                  <c:v>-0.11115501200595856</c:v>
                </c:pt>
                <c:pt idx="592">
                  <c:v>-0.10677309368839372</c:v>
                </c:pt>
                <c:pt idx="593">
                  <c:v>-0.1002385988817287</c:v>
                </c:pt>
                <c:pt idx="594">
                  <c:v>-0.11450081120161149</c:v>
                </c:pt>
                <c:pt idx="595">
                  <c:v>-0.1107091845821222</c:v>
                </c:pt>
                <c:pt idx="596">
                  <c:v>-0.10017395301143361</c:v>
                </c:pt>
                <c:pt idx="597">
                  <c:v>-0.10705335561499041</c:v>
                </c:pt>
                <c:pt idx="598">
                  <c:v>-0.10291404607516563</c:v>
                </c:pt>
                <c:pt idx="599">
                  <c:v>-0.10706449768705051</c:v>
                </c:pt>
                <c:pt idx="600">
                  <c:v>-0.10326134362452821</c:v>
                </c:pt>
                <c:pt idx="601">
                  <c:v>-0.10836381291049535</c:v>
                </c:pt>
                <c:pt idx="602">
                  <c:v>-0.11211126249669778</c:v>
                </c:pt>
                <c:pt idx="603">
                  <c:v>-0.10971877829949639</c:v>
                </c:pt>
                <c:pt idx="604">
                  <c:v>-0.10291249463051089</c:v>
                </c:pt>
                <c:pt idx="605">
                  <c:v>-0.10990189347921131</c:v>
                </c:pt>
                <c:pt idx="606">
                  <c:v>-0.10439178958946571</c:v>
                </c:pt>
                <c:pt idx="607">
                  <c:v>-0.10994122009131102</c:v>
                </c:pt>
                <c:pt idx="608">
                  <c:v>-0.10734024211069793</c:v>
                </c:pt>
                <c:pt idx="609">
                  <c:v>-0.10764683842566258</c:v>
                </c:pt>
                <c:pt idx="610">
                  <c:v>-0.10642770890137476</c:v>
                </c:pt>
                <c:pt idx="611">
                  <c:v>-0.10921425830027465</c:v>
                </c:pt>
                <c:pt idx="612">
                  <c:v>-0.10493424362473025</c:v>
                </c:pt>
                <c:pt idx="613">
                  <c:v>-0.11207094350626212</c:v>
                </c:pt>
                <c:pt idx="614">
                  <c:v>-0.10613632406524087</c:v>
                </c:pt>
                <c:pt idx="615">
                  <c:v>-0.10794126038406771</c:v>
                </c:pt>
                <c:pt idx="616">
                  <c:v>-9.7182103320252677E-2</c:v>
                </c:pt>
                <c:pt idx="617">
                  <c:v>-0.10277034125707374</c:v>
                </c:pt>
                <c:pt idx="618">
                  <c:v>-9.9351621098727971E-2</c:v>
                </c:pt>
                <c:pt idx="619">
                  <c:v>-0.10722402746063309</c:v>
                </c:pt>
                <c:pt idx="620">
                  <c:v>-0.1058008566688724</c:v>
                </c:pt>
                <c:pt idx="621">
                  <c:v>-9.7788894968334539E-2</c:v>
                </c:pt>
                <c:pt idx="622">
                  <c:v>-0.10863993247847548</c:v>
                </c:pt>
                <c:pt idx="623">
                  <c:v>-0.10131272190385743</c:v>
                </c:pt>
                <c:pt idx="624">
                  <c:v>-0.10429892616323055</c:v>
                </c:pt>
                <c:pt idx="625">
                  <c:v>-0.10698989011544913</c:v>
                </c:pt>
                <c:pt idx="626">
                  <c:v>-9.8513495898039594E-2</c:v>
                </c:pt>
                <c:pt idx="627">
                  <c:v>-0.10848716687229421</c:v>
                </c:pt>
                <c:pt idx="628">
                  <c:v>-0.10723678246954838</c:v>
                </c:pt>
                <c:pt idx="629">
                  <c:v>-0.10626539121331513</c:v>
                </c:pt>
                <c:pt idx="630">
                  <c:v>-0.10758901647450902</c:v>
                </c:pt>
                <c:pt idx="631">
                  <c:v>-0.1045752121332002</c:v>
                </c:pt>
                <c:pt idx="632">
                  <c:v>-0.10713587824886495</c:v>
                </c:pt>
                <c:pt idx="633">
                  <c:v>-0.10145766315503368</c:v>
                </c:pt>
                <c:pt idx="634">
                  <c:v>-0.10416936195254833</c:v>
                </c:pt>
                <c:pt idx="635">
                  <c:v>-0.10470072233102679</c:v>
                </c:pt>
                <c:pt idx="636">
                  <c:v>-0.10904993656744177</c:v>
                </c:pt>
                <c:pt idx="637">
                  <c:v>-0.10171085157717141</c:v>
                </c:pt>
                <c:pt idx="638">
                  <c:v>-9.6961559979664491E-2</c:v>
                </c:pt>
                <c:pt idx="639">
                  <c:v>-0.1046805145813765</c:v>
                </c:pt>
                <c:pt idx="640">
                  <c:v>-0.1069145609914397</c:v>
                </c:pt>
                <c:pt idx="641">
                  <c:v>-0.10648226066443489</c:v>
                </c:pt>
                <c:pt idx="642">
                  <c:v>-0.10517760231630024</c:v>
                </c:pt>
                <c:pt idx="643">
                  <c:v>-9.9702354245181146E-2</c:v>
                </c:pt>
                <c:pt idx="644">
                  <c:v>-0.10287690691185447</c:v>
                </c:pt>
                <c:pt idx="645">
                  <c:v>-9.6942963885426003E-2</c:v>
                </c:pt>
                <c:pt idx="646">
                  <c:v>-9.8855754994765066E-2</c:v>
                </c:pt>
                <c:pt idx="647">
                  <c:v>-0.10768388794246708</c:v>
                </c:pt>
                <c:pt idx="648">
                  <c:v>-0.10843566993623788</c:v>
                </c:pt>
                <c:pt idx="649">
                  <c:v>-0.10417117561822686</c:v>
                </c:pt>
                <c:pt idx="650">
                  <c:v>-0.10761327593929715</c:v>
                </c:pt>
                <c:pt idx="651">
                  <c:v>-0.10904934378770781</c:v>
                </c:pt>
                <c:pt idx="652">
                  <c:v>-9.8963339115070159E-2</c:v>
                </c:pt>
                <c:pt idx="653">
                  <c:v>-0.10963908980704917</c:v>
                </c:pt>
                <c:pt idx="654">
                  <c:v>-0.11077745532047123</c:v>
                </c:pt>
                <c:pt idx="655">
                  <c:v>-0.10548127468172885</c:v>
                </c:pt>
                <c:pt idx="656">
                  <c:v>-0.10254569507127864</c:v>
                </c:pt>
                <c:pt idx="657">
                  <c:v>-0.10075247248731967</c:v>
                </c:pt>
                <c:pt idx="658">
                  <c:v>-0.10440698209748822</c:v>
                </c:pt>
                <c:pt idx="659">
                  <c:v>-0.1036780132591244</c:v>
                </c:pt>
                <c:pt idx="660">
                  <c:v>-9.1469101963413735E-2</c:v>
                </c:pt>
                <c:pt idx="661">
                  <c:v>-0.10226717600438273</c:v>
                </c:pt>
                <c:pt idx="662">
                  <c:v>-0.10150500763047265</c:v>
                </c:pt>
                <c:pt idx="663">
                  <c:v>-0.10159526374201477</c:v>
                </c:pt>
                <c:pt idx="664">
                  <c:v>-0.10541317334897271</c:v>
                </c:pt>
                <c:pt idx="665">
                  <c:v>-0.10735771608634082</c:v>
                </c:pt>
                <c:pt idx="666">
                  <c:v>-0.1054137137168647</c:v>
                </c:pt>
                <c:pt idx="667">
                  <c:v>-0.10349331225824288</c:v>
                </c:pt>
                <c:pt idx="668">
                  <c:v>-0.10165869111573045</c:v>
                </c:pt>
                <c:pt idx="669">
                  <c:v>-0.10571983229066317</c:v>
                </c:pt>
                <c:pt idx="670">
                  <c:v>-0.10859988891827288</c:v>
                </c:pt>
                <c:pt idx="671">
                  <c:v>-0.10167641115053683</c:v>
                </c:pt>
                <c:pt idx="672">
                  <c:v>-0.10537991271916614</c:v>
                </c:pt>
                <c:pt idx="673">
                  <c:v>-0.10548790426064869</c:v>
                </c:pt>
                <c:pt idx="674">
                  <c:v>-0.10318976731662355</c:v>
                </c:pt>
                <c:pt idx="675">
                  <c:v>-0.10177564268540618</c:v>
                </c:pt>
                <c:pt idx="676">
                  <c:v>-0.10611446160579696</c:v>
                </c:pt>
                <c:pt idx="677">
                  <c:v>-0.10426129536517781</c:v>
                </c:pt>
                <c:pt idx="678">
                  <c:v>-0.10698510399121419</c:v>
                </c:pt>
                <c:pt idx="679">
                  <c:v>-0.10269260979357919</c:v>
                </c:pt>
                <c:pt idx="680">
                  <c:v>-0.1052199355540957</c:v>
                </c:pt>
                <c:pt idx="681">
                  <c:v>-0.10604034342202828</c:v>
                </c:pt>
                <c:pt idx="682">
                  <c:v>-9.6769109338708637E-2</c:v>
                </c:pt>
                <c:pt idx="683">
                  <c:v>-9.8087965972643465E-2</c:v>
                </c:pt>
                <c:pt idx="684">
                  <c:v>-0.10499203561872972</c:v>
                </c:pt>
                <c:pt idx="685">
                  <c:v>-0.10553394972830787</c:v>
                </c:pt>
                <c:pt idx="686">
                  <c:v>-9.9925763507157095E-2</c:v>
                </c:pt>
                <c:pt idx="687">
                  <c:v>-0.10464714623821192</c:v>
                </c:pt>
                <c:pt idx="688">
                  <c:v>-0.10436337080093394</c:v>
                </c:pt>
                <c:pt idx="689">
                  <c:v>-0.10405241522237141</c:v>
                </c:pt>
                <c:pt idx="690">
                  <c:v>-0.10379408122237521</c:v>
                </c:pt>
                <c:pt idx="691">
                  <c:v>-0.10416247818145941</c:v>
                </c:pt>
                <c:pt idx="692">
                  <c:v>-0.10793688361959175</c:v>
                </c:pt>
                <c:pt idx="693">
                  <c:v>-0.10654334370979557</c:v>
                </c:pt>
                <c:pt idx="694">
                  <c:v>-0.10435367992891487</c:v>
                </c:pt>
                <c:pt idx="695">
                  <c:v>-9.9627760085245542E-2</c:v>
                </c:pt>
                <c:pt idx="696">
                  <c:v>-9.4585889470753637E-2</c:v>
                </c:pt>
                <c:pt idx="697">
                  <c:v>-0.10728884437410136</c:v>
                </c:pt>
                <c:pt idx="698">
                  <c:v>-0.10424815881705918</c:v>
                </c:pt>
                <c:pt idx="699">
                  <c:v>-0.10344837184897382</c:v>
                </c:pt>
                <c:pt idx="700">
                  <c:v>-0.10726638775245489</c:v>
                </c:pt>
                <c:pt idx="701">
                  <c:v>-0.10778080534084289</c:v>
                </c:pt>
                <c:pt idx="702">
                  <c:v>-0.10121328033571086</c:v>
                </c:pt>
                <c:pt idx="703">
                  <c:v>-0.10313053357896051</c:v>
                </c:pt>
                <c:pt idx="704">
                  <c:v>-0.10629018841339888</c:v>
                </c:pt>
                <c:pt idx="705">
                  <c:v>-0.10530571939674438</c:v>
                </c:pt>
                <c:pt idx="706">
                  <c:v>-0.10543046589081073</c:v>
                </c:pt>
                <c:pt idx="707">
                  <c:v>-0.1081289042346536</c:v>
                </c:pt>
                <c:pt idx="708">
                  <c:v>-0.10604209157128319</c:v>
                </c:pt>
                <c:pt idx="709">
                  <c:v>-0.1114567424406645</c:v>
                </c:pt>
                <c:pt idx="710">
                  <c:v>-0.10060283452526075</c:v>
                </c:pt>
                <c:pt idx="711">
                  <c:v>-0.10910081780306125</c:v>
                </c:pt>
                <c:pt idx="712">
                  <c:v>-0.10324697163197527</c:v>
                </c:pt>
                <c:pt idx="713">
                  <c:v>-0.10402500509292167</c:v>
                </c:pt>
                <c:pt idx="714">
                  <c:v>-0.10099316985470863</c:v>
                </c:pt>
                <c:pt idx="715">
                  <c:v>-0.10511520649334072</c:v>
                </c:pt>
                <c:pt idx="716">
                  <c:v>-0.10340372577702106</c:v>
                </c:pt>
                <c:pt idx="717">
                  <c:v>-0.10052855992444698</c:v>
                </c:pt>
                <c:pt idx="718">
                  <c:v>-9.2086474357691461E-2</c:v>
                </c:pt>
                <c:pt idx="719">
                  <c:v>-0.10455961066012232</c:v>
                </c:pt>
                <c:pt idx="720">
                  <c:v>-0.10584107687264366</c:v>
                </c:pt>
                <c:pt idx="721">
                  <c:v>-0.10792531189130616</c:v>
                </c:pt>
                <c:pt idx="722">
                  <c:v>-0.10753398426561733</c:v>
                </c:pt>
                <c:pt idx="723">
                  <c:v>-0.10813657762797702</c:v>
                </c:pt>
                <c:pt idx="724">
                  <c:v>-0.10407583993186265</c:v>
                </c:pt>
                <c:pt idx="725">
                  <c:v>-9.9912717389435857E-2</c:v>
                </c:pt>
                <c:pt idx="726">
                  <c:v>-9.6877919699686288E-2</c:v>
                </c:pt>
                <c:pt idx="727">
                  <c:v>-0.10666996655441441</c:v>
                </c:pt>
                <c:pt idx="728">
                  <c:v>-9.9656291314590639E-2</c:v>
                </c:pt>
                <c:pt idx="729">
                  <c:v>-0.10762847176731261</c:v>
                </c:pt>
                <c:pt idx="730">
                  <c:v>-0.10523653391673893</c:v>
                </c:pt>
                <c:pt idx="731">
                  <c:v>-0.10788545833504304</c:v>
                </c:pt>
                <c:pt idx="732">
                  <c:v>-9.9904250954352403E-2</c:v>
                </c:pt>
                <c:pt idx="733">
                  <c:v>-0.11014178404866892</c:v>
                </c:pt>
                <c:pt idx="734">
                  <c:v>-0.10025755829094529</c:v>
                </c:pt>
                <c:pt idx="735">
                  <c:v>-0.10337379986959294</c:v>
                </c:pt>
                <c:pt idx="736">
                  <c:v>-0.11138170505911948</c:v>
                </c:pt>
                <c:pt idx="737">
                  <c:v>-0.10856331837047772</c:v>
                </c:pt>
                <c:pt idx="738">
                  <c:v>-0.10663713511768824</c:v>
                </c:pt>
                <c:pt idx="739">
                  <c:v>-0.10230969564373393</c:v>
                </c:pt>
                <c:pt idx="740">
                  <c:v>-0.10484457236530331</c:v>
                </c:pt>
                <c:pt idx="741">
                  <c:v>-9.5303420158733054E-2</c:v>
                </c:pt>
                <c:pt idx="742">
                  <c:v>-0.10752536128774293</c:v>
                </c:pt>
                <c:pt idx="743">
                  <c:v>-0.10729835684734912</c:v>
                </c:pt>
                <c:pt idx="744">
                  <c:v>-0.10544503265138205</c:v>
                </c:pt>
                <c:pt idx="745">
                  <c:v>-0.11051079485682824</c:v>
                </c:pt>
                <c:pt idx="746">
                  <c:v>-0.10084189360482854</c:v>
                </c:pt>
                <c:pt idx="747">
                  <c:v>-0.10456469301099158</c:v>
                </c:pt>
                <c:pt idx="748">
                  <c:v>-0.10375854744520852</c:v>
                </c:pt>
                <c:pt idx="749">
                  <c:v>-0.10876884016099742</c:v>
                </c:pt>
                <c:pt idx="750">
                  <c:v>-0.10276981581686573</c:v>
                </c:pt>
                <c:pt idx="751">
                  <c:v>-0.1018370474153163</c:v>
                </c:pt>
                <c:pt idx="752">
                  <c:v>-0.10106296111918689</c:v>
                </c:pt>
                <c:pt idx="753">
                  <c:v>-0.10659969945684433</c:v>
                </c:pt>
                <c:pt idx="754">
                  <c:v>-0.10881527803818614</c:v>
                </c:pt>
                <c:pt idx="755">
                  <c:v>-0.1103651967157997</c:v>
                </c:pt>
                <c:pt idx="756">
                  <c:v>-0.10316250796024429</c:v>
                </c:pt>
                <c:pt idx="757">
                  <c:v>-0.10494507643360618</c:v>
                </c:pt>
                <c:pt idx="758">
                  <c:v>-0.10403248660056974</c:v>
                </c:pt>
                <c:pt idx="759">
                  <c:v>-0.1041971268821098</c:v>
                </c:pt>
                <c:pt idx="760">
                  <c:v>-0.10624778834610416</c:v>
                </c:pt>
                <c:pt idx="761">
                  <c:v>-0.10424320687443478</c:v>
                </c:pt>
                <c:pt idx="762">
                  <c:v>-0.10418714019799835</c:v>
                </c:pt>
                <c:pt idx="763">
                  <c:v>-0.10702017658520102</c:v>
                </c:pt>
                <c:pt idx="764">
                  <c:v>-0.10199676311554606</c:v>
                </c:pt>
                <c:pt idx="765">
                  <c:v>-0.10715054626463716</c:v>
                </c:pt>
                <c:pt idx="766">
                  <c:v>-9.7701585932570501E-2</c:v>
                </c:pt>
                <c:pt idx="767">
                  <c:v>-0.11041619798354074</c:v>
                </c:pt>
                <c:pt idx="768">
                  <c:v>-0.10200633184414909</c:v>
                </c:pt>
                <c:pt idx="769">
                  <c:v>-0.10439732496911991</c:v>
                </c:pt>
                <c:pt idx="770">
                  <c:v>-0.10938329358987642</c:v>
                </c:pt>
                <c:pt idx="771">
                  <c:v>-0.10159533640371232</c:v>
                </c:pt>
                <c:pt idx="772">
                  <c:v>-0.10991746362883559</c:v>
                </c:pt>
                <c:pt idx="773">
                  <c:v>-0.10564340239299508</c:v>
                </c:pt>
                <c:pt idx="774">
                  <c:v>-0.10904228422792039</c:v>
                </c:pt>
                <c:pt idx="775">
                  <c:v>-0.10738641794065318</c:v>
                </c:pt>
                <c:pt idx="776">
                  <c:v>-0.10377680023209379</c:v>
                </c:pt>
                <c:pt idx="777">
                  <c:v>-0.10249222756068077</c:v>
                </c:pt>
                <c:pt idx="778">
                  <c:v>-0.10642300267949723</c:v>
                </c:pt>
                <c:pt idx="779">
                  <c:v>-0.10116145422794909</c:v>
                </c:pt>
                <c:pt idx="780">
                  <c:v>-0.1036118474585328</c:v>
                </c:pt>
                <c:pt idx="781">
                  <c:v>-9.9241139033194425E-2</c:v>
                </c:pt>
                <c:pt idx="782">
                  <c:v>-0.10165401586257605</c:v>
                </c:pt>
                <c:pt idx="783">
                  <c:v>-9.9461321400935665E-2</c:v>
                </c:pt>
                <c:pt idx="784">
                  <c:v>-0.10423196099941201</c:v>
                </c:pt>
                <c:pt idx="785">
                  <c:v>-0.11066761229170874</c:v>
                </c:pt>
                <c:pt idx="786">
                  <c:v>-0.10433577195245691</c:v>
                </c:pt>
                <c:pt idx="787">
                  <c:v>-0.10890268569308414</c:v>
                </c:pt>
                <c:pt idx="788">
                  <c:v>-0.10788710862921813</c:v>
                </c:pt>
                <c:pt idx="789">
                  <c:v>-0.10112426420230136</c:v>
                </c:pt>
                <c:pt idx="790">
                  <c:v>-0.10232452950879267</c:v>
                </c:pt>
                <c:pt idx="791">
                  <c:v>-0.10422642195045939</c:v>
                </c:pt>
                <c:pt idx="792">
                  <c:v>-9.9747234425370479E-2</c:v>
                </c:pt>
                <c:pt idx="793">
                  <c:v>-9.8921040677071304E-2</c:v>
                </c:pt>
                <c:pt idx="794">
                  <c:v>-0.10387142714910835</c:v>
                </c:pt>
                <c:pt idx="795">
                  <c:v>-0.10083277244009703</c:v>
                </c:pt>
                <c:pt idx="796">
                  <c:v>-0.10631365112388047</c:v>
                </c:pt>
                <c:pt idx="797">
                  <c:v>-0.10876366758556144</c:v>
                </c:pt>
                <c:pt idx="798">
                  <c:v>-0.10916835941944436</c:v>
                </c:pt>
                <c:pt idx="799">
                  <c:v>-0.10704995170729115</c:v>
                </c:pt>
                <c:pt idx="800">
                  <c:v>-0.10701090446347927</c:v>
                </c:pt>
                <c:pt idx="801">
                  <c:v>-0.10825090953347005</c:v>
                </c:pt>
                <c:pt idx="802">
                  <c:v>-0.10712141167856704</c:v>
                </c:pt>
                <c:pt idx="803">
                  <c:v>-9.8635767201869173E-2</c:v>
                </c:pt>
                <c:pt idx="804">
                  <c:v>-0.10018787861002099</c:v>
                </c:pt>
                <c:pt idx="805">
                  <c:v>-0.10242555191190639</c:v>
                </c:pt>
                <c:pt idx="806">
                  <c:v>-0.10684864024650453</c:v>
                </c:pt>
                <c:pt idx="807">
                  <c:v>-0.10499510620243946</c:v>
                </c:pt>
                <c:pt idx="808">
                  <c:v>-0.10534221536381239</c:v>
                </c:pt>
                <c:pt idx="809">
                  <c:v>-0.1053484841639567</c:v>
                </c:pt>
                <c:pt idx="810">
                  <c:v>-9.4444149074113692E-2</c:v>
                </c:pt>
                <c:pt idx="811">
                  <c:v>-0.11086464935979379</c:v>
                </c:pt>
                <c:pt idx="812">
                  <c:v>-0.10555536248606501</c:v>
                </c:pt>
                <c:pt idx="813">
                  <c:v>-0.10063237568731198</c:v>
                </c:pt>
                <c:pt idx="814">
                  <c:v>-9.9525839697864438E-2</c:v>
                </c:pt>
                <c:pt idx="815">
                  <c:v>-0.10052913775614813</c:v>
                </c:pt>
                <c:pt idx="816">
                  <c:v>-9.9150011747734634E-2</c:v>
                </c:pt>
                <c:pt idx="817">
                  <c:v>-0.10056618676899931</c:v>
                </c:pt>
                <c:pt idx="818">
                  <c:v>-0.10043126602402963</c:v>
                </c:pt>
                <c:pt idx="819">
                  <c:v>-0.10813971602766181</c:v>
                </c:pt>
                <c:pt idx="820">
                  <c:v>-0.11058862259487223</c:v>
                </c:pt>
                <c:pt idx="821">
                  <c:v>-0.10468054546125294</c:v>
                </c:pt>
                <c:pt idx="822">
                  <c:v>-0.10467126058254017</c:v>
                </c:pt>
                <c:pt idx="823">
                  <c:v>-0.10481523153772376</c:v>
                </c:pt>
                <c:pt idx="824">
                  <c:v>-9.9863642653328144E-2</c:v>
                </c:pt>
                <c:pt idx="825">
                  <c:v>-0.10517627243456928</c:v>
                </c:pt>
                <c:pt idx="826">
                  <c:v>-0.10679507233365548</c:v>
                </c:pt>
                <c:pt idx="827">
                  <c:v>-0.10094747254721392</c:v>
                </c:pt>
                <c:pt idx="828">
                  <c:v>-0.10337415142980233</c:v>
                </c:pt>
                <c:pt idx="829">
                  <c:v>-0.10273777301232534</c:v>
                </c:pt>
                <c:pt idx="830">
                  <c:v>-9.961653906905088E-2</c:v>
                </c:pt>
                <c:pt idx="831">
                  <c:v>-0.10043776798762694</c:v>
                </c:pt>
                <c:pt idx="832">
                  <c:v>-0.1092506535802702</c:v>
                </c:pt>
                <c:pt idx="833">
                  <c:v>-0.1085558416071204</c:v>
                </c:pt>
                <c:pt idx="834">
                  <c:v>-9.8071728873349029E-2</c:v>
                </c:pt>
                <c:pt idx="835">
                  <c:v>-0.10167900248534933</c:v>
                </c:pt>
                <c:pt idx="836">
                  <c:v>-0.10329142517423784</c:v>
                </c:pt>
                <c:pt idx="837">
                  <c:v>-0.10466635773054755</c:v>
                </c:pt>
                <c:pt idx="838">
                  <c:v>-0.1043679997423097</c:v>
                </c:pt>
                <c:pt idx="839">
                  <c:v>-0.10867487527881226</c:v>
                </c:pt>
                <c:pt idx="840">
                  <c:v>-0.10214139625349339</c:v>
                </c:pt>
                <c:pt idx="841">
                  <c:v>-0.1019864701162807</c:v>
                </c:pt>
                <c:pt idx="842">
                  <c:v>-9.9552419574062689E-2</c:v>
                </c:pt>
                <c:pt idx="843">
                  <c:v>-0.10922560177417662</c:v>
                </c:pt>
                <c:pt idx="844">
                  <c:v>-0.10710941910547955</c:v>
                </c:pt>
                <c:pt idx="845">
                  <c:v>-0.10456872219183655</c:v>
                </c:pt>
                <c:pt idx="846">
                  <c:v>-0.10744770106544221</c:v>
                </c:pt>
                <c:pt idx="847">
                  <c:v>-0.10342131070316141</c:v>
                </c:pt>
                <c:pt idx="848">
                  <c:v>-0.10451245166632694</c:v>
                </c:pt>
                <c:pt idx="849">
                  <c:v>-0.10627307340523928</c:v>
                </c:pt>
                <c:pt idx="850">
                  <c:v>-0.10189911228813386</c:v>
                </c:pt>
                <c:pt idx="851">
                  <c:v>-9.9737487289322191E-2</c:v>
                </c:pt>
                <c:pt idx="852">
                  <c:v>-0.10996566835068422</c:v>
                </c:pt>
                <c:pt idx="853">
                  <c:v>-0.10659780336349556</c:v>
                </c:pt>
                <c:pt idx="854">
                  <c:v>-9.9791883837990092E-2</c:v>
                </c:pt>
                <c:pt idx="855">
                  <c:v>-9.8415906430731503E-2</c:v>
                </c:pt>
                <c:pt idx="856">
                  <c:v>-0.11136299677380812</c:v>
                </c:pt>
                <c:pt idx="857">
                  <c:v>-0.10308188875153967</c:v>
                </c:pt>
                <c:pt idx="858">
                  <c:v>-9.9633281084202441E-2</c:v>
                </c:pt>
                <c:pt idx="859">
                  <c:v>-0.10089041334532789</c:v>
                </c:pt>
                <c:pt idx="860">
                  <c:v>-0.10650001064067283</c:v>
                </c:pt>
                <c:pt idx="861">
                  <c:v>-0.10391179299836173</c:v>
                </c:pt>
                <c:pt idx="862">
                  <c:v>-0.10155115875673726</c:v>
                </c:pt>
                <c:pt idx="863">
                  <c:v>-0.10010646231173426</c:v>
                </c:pt>
                <c:pt idx="864">
                  <c:v>-0.10742654070807389</c:v>
                </c:pt>
                <c:pt idx="865">
                  <c:v>-0.10940639743790159</c:v>
                </c:pt>
                <c:pt idx="866">
                  <c:v>-0.11109761329260381</c:v>
                </c:pt>
                <c:pt idx="867">
                  <c:v>-0.10864699722085436</c:v>
                </c:pt>
                <c:pt idx="868">
                  <c:v>-0.10918933068293413</c:v>
                </c:pt>
                <c:pt idx="869">
                  <c:v>-0.11287469458930355</c:v>
                </c:pt>
                <c:pt idx="870">
                  <c:v>-0.10019152430306821</c:v>
                </c:pt>
                <c:pt idx="871">
                  <c:v>-0.10649635868246454</c:v>
                </c:pt>
                <c:pt idx="872">
                  <c:v>-0.11049328212191223</c:v>
                </c:pt>
                <c:pt idx="873">
                  <c:v>-0.10121555870135746</c:v>
                </c:pt>
                <c:pt idx="874">
                  <c:v>-0.10521890271547729</c:v>
                </c:pt>
                <c:pt idx="875">
                  <c:v>-0.10332347951847654</c:v>
                </c:pt>
                <c:pt idx="876">
                  <c:v>-0.10447551049614101</c:v>
                </c:pt>
                <c:pt idx="877">
                  <c:v>-9.8409950671752844E-2</c:v>
                </c:pt>
                <c:pt idx="878">
                  <c:v>-0.10871806176360388</c:v>
                </c:pt>
                <c:pt idx="879">
                  <c:v>-0.10271018618605154</c:v>
                </c:pt>
                <c:pt idx="880">
                  <c:v>-0.10363488325976933</c:v>
                </c:pt>
                <c:pt idx="881">
                  <c:v>-0.10770578153850474</c:v>
                </c:pt>
                <c:pt idx="882">
                  <c:v>-9.4995554053764142E-2</c:v>
                </c:pt>
                <c:pt idx="883">
                  <c:v>-0.11085145984458844</c:v>
                </c:pt>
                <c:pt idx="884">
                  <c:v>-0.10738451649017411</c:v>
                </c:pt>
                <c:pt idx="885">
                  <c:v>-0.10368090262121221</c:v>
                </c:pt>
                <c:pt idx="886">
                  <c:v>-0.10550886365897716</c:v>
                </c:pt>
                <c:pt idx="887">
                  <c:v>-0.10278778039471237</c:v>
                </c:pt>
                <c:pt idx="888">
                  <c:v>-0.1097185915770944</c:v>
                </c:pt>
                <c:pt idx="889">
                  <c:v>-9.8375283334890096E-2</c:v>
                </c:pt>
                <c:pt idx="890">
                  <c:v>-0.10365495965309313</c:v>
                </c:pt>
                <c:pt idx="891">
                  <c:v>-0.10226062441291206</c:v>
                </c:pt>
                <c:pt idx="892">
                  <c:v>-0.1058975061010079</c:v>
                </c:pt>
                <c:pt idx="893">
                  <c:v>-0.10707686566983199</c:v>
                </c:pt>
                <c:pt idx="894">
                  <c:v>-0.10827581774819972</c:v>
                </c:pt>
                <c:pt idx="895">
                  <c:v>-0.1012960941011225</c:v>
                </c:pt>
                <c:pt idx="896">
                  <c:v>-0.10677925508771646</c:v>
                </c:pt>
                <c:pt idx="897">
                  <c:v>-0.10845557283419427</c:v>
                </c:pt>
                <c:pt idx="898">
                  <c:v>-9.4659065588942104E-2</c:v>
                </c:pt>
                <c:pt idx="899">
                  <c:v>-0.10764309178256037</c:v>
                </c:pt>
                <c:pt idx="900">
                  <c:v>-0.11351037515618412</c:v>
                </c:pt>
                <c:pt idx="901">
                  <c:v>-0.11361741539328696</c:v>
                </c:pt>
                <c:pt idx="902">
                  <c:v>-9.9739329255284614E-2</c:v>
                </c:pt>
                <c:pt idx="903">
                  <c:v>-0.10418641712866261</c:v>
                </c:pt>
                <c:pt idx="904">
                  <c:v>-0.110587610169532</c:v>
                </c:pt>
                <c:pt idx="905">
                  <c:v>-0.10666909936672742</c:v>
                </c:pt>
                <c:pt idx="906">
                  <c:v>-9.9459349801282126E-2</c:v>
                </c:pt>
                <c:pt idx="907">
                  <c:v>-0.10384704074433393</c:v>
                </c:pt>
                <c:pt idx="908">
                  <c:v>-0.10552698862618692</c:v>
                </c:pt>
                <c:pt idx="909">
                  <c:v>-0.10307795294835698</c:v>
                </c:pt>
                <c:pt idx="910">
                  <c:v>-0.10340598683864788</c:v>
                </c:pt>
                <c:pt idx="911">
                  <c:v>-0.10452204399321396</c:v>
                </c:pt>
                <c:pt idx="912">
                  <c:v>-0.10060109067119916</c:v>
                </c:pt>
                <c:pt idx="913">
                  <c:v>-9.7877846303407345E-2</c:v>
                </c:pt>
                <c:pt idx="914">
                  <c:v>-0.11061592282808297</c:v>
                </c:pt>
                <c:pt idx="915">
                  <c:v>-0.10536686078277135</c:v>
                </c:pt>
                <c:pt idx="916">
                  <c:v>-0.10224270087317522</c:v>
                </c:pt>
                <c:pt idx="917">
                  <c:v>-0.10398021454507811</c:v>
                </c:pt>
                <c:pt idx="918">
                  <c:v>-0.10924791143249091</c:v>
                </c:pt>
                <c:pt idx="919">
                  <c:v>-0.10039198754699075</c:v>
                </c:pt>
                <c:pt idx="920">
                  <c:v>-0.10258363530996029</c:v>
                </c:pt>
                <c:pt idx="921">
                  <c:v>-0.10413380901032609</c:v>
                </c:pt>
                <c:pt idx="922">
                  <c:v>-0.10652245175171027</c:v>
                </c:pt>
                <c:pt idx="923">
                  <c:v>-0.1034602326045011</c:v>
                </c:pt>
                <c:pt idx="924">
                  <c:v>-0.10658274380483568</c:v>
                </c:pt>
                <c:pt idx="925">
                  <c:v>-0.10211461805865385</c:v>
                </c:pt>
                <c:pt idx="926">
                  <c:v>-0.1132318672279049</c:v>
                </c:pt>
                <c:pt idx="927">
                  <c:v>-0.10751949851759401</c:v>
                </c:pt>
                <c:pt idx="928">
                  <c:v>-0.10217656399041442</c:v>
                </c:pt>
                <c:pt idx="929">
                  <c:v>-0.10597001228920644</c:v>
                </c:pt>
                <c:pt idx="930">
                  <c:v>-0.10179255852080882</c:v>
                </c:pt>
                <c:pt idx="931">
                  <c:v>-0.10886380868910495</c:v>
                </c:pt>
                <c:pt idx="932">
                  <c:v>-0.10943960913322059</c:v>
                </c:pt>
                <c:pt idx="933">
                  <c:v>-0.104806872550125</c:v>
                </c:pt>
                <c:pt idx="934">
                  <c:v>-0.10839916200864885</c:v>
                </c:pt>
                <c:pt idx="935">
                  <c:v>-9.1232107208399249E-2</c:v>
                </c:pt>
                <c:pt idx="936">
                  <c:v>-0.10451358764700491</c:v>
                </c:pt>
                <c:pt idx="937">
                  <c:v>-0.10591509208418204</c:v>
                </c:pt>
                <c:pt idx="938">
                  <c:v>-0.10492741219445634</c:v>
                </c:pt>
                <c:pt idx="939">
                  <c:v>-9.9188146209674088E-2</c:v>
                </c:pt>
                <c:pt idx="940">
                  <c:v>-0.10144483304209895</c:v>
                </c:pt>
                <c:pt idx="941">
                  <c:v>-0.1066829737232613</c:v>
                </c:pt>
                <c:pt idx="942">
                  <c:v>-0.10600716527086895</c:v>
                </c:pt>
                <c:pt idx="943">
                  <c:v>-0.10122428297120267</c:v>
                </c:pt>
                <c:pt idx="944">
                  <c:v>-0.10439754957544078</c:v>
                </c:pt>
                <c:pt idx="945">
                  <c:v>-0.1060694943357916</c:v>
                </c:pt>
                <c:pt idx="946">
                  <c:v>-0.10923805722807334</c:v>
                </c:pt>
                <c:pt idx="947">
                  <c:v>-0.10060799912330243</c:v>
                </c:pt>
                <c:pt idx="948">
                  <c:v>-0.10948412792364581</c:v>
                </c:pt>
                <c:pt idx="949">
                  <c:v>-0.10885313664058338</c:v>
                </c:pt>
                <c:pt idx="950">
                  <c:v>-0.10519886307748783</c:v>
                </c:pt>
                <c:pt idx="951">
                  <c:v>-9.9458820655929703E-2</c:v>
                </c:pt>
                <c:pt idx="952">
                  <c:v>-0.107252599091058</c:v>
                </c:pt>
                <c:pt idx="953">
                  <c:v>-0.10575522466480658</c:v>
                </c:pt>
                <c:pt idx="954">
                  <c:v>-0.10676560631879983</c:v>
                </c:pt>
                <c:pt idx="955">
                  <c:v>-0.11565828798753253</c:v>
                </c:pt>
                <c:pt idx="956">
                  <c:v>-0.1069107750818461</c:v>
                </c:pt>
                <c:pt idx="957">
                  <c:v>-0.10652666422089996</c:v>
                </c:pt>
                <c:pt idx="958">
                  <c:v>-0.10475329093568786</c:v>
                </c:pt>
                <c:pt idx="959">
                  <c:v>-0.10683509374820344</c:v>
                </c:pt>
                <c:pt idx="960">
                  <c:v>-0.10524446573254775</c:v>
                </c:pt>
                <c:pt idx="961">
                  <c:v>-0.11047884777559336</c:v>
                </c:pt>
                <c:pt idx="962">
                  <c:v>-0.10499849971632647</c:v>
                </c:pt>
                <c:pt idx="963">
                  <c:v>-0.10389577505795389</c:v>
                </c:pt>
                <c:pt idx="964">
                  <c:v>-0.10730545252601931</c:v>
                </c:pt>
                <c:pt idx="965">
                  <c:v>-0.10786831641326389</c:v>
                </c:pt>
                <c:pt idx="966">
                  <c:v>-0.10225405064491655</c:v>
                </c:pt>
                <c:pt idx="967">
                  <c:v>-9.720588233998928E-2</c:v>
                </c:pt>
                <c:pt idx="968">
                  <c:v>-0.10601395534856484</c:v>
                </c:pt>
                <c:pt idx="969">
                  <c:v>-0.10575045729415478</c:v>
                </c:pt>
                <c:pt idx="970">
                  <c:v>-9.5707000489410943E-2</c:v>
                </c:pt>
                <c:pt idx="971">
                  <c:v>-0.10608679525074804</c:v>
                </c:pt>
                <c:pt idx="972">
                  <c:v>-9.5251312698215629E-2</c:v>
                </c:pt>
                <c:pt idx="973">
                  <c:v>-0.10195206533108547</c:v>
                </c:pt>
                <c:pt idx="974">
                  <c:v>-0.11055124313874054</c:v>
                </c:pt>
                <c:pt idx="975">
                  <c:v>-9.8754034470527996E-2</c:v>
                </c:pt>
                <c:pt idx="976">
                  <c:v>-0.10846989054214573</c:v>
                </c:pt>
                <c:pt idx="977">
                  <c:v>-0.10385212055886894</c:v>
                </c:pt>
                <c:pt idx="978">
                  <c:v>-0.10740175992171941</c:v>
                </c:pt>
                <c:pt idx="979">
                  <c:v>-0.10150243254672175</c:v>
                </c:pt>
                <c:pt idx="980">
                  <c:v>-0.10054952209115786</c:v>
                </c:pt>
                <c:pt idx="981">
                  <c:v>-0.10174654079028289</c:v>
                </c:pt>
                <c:pt idx="982">
                  <c:v>-0.10332348425205917</c:v>
                </c:pt>
                <c:pt idx="983">
                  <c:v>-0.10811640759900731</c:v>
                </c:pt>
                <c:pt idx="984">
                  <c:v>-0.1017896060341037</c:v>
                </c:pt>
                <c:pt idx="985">
                  <c:v>-0.10474243356141821</c:v>
                </c:pt>
                <c:pt idx="986">
                  <c:v>-0.10548638019332568</c:v>
                </c:pt>
                <c:pt idx="987">
                  <c:v>-0.10513301431017474</c:v>
                </c:pt>
                <c:pt idx="988">
                  <c:v>-0.1067742528655391</c:v>
                </c:pt>
                <c:pt idx="989">
                  <c:v>-0.10674142357802152</c:v>
                </c:pt>
                <c:pt idx="990">
                  <c:v>-0.10743134808622234</c:v>
                </c:pt>
                <c:pt idx="991">
                  <c:v>-0.10112365141462676</c:v>
                </c:pt>
                <c:pt idx="992">
                  <c:v>-0.10472230719218523</c:v>
                </c:pt>
                <c:pt idx="993">
                  <c:v>-9.9401454434805858E-2</c:v>
                </c:pt>
                <c:pt idx="994">
                  <c:v>-0.11091439971991401</c:v>
                </c:pt>
                <c:pt idx="995">
                  <c:v>-0.10756974611585579</c:v>
                </c:pt>
                <c:pt idx="996">
                  <c:v>-0.10316462686801353</c:v>
                </c:pt>
                <c:pt idx="997">
                  <c:v>-9.9225815419974106E-2</c:v>
                </c:pt>
                <c:pt idx="998">
                  <c:v>-0.10946944886052368</c:v>
                </c:pt>
                <c:pt idx="999">
                  <c:v>-0.1069854542502493</c:v>
                </c:pt>
                <c:pt idx="1000">
                  <c:v>-0.10442051402174142</c:v>
                </c:pt>
              </c:numCache>
            </c:numRef>
          </c:xVal>
          <c:yVal>
            <c:numRef>
              <c:f>Model!$AZ$9:$AZ$1061</c:f>
              <c:numCache>
                <c:formatCode>General</c:formatCode>
                <c:ptCount val="1053"/>
                <c:pt idx="0">
                  <c:v>-66659.370258890165</c:v>
                </c:pt>
                <c:pt idx="1">
                  <c:v>-27215.958038507975</c:v>
                </c:pt>
                <c:pt idx="2">
                  <c:v>-22782.90903006294</c:v>
                </c:pt>
                <c:pt idx="3">
                  <c:v>-23463.809086488749</c:v>
                </c:pt>
                <c:pt idx="4">
                  <c:v>-9058.3308675762528</c:v>
                </c:pt>
                <c:pt idx="5">
                  <c:v>-30506.426827644464</c:v>
                </c:pt>
                <c:pt idx="6">
                  <c:v>-25338.235223653908</c:v>
                </c:pt>
                <c:pt idx="7">
                  <c:v>-16806.486692792721</c:v>
                </c:pt>
                <c:pt idx="8">
                  <c:v>-23594.474320116497</c:v>
                </c:pt>
                <c:pt idx="9">
                  <c:v>-31969.040676994489</c:v>
                </c:pt>
                <c:pt idx="10">
                  <c:v>-31084.635980143285</c:v>
                </c:pt>
                <c:pt idx="11">
                  <c:v>-26878.121923866194</c:v>
                </c:pt>
                <c:pt idx="12">
                  <c:v>-36876.338562873476</c:v>
                </c:pt>
                <c:pt idx="13">
                  <c:v>-25781.108624818065</c:v>
                </c:pt>
                <c:pt idx="14">
                  <c:v>-28115.9098202733</c:v>
                </c:pt>
                <c:pt idx="15">
                  <c:v>-21515.230970697383</c:v>
                </c:pt>
                <c:pt idx="16">
                  <c:v>-28679.234611142259</c:v>
                </c:pt>
                <c:pt idx="17">
                  <c:v>5492.1398573989718</c:v>
                </c:pt>
                <c:pt idx="18">
                  <c:v>-27174.213738880673</c:v>
                </c:pt>
                <c:pt idx="19">
                  <c:v>-76133.261530131596</c:v>
                </c:pt>
                <c:pt idx="20">
                  <c:v>-32635.02298625838</c:v>
                </c:pt>
                <c:pt idx="21">
                  <c:v>-30445.091433996153</c:v>
                </c:pt>
                <c:pt idx="22">
                  <c:v>-28094.047203607493</c:v>
                </c:pt>
                <c:pt idx="23">
                  <c:v>-20475.327607890169</c:v>
                </c:pt>
                <c:pt idx="24">
                  <c:v>-19203.599635599574</c:v>
                </c:pt>
                <c:pt idx="25">
                  <c:v>-42137.233047873597</c:v>
                </c:pt>
                <c:pt idx="26">
                  <c:v>-30798.048338280423</c:v>
                </c:pt>
                <c:pt idx="27">
                  <c:v>-26283.35913138905</c:v>
                </c:pt>
                <c:pt idx="28">
                  <c:v>-25838.460107773135</c:v>
                </c:pt>
                <c:pt idx="29">
                  <c:v>-11012.069285388818</c:v>
                </c:pt>
                <c:pt idx="30">
                  <c:v>-36797.816259264553</c:v>
                </c:pt>
                <c:pt idx="31">
                  <c:v>-32109.125088619716</c:v>
                </c:pt>
                <c:pt idx="32">
                  <c:v>-55545.779891064383</c:v>
                </c:pt>
                <c:pt idx="33">
                  <c:v>-32765.087513633029</c:v>
                </c:pt>
                <c:pt idx="34">
                  <c:v>-36512.868986707326</c:v>
                </c:pt>
                <c:pt idx="35">
                  <c:v>-37934.636953747133</c:v>
                </c:pt>
                <c:pt idx="36">
                  <c:v>-31515.277257422698</c:v>
                </c:pt>
                <c:pt idx="37">
                  <c:v>-29159.232270109664</c:v>
                </c:pt>
                <c:pt idx="38">
                  <c:v>-32689.619613134244</c:v>
                </c:pt>
                <c:pt idx="39">
                  <c:v>-54737.566275229699</c:v>
                </c:pt>
                <c:pt idx="40">
                  <c:v>-17423.768401742534</c:v>
                </c:pt>
                <c:pt idx="41">
                  <c:v>-34077.028301048136</c:v>
                </c:pt>
                <c:pt idx="42">
                  <c:v>-29767.361698708279</c:v>
                </c:pt>
                <c:pt idx="43">
                  <c:v>-26233.593279905675</c:v>
                </c:pt>
                <c:pt idx="44">
                  <c:v>-29601.566287760972</c:v>
                </c:pt>
                <c:pt idx="45">
                  <c:v>-28313.215637485569</c:v>
                </c:pt>
                <c:pt idx="46">
                  <c:v>-33372.230689131931</c:v>
                </c:pt>
                <c:pt idx="47">
                  <c:v>-33506.666953362015</c:v>
                </c:pt>
                <c:pt idx="48">
                  <c:v>-27793.878164586931</c:v>
                </c:pt>
                <c:pt idx="49">
                  <c:v>-30192.025425313768</c:v>
                </c:pt>
                <c:pt idx="50">
                  <c:v>-28669.884975371984</c:v>
                </c:pt>
                <c:pt idx="51">
                  <c:v>-22188.222865670985</c:v>
                </c:pt>
                <c:pt idx="52">
                  <c:v>-33129.973030752415</c:v>
                </c:pt>
                <c:pt idx="53">
                  <c:v>-28433.546469462999</c:v>
                </c:pt>
                <c:pt idx="54">
                  <c:v>-31426.148029345342</c:v>
                </c:pt>
                <c:pt idx="55">
                  <c:v>-15081.638820440639</c:v>
                </c:pt>
                <c:pt idx="56">
                  <c:v>-24831.102607218563</c:v>
                </c:pt>
                <c:pt idx="57">
                  <c:v>-37982.46341993579</c:v>
                </c:pt>
                <c:pt idx="58">
                  <c:v>-26374.016801554499</c:v>
                </c:pt>
                <c:pt idx="59">
                  <c:v>-59389.484005033089</c:v>
                </c:pt>
                <c:pt idx="60">
                  <c:v>-30063.803396317111</c:v>
                </c:pt>
                <c:pt idx="61">
                  <c:v>-31980.184225468518</c:v>
                </c:pt>
                <c:pt idx="62">
                  <c:v>-26097.01686555866</c:v>
                </c:pt>
                <c:pt idx="63">
                  <c:v>-21084.429769022689</c:v>
                </c:pt>
                <c:pt idx="64">
                  <c:v>-29770.548927342665</c:v>
                </c:pt>
                <c:pt idx="65">
                  <c:v>-76243.624249830958</c:v>
                </c:pt>
                <c:pt idx="66">
                  <c:v>-30036.911262163863</c:v>
                </c:pt>
                <c:pt idx="67">
                  <c:v>-29174.412451576303</c:v>
                </c:pt>
                <c:pt idx="68">
                  <c:v>-20848.878904862213</c:v>
                </c:pt>
                <c:pt idx="69">
                  <c:v>-14874.200484186629</c:v>
                </c:pt>
                <c:pt idx="70">
                  <c:v>-23297.310894148657</c:v>
                </c:pt>
                <c:pt idx="71">
                  <c:v>-632.86159798716835</c:v>
                </c:pt>
                <c:pt idx="72">
                  <c:v>-29286.141408679148</c:v>
                </c:pt>
                <c:pt idx="73">
                  <c:v>-32357.811097651123</c:v>
                </c:pt>
                <c:pt idx="74">
                  <c:v>-26012.880756995764</c:v>
                </c:pt>
                <c:pt idx="75">
                  <c:v>-26244.172215631261</c:v>
                </c:pt>
                <c:pt idx="76">
                  <c:v>-29718.980264547245</c:v>
                </c:pt>
                <c:pt idx="77">
                  <c:v>-24526.985578018488</c:v>
                </c:pt>
                <c:pt idx="78">
                  <c:v>-31670.27959450661</c:v>
                </c:pt>
                <c:pt idx="79">
                  <c:v>-31757.030816313389</c:v>
                </c:pt>
                <c:pt idx="80">
                  <c:v>-28924.607248179367</c:v>
                </c:pt>
                <c:pt idx="81">
                  <c:v>-28684.458549546005</c:v>
                </c:pt>
                <c:pt idx="82">
                  <c:v>-29571.319467704394</c:v>
                </c:pt>
                <c:pt idx="83">
                  <c:v>-24811.234746025701</c:v>
                </c:pt>
                <c:pt idx="84">
                  <c:v>-29438.333474231891</c:v>
                </c:pt>
                <c:pt idx="85">
                  <c:v>-31906.383674349352</c:v>
                </c:pt>
                <c:pt idx="86">
                  <c:v>-29000.270631567735</c:v>
                </c:pt>
                <c:pt idx="87">
                  <c:v>-30483.81189937584</c:v>
                </c:pt>
                <c:pt idx="88">
                  <c:v>27584.782588939444</c:v>
                </c:pt>
                <c:pt idx="89">
                  <c:v>-29478.423309975391</c:v>
                </c:pt>
                <c:pt idx="90">
                  <c:v>-31423.393061655886</c:v>
                </c:pt>
                <c:pt idx="91">
                  <c:v>-48085.500404731807</c:v>
                </c:pt>
                <c:pt idx="92">
                  <c:v>-29588.483171230997</c:v>
                </c:pt>
                <c:pt idx="93">
                  <c:v>-27811.183489546369</c:v>
                </c:pt>
                <c:pt idx="94">
                  <c:v>-12083.986354247972</c:v>
                </c:pt>
                <c:pt idx="95">
                  <c:v>-30398.150880574147</c:v>
                </c:pt>
                <c:pt idx="96">
                  <c:v>-27037.491531333289</c:v>
                </c:pt>
                <c:pt idx="97">
                  <c:v>-26736.947888447248</c:v>
                </c:pt>
                <c:pt idx="98">
                  <c:v>-27804.591572790327</c:v>
                </c:pt>
                <c:pt idx="99">
                  <c:v>-59264.632303923048</c:v>
                </c:pt>
                <c:pt idx="100">
                  <c:v>-23939.686503094563</c:v>
                </c:pt>
                <c:pt idx="101">
                  <c:v>-29197.395551341018</c:v>
                </c:pt>
                <c:pt idx="102">
                  <c:v>-31104.518476705387</c:v>
                </c:pt>
                <c:pt idx="103">
                  <c:v>-36184.866349097247</c:v>
                </c:pt>
                <c:pt idx="104">
                  <c:v>-32332.931278509583</c:v>
                </c:pt>
                <c:pt idx="105">
                  <c:v>-30948.271251482038</c:v>
                </c:pt>
                <c:pt idx="106">
                  <c:v>-28842.591339293402</c:v>
                </c:pt>
                <c:pt idx="107">
                  <c:v>-31220.753842361708</c:v>
                </c:pt>
                <c:pt idx="108">
                  <c:v>-23404.584351679136</c:v>
                </c:pt>
                <c:pt idx="109">
                  <c:v>-55217.235505703014</c:v>
                </c:pt>
                <c:pt idx="110">
                  <c:v>-39497.732887596474</c:v>
                </c:pt>
                <c:pt idx="111">
                  <c:v>-29080.571671874568</c:v>
                </c:pt>
                <c:pt idx="112">
                  <c:v>-29627.349455745396</c:v>
                </c:pt>
                <c:pt idx="113">
                  <c:v>-32785.623043378408</c:v>
                </c:pt>
                <c:pt idx="114">
                  <c:v>-54048.411069225855</c:v>
                </c:pt>
                <c:pt idx="115">
                  <c:v>-33567.925833093934</c:v>
                </c:pt>
                <c:pt idx="116">
                  <c:v>-32740.809022311914</c:v>
                </c:pt>
                <c:pt idx="117">
                  <c:v>-35488.433510741743</c:v>
                </c:pt>
                <c:pt idx="118">
                  <c:v>-29590.585024293468</c:v>
                </c:pt>
                <c:pt idx="119">
                  <c:v>-26342.774246043249</c:v>
                </c:pt>
                <c:pt idx="120">
                  <c:v>-29075.942813535374</c:v>
                </c:pt>
                <c:pt idx="121">
                  <c:v>7513.3411593354977</c:v>
                </c:pt>
                <c:pt idx="122">
                  <c:v>-28294.953096724465</c:v>
                </c:pt>
                <c:pt idx="123">
                  <c:v>-21025.552268934916</c:v>
                </c:pt>
                <c:pt idx="124">
                  <c:v>-27627.928514087813</c:v>
                </c:pt>
                <c:pt idx="125">
                  <c:v>7054.5474399519735</c:v>
                </c:pt>
                <c:pt idx="126">
                  <c:v>-37115.691562748761</c:v>
                </c:pt>
                <c:pt idx="127">
                  <c:v>37986.57884218762</c:v>
                </c:pt>
                <c:pt idx="128">
                  <c:v>-29713.493404432476</c:v>
                </c:pt>
                <c:pt idx="129">
                  <c:v>-9979.0786738484894</c:v>
                </c:pt>
                <c:pt idx="130">
                  <c:v>-23956.05135860647</c:v>
                </c:pt>
                <c:pt idx="131">
                  <c:v>-30120.083064251761</c:v>
                </c:pt>
                <c:pt idx="132">
                  <c:v>-21207.103725387758</c:v>
                </c:pt>
                <c:pt idx="133">
                  <c:v>-18226.163710634632</c:v>
                </c:pt>
                <c:pt idx="134">
                  <c:v>-25114.042431635258</c:v>
                </c:pt>
                <c:pt idx="135">
                  <c:v>-35449.971567403038</c:v>
                </c:pt>
                <c:pt idx="136">
                  <c:v>-10822.191421930518</c:v>
                </c:pt>
                <c:pt idx="137">
                  <c:v>-30435.934285158226</c:v>
                </c:pt>
                <c:pt idx="138">
                  <c:v>-18628.171004745265</c:v>
                </c:pt>
                <c:pt idx="139">
                  <c:v>-37915.099315912681</c:v>
                </c:pt>
                <c:pt idx="140">
                  <c:v>-32194.289479204861</c:v>
                </c:pt>
                <c:pt idx="141">
                  <c:v>-27154.293084775927</c:v>
                </c:pt>
                <c:pt idx="142">
                  <c:v>-33689.122712022057</c:v>
                </c:pt>
                <c:pt idx="143">
                  <c:v>-29255.079184619433</c:v>
                </c:pt>
                <c:pt idx="144">
                  <c:v>-30618.546355878971</c:v>
                </c:pt>
                <c:pt idx="145">
                  <c:v>-34124.132464948874</c:v>
                </c:pt>
                <c:pt idx="146">
                  <c:v>-29010.555590114847</c:v>
                </c:pt>
                <c:pt idx="147">
                  <c:v>-28366.854293628974</c:v>
                </c:pt>
                <c:pt idx="148">
                  <c:v>-30081.482396187072</c:v>
                </c:pt>
                <c:pt idx="149">
                  <c:v>-21746.502178093309</c:v>
                </c:pt>
                <c:pt idx="150">
                  <c:v>-30781.767892024771</c:v>
                </c:pt>
                <c:pt idx="151">
                  <c:v>-33895.574549753132</c:v>
                </c:pt>
                <c:pt idx="152">
                  <c:v>-31940.835349647641</c:v>
                </c:pt>
                <c:pt idx="153">
                  <c:v>-22866.363910921064</c:v>
                </c:pt>
                <c:pt idx="154">
                  <c:v>-16720.831231959914</c:v>
                </c:pt>
                <c:pt idx="155">
                  <c:v>-36954.897619352254</c:v>
                </c:pt>
                <c:pt idx="156">
                  <c:v>-25197.496938094402</c:v>
                </c:pt>
                <c:pt idx="157">
                  <c:v>-41351.625382095845</c:v>
                </c:pt>
                <c:pt idx="158">
                  <c:v>-30791.097011018719</c:v>
                </c:pt>
                <c:pt idx="159">
                  <c:v>-32897.497322684671</c:v>
                </c:pt>
                <c:pt idx="160">
                  <c:v>-28475.331390066072</c:v>
                </c:pt>
                <c:pt idx="161">
                  <c:v>-41430.114741081372</c:v>
                </c:pt>
                <c:pt idx="162">
                  <c:v>-20662.093097872945</c:v>
                </c:pt>
                <c:pt idx="163">
                  <c:v>-35575.749381311311</c:v>
                </c:pt>
                <c:pt idx="164">
                  <c:v>-28457.291638812443</c:v>
                </c:pt>
                <c:pt idx="165">
                  <c:v>-22146.058510986579</c:v>
                </c:pt>
                <c:pt idx="166">
                  <c:v>-29425.469374860993</c:v>
                </c:pt>
                <c:pt idx="167">
                  <c:v>-17423.402636998537</c:v>
                </c:pt>
                <c:pt idx="168">
                  <c:v>-31200.068042971368</c:v>
                </c:pt>
                <c:pt idx="169">
                  <c:v>-16920.148167476975</c:v>
                </c:pt>
                <c:pt idx="170">
                  <c:v>-47490.941395048721</c:v>
                </c:pt>
                <c:pt idx="171">
                  <c:v>-30646.505660158109</c:v>
                </c:pt>
                <c:pt idx="172">
                  <c:v>-31539.448611449239</c:v>
                </c:pt>
                <c:pt idx="173">
                  <c:v>-30337.559391529474</c:v>
                </c:pt>
                <c:pt idx="174">
                  <c:v>-29964.348567143315</c:v>
                </c:pt>
                <c:pt idx="175">
                  <c:v>-10013.997781288432</c:v>
                </c:pt>
                <c:pt idx="176">
                  <c:v>-28504.055387619432</c:v>
                </c:pt>
                <c:pt idx="177">
                  <c:v>-18050.943928696332</c:v>
                </c:pt>
                <c:pt idx="178">
                  <c:v>-36310.910943379437</c:v>
                </c:pt>
                <c:pt idx="179">
                  <c:v>-29997.922616917545</c:v>
                </c:pt>
                <c:pt idx="180">
                  <c:v>-35297.169741316364</c:v>
                </c:pt>
                <c:pt idx="181">
                  <c:v>-33138.305386705557</c:v>
                </c:pt>
                <c:pt idx="182">
                  <c:v>-27809.599763251586</c:v>
                </c:pt>
                <c:pt idx="183">
                  <c:v>-11372.316878334794</c:v>
                </c:pt>
                <c:pt idx="184">
                  <c:v>-34821.562295548589</c:v>
                </c:pt>
                <c:pt idx="185">
                  <c:v>-20375.878567099498</c:v>
                </c:pt>
                <c:pt idx="186">
                  <c:v>-43928.257895680297</c:v>
                </c:pt>
                <c:pt idx="187">
                  <c:v>-22044.366192920577</c:v>
                </c:pt>
                <c:pt idx="188">
                  <c:v>-29705.141203580541</c:v>
                </c:pt>
                <c:pt idx="189">
                  <c:v>-34223.383648765433</c:v>
                </c:pt>
                <c:pt idx="190">
                  <c:v>-56255.751758510632</c:v>
                </c:pt>
                <c:pt idx="191">
                  <c:v>-38676.682879397624</c:v>
                </c:pt>
                <c:pt idx="192">
                  <c:v>-38354.469052855631</c:v>
                </c:pt>
                <c:pt idx="193">
                  <c:v>-26192.926937240598</c:v>
                </c:pt>
                <c:pt idx="194">
                  <c:v>-26990.520243939653</c:v>
                </c:pt>
                <c:pt idx="195">
                  <c:v>-43679.246877349055</c:v>
                </c:pt>
                <c:pt idx="196">
                  <c:v>-28395.052075500687</c:v>
                </c:pt>
                <c:pt idx="197">
                  <c:v>-30533.09764433551</c:v>
                </c:pt>
                <c:pt idx="198">
                  <c:v>-33474.604187972414</c:v>
                </c:pt>
                <c:pt idx="199">
                  <c:v>-26877.077411975057</c:v>
                </c:pt>
                <c:pt idx="200">
                  <c:v>-37641.832895096108</c:v>
                </c:pt>
                <c:pt idx="201">
                  <c:v>-6688.8933971311781</c:v>
                </c:pt>
                <c:pt idx="202">
                  <c:v>-23887.558977066794</c:v>
                </c:pt>
                <c:pt idx="203">
                  <c:v>-11690.017870780852</c:v>
                </c:pt>
                <c:pt idx="204">
                  <c:v>-28802.594819718346</c:v>
                </c:pt>
                <c:pt idx="205">
                  <c:v>-13181.812237497084</c:v>
                </c:pt>
                <c:pt idx="206">
                  <c:v>-30517.091081266786</c:v>
                </c:pt>
                <c:pt idx="207">
                  <c:v>-45807.635607452336</c:v>
                </c:pt>
                <c:pt idx="208">
                  <c:v>-32580.20663346778</c:v>
                </c:pt>
                <c:pt idx="209">
                  <c:v>-46706.884735190251</c:v>
                </c:pt>
                <c:pt idx="210">
                  <c:v>-28579.517775350301</c:v>
                </c:pt>
                <c:pt idx="211">
                  <c:v>-33986.6077507624</c:v>
                </c:pt>
                <c:pt idx="212">
                  <c:v>-28141.550858725757</c:v>
                </c:pt>
                <c:pt idx="213">
                  <c:v>-30434.165498020891</c:v>
                </c:pt>
                <c:pt idx="214">
                  <c:v>-44215.920060546421</c:v>
                </c:pt>
                <c:pt idx="215">
                  <c:v>-26777.21697052769</c:v>
                </c:pt>
                <c:pt idx="216">
                  <c:v>-37950.389019006136</c:v>
                </c:pt>
                <c:pt idx="217">
                  <c:v>-26305.773207847204</c:v>
                </c:pt>
                <c:pt idx="218">
                  <c:v>-123518.68484301456</c:v>
                </c:pt>
                <c:pt idx="219">
                  <c:v>-24953.617398675553</c:v>
                </c:pt>
                <c:pt idx="220">
                  <c:v>-30639.579660245268</c:v>
                </c:pt>
                <c:pt idx="221">
                  <c:v>-29390.967240580067</c:v>
                </c:pt>
                <c:pt idx="222">
                  <c:v>-29337.066972326749</c:v>
                </c:pt>
                <c:pt idx="223">
                  <c:v>-27173.78479171345</c:v>
                </c:pt>
                <c:pt idx="224">
                  <c:v>-34612.522040761141</c:v>
                </c:pt>
                <c:pt idx="225">
                  <c:v>-28694.243734778567</c:v>
                </c:pt>
                <c:pt idx="226">
                  <c:v>-30645.335417837225</c:v>
                </c:pt>
                <c:pt idx="227">
                  <c:v>-40292.674709519953</c:v>
                </c:pt>
                <c:pt idx="228">
                  <c:v>-5841.5955224806821</c:v>
                </c:pt>
                <c:pt idx="229">
                  <c:v>-28287.928769716171</c:v>
                </c:pt>
                <c:pt idx="230">
                  <c:v>-27444.498442878001</c:v>
                </c:pt>
                <c:pt idx="231">
                  <c:v>-28616.456104507146</c:v>
                </c:pt>
                <c:pt idx="232">
                  <c:v>-22436.932024477574</c:v>
                </c:pt>
                <c:pt idx="233">
                  <c:v>-29431.039860125398</c:v>
                </c:pt>
                <c:pt idx="234">
                  <c:v>-32900.160557067065</c:v>
                </c:pt>
                <c:pt idx="235">
                  <c:v>-42520.673643137306</c:v>
                </c:pt>
                <c:pt idx="236">
                  <c:v>-33516.454360416494</c:v>
                </c:pt>
                <c:pt idx="237">
                  <c:v>-27824.410881245538</c:v>
                </c:pt>
                <c:pt idx="238">
                  <c:v>-29390.820830832956</c:v>
                </c:pt>
                <c:pt idx="239">
                  <c:v>-18130.486576159696</c:v>
                </c:pt>
                <c:pt idx="240">
                  <c:v>-28568.998706097373</c:v>
                </c:pt>
                <c:pt idx="241">
                  <c:v>-28556.80776342591</c:v>
                </c:pt>
                <c:pt idx="242">
                  <c:v>5426.8774108486978</c:v>
                </c:pt>
                <c:pt idx="243">
                  <c:v>-33568.228164357344</c:v>
                </c:pt>
                <c:pt idx="244">
                  <c:v>-24577.215394004685</c:v>
                </c:pt>
                <c:pt idx="245">
                  <c:v>-33281.866546474164</c:v>
                </c:pt>
                <c:pt idx="246">
                  <c:v>-29922.020151063465</c:v>
                </c:pt>
                <c:pt idx="247">
                  <c:v>-29241.45711804583</c:v>
                </c:pt>
                <c:pt idx="248">
                  <c:v>-31934.744866544701</c:v>
                </c:pt>
                <c:pt idx="249">
                  <c:v>-39343.294551084022</c:v>
                </c:pt>
                <c:pt idx="250">
                  <c:v>-22341.455657985542</c:v>
                </c:pt>
                <c:pt idx="251">
                  <c:v>-22920.051194335421</c:v>
                </c:pt>
                <c:pt idx="252">
                  <c:v>-32381.730088303098</c:v>
                </c:pt>
                <c:pt idx="253">
                  <c:v>-7982.6957162583712</c:v>
                </c:pt>
                <c:pt idx="254">
                  <c:v>-27825.376594593879</c:v>
                </c:pt>
                <c:pt idx="255">
                  <c:v>-27209.9582370559</c:v>
                </c:pt>
                <c:pt idx="256">
                  <c:v>-32820.918901072488</c:v>
                </c:pt>
                <c:pt idx="257">
                  <c:v>-30387.075906782615</c:v>
                </c:pt>
                <c:pt idx="258">
                  <c:v>-13115.420285720465</c:v>
                </c:pt>
                <c:pt idx="259">
                  <c:v>-31973.471229408868</c:v>
                </c:pt>
                <c:pt idx="260">
                  <c:v>-27784.160077866647</c:v>
                </c:pt>
                <c:pt idx="261">
                  <c:v>-35222.098306264874</c:v>
                </c:pt>
                <c:pt idx="262">
                  <c:v>-19802.157101272111</c:v>
                </c:pt>
                <c:pt idx="263">
                  <c:v>-28207.491378653111</c:v>
                </c:pt>
                <c:pt idx="264">
                  <c:v>-30702.123534798287</c:v>
                </c:pt>
                <c:pt idx="265">
                  <c:v>-30777.588740793581</c:v>
                </c:pt>
                <c:pt idx="266">
                  <c:v>-29123.611061800249</c:v>
                </c:pt>
                <c:pt idx="267">
                  <c:v>-54078.584974707715</c:v>
                </c:pt>
                <c:pt idx="268">
                  <c:v>-78562.570859241736</c:v>
                </c:pt>
                <c:pt idx="269">
                  <c:v>-43007.014293622822</c:v>
                </c:pt>
                <c:pt idx="270">
                  <c:v>-27041.649693246283</c:v>
                </c:pt>
                <c:pt idx="271">
                  <c:v>-23120.581256479985</c:v>
                </c:pt>
                <c:pt idx="272">
                  <c:v>-33465.428215984575</c:v>
                </c:pt>
                <c:pt idx="273">
                  <c:v>-16679.490769628232</c:v>
                </c:pt>
                <c:pt idx="274">
                  <c:v>-29769.330393808457</c:v>
                </c:pt>
                <c:pt idx="275">
                  <c:v>-30506.712236118576</c:v>
                </c:pt>
                <c:pt idx="276">
                  <c:v>-37587.413222429896</c:v>
                </c:pt>
                <c:pt idx="277">
                  <c:v>-33978.730046330456</c:v>
                </c:pt>
                <c:pt idx="278">
                  <c:v>-30555.287268939064</c:v>
                </c:pt>
                <c:pt idx="279">
                  <c:v>-35306.269805532866</c:v>
                </c:pt>
                <c:pt idx="280">
                  <c:v>-32079.682210504085</c:v>
                </c:pt>
                <c:pt idx="281">
                  <c:v>-30220.48665179043</c:v>
                </c:pt>
                <c:pt idx="282">
                  <c:v>-36240.925583765784</c:v>
                </c:pt>
                <c:pt idx="283">
                  <c:v>-28630.13750682625</c:v>
                </c:pt>
                <c:pt idx="284">
                  <c:v>-35111.730109689961</c:v>
                </c:pt>
                <c:pt idx="285">
                  <c:v>-28197.639192264614</c:v>
                </c:pt>
                <c:pt idx="286">
                  <c:v>-36940.033857748524</c:v>
                </c:pt>
                <c:pt idx="287">
                  <c:v>-31023.870780285331</c:v>
                </c:pt>
                <c:pt idx="288">
                  <c:v>-37827.96723689873</c:v>
                </c:pt>
                <c:pt idx="289">
                  <c:v>-30184.932736940144</c:v>
                </c:pt>
                <c:pt idx="290">
                  <c:v>-28353.141497405479</c:v>
                </c:pt>
                <c:pt idx="291">
                  <c:v>-30462.781066072421</c:v>
                </c:pt>
                <c:pt idx="292">
                  <c:v>-37993.226318401983</c:v>
                </c:pt>
                <c:pt idx="293">
                  <c:v>-21495.377634113778</c:v>
                </c:pt>
                <c:pt idx="294">
                  <c:v>-23403.704983944481</c:v>
                </c:pt>
                <c:pt idx="295">
                  <c:v>-13882.492351581663</c:v>
                </c:pt>
                <c:pt idx="296">
                  <c:v>-26773.220257060733</c:v>
                </c:pt>
                <c:pt idx="297">
                  <c:v>-19014.010525063954</c:v>
                </c:pt>
                <c:pt idx="298">
                  <c:v>-44125.575323987614</c:v>
                </c:pt>
                <c:pt idx="299">
                  <c:v>-15312.884175727988</c:v>
                </c:pt>
                <c:pt idx="300">
                  <c:v>-26097.620951602774</c:v>
                </c:pt>
                <c:pt idx="301">
                  <c:v>-22394.367068069325</c:v>
                </c:pt>
                <c:pt idx="302">
                  <c:v>-36145.636844590161</c:v>
                </c:pt>
                <c:pt idx="303">
                  <c:v>-30021.431214099401</c:v>
                </c:pt>
                <c:pt idx="304">
                  <c:v>-47143.245496768039</c:v>
                </c:pt>
                <c:pt idx="305">
                  <c:v>-17240.57531830114</c:v>
                </c:pt>
                <c:pt idx="306">
                  <c:v>-6694.206043758255</c:v>
                </c:pt>
                <c:pt idx="307">
                  <c:v>-27953.804879250907</c:v>
                </c:pt>
                <c:pt idx="308">
                  <c:v>-39663.848325683342</c:v>
                </c:pt>
                <c:pt idx="309">
                  <c:v>-38554.202800260246</c:v>
                </c:pt>
                <c:pt idx="310">
                  <c:v>-30558.834835665984</c:v>
                </c:pt>
                <c:pt idx="311">
                  <c:v>-30843.767284440037</c:v>
                </c:pt>
                <c:pt idx="312">
                  <c:v>-28258.298949799631</c:v>
                </c:pt>
                <c:pt idx="313">
                  <c:v>-16050.004569717988</c:v>
                </c:pt>
                <c:pt idx="314">
                  <c:v>-29642.535625062083</c:v>
                </c:pt>
                <c:pt idx="315">
                  <c:v>-28930.937011443617</c:v>
                </c:pt>
                <c:pt idx="316">
                  <c:v>-37498.663882935783</c:v>
                </c:pt>
                <c:pt idx="317">
                  <c:v>-25467.276549557799</c:v>
                </c:pt>
                <c:pt idx="318">
                  <c:v>-25460.222186842031</c:v>
                </c:pt>
                <c:pt idx="319">
                  <c:v>-33918.573880473486</c:v>
                </c:pt>
                <c:pt idx="320">
                  <c:v>-37524.672552708544</c:v>
                </c:pt>
                <c:pt idx="321">
                  <c:v>-34360.409268437084</c:v>
                </c:pt>
                <c:pt idx="322">
                  <c:v>-31714.81787547034</c:v>
                </c:pt>
                <c:pt idx="323">
                  <c:v>25151.619703920296</c:v>
                </c:pt>
                <c:pt idx="324">
                  <c:v>-51272.703425676518</c:v>
                </c:pt>
                <c:pt idx="325">
                  <c:v>-19605.180870509663</c:v>
                </c:pt>
                <c:pt idx="326">
                  <c:v>-48508.134101991818</c:v>
                </c:pt>
                <c:pt idx="327">
                  <c:v>-52362.256102520681</c:v>
                </c:pt>
                <c:pt idx="328">
                  <c:v>-28114.379826467353</c:v>
                </c:pt>
                <c:pt idx="329">
                  <c:v>-32984.10699550042</c:v>
                </c:pt>
                <c:pt idx="330">
                  <c:v>-91644.952938096219</c:v>
                </c:pt>
                <c:pt idx="331">
                  <c:v>-24881.080671959804</c:v>
                </c:pt>
                <c:pt idx="332">
                  <c:v>-30018.13107060871</c:v>
                </c:pt>
                <c:pt idx="333">
                  <c:v>-20350.318985860838</c:v>
                </c:pt>
                <c:pt idx="334">
                  <c:v>-36223.741348200056</c:v>
                </c:pt>
                <c:pt idx="335">
                  <c:v>-47164.668873176808</c:v>
                </c:pt>
                <c:pt idx="336">
                  <c:v>-23956.590793409036</c:v>
                </c:pt>
                <c:pt idx="337">
                  <c:v>-20388.014673023361</c:v>
                </c:pt>
                <c:pt idx="338">
                  <c:v>-32025.47895140601</c:v>
                </c:pt>
                <c:pt idx="339">
                  <c:v>-33044.64283832669</c:v>
                </c:pt>
                <c:pt idx="340">
                  <c:v>-29210.371607549539</c:v>
                </c:pt>
                <c:pt idx="341">
                  <c:v>-31460.465431377917</c:v>
                </c:pt>
                <c:pt idx="342">
                  <c:v>-110372.31912433229</c:v>
                </c:pt>
                <c:pt idx="343">
                  <c:v>-23465.428772293555</c:v>
                </c:pt>
                <c:pt idx="344">
                  <c:v>-29602.445333802621</c:v>
                </c:pt>
                <c:pt idx="345">
                  <c:v>-30177.606464051685</c:v>
                </c:pt>
                <c:pt idx="346">
                  <c:v>-111545.13560030685</c:v>
                </c:pt>
                <c:pt idx="347">
                  <c:v>-14738.232549715802</c:v>
                </c:pt>
                <c:pt idx="348">
                  <c:v>-44576.369386779188</c:v>
                </c:pt>
                <c:pt idx="349">
                  <c:v>-6970.2845571839571</c:v>
                </c:pt>
                <c:pt idx="350">
                  <c:v>-49913.643675236592</c:v>
                </c:pt>
                <c:pt idx="351">
                  <c:v>-12528.537254934781</c:v>
                </c:pt>
                <c:pt idx="352">
                  <c:v>-29328.089347540634</c:v>
                </c:pt>
                <c:pt idx="353">
                  <c:v>-30648.975823414425</c:v>
                </c:pt>
                <c:pt idx="354">
                  <c:v>-24929.743573227504</c:v>
                </c:pt>
                <c:pt idx="355">
                  <c:v>-28593.733398048382</c:v>
                </c:pt>
                <c:pt idx="356">
                  <c:v>-29951.312460332672</c:v>
                </c:pt>
                <c:pt idx="357">
                  <c:v>-28962.860579158754</c:v>
                </c:pt>
                <c:pt idx="358">
                  <c:v>-23133.107195348668</c:v>
                </c:pt>
                <c:pt idx="359">
                  <c:v>-33958.414009719614</c:v>
                </c:pt>
                <c:pt idx="360">
                  <c:v>-18706.031475576761</c:v>
                </c:pt>
                <c:pt idx="361">
                  <c:v>7857.9187957288086</c:v>
                </c:pt>
                <c:pt idx="362">
                  <c:v>-44764.874002019038</c:v>
                </c:pt>
                <c:pt idx="363">
                  <c:v>-28815.807055784659</c:v>
                </c:pt>
                <c:pt idx="364">
                  <c:v>-33131.919619451124</c:v>
                </c:pt>
                <c:pt idx="365">
                  <c:v>-38437.128181471402</c:v>
                </c:pt>
                <c:pt idx="366">
                  <c:v>-53014.438995909892</c:v>
                </c:pt>
                <c:pt idx="367">
                  <c:v>-31744.425634703453</c:v>
                </c:pt>
                <c:pt idx="368">
                  <c:v>10061.004124086016</c:v>
                </c:pt>
                <c:pt idx="369">
                  <c:v>-29045.278070645189</c:v>
                </c:pt>
                <c:pt idx="370">
                  <c:v>-33139.388222315087</c:v>
                </c:pt>
                <c:pt idx="371">
                  <c:v>-47400.614006152362</c:v>
                </c:pt>
                <c:pt idx="372">
                  <c:v>-27762.700285601342</c:v>
                </c:pt>
                <c:pt idx="373">
                  <c:v>-2226.7196047934995</c:v>
                </c:pt>
                <c:pt idx="374">
                  <c:v>-30220.953498204188</c:v>
                </c:pt>
                <c:pt idx="375">
                  <c:v>-25662.613421440896</c:v>
                </c:pt>
                <c:pt idx="376">
                  <c:v>-25149.854144671212</c:v>
                </c:pt>
                <c:pt idx="377">
                  <c:v>-45169.945405607461</c:v>
                </c:pt>
                <c:pt idx="378">
                  <c:v>-28339.884784136142</c:v>
                </c:pt>
                <c:pt idx="379">
                  <c:v>-29555.059417271346</c:v>
                </c:pt>
                <c:pt idx="380">
                  <c:v>-24529.17004421568</c:v>
                </c:pt>
                <c:pt idx="381">
                  <c:v>-16258.94736172854</c:v>
                </c:pt>
                <c:pt idx="382">
                  <c:v>-37860.042013972503</c:v>
                </c:pt>
                <c:pt idx="383">
                  <c:v>-27906.21596170371</c:v>
                </c:pt>
                <c:pt idx="384">
                  <c:v>-30756.233010423835</c:v>
                </c:pt>
                <c:pt idx="385">
                  <c:v>5607.5671023419709</c:v>
                </c:pt>
                <c:pt idx="386">
                  <c:v>-30853.740895400239</c:v>
                </c:pt>
                <c:pt idx="387">
                  <c:v>-27860.680577955711</c:v>
                </c:pt>
                <c:pt idx="388">
                  <c:v>-22997.752105744294</c:v>
                </c:pt>
                <c:pt idx="389">
                  <c:v>-28724.732177697333</c:v>
                </c:pt>
                <c:pt idx="390">
                  <c:v>-22610.722031404381</c:v>
                </c:pt>
                <c:pt idx="391">
                  <c:v>-28686.020377076231</c:v>
                </c:pt>
                <c:pt idx="392">
                  <c:v>-37393.57342044777</c:v>
                </c:pt>
                <c:pt idx="393">
                  <c:v>-25357.135549114551</c:v>
                </c:pt>
                <c:pt idx="394">
                  <c:v>-30366.957263203905</c:v>
                </c:pt>
                <c:pt idx="395">
                  <c:v>-25606.312904704566</c:v>
                </c:pt>
                <c:pt idx="396">
                  <c:v>-40887.658903829317</c:v>
                </c:pt>
                <c:pt idx="397">
                  <c:v>-22316.109071164799</c:v>
                </c:pt>
                <c:pt idx="398">
                  <c:v>-37219.502951951057</c:v>
                </c:pt>
                <c:pt idx="399">
                  <c:v>-38183.194092984151</c:v>
                </c:pt>
                <c:pt idx="400">
                  <c:v>-42880.927413098616</c:v>
                </c:pt>
                <c:pt idx="401">
                  <c:v>-33678.950521847437</c:v>
                </c:pt>
                <c:pt idx="402">
                  <c:v>-15450.776989105521</c:v>
                </c:pt>
                <c:pt idx="403">
                  <c:v>-28085.058272876806</c:v>
                </c:pt>
                <c:pt idx="404">
                  <c:v>-32067.204742791451</c:v>
                </c:pt>
                <c:pt idx="405">
                  <c:v>-20229.239045760711</c:v>
                </c:pt>
                <c:pt idx="406">
                  <c:v>-29510.201574444582</c:v>
                </c:pt>
                <c:pt idx="407">
                  <c:v>-31259.276027527369</c:v>
                </c:pt>
                <c:pt idx="408">
                  <c:v>-21316.689485892639</c:v>
                </c:pt>
                <c:pt idx="409">
                  <c:v>-31766.018392536862</c:v>
                </c:pt>
                <c:pt idx="410">
                  <c:v>-39398.509465386727</c:v>
                </c:pt>
                <c:pt idx="411">
                  <c:v>-28193.540022191737</c:v>
                </c:pt>
                <c:pt idx="412">
                  <c:v>-25946.133313352344</c:v>
                </c:pt>
                <c:pt idx="413">
                  <c:v>-25973.941798770247</c:v>
                </c:pt>
                <c:pt idx="414">
                  <c:v>-31097.022519596139</c:v>
                </c:pt>
                <c:pt idx="415">
                  <c:v>-26793.031491047921</c:v>
                </c:pt>
                <c:pt idx="416">
                  <c:v>-27271.56504009536</c:v>
                </c:pt>
                <c:pt idx="417">
                  <c:v>-40385.356227414472</c:v>
                </c:pt>
                <c:pt idx="418">
                  <c:v>-44155.854763007475</c:v>
                </c:pt>
                <c:pt idx="419">
                  <c:v>-24186.485290881086</c:v>
                </c:pt>
                <c:pt idx="420">
                  <c:v>-51157.736684860676</c:v>
                </c:pt>
                <c:pt idx="421">
                  <c:v>-29240.896655434291</c:v>
                </c:pt>
                <c:pt idx="422">
                  <c:v>-27304.57371636777</c:v>
                </c:pt>
                <c:pt idx="423">
                  <c:v>-5948.0451843227493</c:v>
                </c:pt>
                <c:pt idx="424">
                  <c:v>-37287.627029508818</c:v>
                </c:pt>
                <c:pt idx="425">
                  <c:v>-28594.986517469151</c:v>
                </c:pt>
                <c:pt idx="426">
                  <c:v>-41518.507836344565</c:v>
                </c:pt>
                <c:pt idx="427">
                  <c:v>-924.68452335805341</c:v>
                </c:pt>
                <c:pt idx="428">
                  <c:v>-34243.834036020518</c:v>
                </c:pt>
                <c:pt idx="429">
                  <c:v>-32624.416558863879</c:v>
                </c:pt>
                <c:pt idx="430">
                  <c:v>-41472.503150891644</c:v>
                </c:pt>
                <c:pt idx="431">
                  <c:v>-49151.766413264588</c:v>
                </c:pt>
                <c:pt idx="432">
                  <c:v>-28507.939497968953</c:v>
                </c:pt>
                <c:pt idx="433">
                  <c:v>-28600.889579228504</c:v>
                </c:pt>
                <c:pt idx="434">
                  <c:v>-25547.939890850488</c:v>
                </c:pt>
                <c:pt idx="435">
                  <c:v>-46573.884375286056</c:v>
                </c:pt>
                <c:pt idx="436">
                  <c:v>-32878.332842817596</c:v>
                </c:pt>
                <c:pt idx="437">
                  <c:v>-22837.615402944284</c:v>
                </c:pt>
                <c:pt idx="438">
                  <c:v>-22677.878191347678</c:v>
                </c:pt>
                <c:pt idx="439">
                  <c:v>-38888.37969081918</c:v>
                </c:pt>
                <c:pt idx="440">
                  <c:v>-9088.7017856542661</c:v>
                </c:pt>
                <c:pt idx="441">
                  <c:v>-32640.842034580477</c:v>
                </c:pt>
                <c:pt idx="442">
                  <c:v>-30011.214612339892</c:v>
                </c:pt>
                <c:pt idx="443">
                  <c:v>-23328.776743818613</c:v>
                </c:pt>
                <c:pt idx="444">
                  <c:v>-27025.96781563056</c:v>
                </c:pt>
                <c:pt idx="445">
                  <c:v>-31351.912720592707</c:v>
                </c:pt>
                <c:pt idx="446">
                  <c:v>-30837.405787549229</c:v>
                </c:pt>
                <c:pt idx="447">
                  <c:v>-17582.822437699338</c:v>
                </c:pt>
                <c:pt idx="448">
                  <c:v>-28946.562745719333</c:v>
                </c:pt>
                <c:pt idx="449">
                  <c:v>-26021.683772799224</c:v>
                </c:pt>
                <c:pt idx="450">
                  <c:v>-28223.224860105787</c:v>
                </c:pt>
                <c:pt idx="451">
                  <c:v>-28875.892916407509</c:v>
                </c:pt>
                <c:pt idx="452">
                  <c:v>-28357.170409135884</c:v>
                </c:pt>
                <c:pt idx="453">
                  <c:v>-31430.919953294244</c:v>
                </c:pt>
                <c:pt idx="454">
                  <c:v>-29779.748290964038</c:v>
                </c:pt>
                <c:pt idx="455">
                  <c:v>-23524.058965624965</c:v>
                </c:pt>
                <c:pt idx="456">
                  <c:v>-27490.606256746338</c:v>
                </c:pt>
                <c:pt idx="457">
                  <c:v>-25894.881125922766</c:v>
                </c:pt>
                <c:pt idx="458">
                  <c:v>-24284.346311214787</c:v>
                </c:pt>
                <c:pt idx="459">
                  <c:v>-20575.495357162356</c:v>
                </c:pt>
                <c:pt idx="460">
                  <c:v>33900.720307646785</c:v>
                </c:pt>
                <c:pt idx="461">
                  <c:v>-25612.41627004811</c:v>
                </c:pt>
                <c:pt idx="462">
                  <c:v>-27574.802820105557</c:v>
                </c:pt>
                <c:pt idx="463">
                  <c:v>-38669.234472802258</c:v>
                </c:pt>
                <c:pt idx="464">
                  <c:v>11315.072536293112</c:v>
                </c:pt>
                <c:pt idx="465">
                  <c:v>-40871.66010533298</c:v>
                </c:pt>
                <c:pt idx="466">
                  <c:v>-57823.109248700144</c:v>
                </c:pt>
                <c:pt idx="467">
                  <c:v>-29360.886584081389</c:v>
                </c:pt>
                <c:pt idx="468">
                  <c:v>-2255.0970814496686</c:v>
                </c:pt>
                <c:pt idx="469">
                  <c:v>-35075.273872811755</c:v>
                </c:pt>
                <c:pt idx="470">
                  <c:v>14386.427684028138</c:v>
                </c:pt>
                <c:pt idx="471">
                  <c:v>-21725.991520824769</c:v>
                </c:pt>
                <c:pt idx="472">
                  <c:v>-27303.667900151173</c:v>
                </c:pt>
                <c:pt idx="473">
                  <c:v>-25084.055661200233</c:v>
                </c:pt>
                <c:pt idx="474">
                  <c:v>-41290.711035952147</c:v>
                </c:pt>
                <c:pt idx="475">
                  <c:v>-38628.146520121925</c:v>
                </c:pt>
                <c:pt idx="476">
                  <c:v>-27695.364716360862</c:v>
                </c:pt>
                <c:pt idx="477">
                  <c:v>-30638.79414498352</c:v>
                </c:pt>
                <c:pt idx="478">
                  <c:v>-45207.246882524742</c:v>
                </c:pt>
                <c:pt idx="479">
                  <c:v>-24746.06306165109</c:v>
                </c:pt>
                <c:pt idx="480">
                  <c:v>-38974.864313768921</c:v>
                </c:pt>
                <c:pt idx="481">
                  <c:v>-17549.709668132084</c:v>
                </c:pt>
                <c:pt idx="482">
                  <c:v>-35521.512375168648</c:v>
                </c:pt>
                <c:pt idx="483">
                  <c:v>-22386.799248885465</c:v>
                </c:pt>
                <c:pt idx="484">
                  <c:v>-58299.564693974695</c:v>
                </c:pt>
                <c:pt idx="485">
                  <c:v>-29799.799028740534</c:v>
                </c:pt>
                <c:pt idx="486">
                  <c:v>-16405.328363611065</c:v>
                </c:pt>
                <c:pt idx="487">
                  <c:v>-29843.578437661869</c:v>
                </c:pt>
                <c:pt idx="488">
                  <c:v>-22150.364772333378</c:v>
                </c:pt>
                <c:pt idx="489">
                  <c:v>-24002.207328540419</c:v>
                </c:pt>
                <c:pt idx="490">
                  <c:v>31225.93796403773</c:v>
                </c:pt>
                <c:pt idx="491">
                  <c:v>-20258.711922347255</c:v>
                </c:pt>
                <c:pt idx="492">
                  <c:v>-24900.353721535073</c:v>
                </c:pt>
                <c:pt idx="493">
                  <c:v>-25483.000437685849</c:v>
                </c:pt>
                <c:pt idx="494">
                  <c:v>-28951.775747352724</c:v>
                </c:pt>
                <c:pt idx="495">
                  <c:v>-36230.674726149438</c:v>
                </c:pt>
                <c:pt idx="496">
                  <c:v>-30245.77195952466</c:v>
                </c:pt>
                <c:pt idx="497">
                  <c:v>-41728.076892296755</c:v>
                </c:pt>
                <c:pt idx="498">
                  <c:v>-12224.299183960655</c:v>
                </c:pt>
                <c:pt idx="499">
                  <c:v>-25979.99634281997</c:v>
                </c:pt>
                <c:pt idx="500">
                  <c:v>-22095.786072961426</c:v>
                </c:pt>
                <c:pt idx="501">
                  <c:v>-21113.995922017653</c:v>
                </c:pt>
                <c:pt idx="502">
                  <c:v>-25834.990074121102</c:v>
                </c:pt>
                <c:pt idx="503">
                  <c:v>-46103.221861176353</c:v>
                </c:pt>
                <c:pt idx="504">
                  <c:v>-22446.841563322632</c:v>
                </c:pt>
                <c:pt idx="505">
                  <c:v>-31128.531390102929</c:v>
                </c:pt>
                <c:pt idx="506">
                  <c:v>-30046.943242020221</c:v>
                </c:pt>
                <c:pt idx="507">
                  <c:v>-37663.471346392034</c:v>
                </c:pt>
                <c:pt idx="508">
                  <c:v>-28395.866840432194</c:v>
                </c:pt>
                <c:pt idx="509">
                  <c:v>-21660.822110707872</c:v>
                </c:pt>
                <c:pt idx="510">
                  <c:v>-33135.539440784662</c:v>
                </c:pt>
                <c:pt idx="511">
                  <c:v>-10671.079855573262</c:v>
                </c:pt>
                <c:pt idx="512">
                  <c:v>-37814.255792738215</c:v>
                </c:pt>
                <c:pt idx="513">
                  <c:v>-19653.967191475196</c:v>
                </c:pt>
                <c:pt idx="514">
                  <c:v>-33260.504009563891</c:v>
                </c:pt>
                <c:pt idx="515">
                  <c:v>-12349.188170914815</c:v>
                </c:pt>
                <c:pt idx="516">
                  <c:v>-27257.29672364342</c:v>
                </c:pt>
                <c:pt idx="517">
                  <c:v>-44659.450266905114</c:v>
                </c:pt>
                <c:pt idx="518">
                  <c:v>-32683.549203538292</c:v>
                </c:pt>
                <c:pt idx="519">
                  <c:v>-29822.698524227286</c:v>
                </c:pt>
                <c:pt idx="520">
                  <c:v>-35108.621894080745</c:v>
                </c:pt>
                <c:pt idx="521">
                  <c:v>-29936.568654673261</c:v>
                </c:pt>
                <c:pt idx="522">
                  <c:v>-29911.262273109314</c:v>
                </c:pt>
                <c:pt idx="523">
                  <c:v>-30650.031968348929</c:v>
                </c:pt>
                <c:pt idx="524">
                  <c:v>-29721.820608994021</c:v>
                </c:pt>
                <c:pt idx="525">
                  <c:v>-28828.750030817078</c:v>
                </c:pt>
                <c:pt idx="526">
                  <c:v>-32013.986344101737</c:v>
                </c:pt>
                <c:pt idx="527">
                  <c:v>-31260.258856416629</c:v>
                </c:pt>
                <c:pt idx="528">
                  <c:v>-44425.691039789199</c:v>
                </c:pt>
                <c:pt idx="529">
                  <c:v>-12349.765316656631</c:v>
                </c:pt>
                <c:pt idx="530">
                  <c:v>-27894.897709615339</c:v>
                </c:pt>
                <c:pt idx="531">
                  <c:v>-23147.605133967743</c:v>
                </c:pt>
                <c:pt idx="532">
                  <c:v>-29184.709329442601</c:v>
                </c:pt>
                <c:pt idx="533">
                  <c:v>-19762.800751105708</c:v>
                </c:pt>
                <c:pt idx="534">
                  <c:v>-38793.417419923666</c:v>
                </c:pt>
                <c:pt idx="535">
                  <c:v>-29471.503533052382</c:v>
                </c:pt>
                <c:pt idx="536">
                  <c:v>-41054.917657569196</c:v>
                </c:pt>
                <c:pt idx="537">
                  <c:v>-35760.221588219167</c:v>
                </c:pt>
                <c:pt idx="538">
                  <c:v>-30424.583178323075</c:v>
                </c:pt>
                <c:pt idx="539">
                  <c:v>-30077.509935100665</c:v>
                </c:pt>
                <c:pt idx="540">
                  <c:v>-26226.105621634124</c:v>
                </c:pt>
                <c:pt idx="541">
                  <c:v>-35835.311787851257</c:v>
                </c:pt>
                <c:pt idx="542">
                  <c:v>-38776.305320220956</c:v>
                </c:pt>
                <c:pt idx="543">
                  <c:v>-26819.836559023126</c:v>
                </c:pt>
                <c:pt idx="544">
                  <c:v>-28253.412616016518</c:v>
                </c:pt>
                <c:pt idx="545">
                  <c:v>-31194.820147614751</c:v>
                </c:pt>
                <c:pt idx="546">
                  <c:v>-29362.765929175766</c:v>
                </c:pt>
                <c:pt idx="547">
                  <c:v>-39944.256013836246</c:v>
                </c:pt>
                <c:pt idx="548">
                  <c:v>-32116.321154286488</c:v>
                </c:pt>
                <c:pt idx="549">
                  <c:v>-21174.206481767644</c:v>
                </c:pt>
                <c:pt idx="550">
                  <c:v>-33279.443077651631</c:v>
                </c:pt>
                <c:pt idx="551">
                  <c:v>2251.9573709183314</c:v>
                </c:pt>
                <c:pt idx="552">
                  <c:v>-37752.63342696859</c:v>
                </c:pt>
                <c:pt idx="553">
                  <c:v>232.38095110401628</c:v>
                </c:pt>
                <c:pt idx="554">
                  <c:v>-29502.538560834058</c:v>
                </c:pt>
                <c:pt idx="555">
                  <c:v>-23548.313782529789</c:v>
                </c:pt>
                <c:pt idx="556">
                  <c:v>-30177.253676348839</c:v>
                </c:pt>
                <c:pt idx="557">
                  <c:v>-36748.804745160058</c:v>
                </c:pt>
                <c:pt idx="558">
                  <c:v>-29687.425157484708</c:v>
                </c:pt>
                <c:pt idx="559">
                  <c:v>-1609.8429152163008</c:v>
                </c:pt>
                <c:pt idx="560">
                  <c:v>-53064.34453592389</c:v>
                </c:pt>
                <c:pt idx="561">
                  <c:v>-29187.203146977728</c:v>
                </c:pt>
                <c:pt idx="562">
                  <c:v>-30600.058988199919</c:v>
                </c:pt>
                <c:pt idx="563">
                  <c:v>-49339.632338661599</c:v>
                </c:pt>
                <c:pt idx="564">
                  <c:v>-30725.638248059637</c:v>
                </c:pt>
                <c:pt idx="565">
                  <c:v>-29270.313436795004</c:v>
                </c:pt>
                <c:pt idx="566">
                  <c:v>-27741.164398827983</c:v>
                </c:pt>
                <c:pt idx="567">
                  <c:v>-32506.04044817399</c:v>
                </c:pt>
                <c:pt idx="568">
                  <c:v>-31101.325820375721</c:v>
                </c:pt>
                <c:pt idx="569">
                  <c:v>-37747.115107869293</c:v>
                </c:pt>
                <c:pt idx="570">
                  <c:v>-29409.594030381792</c:v>
                </c:pt>
                <c:pt idx="571">
                  <c:v>-48206.151760510271</c:v>
                </c:pt>
                <c:pt idx="572">
                  <c:v>-31749.761762875103</c:v>
                </c:pt>
                <c:pt idx="573">
                  <c:v>-29003.346264128661</c:v>
                </c:pt>
                <c:pt idx="574">
                  <c:v>-23002.886482088084</c:v>
                </c:pt>
                <c:pt idx="575">
                  <c:v>-43672.402910308578</c:v>
                </c:pt>
                <c:pt idx="576">
                  <c:v>-24978.104532679063</c:v>
                </c:pt>
                <c:pt idx="577">
                  <c:v>-30661.099865350814</c:v>
                </c:pt>
                <c:pt idx="578">
                  <c:v>-25716.714080443664</c:v>
                </c:pt>
                <c:pt idx="579">
                  <c:v>-23812.311328046693</c:v>
                </c:pt>
                <c:pt idx="580">
                  <c:v>-26605.068943463775</c:v>
                </c:pt>
                <c:pt idx="581">
                  <c:v>-3293.7695722970093</c:v>
                </c:pt>
                <c:pt idx="582">
                  <c:v>-31317.458016175791</c:v>
                </c:pt>
                <c:pt idx="583">
                  <c:v>-29736.121547031216</c:v>
                </c:pt>
                <c:pt idx="584">
                  <c:v>-38202.715520734542</c:v>
                </c:pt>
                <c:pt idx="585">
                  <c:v>-29080.668997553861</c:v>
                </c:pt>
                <c:pt idx="586">
                  <c:v>-42579.740296810662</c:v>
                </c:pt>
                <c:pt idx="587">
                  <c:v>-62721.037230643298</c:v>
                </c:pt>
                <c:pt idx="588">
                  <c:v>-32065.43735491921</c:v>
                </c:pt>
                <c:pt idx="589">
                  <c:v>-26456.224353211961</c:v>
                </c:pt>
                <c:pt idx="590">
                  <c:v>-30296.865423364114</c:v>
                </c:pt>
                <c:pt idx="591">
                  <c:v>-36416.331744998533</c:v>
                </c:pt>
                <c:pt idx="592">
                  <c:v>-31648.510790522931</c:v>
                </c:pt>
                <c:pt idx="593">
                  <c:v>-23735.779424258086</c:v>
                </c:pt>
                <c:pt idx="594">
                  <c:v>-18360.566961437813</c:v>
                </c:pt>
                <c:pt idx="595">
                  <c:v>-25117.59016046852</c:v>
                </c:pt>
                <c:pt idx="596">
                  <c:v>-43177.138350596448</c:v>
                </c:pt>
                <c:pt idx="597">
                  <c:v>-27140.131524695083</c:v>
                </c:pt>
                <c:pt idx="598">
                  <c:v>-28536.538287762669</c:v>
                </c:pt>
                <c:pt idx="599">
                  <c:v>-8234.7107777047349</c:v>
                </c:pt>
                <c:pt idx="600">
                  <c:v>-25826.859147916381</c:v>
                </c:pt>
                <c:pt idx="601">
                  <c:v>-3245.9429233445699</c:v>
                </c:pt>
                <c:pt idx="602">
                  <c:v>-29983.615402538511</c:v>
                </c:pt>
                <c:pt idx="603">
                  <c:v>-28081.576058864965</c:v>
                </c:pt>
                <c:pt idx="604">
                  <c:v>-27484.571986093149</c:v>
                </c:pt>
                <c:pt idx="605">
                  <c:v>-34975.224243702527</c:v>
                </c:pt>
                <c:pt idx="606">
                  <c:v>-27779.513617093464</c:v>
                </c:pt>
                <c:pt idx="607">
                  <c:v>-33598.680672720366</c:v>
                </c:pt>
                <c:pt idx="608">
                  <c:v>-47823.192397100931</c:v>
                </c:pt>
                <c:pt idx="609">
                  <c:v>-33741.091048433766</c:v>
                </c:pt>
                <c:pt idx="610">
                  <c:v>-28837.40092215687</c:v>
                </c:pt>
                <c:pt idx="611">
                  <c:v>-25249.158365991738</c:v>
                </c:pt>
                <c:pt idx="612">
                  <c:v>-26043.937102748489</c:v>
                </c:pt>
                <c:pt idx="613">
                  <c:v>-21692.091810982623</c:v>
                </c:pt>
                <c:pt idx="614">
                  <c:v>-37786.56806368957</c:v>
                </c:pt>
                <c:pt idx="615">
                  <c:v>-20848.437920684242</c:v>
                </c:pt>
                <c:pt idx="616">
                  <c:v>-32654.026647457606</c:v>
                </c:pt>
                <c:pt idx="617">
                  <c:v>-12260.755121764043</c:v>
                </c:pt>
                <c:pt idx="618">
                  <c:v>-35540.271107649634</c:v>
                </c:pt>
                <c:pt idx="619">
                  <c:v>-38800.874117781997</c:v>
                </c:pt>
                <c:pt idx="620">
                  <c:v>-30774.398547787758</c:v>
                </c:pt>
                <c:pt idx="621">
                  <c:v>-34465.030227111696</c:v>
                </c:pt>
                <c:pt idx="622">
                  <c:v>-14029.04115020141</c:v>
                </c:pt>
                <c:pt idx="623">
                  <c:v>-24364.791147574113</c:v>
                </c:pt>
                <c:pt idx="624">
                  <c:v>-25579.134067410247</c:v>
                </c:pt>
                <c:pt idx="625">
                  <c:v>-30192.389325110234</c:v>
                </c:pt>
                <c:pt idx="626">
                  <c:v>-27295.286463993471</c:v>
                </c:pt>
                <c:pt idx="627">
                  <c:v>-21436.436645197798</c:v>
                </c:pt>
                <c:pt idx="628">
                  <c:v>-25404.231186084304</c:v>
                </c:pt>
                <c:pt idx="629">
                  <c:v>-29679.029606968681</c:v>
                </c:pt>
                <c:pt idx="630">
                  <c:v>-20845.601299134934</c:v>
                </c:pt>
                <c:pt idx="631">
                  <c:v>-89350.94975580585</c:v>
                </c:pt>
                <c:pt idx="632">
                  <c:v>-27680.086689703763</c:v>
                </c:pt>
                <c:pt idx="633">
                  <c:v>-46843.318290747207</c:v>
                </c:pt>
                <c:pt idx="634">
                  <c:v>-35779.428462217606</c:v>
                </c:pt>
                <c:pt idx="635">
                  <c:v>-28725.491491489287</c:v>
                </c:pt>
                <c:pt idx="636">
                  <c:v>-26624.528018633922</c:v>
                </c:pt>
                <c:pt idx="637">
                  <c:v>-34951.594176369348</c:v>
                </c:pt>
                <c:pt idx="638">
                  <c:v>-21057.059173402013</c:v>
                </c:pt>
                <c:pt idx="639">
                  <c:v>-21390.576651391908</c:v>
                </c:pt>
                <c:pt idx="640">
                  <c:v>-31497.714869728668</c:v>
                </c:pt>
                <c:pt idx="641">
                  <c:v>-22244.996778209133</c:v>
                </c:pt>
                <c:pt idx="642">
                  <c:v>-33410.565930213175</c:v>
                </c:pt>
                <c:pt idx="643">
                  <c:v>-26996.584258474395</c:v>
                </c:pt>
                <c:pt idx="644">
                  <c:v>-29414.405303986423</c:v>
                </c:pt>
                <c:pt idx="645">
                  <c:v>-36152.538018814601</c:v>
                </c:pt>
                <c:pt idx="646">
                  <c:v>-25751.838954446845</c:v>
                </c:pt>
                <c:pt idx="647">
                  <c:v>-29425.247334002459</c:v>
                </c:pt>
                <c:pt idx="648">
                  <c:v>-31751.613351040425</c:v>
                </c:pt>
                <c:pt idx="649">
                  <c:v>-31447.233007531591</c:v>
                </c:pt>
                <c:pt idx="650">
                  <c:v>-29013.988928816492</c:v>
                </c:pt>
                <c:pt idx="651">
                  <c:v>-18681.500480980074</c:v>
                </c:pt>
                <c:pt idx="652">
                  <c:v>-32565.110021520413</c:v>
                </c:pt>
                <c:pt idx="653">
                  <c:v>-23438.892362585088</c:v>
                </c:pt>
                <c:pt idx="654">
                  <c:v>-33438.782086415355</c:v>
                </c:pt>
                <c:pt idx="655">
                  <c:v>-27723.157581901847</c:v>
                </c:pt>
                <c:pt idx="656">
                  <c:v>-30220.026848842572</c:v>
                </c:pt>
                <c:pt idx="657">
                  <c:v>-32038.009460005414</c:v>
                </c:pt>
                <c:pt idx="658">
                  <c:v>-29829.577645122583</c:v>
                </c:pt>
                <c:pt idx="659">
                  <c:v>-28820.182418385884</c:v>
                </c:pt>
                <c:pt idx="660">
                  <c:v>-28791.418987706762</c:v>
                </c:pt>
                <c:pt idx="661">
                  <c:v>-29123.926488742014</c:v>
                </c:pt>
                <c:pt idx="662">
                  <c:v>-32127.470295307954</c:v>
                </c:pt>
                <c:pt idx="663">
                  <c:v>-18450.519622611544</c:v>
                </c:pt>
                <c:pt idx="664">
                  <c:v>-29190.007064971498</c:v>
                </c:pt>
                <c:pt idx="665">
                  <c:v>-33051.093265380332</c:v>
                </c:pt>
                <c:pt idx="666">
                  <c:v>-25096.504060648185</c:v>
                </c:pt>
                <c:pt idx="667">
                  <c:v>-24074.545192374033</c:v>
                </c:pt>
                <c:pt idx="668">
                  <c:v>-28271.549575419718</c:v>
                </c:pt>
                <c:pt idx="669">
                  <c:v>-28480.016416317339</c:v>
                </c:pt>
                <c:pt idx="670">
                  <c:v>-25222.440063819711</c:v>
                </c:pt>
                <c:pt idx="671">
                  <c:v>-16089.493530427935</c:v>
                </c:pt>
                <c:pt idx="672">
                  <c:v>54273.753689146179</c:v>
                </c:pt>
                <c:pt idx="673">
                  <c:v>-25461.519472985223</c:v>
                </c:pt>
                <c:pt idx="674">
                  <c:v>-29652.949318630548</c:v>
                </c:pt>
                <c:pt idx="675">
                  <c:v>-27187.676767154444</c:v>
                </c:pt>
                <c:pt idx="676">
                  <c:v>-25635.017684847626</c:v>
                </c:pt>
                <c:pt idx="677">
                  <c:v>-61736.084087575662</c:v>
                </c:pt>
                <c:pt idx="678">
                  <c:v>-31608.630587194522</c:v>
                </c:pt>
                <c:pt idx="679">
                  <c:v>-103374.75433536895</c:v>
                </c:pt>
                <c:pt idx="680">
                  <c:v>-32514.690540140378</c:v>
                </c:pt>
                <c:pt idx="681">
                  <c:v>-25166.691528232259</c:v>
                </c:pt>
                <c:pt idx="682">
                  <c:v>-32166.600559881081</c:v>
                </c:pt>
                <c:pt idx="683">
                  <c:v>-27539.512718468599</c:v>
                </c:pt>
                <c:pt idx="684">
                  <c:v>-29328.985136998584</c:v>
                </c:pt>
                <c:pt idx="685">
                  <c:v>-26668.668374663539</c:v>
                </c:pt>
                <c:pt idx="686">
                  <c:v>-23885.442755617652</c:v>
                </c:pt>
                <c:pt idx="687">
                  <c:v>-24511.963131026547</c:v>
                </c:pt>
                <c:pt idx="688">
                  <c:v>-35716.702405474061</c:v>
                </c:pt>
                <c:pt idx="689">
                  <c:v>-34551.133051841149</c:v>
                </c:pt>
                <c:pt idx="690">
                  <c:v>-32415.500633037431</c:v>
                </c:pt>
                <c:pt idx="691">
                  <c:v>-29932.400971517272</c:v>
                </c:pt>
                <c:pt idx="692">
                  <c:v>-33803.635761177095</c:v>
                </c:pt>
                <c:pt idx="693">
                  <c:v>-35467.772361351759</c:v>
                </c:pt>
                <c:pt idx="694">
                  <c:v>-27400.233218832152</c:v>
                </c:pt>
                <c:pt idx="695">
                  <c:v>-17442.507094891669</c:v>
                </c:pt>
                <c:pt idx="696">
                  <c:v>-22882.7993152095</c:v>
                </c:pt>
                <c:pt idx="697">
                  <c:v>-31934.493475784038</c:v>
                </c:pt>
                <c:pt idx="698">
                  <c:v>-29372.503165319999</c:v>
                </c:pt>
                <c:pt idx="699">
                  <c:v>-23878.138462248113</c:v>
                </c:pt>
                <c:pt idx="700">
                  <c:v>-29619.084266198079</c:v>
                </c:pt>
                <c:pt idx="701">
                  <c:v>-14346.627226633864</c:v>
                </c:pt>
                <c:pt idx="702">
                  <c:v>-23932.19926589958</c:v>
                </c:pt>
                <c:pt idx="703">
                  <c:v>-30218.320380923949</c:v>
                </c:pt>
                <c:pt idx="704">
                  <c:v>-29789.164161921646</c:v>
                </c:pt>
                <c:pt idx="705">
                  <c:v>-109083.092857532</c:v>
                </c:pt>
                <c:pt idx="706">
                  <c:v>-30339.402692404292</c:v>
                </c:pt>
                <c:pt idx="707">
                  <c:v>-28889.036364680745</c:v>
                </c:pt>
                <c:pt idx="708">
                  <c:v>-29885.892886860951</c:v>
                </c:pt>
                <c:pt idx="709">
                  <c:v>-28690.963359913068</c:v>
                </c:pt>
                <c:pt idx="710">
                  <c:v>-27597.060310176021</c:v>
                </c:pt>
                <c:pt idx="711">
                  <c:v>-28517.408238246062</c:v>
                </c:pt>
                <c:pt idx="712">
                  <c:v>-29621.071140204702</c:v>
                </c:pt>
                <c:pt idx="713">
                  <c:v>-29285.273682528168</c:v>
                </c:pt>
                <c:pt idx="714">
                  <c:v>-32062.447416470553</c:v>
                </c:pt>
                <c:pt idx="715">
                  <c:v>-39829.105947050455</c:v>
                </c:pt>
                <c:pt idx="716">
                  <c:v>-26956.645027098115</c:v>
                </c:pt>
                <c:pt idx="717">
                  <c:v>-18537.826775035792</c:v>
                </c:pt>
                <c:pt idx="718">
                  <c:v>-26226.096924048252</c:v>
                </c:pt>
                <c:pt idx="719">
                  <c:v>-29598.303791294151</c:v>
                </c:pt>
                <c:pt idx="720">
                  <c:v>-17543.24842562402</c:v>
                </c:pt>
                <c:pt idx="721">
                  <c:v>-32248.925072354286</c:v>
                </c:pt>
                <c:pt idx="722">
                  <c:v>-30945.616597675406</c:v>
                </c:pt>
                <c:pt idx="723">
                  <c:v>-37309.353139911924</c:v>
                </c:pt>
                <c:pt idx="724">
                  <c:v>-28547.655287368441</c:v>
                </c:pt>
                <c:pt idx="725">
                  <c:v>-22919.191883460502</c:v>
                </c:pt>
                <c:pt idx="726">
                  <c:v>-23060.232525794781</c:v>
                </c:pt>
                <c:pt idx="727">
                  <c:v>-30968.52060511789</c:v>
                </c:pt>
                <c:pt idx="728">
                  <c:v>-28046.692996509657</c:v>
                </c:pt>
                <c:pt idx="729">
                  <c:v>-52943.282112144079</c:v>
                </c:pt>
                <c:pt idx="730">
                  <c:v>-28318.761282930835</c:v>
                </c:pt>
                <c:pt idx="731">
                  <c:v>-22093.539087667115</c:v>
                </c:pt>
                <c:pt idx="732">
                  <c:v>-34675.841512560117</c:v>
                </c:pt>
                <c:pt idx="733">
                  <c:v>-30267.495206268184</c:v>
                </c:pt>
                <c:pt idx="734">
                  <c:v>-28638.917224386707</c:v>
                </c:pt>
                <c:pt idx="735">
                  <c:v>-20256.267528305732</c:v>
                </c:pt>
                <c:pt idx="736">
                  <c:v>-39959.140758212438</c:v>
                </c:pt>
                <c:pt idx="737">
                  <c:v>-72271.467146316892</c:v>
                </c:pt>
                <c:pt idx="738">
                  <c:v>-33314.698692774931</c:v>
                </c:pt>
                <c:pt idx="739">
                  <c:v>-26517.73413451056</c:v>
                </c:pt>
                <c:pt idx="740">
                  <c:v>-26423.205163771927</c:v>
                </c:pt>
                <c:pt idx="741">
                  <c:v>-14032.99038167976</c:v>
                </c:pt>
                <c:pt idx="742">
                  <c:v>-40561.519579639389</c:v>
                </c:pt>
                <c:pt idx="743">
                  <c:v>-25350.27325202756</c:v>
                </c:pt>
                <c:pt idx="744">
                  <c:v>-32922.029971903066</c:v>
                </c:pt>
                <c:pt idx="745">
                  <c:v>-28842.646017633902</c:v>
                </c:pt>
                <c:pt idx="746">
                  <c:v>-43855.696823631559</c:v>
                </c:pt>
                <c:pt idx="747">
                  <c:v>-27853.496962033372</c:v>
                </c:pt>
                <c:pt idx="748">
                  <c:v>-30197.43228242312</c:v>
                </c:pt>
                <c:pt idx="749">
                  <c:v>-28313.208615432239</c:v>
                </c:pt>
                <c:pt idx="750">
                  <c:v>-28516.426832731187</c:v>
                </c:pt>
                <c:pt idx="751">
                  <c:v>-71125.737555659056</c:v>
                </c:pt>
                <c:pt idx="752">
                  <c:v>-29622.877102062666</c:v>
                </c:pt>
                <c:pt idx="753">
                  <c:v>-27986.037461532607</c:v>
                </c:pt>
                <c:pt idx="754">
                  <c:v>-28881.226656225932</c:v>
                </c:pt>
                <c:pt idx="755">
                  <c:v>-29484.920278739322</c:v>
                </c:pt>
                <c:pt idx="756">
                  <c:v>-28975.226240386197</c:v>
                </c:pt>
                <c:pt idx="757">
                  <c:v>-24363.070520690118</c:v>
                </c:pt>
                <c:pt idx="758">
                  <c:v>-29080.788439622309</c:v>
                </c:pt>
                <c:pt idx="759">
                  <c:v>-32971.493647347736</c:v>
                </c:pt>
                <c:pt idx="760">
                  <c:v>-20025.657404625344</c:v>
                </c:pt>
                <c:pt idx="761">
                  <c:v>-30312.318290541232</c:v>
                </c:pt>
                <c:pt idx="762">
                  <c:v>-34365.121130255167</c:v>
                </c:pt>
                <c:pt idx="763">
                  <c:v>-38838.324286828487</c:v>
                </c:pt>
                <c:pt idx="764">
                  <c:v>-5349.3555864566151</c:v>
                </c:pt>
                <c:pt idx="765">
                  <c:v>-25531.827393455649</c:v>
                </c:pt>
                <c:pt idx="766">
                  <c:v>-27246.260223533216</c:v>
                </c:pt>
                <c:pt idx="767">
                  <c:v>-26403.349251455104</c:v>
                </c:pt>
                <c:pt idx="768">
                  <c:v>-32850.692653350641</c:v>
                </c:pt>
                <c:pt idx="769">
                  <c:v>-24659.360994234041</c:v>
                </c:pt>
                <c:pt idx="770">
                  <c:v>-9318.538719658507</c:v>
                </c:pt>
                <c:pt idx="771">
                  <c:v>-39011.950706784373</c:v>
                </c:pt>
                <c:pt idx="772">
                  <c:v>-61752.096267518064</c:v>
                </c:pt>
                <c:pt idx="773">
                  <c:v>-28451.818905235581</c:v>
                </c:pt>
                <c:pt idx="774">
                  <c:v>-28646.286408531421</c:v>
                </c:pt>
                <c:pt idx="775">
                  <c:v>-15734.465441689419</c:v>
                </c:pt>
                <c:pt idx="776">
                  <c:v>-31729.429718443098</c:v>
                </c:pt>
                <c:pt idx="777">
                  <c:v>-34165.966869931115</c:v>
                </c:pt>
                <c:pt idx="778">
                  <c:v>-18945.549098249074</c:v>
                </c:pt>
                <c:pt idx="779">
                  <c:v>-26896.406371980767</c:v>
                </c:pt>
                <c:pt idx="780">
                  <c:v>-28250.930115974537</c:v>
                </c:pt>
                <c:pt idx="781">
                  <c:v>-19872.095279067107</c:v>
                </c:pt>
                <c:pt idx="782">
                  <c:v>-23253.470198913143</c:v>
                </c:pt>
                <c:pt idx="783">
                  <c:v>-29440.913439355776</c:v>
                </c:pt>
                <c:pt idx="784">
                  <c:v>-16679.852722635478</c:v>
                </c:pt>
                <c:pt idx="785">
                  <c:v>-36582.959470421185</c:v>
                </c:pt>
                <c:pt idx="786">
                  <c:v>-33945.830277280649</c:v>
                </c:pt>
                <c:pt idx="787">
                  <c:v>-29809.085724436685</c:v>
                </c:pt>
                <c:pt idx="788">
                  <c:v>-36224.296091005148</c:v>
                </c:pt>
                <c:pt idx="789">
                  <c:v>-29155.303076912009</c:v>
                </c:pt>
                <c:pt idx="790">
                  <c:v>-27536.463428118412</c:v>
                </c:pt>
                <c:pt idx="791">
                  <c:v>-30211.332435421107</c:v>
                </c:pt>
                <c:pt idx="792">
                  <c:v>-46075.9623429044</c:v>
                </c:pt>
                <c:pt idx="793">
                  <c:v>-36514.903362908255</c:v>
                </c:pt>
                <c:pt idx="794">
                  <c:v>-37870.578977794554</c:v>
                </c:pt>
                <c:pt idx="795">
                  <c:v>-35479.594530370145</c:v>
                </c:pt>
                <c:pt idx="796">
                  <c:v>-24644.524491906224</c:v>
                </c:pt>
                <c:pt idx="797">
                  <c:v>-32236.661784087424</c:v>
                </c:pt>
                <c:pt idx="798">
                  <c:v>-34411.716676406439</c:v>
                </c:pt>
                <c:pt idx="799">
                  <c:v>-28695.898277663837</c:v>
                </c:pt>
                <c:pt idx="800">
                  <c:v>-27555.246783860173</c:v>
                </c:pt>
                <c:pt idx="801">
                  <c:v>-36666.353495521122</c:v>
                </c:pt>
                <c:pt idx="802">
                  <c:v>-28096.778206309784</c:v>
                </c:pt>
                <c:pt idx="803">
                  <c:v>-32414.036635002398</c:v>
                </c:pt>
                <c:pt idx="804">
                  <c:v>-24665.791562169085</c:v>
                </c:pt>
                <c:pt idx="805">
                  <c:v>-32818.224591084218</c:v>
                </c:pt>
                <c:pt idx="806">
                  <c:v>-23515.286490080565</c:v>
                </c:pt>
                <c:pt idx="807">
                  <c:v>-37256.358218442125</c:v>
                </c:pt>
                <c:pt idx="808">
                  <c:v>-26154.992512178636</c:v>
                </c:pt>
                <c:pt idx="809">
                  <c:v>-32367.530116278474</c:v>
                </c:pt>
                <c:pt idx="810">
                  <c:v>-28095.898216602778</c:v>
                </c:pt>
                <c:pt idx="811">
                  <c:v>-34067.458945151862</c:v>
                </c:pt>
                <c:pt idx="812">
                  <c:v>-29881.135981503001</c:v>
                </c:pt>
                <c:pt idx="813">
                  <c:v>19045.49207853523</c:v>
                </c:pt>
                <c:pt idx="814">
                  <c:v>-35403.103863650816</c:v>
                </c:pt>
                <c:pt idx="815">
                  <c:v>-37497.642778822927</c:v>
                </c:pt>
                <c:pt idx="816">
                  <c:v>-27132.668223307584</c:v>
                </c:pt>
                <c:pt idx="817">
                  <c:v>-24263.120319815265</c:v>
                </c:pt>
                <c:pt idx="818">
                  <c:v>-29409.704383348195</c:v>
                </c:pt>
                <c:pt idx="819">
                  <c:v>-30520.981323497981</c:v>
                </c:pt>
                <c:pt idx="820">
                  <c:v>-15627.09471015849</c:v>
                </c:pt>
                <c:pt idx="821">
                  <c:v>-30088.59702140899</c:v>
                </c:pt>
                <c:pt idx="822">
                  <c:v>-32797.948208543479</c:v>
                </c:pt>
                <c:pt idx="823">
                  <c:v>-70471.902238080293</c:v>
                </c:pt>
                <c:pt idx="824">
                  <c:v>-28804.232408793978</c:v>
                </c:pt>
                <c:pt idx="825">
                  <c:v>-30866.250252772224</c:v>
                </c:pt>
                <c:pt idx="826">
                  <c:v>-48185.546174752148</c:v>
                </c:pt>
                <c:pt idx="827">
                  <c:v>-27688.220884577844</c:v>
                </c:pt>
                <c:pt idx="828">
                  <c:v>-27920.524473319761</c:v>
                </c:pt>
                <c:pt idx="829">
                  <c:v>-26372.797149517057</c:v>
                </c:pt>
                <c:pt idx="830">
                  <c:v>-33435.005574839844</c:v>
                </c:pt>
                <c:pt idx="831">
                  <c:v>-24633.15463198215</c:v>
                </c:pt>
                <c:pt idx="832">
                  <c:v>-84509.330795302318</c:v>
                </c:pt>
                <c:pt idx="833">
                  <c:v>-35390.321192865355</c:v>
                </c:pt>
                <c:pt idx="834">
                  <c:v>-29061.188774507944</c:v>
                </c:pt>
                <c:pt idx="835">
                  <c:v>-30144.00235527724</c:v>
                </c:pt>
                <c:pt idx="836">
                  <c:v>4738.9657231353922</c:v>
                </c:pt>
                <c:pt idx="837">
                  <c:v>-30178.673090090735</c:v>
                </c:pt>
                <c:pt idx="838">
                  <c:v>-42286.267275232822</c:v>
                </c:pt>
                <c:pt idx="839">
                  <c:v>-32877.668052908957</c:v>
                </c:pt>
                <c:pt idx="840">
                  <c:v>-33485.925029088736</c:v>
                </c:pt>
                <c:pt idx="841">
                  <c:v>-30472.404436038822</c:v>
                </c:pt>
                <c:pt idx="842">
                  <c:v>-27620.293095809917</c:v>
                </c:pt>
                <c:pt idx="843">
                  <c:v>-19855.020981160786</c:v>
                </c:pt>
                <c:pt idx="844">
                  <c:v>-21206.075377816451</c:v>
                </c:pt>
                <c:pt idx="845">
                  <c:v>-30099.149324822894</c:v>
                </c:pt>
                <c:pt idx="846">
                  <c:v>-30792.709775315365</c:v>
                </c:pt>
                <c:pt idx="847">
                  <c:v>-29169.414009388864</c:v>
                </c:pt>
                <c:pt idx="848">
                  <c:v>-31291.924793740633</c:v>
                </c:pt>
                <c:pt idx="849">
                  <c:v>-39590.342111875492</c:v>
                </c:pt>
                <c:pt idx="850">
                  <c:v>-25602.500303617024</c:v>
                </c:pt>
                <c:pt idx="851">
                  <c:v>-10775.253459347994</c:v>
                </c:pt>
                <c:pt idx="852">
                  <c:v>-10687.517105349994</c:v>
                </c:pt>
                <c:pt idx="853">
                  <c:v>-29988.16945108903</c:v>
                </c:pt>
                <c:pt idx="854">
                  <c:v>-17728.758392187017</c:v>
                </c:pt>
                <c:pt idx="855">
                  <c:v>-25189.102209980629</c:v>
                </c:pt>
                <c:pt idx="856">
                  <c:v>-30614.524039475888</c:v>
                </c:pt>
                <c:pt idx="857">
                  <c:v>-34957.205138322752</c:v>
                </c:pt>
                <c:pt idx="858">
                  <c:v>-28261.692021619339</c:v>
                </c:pt>
                <c:pt idx="859">
                  <c:v>-10831.701000911838</c:v>
                </c:pt>
                <c:pt idx="860">
                  <c:v>-26438.953720642428</c:v>
                </c:pt>
                <c:pt idx="861">
                  <c:v>-28043.390996160335</c:v>
                </c:pt>
                <c:pt idx="862">
                  <c:v>-25555.391031245992</c:v>
                </c:pt>
                <c:pt idx="863">
                  <c:v>-20585.403139525413</c:v>
                </c:pt>
                <c:pt idx="864">
                  <c:v>-29574.476753789226</c:v>
                </c:pt>
                <c:pt idx="865">
                  <c:v>-24665.916364364522</c:v>
                </c:pt>
                <c:pt idx="866">
                  <c:v>-52203.484986533796</c:v>
                </c:pt>
                <c:pt idx="867">
                  <c:v>-46060.815362092566</c:v>
                </c:pt>
                <c:pt idx="868">
                  <c:v>-26754.632016971227</c:v>
                </c:pt>
                <c:pt idx="869">
                  <c:v>-33159.864539278002</c:v>
                </c:pt>
                <c:pt idx="870">
                  <c:v>-39551.394848477648</c:v>
                </c:pt>
                <c:pt idx="871">
                  <c:v>-21378.434323673937</c:v>
                </c:pt>
                <c:pt idx="872">
                  <c:v>-17022.494831392258</c:v>
                </c:pt>
                <c:pt idx="873">
                  <c:v>-29508.042349523937</c:v>
                </c:pt>
                <c:pt idx="874">
                  <c:v>-30122.921040723173</c:v>
                </c:pt>
                <c:pt idx="875">
                  <c:v>-23427.271929157781</c:v>
                </c:pt>
                <c:pt idx="876">
                  <c:v>-63985.755731514291</c:v>
                </c:pt>
                <c:pt idx="877">
                  <c:v>-31289.336040210372</c:v>
                </c:pt>
                <c:pt idx="878">
                  <c:v>-35886.211612431922</c:v>
                </c:pt>
                <c:pt idx="879">
                  <c:v>-2235.0224834857218</c:v>
                </c:pt>
                <c:pt idx="880">
                  <c:v>-28939.715551053974</c:v>
                </c:pt>
                <c:pt idx="881">
                  <c:v>-26326.868778380107</c:v>
                </c:pt>
                <c:pt idx="882">
                  <c:v>-31747.047274954857</c:v>
                </c:pt>
                <c:pt idx="883">
                  <c:v>-43065.848732605351</c:v>
                </c:pt>
                <c:pt idx="884">
                  <c:v>-37292.428011760312</c:v>
                </c:pt>
                <c:pt idx="885">
                  <c:v>-35432.83802606057</c:v>
                </c:pt>
                <c:pt idx="886">
                  <c:v>-39481.785982794841</c:v>
                </c:pt>
                <c:pt idx="887">
                  <c:v>-63262.027342134141</c:v>
                </c:pt>
                <c:pt idx="888">
                  <c:v>-29776.244160631366</c:v>
                </c:pt>
                <c:pt idx="889">
                  <c:v>-26626.940764908199</c:v>
                </c:pt>
                <c:pt idx="890">
                  <c:v>-33253.745715242243</c:v>
                </c:pt>
                <c:pt idx="891">
                  <c:v>-30508.473929052285</c:v>
                </c:pt>
                <c:pt idx="892">
                  <c:v>-30758.69690397002</c:v>
                </c:pt>
                <c:pt idx="893">
                  <c:v>-62087.06882036454</c:v>
                </c:pt>
                <c:pt idx="894">
                  <c:v>-31463.017632275674</c:v>
                </c:pt>
                <c:pt idx="895">
                  <c:v>-58004.298267498933</c:v>
                </c:pt>
                <c:pt idx="896">
                  <c:v>-15148.877688533947</c:v>
                </c:pt>
                <c:pt idx="897">
                  <c:v>-27511.982994120866</c:v>
                </c:pt>
                <c:pt idx="898">
                  <c:v>-21962.580104938286</c:v>
                </c:pt>
                <c:pt idx="899">
                  <c:v>-23165.714925797627</c:v>
                </c:pt>
                <c:pt idx="900">
                  <c:v>-31901.659110465756</c:v>
                </c:pt>
                <c:pt idx="901">
                  <c:v>-34859.364592814585</c:v>
                </c:pt>
                <c:pt idx="902">
                  <c:v>-30165.775145819302</c:v>
                </c:pt>
                <c:pt idx="903">
                  <c:v>-33581.965922625648</c:v>
                </c:pt>
                <c:pt idx="904">
                  <c:v>-31667.250347318542</c:v>
                </c:pt>
                <c:pt idx="905">
                  <c:v>-30303.914538845333</c:v>
                </c:pt>
                <c:pt idx="906">
                  <c:v>-33981.103378062078</c:v>
                </c:pt>
                <c:pt idx="907">
                  <c:v>-18996.421542543772</c:v>
                </c:pt>
                <c:pt idx="908">
                  <c:v>-16037.339536438725</c:v>
                </c:pt>
                <c:pt idx="909">
                  <c:v>-13957.715829837907</c:v>
                </c:pt>
                <c:pt idx="910">
                  <c:v>-52618.58487424429</c:v>
                </c:pt>
                <c:pt idx="911">
                  <c:v>-34308.878075025161</c:v>
                </c:pt>
                <c:pt idx="912">
                  <c:v>-31301.00748270574</c:v>
                </c:pt>
                <c:pt idx="913">
                  <c:v>-15574.335808305812</c:v>
                </c:pt>
                <c:pt idx="914">
                  <c:v>-39744.823833306116</c:v>
                </c:pt>
                <c:pt idx="915">
                  <c:v>-27420.771716038544</c:v>
                </c:pt>
                <c:pt idx="916">
                  <c:v>-26526.658515354728</c:v>
                </c:pt>
                <c:pt idx="917">
                  <c:v>-25848.200985753298</c:v>
                </c:pt>
                <c:pt idx="918">
                  <c:v>-5032.7280210096505</c:v>
                </c:pt>
                <c:pt idx="919">
                  <c:v>-28866.734516943805</c:v>
                </c:pt>
                <c:pt idx="920">
                  <c:v>-27915.102065978441</c:v>
                </c:pt>
                <c:pt idx="921">
                  <c:v>-29733.124392274112</c:v>
                </c:pt>
                <c:pt idx="922">
                  <c:v>-28827.217292190064</c:v>
                </c:pt>
                <c:pt idx="923">
                  <c:v>-27315.954462861308</c:v>
                </c:pt>
                <c:pt idx="924">
                  <c:v>-27893.324608705676</c:v>
                </c:pt>
                <c:pt idx="925">
                  <c:v>-32561.383908136631</c:v>
                </c:pt>
                <c:pt idx="926">
                  <c:v>-26219.458028702662</c:v>
                </c:pt>
                <c:pt idx="927">
                  <c:v>-34465.532682249555</c:v>
                </c:pt>
                <c:pt idx="928">
                  <c:v>-10405.548637724001</c:v>
                </c:pt>
                <c:pt idx="929">
                  <c:v>-29505.489369433591</c:v>
                </c:pt>
                <c:pt idx="930">
                  <c:v>-26315.887460060876</c:v>
                </c:pt>
                <c:pt idx="931">
                  <c:v>-70490.823068920916</c:v>
                </c:pt>
                <c:pt idx="932">
                  <c:v>-42289.99869646279</c:v>
                </c:pt>
                <c:pt idx="933">
                  <c:v>-39481.843885171336</c:v>
                </c:pt>
                <c:pt idx="934">
                  <c:v>-40238.125033563098</c:v>
                </c:pt>
                <c:pt idx="935">
                  <c:v>-27111.535036239293</c:v>
                </c:pt>
                <c:pt idx="936">
                  <c:v>-28761.15029070391</c:v>
                </c:pt>
                <c:pt idx="937">
                  <c:v>-28291.188398760612</c:v>
                </c:pt>
                <c:pt idx="938">
                  <c:v>-26445.568038162397</c:v>
                </c:pt>
                <c:pt idx="939">
                  <c:v>-82596.491008939061</c:v>
                </c:pt>
                <c:pt idx="940">
                  <c:v>-5009.2893086135737</c:v>
                </c:pt>
                <c:pt idx="941">
                  <c:v>-25741.064892930895</c:v>
                </c:pt>
                <c:pt idx="942">
                  <c:v>-89945.902308526129</c:v>
                </c:pt>
                <c:pt idx="943">
                  <c:v>-24242.66877776201</c:v>
                </c:pt>
                <c:pt idx="944">
                  <c:v>-31793.749416327366</c:v>
                </c:pt>
                <c:pt idx="945">
                  <c:v>-28822.193624912717</c:v>
                </c:pt>
                <c:pt idx="946">
                  <c:v>-31773.132037109208</c:v>
                </c:pt>
                <c:pt idx="947">
                  <c:v>-18420.295604327024</c:v>
                </c:pt>
                <c:pt idx="948">
                  <c:v>-33542.70445928241</c:v>
                </c:pt>
                <c:pt idx="949">
                  <c:v>-32349.161865377406</c:v>
                </c:pt>
                <c:pt idx="950">
                  <c:v>-29692.477694364236</c:v>
                </c:pt>
                <c:pt idx="951">
                  <c:v>-39995.812499752064</c:v>
                </c:pt>
                <c:pt idx="952">
                  <c:v>-23431.866877789129</c:v>
                </c:pt>
                <c:pt idx="953">
                  <c:v>-31724.418316753217</c:v>
                </c:pt>
                <c:pt idx="954">
                  <c:v>-30003.001378009518</c:v>
                </c:pt>
                <c:pt idx="955">
                  <c:v>-46576.190916760956</c:v>
                </c:pt>
                <c:pt idx="956">
                  <c:v>-21577.88538614416</c:v>
                </c:pt>
                <c:pt idx="957">
                  <c:v>-24336.932878507338</c:v>
                </c:pt>
                <c:pt idx="958">
                  <c:v>-27169.324220953735</c:v>
                </c:pt>
                <c:pt idx="959">
                  <c:v>-73246.642040997409</c:v>
                </c:pt>
                <c:pt idx="960">
                  <c:v>-26766.66604780317</c:v>
                </c:pt>
                <c:pt idx="961">
                  <c:v>454.06345406874607</c:v>
                </c:pt>
                <c:pt idx="962">
                  <c:v>-30156.747089873279</c:v>
                </c:pt>
                <c:pt idx="963">
                  <c:v>-25814.709241577912</c:v>
                </c:pt>
                <c:pt idx="964">
                  <c:v>-56553.021734989503</c:v>
                </c:pt>
                <c:pt idx="965">
                  <c:v>-5985.5785932847066</c:v>
                </c:pt>
                <c:pt idx="966">
                  <c:v>-24680.098869241818</c:v>
                </c:pt>
                <c:pt idx="967">
                  <c:v>-34998.858646675173</c:v>
                </c:pt>
                <c:pt idx="968">
                  <c:v>-31600.885852874759</c:v>
                </c:pt>
                <c:pt idx="969">
                  <c:v>-17625.464505934186</c:v>
                </c:pt>
                <c:pt idx="970">
                  <c:v>-30068.257673383727</c:v>
                </c:pt>
                <c:pt idx="971">
                  <c:v>-18889.41488616712</c:v>
                </c:pt>
                <c:pt idx="972">
                  <c:v>-31050.334806503073</c:v>
                </c:pt>
                <c:pt idx="973">
                  <c:v>10530.20572165717</c:v>
                </c:pt>
                <c:pt idx="974">
                  <c:v>-32125.411830054058</c:v>
                </c:pt>
                <c:pt idx="975">
                  <c:v>-9037.447760903975</c:v>
                </c:pt>
                <c:pt idx="976">
                  <c:v>-26390.81642716167</c:v>
                </c:pt>
                <c:pt idx="977">
                  <c:v>-24145.393516129763</c:v>
                </c:pt>
                <c:pt idx="978">
                  <c:v>-30145.091704744736</c:v>
                </c:pt>
                <c:pt idx="979">
                  <c:v>-38129.055140408556</c:v>
                </c:pt>
                <c:pt idx="980">
                  <c:v>-23845.371852685748</c:v>
                </c:pt>
                <c:pt idx="981">
                  <c:v>-39692.613821362196</c:v>
                </c:pt>
                <c:pt idx="982">
                  <c:v>-16904.238945598219</c:v>
                </c:pt>
                <c:pt idx="983">
                  <c:v>-58613.304281831428</c:v>
                </c:pt>
                <c:pt idx="984">
                  <c:v>-20955.174976167356</c:v>
                </c:pt>
                <c:pt idx="985">
                  <c:v>-29598.342065402088</c:v>
                </c:pt>
                <c:pt idx="986">
                  <c:v>-23730.377507121346</c:v>
                </c:pt>
                <c:pt idx="987">
                  <c:v>-32904.542992413597</c:v>
                </c:pt>
                <c:pt idx="988">
                  <c:v>-19803.423333232429</c:v>
                </c:pt>
                <c:pt idx="989">
                  <c:v>-28411.393151575918</c:v>
                </c:pt>
                <c:pt idx="990">
                  <c:v>-44809.089501825343</c:v>
                </c:pt>
                <c:pt idx="991">
                  <c:v>-34334.091222176132</c:v>
                </c:pt>
                <c:pt idx="992">
                  <c:v>-23684.980541706012</c:v>
                </c:pt>
                <c:pt idx="993">
                  <c:v>-34902.907805024224</c:v>
                </c:pt>
                <c:pt idx="994">
                  <c:v>-31225.412006736515</c:v>
                </c:pt>
                <c:pt idx="995">
                  <c:v>-30451.96239019894</c:v>
                </c:pt>
                <c:pt idx="996">
                  <c:v>-29153.677345900833</c:v>
                </c:pt>
                <c:pt idx="997">
                  <c:v>-34993.975510491327</c:v>
                </c:pt>
                <c:pt idx="998">
                  <c:v>-33782.753501909574</c:v>
                </c:pt>
                <c:pt idx="999">
                  <c:v>-29623.728020357048</c:v>
                </c:pt>
                <c:pt idx="1000">
                  <c:v>-29708.368017845423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D9C-46D7-89EF-75DB4D183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7947192"/>
        <c:axId val="707942928"/>
      </c:scatterChart>
      <c:valAx>
        <c:axId val="707947192"/>
        <c:scaling>
          <c:orientation val="minMax"/>
          <c:min val="-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400" b="1"/>
                  <a:t>QALYs</a:t>
                </a:r>
              </a:p>
            </c:rich>
          </c:tx>
          <c:layout>
            <c:manualLayout>
              <c:xMode val="edge"/>
              <c:yMode val="edge"/>
              <c:x val="0.46659516927472677"/>
              <c:y val="0.930128029770926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7942928"/>
        <c:crosses val="autoZero"/>
        <c:crossBetween val="midCat"/>
      </c:valAx>
      <c:valAx>
        <c:axId val="707942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400" b="1" i="0"/>
                  <a:t>Costs (£1,000s)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7947192"/>
        <c:crosses val="autoZero"/>
        <c:crossBetween val="midCat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continuous cetuximab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2"/>
            <c:intercept val="0"/>
            <c:dispRSqr val="1"/>
            <c:dispEq val="1"/>
            <c:trendlineLbl>
              <c:layout>
                <c:manualLayout>
                  <c:x val="-0.51428417306732366"/>
                  <c:y val="1.4888763904511936E-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Times New Roman" panose="02020603050405020304" pitchFamily="18" charset="0"/>
                        <a:ea typeface="+mn-ea"/>
                        <a:cs typeface="Times New Roman" panose="02020603050405020304" pitchFamily="18" charset="0"/>
                      </a:defRPr>
                    </a:pPr>
                    <a:r>
                      <a:rPr lang="en-US" sz="1200" b="1" baseline="0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y = 84971x</a:t>
                    </a:r>
                    <a:br>
                      <a:rPr lang="en-US" sz="1200" b="1" baseline="0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</a:br>
                    <a:r>
                      <a:rPr lang="en-US" sz="1200" b="1" baseline="0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R² = 0.9897</a:t>
                    </a:r>
                  </a:p>
                  <a:p>
                    <a:pPr>
                      <a:defRPr sz="1200">
                        <a:latin typeface="Times New Roman" panose="02020603050405020304" pitchFamily="18" charset="0"/>
                        <a:cs typeface="Times New Roman" panose="02020603050405020304" pitchFamily="18" charset="0"/>
                      </a:defRPr>
                    </a:pPr>
                    <a:r>
                      <a:rPr lang="en-US" sz="1200" b="1" baseline="0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***p&lt;0.001</a:t>
                    </a:r>
                    <a:endParaRPr lang="en-US" sz="1200" b="1">
                      <a:latin typeface="Times New Roman" panose="02020603050405020304" pitchFamily="18" charset="0"/>
                      <a:cs typeface="Times New Roman" panose="02020603050405020304" pitchFamily="18" charset="0"/>
                    </a:endParaRP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en-US"/>
                </a:p>
              </c:txPr>
            </c:trendlineLbl>
          </c:trendline>
          <c:xVal>
            <c:numRef>
              <c:f>'PSM Plane incr'!$B$2:$B$1001</c:f>
              <c:numCache>
                <c:formatCode>General</c:formatCode>
                <c:ptCount val="1000"/>
                <c:pt idx="0">
                  <c:v>1.0974680000000001</c:v>
                </c:pt>
                <c:pt idx="1">
                  <c:v>1.101507</c:v>
                </c:pt>
                <c:pt idx="2">
                  <c:v>1.0313699999999999</c:v>
                </c:pt>
                <c:pt idx="3">
                  <c:v>0.95509580000000005</c:v>
                </c:pt>
                <c:pt idx="4">
                  <c:v>1.1616740000000001</c:v>
                </c:pt>
                <c:pt idx="5">
                  <c:v>1.05321</c:v>
                </c:pt>
                <c:pt idx="6">
                  <c:v>1.1463209999999999</c:v>
                </c:pt>
                <c:pt idx="7">
                  <c:v>1.0409630000000001</c:v>
                </c:pt>
                <c:pt idx="8">
                  <c:v>1.0429619999999999</c:v>
                </c:pt>
                <c:pt idx="9">
                  <c:v>1.0326630000000001</c:v>
                </c:pt>
                <c:pt idx="10">
                  <c:v>1.060098</c:v>
                </c:pt>
                <c:pt idx="11">
                  <c:v>1.0050319999999999</c:v>
                </c:pt>
                <c:pt idx="12">
                  <c:v>1.098077</c:v>
                </c:pt>
                <c:pt idx="13">
                  <c:v>1.098025</c:v>
                </c:pt>
                <c:pt idx="14">
                  <c:v>1.068632</c:v>
                </c:pt>
                <c:pt idx="15">
                  <c:v>1.082006</c:v>
                </c:pt>
                <c:pt idx="16">
                  <c:v>1.0755999999999999</c:v>
                </c:pt>
                <c:pt idx="17">
                  <c:v>1.178212</c:v>
                </c:pt>
                <c:pt idx="18">
                  <c:v>1.0548519999999999</c:v>
                </c:pt>
                <c:pt idx="19">
                  <c:v>1.0352300000000001</c:v>
                </c:pt>
                <c:pt idx="20">
                  <c:v>1.004038</c:v>
                </c:pt>
                <c:pt idx="21">
                  <c:v>1.1367229999999999</c:v>
                </c:pt>
                <c:pt idx="22">
                  <c:v>1.178795</c:v>
                </c:pt>
                <c:pt idx="23">
                  <c:v>0.9939907</c:v>
                </c:pt>
                <c:pt idx="24">
                  <c:v>1.06501</c:v>
                </c:pt>
                <c:pt idx="25">
                  <c:v>0.99096790000000001</c:v>
                </c:pt>
                <c:pt idx="26">
                  <c:v>1.1446879999999999</c:v>
                </c:pt>
                <c:pt idx="27">
                  <c:v>1.142733</c:v>
                </c:pt>
                <c:pt idx="28">
                  <c:v>1.1090990000000001</c:v>
                </c:pt>
                <c:pt idx="29">
                  <c:v>1.1159859999999999</c:v>
                </c:pt>
                <c:pt idx="30">
                  <c:v>1.09687</c:v>
                </c:pt>
                <c:pt idx="31">
                  <c:v>1.1829879999999999</c:v>
                </c:pt>
                <c:pt idx="32">
                  <c:v>1.0772930000000001</c:v>
                </c:pt>
                <c:pt idx="33">
                  <c:v>1.157877</c:v>
                </c:pt>
                <c:pt idx="34">
                  <c:v>1.17655</c:v>
                </c:pt>
                <c:pt idx="35">
                  <c:v>1.0828340000000001</c:v>
                </c:pt>
                <c:pt idx="36">
                  <c:v>1.221355</c:v>
                </c:pt>
                <c:pt idx="37">
                  <c:v>1.140299</c:v>
                </c:pt>
                <c:pt idx="38">
                  <c:v>1.0660719999999999</c:v>
                </c:pt>
                <c:pt idx="39">
                  <c:v>1.0243230000000001</c:v>
                </c:pt>
                <c:pt idx="40">
                  <c:v>1.085288</c:v>
                </c:pt>
                <c:pt idx="41">
                  <c:v>1.041817</c:v>
                </c:pt>
                <c:pt idx="42">
                  <c:v>1.1025039999999999</c:v>
                </c:pt>
                <c:pt idx="43">
                  <c:v>1.075755</c:v>
                </c:pt>
                <c:pt idx="44">
                  <c:v>1.1012280000000001</c:v>
                </c:pt>
                <c:pt idx="45">
                  <c:v>1.1828460000000001</c:v>
                </c:pt>
                <c:pt idx="46">
                  <c:v>1.1676310000000001</c:v>
                </c:pt>
                <c:pt idx="47">
                  <c:v>1.1281110000000001</c:v>
                </c:pt>
                <c:pt idx="48">
                  <c:v>1.1029139999999999</c:v>
                </c:pt>
                <c:pt idx="49">
                  <c:v>1.1605160000000001</c:v>
                </c:pt>
                <c:pt idx="50">
                  <c:v>1.1120760000000001</c:v>
                </c:pt>
                <c:pt idx="51">
                  <c:v>1.133535</c:v>
                </c:pt>
                <c:pt idx="52">
                  <c:v>1.0531710000000001</c:v>
                </c:pt>
                <c:pt idx="53">
                  <c:v>1.076613</c:v>
                </c:pt>
                <c:pt idx="54">
                  <c:v>1.213055</c:v>
                </c:pt>
                <c:pt idx="55">
                  <c:v>1.1007020000000001</c:v>
                </c:pt>
                <c:pt idx="56">
                  <c:v>1.217843</c:v>
                </c:pt>
                <c:pt idx="57">
                  <c:v>1.1535770000000001</c:v>
                </c:pt>
                <c:pt idx="58">
                  <c:v>1.247727</c:v>
                </c:pt>
                <c:pt idx="59">
                  <c:v>0.93878850000000003</c:v>
                </c:pt>
                <c:pt idx="60">
                  <c:v>1.200024</c:v>
                </c:pt>
                <c:pt idx="61">
                  <c:v>1.1221410000000001</c:v>
                </c:pt>
                <c:pt idx="62">
                  <c:v>1.092619</c:v>
                </c:pt>
                <c:pt idx="63">
                  <c:v>1.0528230000000001</c:v>
                </c:pt>
                <c:pt idx="64">
                  <c:v>1.162515</c:v>
                </c:pt>
                <c:pt idx="65">
                  <c:v>1.101091</c:v>
                </c:pt>
                <c:pt idx="66">
                  <c:v>1.23231</c:v>
                </c:pt>
                <c:pt idx="67">
                  <c:v>1.176442</c:v>
                </c:pt>
                <c:pt idx="68">
                  <c:v>1.1782969999999999</c:v>
                </c:pt>
                <c:pt idx="69">
                  <c:v>1.20678</c:v>
                </c:pt>
                <c:pt idx="70">
                  <c:v>1.2044490000000001</c:v>
                </c:pt>
                <c:pt idx="71">
                  <c:v>1.1053390000000001</c:v>
                </c:pt>
                <c:pt idx="72">
                  <c:v>1.1234960000000001</c:v>
                </c:pt>
                <c:pt idx="73">
                  <c:v>1.1276710000000001</c:v>
                </c:pt>
                <c:pt idx="74">
                  <c:v>1.190234</c:v>
                </c:pt>
                <c:pt idx="75">
                  <c:v>1.089466</c:v>
                </c:pt>
                <c:pt idx="76">
                  <c:v>1.1913659999999999</c:v>
                </c:pt>
                <c:pt idx="77">
                  <c:v>1.054862</c:v>
                </c:pt>
                <c:pt idx="78">
                  <c:v>1.151348</c:v>
                </c:pt>
                <c:pt idx="79">
                  <c:v>1.1050530000000001</c:v>
                </c:pt>
                <c:pt idx="80">
                  <c:v>1.0921970000000001</c:v>
                </c:pt>
                <c:pt idx="81">
                  <c:v>1.197559</c:v>
                </c:pt>
                <c:pt idx="82">
                  <c:v>1.110287</c:v>
                </c:pt>
                <c:pt idx="83">
                  <c:v>1.129726</c:v>
                </c:pt>
                <c:pt idx="84">
                  <c:v>1.060767</c:v>
                </c:pt>
                <c:pt idx="85">
                  <c:v>1.0595300000000001</c:v>
                </c:pt>
                <c:pt idx="86">
                  <c:v>1.2020850000000001</c:v>
                </c:pt>
                <c:pt idx="87">
                  <c:v>1.12016</c:v>
                </c:pt>
                <c:pt idx="88">
                  <c:v>1.2474460000000001</c:v>
                </c:pt>
                <c:pt idx="89">
                  <c:v>1.2964100000000001</c:v>
                </c:pt>
                <c:pt idx="90">
                  <c:v>1.149629</c:v>
                </c:pt>
                <c:pt idx="91">
                  <c:v>1.1524650000000001</c:v>
                </c:pt>
                <c:pt idx="92">
                  <c:v>1.088255</c:v>
                </c:pt>
                <c:pt idx="93">
                  <c:v>1.1494450000000001</c:v>
                </c:pt>
                <c:pt idx="94">
                  <c:v>1.305877</c:v>
                </c:pt>
                <c:pt idx="95">
                  <c:v>1.1416329999999999</c:v>
                </c:pt>
                <c:pt idx="96">
                  <c:v>1.151999</c:v>
                </c:pt>
                <c:pt idx="97">
                  <c:v>1.089175</c:v>
                </c:pt>
                <c:pt idx="98">
                  <c:v>1.2030989999999999</c:v>
                </c:pt>
                <c:pt idx="99">
                  <c:v>1.0336799999999999</c:v>
                </c:pt>
                <c:pt idx="100">
                  <c:v>1.1970559999999999</c:v>
                </c:pt>
                <c:pt idx="101">
                  <c:v>1.26464</c:v>
                </c:pt>
                <c:pt idx="102">
                  <c:v>1.1787160000000001</c:v>
                </c:pt>
                <c:pt idx="103">
                  <c:v>1.068889</c:v>
                </c:pt>
                <c:pt idx="104">
                  <c:v>1.1659459999999999</c:v>
                </c:pt>
                <c:pt idx="105">
                  <c:v>1.0526770000000001</c:v>
                </c:pt>
                <c:pt idx="106">
                  <c:v>1.153872</c:v>
                </c:pt>
                <c:pt idx="107">
                  <c:v>1.2060919999999999</c:v>
                </c:pt>
                <c:pt idx="108">
                  <c:v>1.203376</c:v>
                </c:pt>
                <c:pt idx="109">
                  <c:v>1.1397120000000001</c:v>
                </c:pt>
                <c:pt idx="110">
                  <c:v>1.21536</c:v>
                </c:pt>
                <c:pt idx="111">
                  <c:v>0.97840870000000002</c:v>
                </c:pt>
                <c:pt idx="112">
                  <c:v>1.1822870000000001</c:v>
                </c:pt>
                <c:pt idx="113">
                  <c:v>1.098236</c:v>
                </c:pt>
                <c:pt idx="114">
                  <c:v>1.2212430000000001</c:v>
                </c:pt>
                <c:pt idx="115">
                  <c:v>1.090282</c:v>
                </c:pt>
                <c:pt idx="116">
                  <c:v>1.223114</c:v>
                </c:pt>
                <c:pt idx="117">
                  <c:v>1.123248</c:v>
                </c:pt>
                <c:pt idx="118">
                  <c:v>1.146355</c:v>
                </c:pt>
                <c:pt idx="119">
                  <c:v>1.1475690000000001</c:v>
                </c:pt>
                <c:pt idx="120">
                  <c:v>1.0811839999999999</c:v>
                </c:pt>
                <c:pt idx="121">
                  <c:v>1.120171</c:v>
                </c:pt>
                <c:pt idx="122">
                  <c:v>1.179073</c:v>
                </c:pt>
                <c:pt idx="123">
                  <c:v>1.129948</c:v>
                </c:pt>
                <c:pt idx="124">
                  <c:v>1.2170700000000001</c:v>
                </c:pt>
                <c:pt idx="125">
                  <c:v>1.1154440000000001</c:v>
                </c:pt>
                <c:pt idx="126">
                  <c:v>1.107024</c:v>
                </c:pt>
                <c:pt idx="127">
                  <c:v>1.2335</c:v>
                </c:pt>
                <c:pt idx="128">
                  <c:v>1.1989350000000001</c:v>
                </c:pt>
                <c:pt idx="129">
                  <c:v>1.2323729999999999</c:v>
                </c:pt>
                <c:pt idx="130">
                  <c:v>1.1418299999999999</c:v>
                </c:pt>
                <c:pt idx="131">
                  <c:v>1.1687749999999999</c:v>
                </c:pt>
                <c:pt idx="132">
                  <c:v>1.1367860000000001</c:v>
                </c:pt>
                <c:pt idx="133">
                  <c:v>1.072362</c:v>
                </c:pt>
                <c:pt idx="134">
                  <c:v>1.1158570000000001</c:v>
                </c:pt>
                <c:pt idx="135">
                  <c:v>1.1357950000000001</c:v>
                </c:pt>
                <c:pt idx="136">
                  <c:v>1.14123</c:v>
                </c:pt>
                <c:pt idx="137">
                  <c:v>1.1582920000000001</c:v>
                </c:pt>
                <c:pt idx="138">
                  <c:v>1.2635320000000001</c:v>
                </c:pt>
                <c:pt idx="139">
                  <c:v>1.228443</c:v>
                </c:pt>
                <c:pt idx="140">
                  <c:v>1.2406349999999999</c:v>
                </c:pt>
                <c:pt idx="141">
                  <c:v>1.191478</c:v>
                </c:pt>
                <c:pt idx="142">
                  <c:v>1.1939660000000001</c:v>
                </c:pt>
                <c:pt idx="143">
                  <c:v>1.11846</c:v>
                </c:pt>
                <c:pt idx="144">
                  <c:v>1.1280410000000001</c:v>
                </c:pt>
                <c:pt idx="145">
                  <c:v>1.196318</c:v>
                </c:pt>
                <c:pt idx="146">
                  <c:v>1.200847</c:v>
                </c:pt>
                <c:pt idx="147">
                  <c:v>1.212979</c:v>
                </c:pt>
                <c:pt idx="148">
                  <c:v>1.0968640000000001</c:v>
                </c:pt>
                <c:pt idx="149">
                  <c:v>1.065312</c:v>
                </c:pt>
                <c:pt idx="150">
                  <c:v>1.184963</c:v>
                </c:pt>
                <c:pt idx="151">
                  <c:v>1.172445</c:v>
                </c:pt>
                <c:pt idx="152">
                  <c:v>1.1625890000000001</c:v>
                </c:pt>
                <c:pt idx="153">
                  <c:v>1.316638</c:v>
                </c:pt>
                <c:pt idx="154">
                  <c:v>1.1799470000000001</c:v>
                </c:pt>
                <c:pt idx="155">
                  <c:v>1.051242</c:v>
                </c:pt>
                <c:pt idx="156">
                  <c:v>1.2212810000000001</c:v>
                </c:pt>
                <c:pt idx="157">
                  <c:v>1.189476</c:v>
                </c:pt>
                <c:pt idx="158">
                  <c:v>1.0823469999999999</c:v>
                </c:pt>
                <c:pt idx="159">
                  <c:v>1.190212</c:v>
                </c:pt>
                <c:pt idx="160">
                  <c:v>1.151346</c:v>
                </c:pt>
                <c:pt idx="161">
                  <c:v>1.166547</c:v>
                </c:pt>
                <c:pt idx="162">
                  <c:v>1.0111349999999999</c:v>
                </c:pt>
                <c:pt idx="163">
                  <c:v>1.1384300000000001</c:v>
                </c:pt>
                <c:pt idx="164">
                  <c:v>1.1809609999999999</c:v>
                </c:pt>
                <c:pt idx="165">
                  <c:v>1.2648699999999999</c:v>
                </c:pt>
                <c:pt idx="166">
                  <c:v>1.2122219999999999</c:v>
                </c:pt>
                <c:pt idx="167">
                  <c:v>1.2752730000000001</c:v>
                </c:pt>
                <c:pt idx="168">
                  <c:v>1.1396090000000001</c:v>
                </c:pt>
                <c:pt idx="169">
                  <c:v>1.235106</c:v>
                </c:pt>
                <c:pt idx="170">
                  <c:v>1.209694</c:v>
                </c:pt>
                <c:pt idx="171">
                  <c:v>1.132782</c:v>
                </c:pt>
                <c:pt idx="172">
                  <c:v>1.1494409999999999</c:v>
                </c:pt>
                <c:pt idx="173">
                  <c:v>1.247689</c:v>
                </c:pt>
                <c:pt idx="174">
                  <c:v>1.1673709999999999</c:v>
                </c:pt>
                <c:pt idx="175">
                  <c:v>1.154914</c:v>
                </c:pt>
                <c:pt idx="176">
                  <c:v>1.1527750000000001</c:v>
                </c:pt>
                <c:pt idx="177">
                  <c:v>1.1620699999999999</c:v>
                </c:pt>
                <c:pt idx="178">
                  <c:v>1.308996</c:v>
                </c:pt>
                <c:pt idx="179">
                  <c:v>1.307609</c:v>
                </c:pt>
                <c:pt idx="180">
                  <c:v>1.202385</c:v>
                </c:pt>
                <c:pt idx="181">
                  <c:v>1.177427</c:v>
                </c:pt>
                <c:pt idx="182">
                  <c:v>1.1642429999999999</c:v>
                </c:pt>
                <c:pt idx="183">
                  <c:v>1.183886</c:v>
                </c:pt>
                <c:pt idx="184">
                  <c:v>1.265091</c:v>
                </c:pt>
                <c:pt idx="185">
                  <c:v>1.113971</c:v>
                </c:pt>
                <c:pt idx="186">
                  <c:v>1.140468</c:v>
                </c:pt>
                <c:pt idx="187">
                  <c:v>1.227347</c:v>
                </c:pt>
                <c:pt idx="188">
                  <c:v>1.095062</c:v>
                </c:pt>
                <c:pt idx="189">
                  <c:v>1.0347420000000001</c:v>
                </c:pt>
                <c:pt idx="190">
                  <c:v>1.1925269999999999</c:v>
                </c:pt>
                <c:pt idx="191">
                  <c:v>1.1658269999999999</c:v>
                </c:pt>
                <c:pt idx="192">
                  <c:v>1.286915</c:v>
                </c:pt>
                <c:pt idx="193">
                  <c:v>1.192315</c:v>
                </c:pt>
                <c:pt idx="194">
                  <c:v>1.066038</c:v>
                </c:pt>
                <c:pt idx="195">
                  <c:v>1.152706</c:v>
                </c:pt>
                <c:pt idx="196">
                  <c:v>1.1754279999999999</c:v>
                </c:pt>
                <c:pt idx="197">
                  <c:v>1.243158</c:v>
                </c:pt>
                <c:pt idx="198">
                  <c:v>1.2295769999999999</c:v>
                </c:pt>
                <c:pt idx="199">
                  <c:v>1.255609</c:v>
                </c:pt>
                <c:pt idx="200">
                  <c:v>1.274778</c:v>
                </c:pt>
                <c:pt idx="201">
                  <c:v>1.274896</c:v>
                </c:pt>
                <c:pt idx="202">
                  <c:v>1.2321500000000001</c:v>
                </c:pt>
                <c:pt idx="203">
                  <c:v>1.115138</c:v>
                </c:pt>
                <c:pt idx="204">
                  <c:v>1.179224</c:v>
                </c:pt>
                <c:pt idx="205">
                  <c:v>1.0888310000000001</c:v>
                </c:pt>
                <c:pt idx="206">
                  <c:v>1.2042219999999999</c:v>
                </c:pt>
                <c:pt idx="207">
                  <c:v>1.1784859999999999</c:v>
                </c:pt>
                <c:pt idx="208">
                  <c:v>1.1946110000000001</c:v>
                </c:pt>
                <c:pt idx="209">
                  <c:v>1.225862</c:v>
                </c:pt>
                <c:pt idx="210">
                  <c:v>1.2811159999999999</c:v>
                </c:pt>
                <c:pt idx="211">
                  <c:v>1.187932</c:v>
                </c:pt>
                <c:pt idx="212">
                  <c:v>1.2586630000000001</c:v>
                </c:pt>
                <c:pt idx="213">
                  <c:v>1.252904</c:v>
                </c:pt>
                <c:pt idx="214">
                  <c:v>1.269512</c:v>
                </c:pt>
                <c:pt idx="215">
                  <c:v>1.108244</c:v>
                </c:pt>
                <c:pt idx="216">
                  <c:v>1.2215940000000001</c:v>
                </c:pt>
                <c:pt idx="217">
                  <c:v>1.219028</c:v>
                </c:pt>
                <c:pt idx="218">
                  <c:v>1.1200049999999999</c:v>
                </c:pt>
                <c:pt idx="219">
                  <c:v>1.2002919999999999</c:v>
                </c:pt>
                <c:pt idx="220">
                  <c:v>1.1936070000000001</c:v>
                </c:pt>
                <c:pt idx="221">
                  <c:v>1.170892</c:v>
                </c:pt>
                <c:pt idx="222">
                  <c:v>1.216089</c:v>
                </c:pt>
                <c:pt idx="223">
                  <c:v>1.312924</c:v>
                </c:pt>
                <c:pt idx="224">
                  <c:v>1.1564829999999999</c:v>
                </c:pt>
                <c:pt idx="225">
                  <c:v>1.1951849999999999</c:v>
                </c:pt>
                <c:pt idx="226">
                  <c:v>1.278111</c:v>
                </c:pt>
                <c:pt idx="227">
                  <c:v>1.1761779999999999</c:v>
                </c:pt>
                <c:pt idx="228">
                  <c:v>1.214521</c:v>
                </c:pt>
                <c:pt idx="229">
                  <c:v>1.0778760000000001</c:v>
                </c:pt>
                <c:pt idx="230">
                  <c:v>1.2183820000000001</c:v>
                </c:pt>
                <c:pt idx="231">
                  <c:v>1.152676</c:v>
                </c:pt>
                <c:pt idx="232">
                  <c:v>1.1547689999999999</c:v>
                </c:pt>
                <c:pt idx="233">
                  <c:v>1.2578279999999999</c:v>
                </c:pt>
                <c:pt idx="234">
                  <c:v>1.122509</c:v>
                </c:pt>
                <c:pt idx="235">
                  <c:v>1.1664870000000001</c:v>
                </c:pt>
                <c:pt idx="236">
                  <c:v>1.25997</c:v>
                </c:pt>
                <c:pt idx="237">
                  <c:v>1.2008099999999999</c:v>
                </c:pt>
                <c:pt idx="238">
                  <c:v>1.1698040000000001</c:v>
                </c:pt>
                <c:pt idx="239">
                  <c:v>1.104395</c:v>
                </c:pt>
                <c:pt idx="240">
                  <c:v>1.2114180000000001</c:v>
                </c:pt>
                <c:pt idx="241">
                  <c:v>1.0705800000000001</c:v>
                </c:pt>
                <c:pt idx="242">
                  <c:v>1.212618</c:v>
                </c:pt>
                <c:pt idx="243">
                  <c:v>1.230067</c:v>
                </c:pt>
                <c:pt idx="244">
                  <c:v>1.2193989999999999</c:v>
                </c:pt>
                <c:pt idx="245">
                  <c:v>1.196134</c:v>
                </c:pt>
                <c:pt idx="246">
                  <c:v>1.160401</c:v>
                </c:pt>
                <c:pt idx="247">
                  <c:v>1.3597859999999999</c:v>
                </c:pt>
                <c:pt idx="248">
                  <c:v>1.2139519999999999</c:v>
                </c:pt>
                <c:pt idx="249">
                  <c:v>1.239214</c:v>
                </c:pt>
                <c:pt idx="250">
                  <c:v>1.1699759999999999</c:v>
                </c:pt>
                <c:pt idx="251">
                  <c:v>1.3117890000000001</c:v>
                </c:pt>
                <c:pt idx="252">
                  <c:v>1.1901459999999999</c:v>
                </c:pt>
                <c:pt idx="253">
                  <c:v>1.1174900000000001</c:v>
                </c:pt>
                <c:pt idx="254">
                  <c:v>1.1548780000000001</c:v>
                </c:pt>
                <c:pt idx="255">
                  <c:v>1.191775</c:v>
                </c:pt>
                <c:pt idx="256">
                  <c:v>1.1301600000000001</c:v>
                </c:pt>
                <c:pt idx="257">
                  <c:v>1.0479890000000001</c:v>
                </c:pt>
                <c:pt idx="258">
                  <c:v>1.122252</c:v>
                </c:pt>
                <c:pt idx="259">
                  <c:v>1.0994539999999999</c:v>
                </c:pt>
                <c:pt idx="260">
                  <c:v>1.2005300000000001</c:v>
                </c:pt>
                <c:pt idx="261">
                  <c:v>1.1399630000000001</c:v>
                </c:pt>
                <c:pt idx="262">
                  <c:v>1.267463</c:v>
                </c:pt>
                <c:pt idx="263">
                  <c:v>1.20726</c:v>
                </c:pt>
                <c:pt idx="264">
                  <c:v>1.1270500000000001</c:v>
                </c:pt>
                <c:pt idx="265">
                  <c:v>1.1959880000000001</c:v>
                </c:pt>
                <c:pt idx="266">
                  <c:v>1.195908</c:v>
                </c:pt>
                <c:pt idx="267">
                  <c:v>1.2096720000000001</c:v>
                </c:pt>
                <c:pt idx="268">
                  <c:v>1.282891</c:v>
                </c:pt>
                <c:pt idx="269">
                  <c:v>1.184933</c:v>
                </c:pt>
                <c:pt idx="270">
                  <c:v>1.266364</c:v>
                </c:pt>
                <c:pt idx="271">
                  <c:v>1.1714739999999999</c:v>
                </c:pt>
                <c:pt idx="272">
                  <c:v>1.1848190000000001</c:v>
                </c:pt>
                <c:pt idx="273">
                  <c:v>1.0984970000000001</c:v>
                </c:pt>
                <c:pt idx="274">
                  <c:v>1.1761790000000001</c:v>
                </c:pt>
                <c:pt idx="275">
                  <c:v>1.235036</c:v>
                </c:pt>
                <c:pt idx="276">
                  <c:v>1.2170099999999999</c:v>
                </c:pt>
                <c:pt idx="277">
                  <c:v>1.171535</c:v>
                </c:pt>
                <c:pt idx="278">
                  <c:v>1.2036070000000001</c:v>
                </c:pt>
                <c:pt idx="279">
                  <c:v>1.2453419999999999</c:v>
                </c:pt>
                <c:pt idx="280">
                  <c:v>1.2357359999999999</c:v>
                </c:pt>
                <c:pt idx="281">
                  <c:v>1.1809149999999999</c:v>
                </c:pt>
                <c:pt idx="282">
                  <c:v>1.1872039999999999</c:v>
                </c:pt>
                <c:pt idx="283">
                  <c:v>1.1623190000000001</c:v>
                </c:pt>
                <c:pt idx="284">
                  <c:v>1.1488370000000001</c:v>
                </c:pt>
                <c:pt idx="285">
                  <c:v>1.2090730000000001</c:v>
                </c:pt>
                <c:pt idx="286">
                  <c:v>1.3385260000000001</c:v>
                </c:pt>
                <c:pt idx="287">
                  <c:v>1.3218019999999999</c:v>
                </c:pt>
                <c:pt idx="288">
                  <c:v>1.1504890000000001</c:v>
                </c:pt>
                <c:pt idx="289">
                  <c:v>1.249279</c:v>
                </c:pt>
                <c:pt idx="290">
                  <c:v>1.19825</c:v>
                </c:pt>
                <c:pt idx="291">
                  <c:v>1.0871280000000001</c:v>
                </c:pt>
                <c:pt idx="292">
                  <c:v>1.2661039999999999</c:v>
                </c:pt>
                <c:pt idx="293">
                  <c:v>1.0782050000000001</c:v>
                </c:pt>
                <c:pt idx="294">
                  <c:v>1.1956</c:v>
                </c:pt>
                <c:pt idx="295">
                  <c:v>1.1308819999999999</c:v>
                </c:pt>
                <c:pt idx="296">
                  <c:v>1.2568220000000001</c:v>
                </c:pt>
                <c:pt idx="297">
                  <c:v>1.179538</c:v>
                </c:pt>
                <c:pt idx="298">
                  <c:v>1.1004659999999999</c:v>
                </c:pt>
                <c:pt idx="299">
                  <c:v>1.269441</c:v>
                </c:pt>
                <c:pt idx="300">
                  <c:v>1.204952</c:v>
                </c:pt>
                <c:pt idx="301">
                  <c:v>1.1647149999999999</c:v>
                </c:pt>
                <c:pt idx="302">
                  <c:v>1.1560520000000001</c:v>
                </c:pt>
                <c:pt idx="303">
                  <c:v>1.3288340000000001</c:v>
                </c:pt>
                <c:pt idx="304">
                  <c:v>1.2364269999999999</c:v>
                </c:pt>
                <c:pt idx="305">
                  <c:v>1.3076559999999999</c:v>
                </c:pt>
                <c:pt idx="306">
                  <c:v>1.1737409999999999</c:v>
                </c:pt>
                <c:pt idx="307">
                  <c:v>1.1288530000000001</c:v>
                </c:pt>
                <c:pt idx="308">
                  <c:v>1.2348589999999999</c:v>
                </c:pt>
                <c:pt idx="309">
                  <c:v>1.2572460000000001</c:v>
                </c:pt>
                <c:pt idx="310">
                  <c:v>1.300289</c:v>
                </c:pt>
                <c:pt idx="311">
                  <c:v>1.1554679999999999</c:v>
                </c:pt>
                <c:pt idx="312">
                  <c:v>1.1089599999999999</c:v>
                </c:pt>
                <c:pt idx="313">
                  <c:v>1.17554</c:v>
                </c:pt>
                <c:pt idx="314">
                  <c:v>1.122779</c:v>
                </c:pt>
                <c:pt idx="315">
                  <c:v>1.2457039999999999</c:v>
                </c:pt>
                <c:pt idx="316">
                  <c:v>1.181265</c:v>
                </c:pt>
                <c:pt idx="317">
                  <c:v>1.0994029999999999</c:v>
                </c:pt>
                <c:pt idx="318">
                  <c:v>1.2618480000000001</c:v>
                </c:pt>
                <c:pt idx="319">
                  <c:v>1.185551</c:v>
                </c:pt>
                <c:pt idx="320">
                  <c:v>1.2883420000000001</c:v>
                </c:pt>
                <c:pt idx="321">
                  <c:v>1.2363040000000001</c:v>
                </c:pt>
                <c:pt idx="322">
                  <c:v>1.1940390000000001</c:v>
                </c:pt>
                <c:pt idx="323">
                  <c:v>1.2074560000000001</c:v>
                </c:pt>
                <c:pt idx="324">
                  <c:v>1.1667700000000001</c:v>
                </c:pt>
                <c:pt idx="325">
                  <c:v>1.2775209999999999</c:v>
                </c:pt>
                <c:pt idx="326">
                  <c:v>1.210083</c:v>
                </c:pt>
                <c:pt idx="327">
                  <c:v>1.1815869999999999</c:v>
                </c:pt>
                <c:pt idx="328">
                  <c:v>1.166526</c:v>
                </c:pt>
                <c:pt idx="329">
                  <c:v>1.1932990000000001</c:v>
                </c:pt>
                <c:pt idx="330">
                  <c:v>1.2673460000000001</c:v>
                </c:pt>
                <c:pt idx="331">
                  <c:v>1.3592200000000001</c:v>
                </c:pt>
                <c:pt idx="332">
                  <c:v>1.1851689999999999</c:v>
                </c:pt>
                <c:pt idx="333">
                  <c:v>1.324576</c:v>
                </c:pt>
                <c:pt idx="334">
                  <c:v>1.1359159999999999</c:v>
                </c:pt>
                <c:pt idx="335">
                  <c:v>1.1312450000000001</c:v>
                </c:pt>
                <c:pt idx="336">
                  <c:v>1.2195940000000001</c:v>
                </c:pt>
                <c:pt idx="337">
                  <c:v>1.214318</c:v>
                </c:pt>
                <c:pt idx="338">
                  <c:v>1.220772</c:v>
                </c:pt>
                <c:pt idx="339">
                  <c:v>1.2380960000000001</c:v>
                </c:pt>
                <c:pt idx="340">
                  <c:v>1.1729810000000001</c:v>
                </c:pt>
                <c:pt idx="341">
                  <c:v>1.227393</c:v>
                </c:pt>
                <c:pt idx="342">
                  <c:v>1.263309</c:v>
                </c:pt>
                <c:pt idx="343">
                  <c:v>1.2839499999999999</c:v>
                </c:pt>
                <c:pt idx="344">
                  <c:v>1.2536099999999999</c:v>
                </c:pt>
                <c:pt idx="345">
                  <c:v>1.253368</c:v>
                </c:pt>
                <c:pt idx="346">
                  <c:v>1.203694</c:v>
                </c:pt>
                <c:pt idx="347">
                  <c:v>1.227814</c:v>
                </c:pt>
                <c:pt idx="348">
                  <c:v>1.1669609999999999</c:v>
                </c:pt>
                <c:pt idx="349">
                  <c:v>1.2155130000000001</c:v>
                </c:pt>
                <c:pt idx="350">
                  <c:v>1.0288060000000001</c:v>
                </c:pt>
                <c:pt idx="351">
                  <c:v>1.235968</c:v>
                </c:pt>
                <c:pt idx="352">
                  <c:v>1.3136129999999999</c:v>
                </c:pt>
                <c:pt idx="353">
                  <c:v>1.144441</c:v>
                </c:pt>
                <c:pt idx="354">
                  <c:v>1.2883279999999999</c:v>
                </c:pt>
                <c:pt idx="355">
                  <c:v>1.203729</c:v>
                </c:pt>
                <c:pt idx="356">
                  <c:v>1.152309</c:v>
                </c:pt>
                <c:pt idx="357">
                  <c:v>1.2261310000000001</c:v>
                </c:pt>
                <c:pt idx="358">
                  <c:v>1.197549</c:v>
                </c:pt>
                <c:pt idx="359">
                  <c:v>1.2713479999999999</c:v>
                </c:pt>
                <c:pt idx="360">
                  <c:v>1.2193160000000001</c:v>
                </c:pt>
                <c:pt idx="361">
                  <c:v>1.2903210000000001</c:v>
                </c:pt>
                <c:pt idx="362">
                  <c:v>1.281426</c:v>
                </c:pt>
                <c:pt idx="363">
                  <c:v>1.3740870000000001</c:v>
                </c:pt>
                <c:pt idx="364">
                  <c:v>1.2927789999999999</c:v>
                </c:pt>
                <c:pt idx="365">
                  <c:v>1.1750050000000001</c:v>
                </c:pt>
                <c:pt idx="366">
                  <c:v>1.2679590000000001</c:v>
                </c:pt>
                <c:pt idx="367">
                  <c:v>1.2464120000000001</c:v>
                </c:pt>
                <c:pt idx="368">
                  <c:v>1.1744319999999999</c:v>
                </c:pt>
                <c:pt idx="369">
                  <c:v>1.223913</c:v>
                </c:pt>
                <c:pt idx="370">
                  <c:v>1.3065389999999999</c:v>
                </c:pt>
                <c:pt idx="371">
                  <c:v>1.1701729999999999</c:v>
                </c:pt>
                <c:pt idx="372">
                  <c:v>1.2546569999999999</c:v>
                </c:pt>
                <c:pt idx="373">
                  <c:v>1.2148209999999999</c:v>
                </c:pt>
                <c:pt idx="374">
                  <c:v>1.238558</c:v>
                </c:pt>
                <c:pt idx="375">
                  <c:v>1.2663690000000001</c:v>
                </c:pt>
                <c:pt idx="376">
                  <c:v>1.1962299999999999</c:v>
                </c:pt>
                <c:pt idx="377">
                  <c:v>1.399929</c:v>
                </c:pt>
                <c:pt idx="378">
                  <c:v>1.1892609999999999</c:v>
                </c:pt>
                <c:pt idx="379">
                  <c:v>1.240551</c:v>
                </c:pt>
                <c:pt idx="380">
                  <c:v>1.1287720000000001</c:v>
                </c:pt>
                <c:pt idx="381">
                  <c:v>1.2721180000000001</c:v>
                </c:pt>
                <c:pt idx="382">
                  <c:v>1.200285</c:v>
                </c:pt>
                <c:pt idx="383">
                  <c:v>1.3517950000000001</c:v>
                </c:pt>
                <c:pt idx="384">
                  <c:v>1.243563</c:v>
                </c:pt>
                <c:pt idx="385">
                  <c:v>1.229511</c:v>
                </c:pt>
                <c:pt idx="386">
                  <c:v>1.2262519999999999</c:v>
                </c:pt>
                <c:pt idx="387">
                  <c:v>1.2054419999999999</c:v>
                </c:pt>
                <c:pt idx="388">
                  <c:v>1.0837209999999999</c:v>
                </c:pt>
                <c:pt idx="389">
                  <c:v>1.188212</c:v>
                </c:pt>
                <c:pt idx="390">
                  <c:v>1.2566349999999999</c:v>
                </c:pt>
                <c:pt idx="391">
                  <c:v>1.2298020000000001</c:v>
                </c:pt>
                <c:pt idx="392">
                  <c:v>1.185521</c:v>
                </c:pt>
                <c:pt idx="393">
                  <c:v>1.2004570000000001</c:v>
                </c:pt>
                <c:pt idx="394">
                  <c:v>1.264918</c:v>
                </c:pt>
                <c:pt idx="395">
                  <c:v>1.320994</c:v>
                </c:pt>
                <c:pt idx="396">
                  <c:v>1.1883030000000001</c:v>
                </c:pt>
                <c:pt idx="397">
                  <c:v>1.2870919999999999</c:v>
                </c:pt>
                <c:pt idx="398">
                  <c:v>1.1518250000000001</c:v>
                </c:pt>
                <c:pt idx="399">
                  <c:v>1.282877</c:v>
                </c:pt>
                <c:pt idx="400">
                  <c:v>1.302638</c:v>
                </c:pt>
                <c:pt idx="401">
                  <c:v>1.1959550000000001</c:v>
                </c:pt>
                <c:pt idx="402">
                  <c:v>1.226405</c:v>
                </c:pt>
                <c:pt idx="403">
                  <c:v>1.2019629999999999</c:v>
                </c:pt>
                <c:pt idx="404">
                  <c:v>1.279309</c:v>
                </c:pt>
                <c:pt idx="405">
                  <c:v>1.2936000000000001</c:v>
                </c:pt>
                <c:pt idx="406">
                  <c:v>1.194248</c:v>
                </c:pt>
                <c:pt idx="407">
                  <c:v>1.2025570000000001</c:v>
                </c:pt>
                <c:pt idx="408">
                  <c:v>1.215932</c:v>
                </c:pt>
                <c:pt idx="409">
                  <c:v>1.251614</c:v>
                </c:pt>
                <c:pt idx="410">
                  <c:v>1.226181</c:v>
                </c:pt>
                <c:pt idx="411">
                  <c:v>1.1831339999999999</c:v>
                </c:pt>
                <c:pt idx="412">
                  <c:v>1.2161169999999999</c:v>
                </c:pt>
                <c:pt idx="413">
                  <c:v>1.255331</c:v>
                </c:pt>
                <c:pt idx="414">
                  <c:v>1.2822089999999999</c:v>
                </c:pt>
                <c:pt idx="415">
                  <c:v>1.2320530000000001</c:v>
                </c:pt>
                <c:pt idx="416">
                  <c:v>1.2749980000000001</c:v>
                </c:pt>
                <c:pt idx="417">
                  <c:v>1.235055</c:v>
                </c:pt>
                <c:pt idx="418">
                  <c:v>1.273714</c:v>
                </c:pt>
                <c:pt idx="419">
                  <c:v>1.163205</c:v>
                </c:pt>
                <c:pt idx="420">
                  <c:v>1.2182729999999999</c:v>
                </c:pt>
                <c:pt idx="421">
                  <c:v>1.2415210000000001</c:v>
                </c:pt>
                <c:pt idx="422">
                  <c:v>1.240046</c:v>
                </c:pt>
                <c:pt idx="423">
                  <c:v>1.1788449999999999</c:v>
                </c:pt>
                <c:pt idx="424">
                  <c:v>1.1516789999999999</c:v>
                </c:pt>
                <c:pt idx="425">
                  <c:v>1.1301110000000001</c:v>
                </c:pt>
                <c:pt idx="426">
                  <c:v>1.2069129999999999</c:v>
                </c:pt>
                <c:pt idx="427">
                  <c:v>1.11181</c:v>
                </c:pt>
                <c:pt idx="428">
                  <c:v>1.310492</c:v>
                </c:pt>
                <c:pt idx="429">
                  <c:v>1.2023509999999999</c:v>
                </c:pt>
                <c:pt idx="430">
                  <c:v>1.1971510000000001</c:v>
                </c:pt>
                <c:pt idx="431">
                  <c:v>1.1885939999999999</c:v>
                </c:pt>
                <c:pt idx="432">
                  <c:v>1.3977580000000001</c:v>
                </c:pt>
                <c:pt idx="433">
                  <c:v>1.2852079999999999</c:v>
                </c:pt>
                <c:pt idx="434">
                  <c:v>1.1776230000000001</c:v>
                </c:pt>
                <c:pt idx="435">
                  <c:v>1.1621729999999999</c:v>
                </c:pt>
                <c:pt idx="436">
                  <c:v>1.1985300000000001</c:v>
                </c:pt>
                <c:pt idx="437">
                  <c:v>1.204259</c:v>
                </c:pt>
                <c:pt idx="438">
                  <c:v>1.2669429999999999</c:v>
                </c:pt>
                <c:pt idx="439">
                  <c:v>1.362398</c:v>
                </c:pt>
                <c:pt idx="440">
                  <c:v>1.3108690000000001</c:v>
                </c:pt>
                <c:pt idx="441">
                  <c:v>1.321712</c:v>
                </c:pt>
                <c:pt idx="442">
                  <c:v>1.198135</c:v>
                </c:pt>
                <c:pt idx="443">
                  <c:v>1.3246979999999999</c:v>
                </c:pt>
                <c:pt idx="444">
                  <c:v>1.284036</c:v>
                </c:pt>
                <c:pt idx="445">
                  <c:v>1.173665</c:v>
                </c:pt>
                <c:pt idx="446">
                  <c:v>1.3596029999999999</c:v>
                </c:pt>
                <c:pt idx="447">
                  <c:v>1.2896570000000001</c:v>
                </c:pt>
                <c:pt idx="448">
                  <c:v>1.2846</c:v>
                </c:pt>
                <c:pt idx="449">
                  <c:v>1.18771</c:v>
                </c:pt>
                <c:pt idx="450">
                  <c:v>1.230612</c:v>
                </c:pt>
                <c:pt idx="451">
                  <c:v>1.138749</c:v>
                </c:pt>
                <c:pt idx="452">
                  <c:v>1.2186239999999999</c:v>
                </c:pt>
                <c:pt idx="453">
                  <c:v>1.293968</c:v>
                </c:pt>
                <c:pt idx="454">
                  <c:v>1.2462740000000001</c:v>
                </c:pt>
                <c:pt idx="455">
                  <c:v>1.2095009999999999</c:v>
                </c:pt>
                <c:pt idx="456">
                  <c:v>1.222369</c:v>
                </c:pt>
                <c:pt idx="457">
                  <c:v>1.193365</c:v>
                </c:pt>
                <c:pt idx="458">
                  <c:v>1.1604939999999999</c:v>
                </c:pt>
                <c:pt idx="459">
                  <c:v>1.155089</c:v>
                </c:pt>
                <c:pt idx="460">
                  <c:v>1.3834770000000001</c:v>
                </c:pt>
                <c:pt idx="461">
                  <c:v>1.281236</c:v>
                </c:pt>
                <c:pt idx="462">
                  <c:v>1.199106</c:v>
                </c:pt>
                <c:pt idx="463">
                  <c:v>1.218124</c:v>
                </c:pt>
                <c:pt idx="464">
                  <c:v>1.171826</c:v>
                </c:pt>
                <c:pt idx="465">
                  <c:v>1.338522</c:v>
                </c:pt>
                <c:pt idx="466">
                  <c:v>1.2319800000000001</c:v>
                </c:pt>
                <c:pt idx="467">
                  <c:v>1.270489</c:v>
                </c:pt>
                <c:pt idx="468">
                  <c:v>1.2388920000000001</c:v>
                </c:pt>
                <c:pt idx="469">
                  <c:v>1.272238</c:v>
                </c:pt>
                <c:pt idx="470">
                  <c:v>1.373883</c:v>
                </c:pt>
                <c:pt idx="471">
                  <c:v>1.2411049999999999</c:v>
                </c:pt>
                <c:pt idx="472">
                  <c:v>1.172779</c:v>
                </c:pt>
                <c:pt idx="473">
                  <c:v>1.282429</c:v>
                </c:pt>
                <c:pt idx="474">
                  <c:v>1.1910959999999999</c:v>
                </c:pt>
                <c:pt idx="475">
                  <c:v>1.238059</c:v>
                </c:pt>
                <c:pt idx="476">
                  <c:v>1.2817179999999999</c:v>
                </c:pt>
                <c:pt idx="477">
                  <c:v>1.187702</c:v>
                </c:pt>
                <c:pt idx="478">
                  <c:v>1.2413209999999999</c:v>
                </c:pt>
                <c:pt idx="479">
                  <c:v>1.1360650000000001</c:v>
                </c:pt>
                <c:pt idx="480">
                  <c:v>1.3442050000000001</c:v>
                </c:pt>
                <c:pt idx="481">
                  <c:v>1.282683</c:v>
                </c:pt>
                <c:pt idx="482">
                  <c:v>1.1438900000000001</c:v>
                </c:pt>
                <c:pt idx="483">
                  <c:v>1.1496360000000001</c:v>
                </c:pt>
                <c:pt idx="484">
                  <c:v>1.1329830000000001</c:v>
                </c:pt>
                <c:pt idx="485">
                  <c:v>1.222205</c:v>
                </c:pt>
                <c:pt idx="486">
                  <c:v>1.3148029999999999</c:v>
                </c:pt>
                <c:pt idx="487">
                  <c:v>1.279542</c:v>
                </c:pt>
                <c:pt idx="488">
                  <c:v>1.3305469999999999</c:v>
                </c:pt>
                <c:pt idx="489">
                  <c:v>1.3203849999999999</c:v>
                </c:pt>
                <c:pt idx="490">
                  <c:v>1.2345159999999999</c:v>
                </c:pt>
                <c:pt idx="491">
                  <c:v>1.2430270000000001</c:v>
                </c:pt>
                <c:pt idx="492">
                  <c:v>1.2839389999999999</c:v>
                </c:pt>
                <c:pt idx="493">
                  <c:v>1.2903530000000001</c:v>
                </c:pt>
                <c:pt idx="494">
                  <c:v>1.2692969999999999</c:v>
                </c:pt>
                <c:pt idx="495">
                  <c:v>1.163546</c:v>
                </c:pt>
                <c:pt idx="496">
                  <c:v>1.19268</c:v>
                </c:pt>
                <c:pt idx="497">
                  <c:v>1.346951</c:v>
                </c:pt>
                <c:pt idx="498">
                  <c:v>1.335526</c:v>
                </c:pt>
                <c:pt idx="499">
                  <c:v>1.1908270000000001</c:v>
                </c:pt>
                <c:pt idx="500">
                  <c:v>1.213543</c:v>
                </c:pt>
                <c:pt idx="501">
                  <c:v>1.207492</c:v>
                </c:pt>
                <c:pt idx="502">
                  <c:v>1.194277</c:v>
                </c:pt>
                <c:pt idx="503">
                  <c:v>1.3431120000000001</c:v>
                </c:pt>
                <c:pt idx="504">
                  <c:v>1.3020499999999999</c:v>
                </c:pt>
                <c:pt idx="505">
                  <c:v>1.158005</c:v>
                </c:pt>
                <c:pt idx="506">
                  <c:v>1.259571</c:v>
                </c:pt>
                <c:pt idx="507">
                  <c:v>1.2984100000000001</c:v>
                </c:pt>
                <c:pt idx="508">
                  <c:v>1.193568</c:v>
                </c:pt>
                <c:pt idx="509">
                  <c:v>1.185276</c:v>
                </c:pt>
                <c:pt idx="510">
                  <c:v>1.2761070000000001</c:v>
                </c:pt>
                <c:pt idx="511">
                  <c:v>1.140339</c:v>
                </c:pt>
                <c:pt idx="512">
                  <c:v>1.3009919999999999</c:v>
                </c:pt>
                <c:pt idx="513">
                  <c:v>1.259798</c:v>
                </c:pt>
                <c:pt idx="514">
                  <c:v>1.309958</c:v>
                </c:pt>
                <c:pt idx="515">
                  <c:v>1.2593179999999999</c:v>
                </c:pt>
                <c:pt idx="516">
                  <c:v>1.1405780000000001</c:v>
                </c:pt>
                <c:pt idx="517">
                  <c:v>1.2256739999999999</c:v>
                </c:pt>
                <c:pt idx="518">
                  <c:v>1.17486</c:v>
                </c:pt>
                <c:pt idx="519">
                  <c:v>1.2978179999999999</c:v>
                </c:pt>
                <c:pt idx="520">
                  <c:v>1.231563</c:v>
                </c:pt>
                <c:pt idx="521">
                  <c:v>1.110492</c:v>
                </c:pt>
                <c:pt idx="522">
                  <c:v>1.2824120000000001</c:v>
                </c:pt>
                <c:pt idx="523">
                  <c:v>1.355801</c:v>
                </c:pt>
                <c:pt idx="524">
                  <c:v>1.225114</c:v>
                </c:pt>
                <c:pt idx="525">
                  <c:v>1.218818</c:v>
                </c:pt>
                <c:pt idx="526">
                  <c:v>1.256629</c:v>
                </c:pt>
                <c:pt idx="527">
                  <c:v>1.293374</c:v>
                </c:pt>
                <c:pt idx="528">
                  <c:v>1.2266790000000001</c:v>
                </c:pt>
                <c:pt idx="529">
                  <c:v>1.2621519999999999</c:v>
                </c:pt>
                <c:pt idx="530">
                  <c:v>1.206658</c:v>
                </c:pt>
                <c:pt idx="531">
                  <c:v>1.2236769999999999</c:v>
                </c:pt>
                <c:pt idx="532">
                  <c:v>1.3416710000000001</c:v>
                </c:pt>
                <c:pt idx="533">
                  <c:v>1.29345</c:v>
                </c:pt>
                <c:pt idx="534">
                  <c:v>1.2408349999999999</c:v>
                </c:pt>
                <c:pt idx="535">
                  <c:v>1.246926</c:v>
                </c:pt>
                <c:pt idx="536">
                  <c:v>1.2792920000000001</c:v>
                </c:pt>
                <c:pt idx="537">
                  <c:v>1.3156319999999999</c:v>
                </c:pt>
                <c:pt idx="538">
                  <c:v>1.246454</c:v>
                </c:pt>
                <c:pt idx="539">
                  <c:v>1.1970860000000001</c:v>
                </c:pt>
                <c:pt idx="540">
                  <c:v>1.284672</c:v>
                </c:pt>
                <c:pt idx="541">
                  <c:v>1.3045199999999999</c:v>
                </c:pt>
                <c:pt idx="542">
                  <c:v>1.2193350000000001</c:v>
                </c:pt>
                <c:pt idx="543">
                  <c:v>1.0998410000000001</c:v>
                </c:pt>
                <c:pt idx="544">
                  <c:v>1.1940059999999999</c:v>
                </c:pt>
                <c:pt idx="545">
                  <c:v>1.225144</c:v>
                </c:pt>
                <c:pt idx="546">
                  <c:v>1.2068220000000001</c:v>
                </c:pt>
                <c:pt idx="547">
                  <c:v>1.2297439999999999</c:v>
                </c:pt>
                <c:pt idx="548">
                  <c:v>1.1958519999999999</c:v>
                </c:pt>
                <c:pt idx="549">
                  <c:v>1.316073</c:v>
                </c:pt>
                <c:pt idx="550">
                  <c:v>1.2559260000000001</c:v>
                </c:pt>
                <c:pt idx="551">
                  <c:v>1.2394879999999999</c:v>
                </c:pt>
                <c:pt idx="552">
                  <c:v>1.216893</c:v>
                </c:pt>
                <c:pt idx="553">
                  <c:v>1.237741</c:v>
                </c:pt>
                <c:pt idx="554">
                  <c:v>1.191095</c:v>
                </c:pt>
                <c:pt idx="555">
                  <c:v>1.271161</c:v>
                </c:pt>
                <c:pt idx="556">
                  <c:v>1.2851870000000001</c:v>
                </c:pt>
                <c:pt idx="557">
                  <c:v>1.269002</c:v>
                </c:pt>
                <c:pt idx="558">
                  <c:v>1.287768</c:v>
                </c:pt>
                <c:pt idx="559">
                  <c:v>1.2433479999999999</c:v>
                </c:pt>
                <c:pt idx="560">
                  <c:v>1.0930869999999999</c:v>
                </c:pt>
                <c:pt idx="561">
                  <c:v>1.241725</c:v>
                </c:pt>
                <c:pt idx="562">
                  <c:v>1.1578759999999999</c:v>
                </c:pt>
                <c:pt idx="563">
                  <c:v>1.355912</c:v>
                </c:pt>
                <c:pt idx="564">
                  <c:v>1.1965760000000001</c:v>
                </c:pt>
                <c:pt idx="565">
                  <c:v>1.412682</c:v>
                </c:pt>
                <c:pt idx="566">
                  <c:v>1.254467</c:v>
                </c:pt>
                <c:pt idx="567">
                  <c:v>1.296724</c:v>
                </c:pt>
                <c:pt idx="568">
                  <c:v>1.364377</c:v>
                </c:pt>
                <c:pt idx="569">
                  <c:v>1.2569410000000001</c:v>
                </c:pt>
                <c:pt idx="570">
                  <c:v>1.353003</c:v>
                </c:pt>
                <c:pt idx="571">
                  <c:v>1.20431</c:v>
                </c:pt>
                <c:pt idx="572">
                  <c:v>1.295771</c:v>
                </c:pt>
                <c:pt idx="573">
                  <c:v>1.3213090000000001</c:v>
                </c:pt>
                <c:pt idx="574">
                  <c:v>1.322951</c:v>
                </c:pt>
                <c:pt idx="575">
                  <c:v>1.1888049999999999</c:v>
                </c:pt>
                <c:pt idx="576">
                  <c:v>1.2131799999999999</c:v>
                </c:pt>
                <c:pt idx="577">
                  <c:v>1.224453</c:v>
                </c:pt>
                <c:pt idx="578">
                  <c:v>1.2053849999999999</c:v>
                </c:pt>
                <c:pt idx="579">
                  <c:v>1.1877709999999999</c:v>
                </c:pt>
                <c:pt idx="580">
                  <c:v>1.22041</c:v>
                </c:pt>
                <c:pt idx="581">
                  <c:v>1.223973</c:v>
                </c:pt>
                <c:pt idx="582">
                  <c:v>1.265576</c:v>
                </c:pt>
                <c:pt idx="583">
                  <c:v>1.315461</c:v>
                </c:pt>
                <c:pt idx="584">
                  <c:v>1.2597389999999999</c:v>
                </c:pt>
                <c:pt idx="585">
                  <c:v>1.1718189999999999</c:v>
                </c:pt>
                <c:pt idx="586">
                  <c:v>1.318074</c:v>
                </c:pt>
                <c:pt idx="587">
                  <c:v>1.3060099999999999</c:v>
                </c:pt>
                <c:pt idx="588">
                  <c:v>1.218745</c:v>
                </c:pt>
                <c:pt idx="589">
                  <c:v>1.2833760000000001</c:v>
                </c:pt>
                <c:pt idx="590">
                  <c:v>1.297186</c:v>
                </c:pt>
                <c:pt idx="591">
                  <c:v>1.2429809999999999</c:v>
                </c:pt>
                <c:pt idx="592">
                  <c:v>1.3111889999999999</c:v>
                </c:pt>
                <c:pt idx="593">
                  <c:v>1.2161230000000001</c:v>
                </c:pt>
                <c:pt idx="594">
                  <c:v>1.3172999999999999</c:v>
                </c:pt>
                <c:pt idx="595">
                  <c:v>1.1668229999999999</c:v>
                </c:pt>
                <c:pt idx="596">
                  <c:v>1.1656219999999999</c:v>
                </c:pt>
                <c:pt idx="597">
                  <c:v>1.2769569999999999</c:v>
                </c:pt>
                <c:pt idx="598">
                  <c:v>1.3024880000000001</c:v>
                </c:pt>
                <c:pt idx="599">
                  <c:v>1.2263310000000001</c:v>
                </c:pt>
                <c:pt idx="600">
                  <c:v>1.2452730000000001</c:v>
                </c:pt>
                <c:pt idx="601">
                  <c:v>1.3567549999999999</c:v>
                </c:pt>
                <c:pt idx="602">
                  <c:v>1.2875620000000001</c:v>
                </c:pt>
                <c:pt idx="603">
                  <c:v>1.3971229999999999</c:v>
                </c:pt>
                <c:pt idx="604">
                  <c:v>1.3219879999999999</c:v>
                </c:pt>
                <c:pt idx="605">
                  <c:v>1.390523</c:v>
                </c:pt>
                <c:pt idx="606">
                  <c:v>1.38883</c:v>
                </c:pt>
                <c:pt idx="607">
                  <c:v>1.338274</c:v>
                </c:pt>
                <c:pt idx="608">
                  <c:v>1.285013</c:v>
                </c:pt>
                <c:pt idx="609">
                  <c:v>1.25837</c:v>
                </c:pt>
                <c:pt idx="610">
                  <c:v>1.3099369999999999</c:v>
                </c:pt>
                <c:pt idx="611">
                  <c:v>1.282673</c:v>
                </c:pt>
                <c:pt idx="612">
                  <c:v>1.2766759999999999</c:v>
                </c:pt>
                <c:pt idx="613">
                  <c:v>1.2848539999999999</c:v>
                </c:pt>
                <c:pt idx="614">
                  <c:v>1.282945</c:v>
                </c:pt>
                <c:pt idx="615">
                  <c:v>1.231808</c:v>
                </c:pt>
                <c:pt idx="616">
                  <c:v>1.2708520000000001</c:v>
                </c:pt>
                <c:pt idx="617">
                  <c:v>1.22018</c:v>
                </c:pt>
                <c:pt idx="618">
                  <c:v>1.360673</c:v>
                </c:pt>
                <c:pt idx="619">
                  <c:v>1.3188569999999999</c:v>
                </c:pt>
                <c:pt idx="620">
                  <c:v>1.2169970000000001</c:v>
                </c:pt>
                <c:pt idx="621">
                  <c:v>1.166091</c:v>
                </c:pt>
                <c:pt idx="622">
                  <c:v>1.2379599999999999</c:v>
                </c:pt>
                <c:pt idx="623">
                  <c:v>1.281558</c:v>
                </c:pt>
                <c:pt idx="624">
                  <c:v>1.2369760000000001</c:v>
                </c:pt>
                <c:pt idx="625">
                  <c:v>1.2410350000000001</c:v>
                </c:pt>
                <c:pt idx="626">
                  <c:v>1.2104980000000001</c:v>
                </c:pt>
                <c:pt idx="627">
                  <c:v>1.307698</c:v>
                </c:pt>
                <c:pt idx="628">
                  <c:v>1.2711790000000001</c:v>
                </c:pt>
                <c:pt idx="629">
                  <c:v>1.2450289999999999</c:v>
                </c:pt>
                <c:pt idx="630">
                  <c:v>1.3125560000000001</c:v>
                </c:pt>
                <c:pt idx="631">
                  <c:v>1.2339089999999999</c:v>
                </c:pt>
                <c:pt idx="632">
                  <c:v>1.3267990000000001</c:v>
                </c:pt>
                <c:pt idx="633">
                  <c:v>1.3780650000000001</c:v>
                </c:pt>
                <c:pt idx="634">
                  <c:v>1.296422</c:v>
                </c:pt>
                <c:pt idx="635">
                  <c:v>1.2390840000000001</c:v>
                </c:pt>
                <c:pt idx="636">
                  <c:v>1.336943</c:v>
                </c:pt>
                <c:pt idx="637">
                  <c:v>1.2127559999999999</c:v>
                </c:pt>
                <c:pt idx="638">
                  <c:v>1.251978</c:v>
                </c:pt>
                <c:pt idx="639">
                  <c:v>1.2782469999999999</c:v>
                </c:pt>
                <c:pt idx="640">
                  <c:v>1.247247</c:v>
                </c:pt>
                <c:pt idx="641">
                  <c:v>1.2642389999999999</c:v>
                </c:pt>
                <c:pt idx="642">
                  <c:v>1.291747</c:v>
                </c:pt>
                <c:pt idx="643">
                  <c:v>1.263423</c:v>
                </c:pt>
                <c:pt idx="644">
                  <c:v>1.237819</c:v>
                </c:pt>
                <c:pt idx="645">
                  <c:v>1.1730590000000001</c:v>
                </c:pt>
                <c:pt idx="646">
                  <c:v>1.197654</c:v>
                </c:pt>
                <c:pt idx="647">
                  <c:v>1.216853</c:v>
                </c:pt>
                <c:pt idx="648">
                  <c:v>1.3639159999999999</c:v>
                </c:pt>
                <c:pt idx="649">
                  <c:v>1.3335570000000001</c:v>
                </c:pt>
                <c:pt idx="650">
                  <c:v>1.2795700000000001</c:v>
                </c:pt>
                <c:pt idx="651">
                  <c:v>1.2729600000000001</c:v>
                </c:pt>
                <c:pt idx="652">
                  <c:v>1.2496160000000001</c:v>
                </c:pt>
                <c:pt idx="653">
                  <c:v>1.2362139999999999</c:v>
                </c:pt>
                <c:pt idx="654">
                  <c:v>1.2735000000000001</c:v>
                </c:pt>
                <c:pt idx="655">
                  <c:v>1.213174</c:v>
                </c:pt>
                <c:pt idx="656">
                  <c:v>1.2863180000000001</c:v>
                </c:pt>
                <c:pt idx="657">
                  <c:v>1.285088</c:v>
                </c:pt>
                <c:pt idx="658">
                  <c:v>1.2861940000000001</c:v>
                </c:pt>
                <c:pt idx="659">
                  <c:v>1.1741140000000001</c:v>
                </c:pt>
                <c:pt idx="660">
                  <c:v>1.3241540000000001</c:v>
                </c:pt>
                <c:pt idx="661">
                  <c:v>1.261941</c:v>
                </c:pt>
                <c:pt idx="662">
                  <c:v>1.350816</c:v>
                </c:pt>
                <c:pt idx="663">
                  <c:v>1.2710269999999999</c:v>
                </c:pt>
                <c:pt idx="664">
                  <c:v>1.361734</c:v>
                </c:pt>
                <c:pt idx="665">
                  <c:v>1.2708680000000001</c:v>
                </c:pt>
                <c:pt idx="666">
                  <c:v>1.3170090000000001</c:v>
                </c:pt>
                <c:pt idx="667">
                  <c:v>1.224515</c:v>
                </c:pt>
                <c:pt idx="668">
                  <c:v>1.2371380000000001</c:v>
                </c:pt>
                <c:pt idx="669">
                  <c:v>1.3183849999999999</c:v>
                </c:pt>
                <c:pt idx="670">
                  <c:v>1.300684</c:v>
                </c:pt>
                <c:pt idx="671">
                  <c:v>1.293404</c:v>
                </c:pt>
                <c:pt idx="672">
                  <c:v>1.21943</c:v>
                </c:pt>
                <c:pt idx="673">
                  <c:v>1.2367980000000001</c:v>
                </c:pt>
                <c:pt idx="674">
                  <c:v>1.153319</c:v>
                </c:pt>
                <c:pt idx="675">
                  <c:v>1.2574810000000001</c:v>
                </c:pt>
                <c:pt idx="676">
                  <c:v>1.2578309999999999</c:v>
                </c:pt>
                <c:pt idx="677">
                  <c:v>1.3813839999999999</c:v>
                </c:pt>
                <c:pt idx="678">
                  <c:v>1.2706839999999999</c:v>
                </c:pt>
                <c:pt idx="679">
                  <c:v>1.251377</c:v>
                </c:pt>
                <c:pt idx="680">
                  <c:v>1.2612680000000001</c:v>
                </c:pt>
                <c:pt idx="681">
                  <c:v>1.254116</c:v>
                </c:pt>
                <c:pt idx="682">
                  <c:v>1.2053510000000001</c:v>
                </c:pt>
                <c:pt idx="683">
                  <c:v>1.2672639999999999</c:v>
                </c:pt>
                <c:pt idx="684">
                  <c:v>1.287015</c:v>
                </c:pt>
                <c:pt idx="685">
                  <c:v>1.1990510000000001</c:v>
                </c:pt>
                <c:pt idx="686">
                  <c:v>1.2878970000000001</c:v>
                </c:pt>
                <c:pt idx="687">
                  <c:v>1.244329</c:v>
                </c:pt>
                <c:pt idx="688">
                  <c:v>1.3057510000000001</c:v>
                </c:pt>
                <c:pt idx="689">
                  <c:v>1.2450650000000001</c:v>
                </c:pt>
                <c:pt idx="690">
                  <c:v>1.202785</c:v>
                </c:pt>
                <c:pt idx="691">
                  <c:v>1.297069</c:v>
                </c:pt>
                <c:pt idx="692">
                  <c:v>1.2364729999999999</c:v>
                </c:pt>
                <c:pt idx="693">
                  <c:v>1.277058</c:v>
                </c:pt>
                <c:pt idx="694">
                  <c:v>1.2356529999999999</c:v>
                </c:pt>
                <c:pt idx="695">
                  <c:v>1.2047540000000001</c:v>
                </c:pt>
                <c:pt idx="696">
                  <c:v>1.2622800000000001</c:v>
                </c:pt>
                <c:pt idx="697">
                  <c:v>1.345507</c:v>
                </c:pt>
                <c:pt idx="698">
                  <c:v>1.275814</c:v>
                </c:pt>
                <c:pt idx="699">
                  <c:v>1.298659</c:v>
                </c:pt>
                <c:pt idx="700">
                  <c:v>1.279072</c:v>
                </c:pt>
                <c:pt idx="701">
                  <c:v>1.411435</c:v>
                </c:pt>
                <c:pt idx="702">
                  <c:v>1.2428189999999999</c:v>
                </c:pt>
                <c:pt idx="703">
                  <c:v>1.2348650000000001</c:v>
                </c:pt>
                <c:pt idx="704">
                  <c:v>1.276324</c:v>
                </c:pt>
                <c:pt idx="705">
                  <c:v>1.2820199999999999</c:v>
                </c:pt>
                <c:pt idx="706">
                  <c:v>1.170471</c:v>
                </c:pt>
                <c:pt idx="707">
                  <c:v>1.2891980000000001</c:v>
                </c:pt>
                <c:pt idx="708">
                  <c:v>1.3056380000000001</c:v>
                </c:pt>
                <c:pt idx="709">
                  <c:v>1.3023020000000001</c:v>
                </c:pt>
                <c:pt idx="710">
                  <c:v>1.248607</c:v>
                </c:pt>
                <c:pt idx="711">
                  <c:v>1.319903</c:v>
                </c:pt>
                <c:pt idx="712">
                  <c:v>1.178034</c:v>
                </c:pt>
                <c:pt idx="713">
                  <c:v>1.2186140000000001</c:v>
                </c:pt>
                <c:pt idx="714">
                  <c:v>1.2753989999999999</c:v>
                </c:pt>
                <c:pt idx="715">
                  <c:v>1.289404</c:v>
                </c:pt>
                <c:pt idx="716">
                  <c:v>1.202321</c:v>
                </c:pt>
                <c:pt idx="717">
                  <c:v>1.2580469999999999</c:v>
                </c:pt>
                <c:pt idx="718">
                  <c:v>1.2247380000000001</c:v>
                </c:pt>
                <c:pt idx="719">
                  <c:v>1.2825960000000001</c:v>
                </c:pt>
                <c:pt idx="720">
                  <c:v>1.2848360000000001</c:v>
                </c:pt>
                <c:pt idx="721">
                  <c:v>1.1861360000000001</c:v>
                </c:pt>
                <c:pt idx="722">
                  <c:v>1.324101</c:v>
                </c:pt>
                <c:pt idx="723">
                  <c:v>1.30827</c:v>
                </c:pt>
                <c:pt idx="724">
                  <c:v>1.3058609999999999</c:v>
                </c:pt>
                <c:pt idx="725">
                  <c:v>1.2153039999999999</c:v>
                </c:pt>
                <c:pt idx="726">
                  <c:v>1.2923290000000001</c:v>
                </c:pt>
                <c:pt idx="727">
                  <c:v>1.399972</c:v>
                </c:pt>
                <c:pt idx="728">
                  <c:v>1.241938</c:v>
                </c:pt>
                <c:pt idx="729">
                  <c:v>1.3889560000000001</c:v>
                </c:pt>
                <c:pt idx="730">
                  <c:v>1.2800229999999999</c:v>
                </c:pt>
                <c:pt idx="731">
                  <c:v>1.2619590000000001</c:v>
                </c:pt>
                <c:pt idx="732">
                  <c:v>1.338406</c:v>
                </c:pt>
                <c:pt idx="733">
                  <c:v>1.235711</c:v>
                </c:pt>
                <c:pt idx="734">
                  <c:v>1.2765820000000001</c:v>
                </c:pt>
                <c:pt idx="735">
                  <c:v>1.2418549999999999</c:v>
                </c:pt>
                <c:pt idx="736">
                  <c:v>1.3748119999999999</c:v>
                </c:pt>
                <c:pt idx="737">
                  <c:v>1.246289</c:v>
                </c:pt>
                <c:pt idx="738">
                  <c:v>1.3751679999999999</c:v>
                </c:pt>
                <c:pt idx="739">
                  <c:v>1.3509500000000001</c:v>
                </c:pt>
                <c:pt idx="740">
                  <c:v>1.336632</c:v>
                </c:pt>
                <c:pt idx="741">
                  <c:v>1.3449549999999999</c:v>
                </c:pt>
                <c:pt idx="742">
                  <c:v>1.2097119999999999</c:v>
                </c:pt>
                <c:pt idx="743">
                  <c:v>1.31732</c:v>
                </c:pt>
                <c:pt idx="744">
                  <c:v>1.28613</c:v>
                </c:pt>
                <c:pt idx="745">
                  <c:v>1.2838069999999999</c:v>
                </c:pt>
                <c:pt idx="746">
                  <c:v>1.2220489999999999</c:v>
                </c:pt>
                <c:pt idx="747">
                  <c:v>1.2938529999999999</c:v>
                </c:pt>
                <c:pt idx="748">
                  <c:v>1.340338</c:v>
                </c:pt>
                <c:pt idx="749">
                  <c:v>1.3892899999999999</c:v>
                </c:pt>
                <c:pt idx="750">
                  <c:v>1.231732</c:v>
                </c:pt>
                <c:pt idx="751">
                  <c:v>1.3565970000000001</c:v>
                </c:pt>
                <c:pt idx="752">
                  <c:v>1.2155</c:v>
                </c:pt>
                <c:pt idx="753">
                  <c:v>1.243538</c:v>
                </c:pt>
                <c:pt idx="754">
                  <c:v>1.35869</c:v>
                </c:pt>
                <c:pt idx="755">
                  <c:v>1.22871</c:v>
                </c:pt>
                <c:pt idx="756">
                  <c:v>1.28305</c:v>
                </c:pt>
                <c:pt idx="757">
                  <c:v>1.344041</c:v>
                </c:pt>
                <c:pt idx="758">
                  <c:v>1.1880280000000001</c:v>
                </c:pt>
                <c:pt idx="759">
                  <c:v>1.264634</c:v>
                </c:pt>
                <c:pt idx="760">
                  <c:v>1.3259479999999999</c:v>
                </c:pt>
                <c:pt idx="761">
                  <c:v>1.1892560000000001</c:v>
                </c:pt>
                <c:pt idx="762">
                  <c:v>1.3432120000000001</c:v>
                </c:pt>
                <c:pt idx="763">
                  <c:v>1.493007</c:v>
                </c:pt>
                <c:pt idx="764">
                  <c:v>1.274465</c:v>
                </c:pt>
                <c:pt idx="765">
                  <c:v>1.323852</c:v>
                </c:pt>
                <c:pt idx="766">
                  <c:v>1.2814300000000001</c:v>
                </c:pt>
                <c:pt idx="767">
                  <c:v>1.311267</c:v>
                </c:pt>
                <c:pt idx="768">
                  <c:v>1.2906470000000001</c:v>
                </c:pt>
                <c:pt idx="769">
                  <c:v>1.359375</c:v>
                </c:pt>
                <c:pt idx="770">
                  <c:v>1.3146869999999999</c:v>
                </c:pt>
                <c:pt idx="771">
                  <c:v>1.4127670000000001</c:v>
                </c:pt>
                <c:pt idx="772">
                  <c:v>1.292133</c:v>
                </c:pt>
                <c:pt idx="773">
                  <c:v>1.395114</c:v>
                </c:pt>
                <c:pt idx="774">
                  <c:v>1.327321</c:v>
                </c:pt>
                <c:pt idx="775">
                  <c:v>1.2984880000000001</c:v>
                </c:pt>
                <c:pt idx="776">
                  <c:v>1.267663</c:v>
                </c:pt>
                <c:pt idx="777">
                  <c:v>1.1735530000000001</c:v>
                </c:pt>
                <c:pt idx="778">
                  <c:v>1.36632</c:v>
                </c:pt>
                <c:pt idx="779">
                  <c:v>1.3913390000000001</c:v>
                </c:pt>
                <c:pt idx="780">
                  <c:v>1.3512379999999999</c:v>
                </c:pt>
                <c:pt idx="781">
                  <c:v>1.4010210000000001</c:v>
                </c:pt>
                <c:pt idx="782">
                  <c:v>1.2725230000000001</c:v>
                </c:pt>
                <c:pt idx="783">
                  <c:v>1.309131</c:v>
                </c:pt>
                <c:pt idx="784">
                  <c:v>1.3478540000000001</c:v>
                </c:pt>
                <c:pt idx="785">
                  <c:v>1.2663549999999999</c:v>
                </c:pt>
                <c:pt idx="786">
                  <c:v>1.2692589999999999</c:v>
                </c:pt>
                <c:pt idx="787">
                  <c:v>1.3043750000000001</c:v>
                </c:pt>
                <c:pt idx="788">
                  <c:v>1.2665150000000001</c:v>
                </c:pt>
                <c:pt idx="789">
                  <c:v>1.3510519999999999</c:v>
                </c:pt>
                <c:pt idx="790">
                  <c:v>1.301215</c:v>
                </c:pt>
                <c:pt idx="791">
                  <c:v>1.2537700000000001</c:v>
                </c:pt>
                <c:pt idx="792">
                  <c:v>1.2259249999999999</c:v>
                </c:pt>
                <c:pt idx="793">
                  <c:v>1.2524709999999999</c:v>
                </c:pt>
                <c:pt idx="794">
                  <c:v>1.3688389999999999</c:v>
                </c:pt>
                <c:pt idx="795">
                  <c:v>1.2628699999999999</c:v>
                </c:pt>
                <c:pt idx="796">
                  <c:v>1.313334</c:v>
                </c:pt>
                <c:pt idx="797">
                  <c:v>1.331725</c:v>
                </c:pt>
                <c:pt idx="798">
                  <c:v>1.4678770000000001</c:v>
                </c:pt>
                <c:pt idx="799">
                  <c:v>1.344006</c:v>
                </c:pt>
                <c:pt idx="800">
                  <c:v>1.212418</c:v>
                </c:pt>
                <c:pt idx="801">
                  <c:v>1.21346</c:v>
                </c:pt>
                <c:pt idx="802">
                  <c:v>1.3279160000000001</c:v>
                </c:pt>
                <c:pt idx="803">
                  <c:v>1.335432</c:v>
                </c:pt>
                <c:pt idx="804">
                  <c:v>1.359893</c:v>
                </c:pt>
                <c:pt idx="805">
                  <c:v>1.4135549999999999</c:v>
                </c:pt>
                <c:pt idx="806">
                  <c:v>1.3082389999999999</c:v>
                </c:pt>
                <c:pt idx="807">
                  <c:v>1.2473559999999999</c:v>
                </c:pt>
                <c:pt idx="808">
                  <c:v>1.2964089999999999</c:v>
                </c:pt>
                <c:pt idx="809">
                  <c:v>1.4013199999999999</c:v>
                </c:pt>
                <c:pt idx="810">
                  <c:v>1.1947859999999999</c:v>
                </c:pt>
                <c:pt idx="811">
                  <c:v>1.338533</c:v>
                </c:pt>
                <c:pt idx="812">
                  <c:v>1.3312390000000001</c:v>
                </c:pt>
                <c:pt idx="813">
                  <c:v>1.2734970000000001</c:v>
                </c:pt>
                <c:pt idx="814">
                  <c:v>1.295034</c:v>
                </c:pt>
                <c:pt idx="815">
                  <c:v>1.260764</c:v>
                </c:pt>
                <c:pt idx="816">
                  <c:v>1.345321</c:v>
                </c:pt>
                <c:pt idx="817">
                  <c:v>1.371462</c:v>
                </c:pt>
                <c:pt idx="818">
                  <c:v>1.3242480000000001</c:v>
                </c:pt>
                <c:pt idx="819">
                  <c:v>1.3164469999999999</c:v>
                </c:pt>
                <c:pt idx="820">
                  <c:v>1.251795</c:v>
                </c:pt>
                <c:pt idx="821">
                  <c:v>1.2613110000000001</c:v>
                </c:pt>
                <c:pt idx="822">
                  <c:v>1.288225</c:v>
                </c:pt>
                <c:pt idx="823">
                  <c:v>1.3659030000000001</c:v>
                </c:pt>
                <c:pt idx="824">
                  <c:v>1.301709</c:v>
                </c:pt>
                <c:pt idx="825">
                  <c:v>1.2778640000000001</c:v>
                </c:pt>
                <c:pt idx="826">
                  <c:v>1.3480559999999999</c:v>
                </c:pt>
                <c:pt idx="827">
                  <c:v>1.2885519999999999</c:v>
                </c:pt>
                <c:pt idx="828">
                  <c:v>1.195438</c:v>
                </c:pt>
                <c:pt idx="829">
                  <c:v>1.3003720000000001</c:v>
                </c:pt>
                <c:pt idx="830">
                  <c:v>1.3208200000000001</c:v>
                </c:pt>
                <c:pt idx="831">
                  <c:v>1.290036</c:v>
                </c:pt>
                <c:pt idx="832">
                  <c:v>1.3565210000000001</c:v>
                </c:pt>
                <c:pt idx="833">
                  <c:v>1.1539489999999999</c:v>
                </c:pt>
                <c:pt idx="834">
                  <c:v>1.436439</c:v>
                </c:pt>
                <c:pt idx="835">
                  <c:v>1.404758</c:v>
                </c:pt>
                <c:pt idx="836">
                  <c:v>1.3610629999999999</c:v>
                </c:pt>
                <c:pt idx="837">
                  <c:v>1.3169949999999999</c:v>
                </c:pt>
                <c:pt idx="838">
                  <c:v>1.3731370000000001</c:v>
                </c:pt>
                <c:pt idx="839">
                  <c:v>1.3744700000000001</c:v>
                </c:pt>
                <c:pt idx="840">
                  <c:v>1.415187</c:v>
                </c:pt>
                <c:pt idx="841">
                  <c:v>1.351189</c:v>
                </c:pt>
                <c:pt idx="842">
                  <c:v>1.3197760000000001</c:v>
                </c:pt>
                <c:pt idx="843">
                  <c:v>1.2198530000000001</c:v>
                </c:pt>
                <c:pt idx="844">
                  <c:v>1.34734</c:v>
                </c:pt>
                <c:pt idx="845">
                  <c:v>1.2799050000000001</c:v>
                </c:pt>
                <c:pt idx="846">
                  <c:v>1.3083210000000001</c:v>
                </c:pt>
                <c:pt idx="847">
                  <c:v>1.3970359999999999</c:v>
                </c:pt>
                <c:pt idx="848">
                  <c:v>1.2999210000000001</c:v>
                </c:pt>
                <c:pt idx="849">
                  <c:v>1.277377</c:v>
                </c:pt>
                <c:pt idx="850">
                  <c:v>1.381481</c:v>
                </c:pt>
                <c:pt idx="851">
                  <c:v>1.237724</c:v>
                </c:pt>
                <c:pt idx="852">
                  <c:v>1.3146139999999999</c:v>
                </c:pt>
                <c:pt idx="853">
                  <c:v>1.2677689999999999</c:v>
                </c:pt>
                <c:pt idx="854">
                  <c:v>1.2969250000000001</c:v>
                </c:pt>
                <c:pt idx="855">
                  <c:v>1.3354760000000001</c:v>
                </c:pt>
                <c:pt idx="856">
                  <c:v>1.3038940000000001</c:v>
                </c:pt>
                <c:pt idx="857">
                  <c:v>1.220205</c:v>
                </c:pt>
                <c:pt idx="858">
                  <c:v>1.3345210000000001</c:v>
                </c:pt>
                <c:pt idx="859">
                  <c:v>1.2991569999999999</c:v>
                </c:pt>
                <c:pt idx="860">
                  <c:v>1.3234520000000001</c:v>
                </c:pt>
                <c:pt idx="861">
                  <c:v>1.3243819999999999</c:v>
                </c:pt>
                <c:pt idx="862">
                  <c:v>1.4657880000000001</c:v>
                </c:pt>
                <c:pt idx="863">
                  <c:v>1.3952500000000001</c:v>
                </c:pt>
                <c:pt idx="864">
                  <c:v>1.3166340000000001</c:v>
                </c:pt>
                <c:pt idx="865">
                  <c:v>1.3517999999999999</c:v>
                </c:pt>
                <c:pt idx="866">
                  <c:v>1.3764069999999999</c:v>
                </c:pt>
                <c:pt idx="867">
                  <c:v>1.2656339999999999</c:v>
                </c:pt>
                <c:pt idx="868">
                  <c:v>1.3081529999999999</c:v>
                </c:pt>
                <c:pt idx="869">
                  <c:v>1.2846550000000001</c:v>
                </c:pt>
                <c:pt idx="870">
                  <c:v>1.2220629999999999</c:v>
                </c:pt>
                <c:pt idx="871">
                  <c:v>1.311944</c:v>
                </c:pt>
                <c:pt idx="872">
                  <c:v>1.3640060000000001</c:v>
                </c:pt>
                <c:pt idx="873">
                  <c:v>1.3696729999999999</c:v>
                </c:pt>
                <c:pt idx="874">
                  <c:v>1.351707</c:v>
                </c:pt>
                <c:pt idx="875">
                  <c:v>1.297509</c:v>
                </c:pt>
                <c:pt idx="876">
                  <c:v>1.345391</c:v>
                </c:pt>
                <c:pt idx="877">
                  <c:v>1.320891</c:v>
                </c:pt>
                <c:pt idx="878">
                  <c:v>1.336659</c:v>
                </c:pt>
                <c:pt idx="879">
                  <c:v>1.3858159999999999</c:v>
                </c:pt>
                <c:pt idx="880">
                  <c:v>1.358063</c:v>
                </c:pt>
                <c:pt idx="881">
                  <c:v>1.349523</c:v>
                </c:pt>
                <c:pt idx="882">
                  <c:v>1.3062849999999999</c:v>
                </c:pt>
                <c:pt idx="883">
                  <c:v>1.24176</c:v>
                </c:pt>
                <c:pt idx="884">
                  <c:v>1.2729060000000001</c:v>
                </c:pt>
                <c:pt idx="885">
                  <c:v>1.2781910000000001</c:v>
                </c:pt>
                <c:pt idx="886">
                  <c:v>1.3161510000000001</c:v>
                </c:pt>
                <c:pt idx="887">
                  <c:v>1.242756</c:v>
                </c:pt>
                <c:pt idx="888">
                  <c:v>1.3704449999999999</c:v>
                </c:pt>
                <c:pt idx="889">
                  <c:v>1.205114</c:v>
                </c:pt>
                <c:pt idx="890">
                  <c:v>1.3224610000000001</c:v>
                </c:pt>
                <c:pt idx="891">
                  <c:v>1.49143</c:v>
                </c:pt>
                <c:pt idx="892">
                  <c:v>1.2296940000000001</c:v>
                </c:pt>
                <c:pt idx="893">
                  <c:v>1.3937839999999999</c:v>
                </c:pt>
                <c:pt idx="894">
                  <c:v>1.247044</c:v>
                </c:pt>
                <c:pt idx="895">
                  <c:v>1.438653</c:v>
                </c:pt>
                <c:pt idx="896">
                  <c:v>1.2619579999999999</c:v>
                </c:pt>
                <c:pt idx="897">
                  <c:v>1.375135</c:v>
                </c:pt>
                <c:pt idx="898">
                  <c:v>1.3790690000000001</c:v>
                </c:pt>
                <c:pt idx="899">
                  <c:v>1.4880690000000001</c:v>
                </c:pt>
                <c:pt idx="900">
                  <c:v>1.296654</c:v>
                </c:pt>
                <c:pt idx="901">
                  <c:v>1.2854030000000001</c:v>
                </c:pt>
                <c:pt idx="902">
                  <c:v>1.3392660000000001</c:v>
                </c:pt>
                <c:pt idx="903">
                  <c:v>1.359891</c:v>
                </c:pt>
                <c:pt idx="904">
                  <c:v>1.5572079999999999</c:v>
                </c:pt>
                <c:pt idx="905">
                  <c:v>1.408782</c:v>
                </c:pt>
                <c:pt idx="906">
                  <c:v>1.2920499999999999</c:v>
                </c:pt>
                <c:pt idx="907">
                  <c:v>1.3748309999999999</c:v>
                </c:pt>
                <c:pt idx="908">
                  <c:v>1.3191679999999999</c:v>
                </c:pt>
                <c:pt idx="909">
                  <c:v>1.2611889999999999</c:v>
                </c:pt>
                <c:pt idx="910">
                  <c:v>1.282098</c:v>
                </c:pt>
                <c:pt idx="911">
                  <c:v>1.317283</c:v>
                </c:pt>
                <c:pt idx="912">
                  <c:v>1.4762150000000001</c:v>
                </c:pt>
                <c:pt idx="913">
                  <c:v>1.4121999999999999</c:v>
                </c:pt>
                <c:pt idx="914">
                  <c:v>1.433495</c:v>
                </c:pt>
                <c:pt idx="915">
                  <c:v>1.3329899999999999</c:v>
                </c:pt>
                <c:pt idx="916">
                  <c:v>1.373901</c:v>
                </c:pt>
                <c:pt idx="917">
                  <c:v>1.4094960000000001</c:v>
                </c:pt>
                <c:pt idx="918">
                  <c:v>1.403349</c:v>
                </c:pt>
                <c:pt idx="919">
                  <c:v>1.3184929999999999</c:v>
                </c:pt>
                <c:pt idx="920">
                  <c:v>1.26532</c:v>
                </c:pt>
                <c:pt idx="921">
                  <c:v>1.3110170000000001</c:v>
                </c:pt>
                <c:pt idx="922">
                  <c:v>1.35039</c:v>
                </c:pt>
                <c:pt idx="923">
                  <c:v>1.3341590000000001</c:v>
                </c:pt>
                <c:pt idx="924">
                  <c:v>1.3703190000000001</c:v>
                </c:pt>
                <c:pt idx="925">
                  <c:v>1.221735</c:v>
                </c:pt>
                <c:pt idx="926">
                  <c:v>1.332803</c:v>
                </c:pt>
                <c:pt idx="927">
                  <c:v>1.354085</c:v>
                </c:pt>
                <c:pt idx="928">
                  <c:v>1.288662</c:v>
                </c:pt>
                <c:pt idx="929">
                  <c:v>1.2949010000000001</c:v>
                </c:pt>
                <c:pt idx="930">
                  <c:v>1.3569659999999999</c:v>
                </c:pt>
                <c:pt idx="931">
                  <c:v>1.3587549999999999</c:v>
                </c:pt>
                <c:pt idx="932">
                  <c:v>1.2696989999999999</c:v>
                </c:pt>
                <c:pt idx="933">
                  <c:v>1.256373</c:v>
                </c:pt>
                <c:pt idx="934">
                  <c:v>1.3691679999999999</c:v>
                </c:pt>
                <c:pt idx="935">
                  <c:v>1.3243860000000001</c:v>
                </c:pt>
                <c:pt idx="936">
                  <c:v>1.3387260000000001</c:v>
                </c:pt>
                <c:pt idx="937">
                  <c:v>1.4340090000000001</c:v>
                </c:pt>
                <c:pt idx="938">
                  <c:v>1.2800400000000001</c:v>
                </c:pt>
                <c:pt idx="939">
                  <c:v>1.442161</c:v>
                </c:pt>
                <c:pt idx="940">
                  <c:v>1.3791180000000001</c:v>
                </c:pt>
                <c:pt idx="941">
                  <c:v>1.2450760000000001</c:v>
                </c:pt>
                <c:pt idx="942">
                  <c:v>1.4213739999999999</c:v>
                </c:pt>
                <c:pt idx="943">
                  <c:v>1.443689</c:v>
                </c:pt>
                <c:pt idx="944">
                  <c:v>1.437586</c:v>
                </c:pt>
                <c:pt idx="945">
                  <c:v>1.368646</c:v>
                </c:pt>
                <c:pt idx="946">
                  <c:v>1.472243</c:v>
                </c:pt>
                <c:pt idx="947">
                  <c:v>1.2942530000000001</c:v>
                </c:pt>
                <c:pt idx="948">
                  <c:v>1.4116690000000001</c:v>
                </c:pt>
                <c:pt idx="949">
                  <c:v>1.3683000000000001</c:v>
                </c:pt>
                <c:pt idx="950">
                  <c:v>1.3557140000000001</c:v>
                </c:pt>
                <c:pt idx="951">
                  <c:v>1.34616</c:v>
                </c:pt>
                <c:pt idx="952">
                  <c:v>1.4665649999999999</c:v>
                </c:pt>
                <c:pt idx="953">
                  <c:v>1.4089469999999999</c:v>
                </c:pt>
                <c:pt idx="954">
                  <c:v>1.4062749999999999</c:v>
                </c:pt>
                <c:pt idx="955">
                  <c:v>1.309666</c:v>
                </c:pt>
                <c:pt idx="956">
                  <c:v>1.430623</c:v>
                </c:pt>
                <c:pt idx="957">
                  <c:v>1.3510329999999999</c:v>
                </c:pt>
                <c:pt idx="958">
                  <c:v>1.373367</c:v>
                </c:pt>
                <c:pt idx="959">
                  <c:v>1.340036</c:v>
                </c:pt>
                <c:pt idx="960">
                  <c:v>1.426377</c:v>
                </c:pt>
                <c:pt idx="961">
                  <c:v>1.315631</c:v>
                </c:pt>
                <c:pt idx="962">
                  <c:v>1.3290789999999999</c:v>
                </c:pt>
                <c:pt idx="963">
                  <c:v>1.366646</c:v>
                </c:pt>
                <c:pt idx="964">
                  <c:v>1.488253</c:v>
                </c:pt>
                <c:pt idx="965">
                  <c:v>1.33619</c:v>
                </c:pt>
                <c:pt idx="966">
                  <c:v>1.518796</c:v>
                </c:pt>
                <c:pt idx="967">
                  <c:v>1.3971039999999999</c:v>
                </c:pt>
                <c:pt idx="968">
                  <c:v>1.3661300000000001</c:v>
                </c:pt>
                <c:pt idx="969">
                  <c:v>1.3543719999999999</c:v>
                </c:pt>
                <c:pt idx="970">
                  <c:v>1.371918</c:v>
                </c:pt>
                <c:pt idx="971">
                  <c:v>1.415751</c:v>
                </c:pt>
                <c:pt idx="972">
                  <c:v>1.3391709999999999</c:v>
                </c:pt>
                <c:pt idx="973">
                  <c:v>1.406887</c:v>
                </c:pt>
                <c:pt idx="974">
                  <c:v>1.38504</c:v>
                </c:pt>
                <c:pt idx="975">
                  <c:v>1.297936</c:v>
                </c:pt>
                <c:pt idx="976">
                  <c:v>1.440021</c:v>
                </c:pt>
                <c:pt idx="977">
                  <c:v>1.4910099999999999</c:v>
                </c:pt>
                <c:pt idx="978">
                  <c:v>1.397818</c:v>
                </c:pt>
                <c:pt idx="979">
                  <c:v>1.2976289999999999</c:v>
                </c:pt>
                <c:pt idx="980">
                  <c:v>1.428474</c:v>
                </c:pt>
                <c:pt idx="981">
                  <c:v>1.29834</c:v>
                </c:pt>
                <c:pt idx="982">
                  <c:v>1.451546</c:v>
                </c:pt>
                <c:pt idx="983">
                  <c:v>1.3877409999999999</c:v>
                </c:pt>
                <c:pt idx="984">
                  <c:v>1.4969760000000001</c:v>
                </c:pt>
                <c:pt idx="985">
                  <c:v>1.442507</c:v>
                </c:pt>
                <c:pt idx="986">
                  <c:v>1.423983</c:v>
                </c:pt>
                <c:pt idx="987">
                  <c:v>1.437047</c:v>
                </c:pt>
                <c:pt idx="988">
                  <c:v>1.4375629999999999</c:v>
                </c:pt>
                <c:pt idx="989">
                  <c:v>1.303752</c:v>
                </c:pt>
                <c:pt idx="990">
                  <c:v>1.4258690000000001</c:v>
                </c:pt>
                <c:pt idx="991">
                  <c:v>1.4566209999999999</c:v>
                </c:pt>
                <c:pt idx="992">
                  <c:v>1.5878019999999999</c:v>
                </c:pt>
                <c:pt idx="993">
                  <c:v>1.474723</c:v>
                </c:pt>
                <c:pt idx="994">
                  <c:v>1.5892310000000001</c:v>
                </c:pt>
                <c:pt idx="995">
                  <c:v>1.4527399999999999</c:v>
                </c:pt>
                <c:pt idx="996">
                  <c:v>1.639834</c:v>
                </c:pt>
                <c:pt idx="997">
                  <c:v>1.4361969999999999</c:v>
                </c:pt>
                <c:pt idx="998">
                  <c:v>1.492167</c:v>
                </c:pt>
                <c:pt idx="999">
                  <c:v>1.4975540000000001</c:v>
                </c:pt>
              </c:numCache>
            </c:numRef>
          </c:xVal>
          <c:yVal>
            <c:numRef>
              <c:f>'PSM Plane incr'!$A$2:$A$1001</c:f>
              <c:numCache>
                <c:formatCode>General</c:formatCode>
                <c:ptCount val="1000"/>
                <c:pt idx="0">
                  <c:v>92780.73</c:v>
                </c:pt>
                <c:pt idx="1">
                  <c:v>94234.09</c:v>
                </c:pt>
                <c:pt idx="2">
                  <c:v>87890.84</c:v>
                </c:pt>
                <c:pt idx="3">
                  <c:v>82166.509999999995</c:v>
                </c:pt>
                <c:pt idx="4">
                  <c:v>97799.48</c:v>
                </c:pt>
                <c:pt idx="5">
                  <c:v>91743.07</c:v>
                </c:pt>
                <c:pt idx="6">
                  <c:v>96833.37</c:v>
                </c:pt>
                <c:pt idx="7">
                  <c:v>89424.4</c:v>
                </c:pt>
                <c:pt idx="8">
                  <c:v>88944.2</c:v>
                </c:pt>
                <c:pt idx="9">
                  <c:v>87246.43</c:v>
                </c:pt>
                <c:pt idx="10">
                  <c:v>90965.51</c:v>
                </c:pt>
                <c:pt idx="11">
                  <c:v>86106.880000000005</c:v>
                </c:pt>
                <c:pt idx="12">
                  <c:v>93809.59</c:v>
                </c:pt>
                <c:pt idx="13">
                  <c:v>95066.74</c:v>
                </c:pt>
                <c:pt idx="14">
                  <c:v>89912.18</c:v>
                </c:pt>
                <c:pt idx="15">
                  <c:v>91851.3</c:v>
                </c:pt>
                <c:pt idx="16">
                  <c:v>91866.1</c:v>
                </c:pt>
                <c:pt idx="17">
                  <c:v>100603.2</c:v>
                </c:pt>
                <c:pt idx="18">
                  <c:v>90845.19</c:v>
                </c:pt>
                <c:pt idx="19">
                  <c:v>88768.95</c:v>
                </c:pt>
                <c:pt idx="20">
                  <c:v>85982.43</c:v>
                </c:pt>
                <c:pt idx="21">
                  <c:v>94447.13</c:v>
                </c:pt>
                <c:pt idx="22">
                  <c:v>98815.3</c:v>
                </c:pt>
                <c:pt idx="23">
                  <c:v>83591.23</c:v>
                </c:pt>
                <c:pt idx="24">
                  <c:v>91086.03</c:v>
                </c:pt>
                <c:pt idx="25">
                  <c:v>84946.28</c:v>
                </c:pt>
                <c:pt idx="26">
                  <c:v>96939.16</c:v>
                </c:pt>
                <c:pt idx="27">
                  <c:v>96848.51</c:v>
                </c:pt>
                <c:pt idx="28">
                  <c:v>95185.09</c:v>
                </c:pt>
                <c:pt idx="29">
                  <c:v>94014.38</c:v>
                </c:pt>
                <c:pt idx="30">
                  <c:v>92072.14</c:v>
                </c:pt>
                <c:pt idx="31">
                  <c:v>102340.8</c:v>
                </c:pt>
                <c:pt idx="32">
                  <c:v>92788.13</c:v>
                </c:pt>
                <c:pt idx="33">
                  <c:v>97908.23</c:v>
                </c:pt>
                <c:pt idx="34">
                  <c:v>98850.67</c:v>
                </c:pt>
                <c:pt idx="35">
                  <c:v>92372.34</c:v>
                </c:pt>
                <c:pt idx="36">
                  <c:v>103204.4</c:v>
                </c:pt>
                <c:pt idx="37">
                  <c:v>98039.91</c:v>
                </c:pt>
                <c:pt idx="38">
                  <c:v>90826.39</c:v>
                </c:pt>
                <c:pt idx="39">
                  <c:v>87061.62</c:v>
                </c:pt>
                <c:pt idx="40">
                  <c:v>92241.77</c:v>
                </c:pt>
                <c:pt idx="41">
                  <c:v>88419.02</c:v>
                </c:pt>
                <c:pt idx="42">
                  <c:v>94189.54</c:v>
                </c:pt>
                <c:pt idx="43">
                  <c:v>92297.13</c:v>
                </c:pt>
                <c:pt idx="44">
                  <c:v>94576.85</c:v>
                </c:pt>
                <c:pt idx="45">
                  <c:v>100828.3</c:v>
                </c:pt>
                <c:pt idx="46">
                  <c:v>99515.59</c:v>
                </c:pt>
                <c:pt idx="47">
                  <c:v>95669.72</c:v>
                </c:pt>
                <c:pt idx="48">
                  <c:v>94359.72</c:v>
                </c:pt>
                <c:pt idx="49">
                  <c:v>99188.22</c:v>
                </c:pt>
                <c:pt idx="50">
                  <c:v>94144.87</c:v>
                </c:pt>
                <c:pt idx="51">
                  <c:v>96290.01</c:v>
                </c:pt>
                <c:pt idx="52">
                  <c:v>89732.05</c:v>
                </c:pt>
                <c:pt idx="53">
                  <c:v>92404.25</c:v>
                </c:pt>
                <c:pt idx="54">
                  <c:v>103704.5</c:v>
                </c:pt>
                <c:pt idx="55">
                  <c:v>93359.79</c:v>
                </c:pt>
                <c:pt idx="56">
                  <c:v>103645.2</c:v>
                </c:pt>
                <c:pt idx="57">
                  <c:v>99247.35</c:v>
                </c:pt>
                <c:pt idx="58">
                  <c:v>105388.2</c:v>
                </c:pt>
                <c:pt idx="59">
                  <c:v>79967.12</c:v>
                </c:pt>
                <c:pt idx="60">
                  <c:v>101894.2</c:v>
                </c:pt>
                <c:pt idx="61">
                  <c:v>95598.71</c:v>
                </c:pt>
                <c:pt idx="62">
                  <c:v>93378.67</c:v>
                </c:pt>
                <c:pt idx="63">
                  <c:v>88656.47</c:v>
                </c:pt>
                <c:pt idx="64">
                  <c:v>99429.16</c:v>
                </c:pt>
                <c:pt idx="65">
                  <c:v>92780.53</c:v>
                </c:pt>
                <c:pt idx="66">
                  <c:v>105133.2</c:v>
                </c:pt>
                <c:pt idx="67">
                  <c:v>99837.55</c:v>
                </c:pt>
                <c:pt idx="68">
                  <c:v>99617.3</c:v>
                </c:pt>
                <c:pt idx="69">
                  <c:v>101380.8</c:v>
                </c:pt>
                <c:pt idx="70">
                  <c:v>101508.5</c:v>
                </c:pt>
                <c:pt idx="71">
                  <c:v>94683.34</c:v>
                </c:pt>
                <c:pt idx="72">
                  <c:v>94959.66</c:v>
                </c:pt>
                <c:pt idx="73">
                  <c:v>96726.41</c:v>
                </c:pt>
                <c:pt idx="74">
                  <c:v>100235.6</c:v>
                </c:pt>
                <c:pt idx="75">
                  <c:v>94192.78</c:v>
                </c:pt>
                <c:pt idx="76">
                  <c:v>100878.6</c:v>
                </c:pt>
                <c:pt idx="77">
                  <c:v>90361.63</c:v>
                </c:pt>
                <c:pt idx="78">
                  <c:v>98243.13</c:v>
                </c:pt>
                <c:pt idx="79">
                  <c:v>94305.52</c:v>
                </c:pt>
                <c:pt idx="80">
                  <c:v>92595.839999999997</c:v>
                </c:pt>
                <c:pt idx="81">
                  <c:v>101524.6</c:v>
                </c:pt>
                <c:pt idx="82">
                  <c:v>94489.17</c:v>
                </c:pt>
                <c:pt idx="83">
                  <c:v>96755.77</c:v>
                </c:pt>
                <c:pt idx="84">
                  <c:v>92361.13</c:v>
                </c:pt>
                <c:pt idx="85">
                  <c:v>90336.47</c:v>
                </c:pt>
                <c:pt idx="86">
                  <c:v>102618.3</c:v>
                </c:pt>
                <c:pt idx="87">
                  <c:v>95632.8</c:v>
                </c:pt>
                <c:pt idx="88">
                  <c:v>106929.5</c:v>
                </c:pt>
                <c:pt idx="89">
                  <c:v>110169.3</c:v>
                </c:pt>
                <c:pt idx="90">
                  <c:v>97097.36</c:v>
                </c:pt>
                <c:pt idx="91">
                  <c:v>97362.02</c:v>
                </c:pt>
                <c:pt idx="92">
                  <c:v>92549.18</c:v>
                </c:pt>
                <c:pt idx="93">
                  <c:v>99542.32</c:v>
                </c:pt>
                <c:pt idx="94">
                  <c:v>111314.4</c:v>
                </c:pt>
                <c:pt idx="95">
                  <c:v>98588.45</c:v>
                </c:pt>
                <c:pt idx="96">
                  <c:v>97666.3</c:v>
                </c:pt>
                <c:pt idx="97">
                  <c:v>92447.89</c:v>
                </c:pt>
                <c:pt idx="98">
                  <c:v>100891.8</c:v>
                </c:pt>
                <c:pt idx="99">
                  <c:v>87587.48</c:v>
                </c:pt>
                <c:pt idx="100">
                  <c:v>101813.4</c:v>
                </c:pt>
                <c:pt idx="101">
                  <c:v>106447.6</c:v>
                </c:pt>
                <c:pt idx="102">
                  <c:v>99437.09</c:v>
                </c:pt>
                <c:pt idx="103">
                  <c:v>91200.11</c:v>
                </c:pt>
                <c:pt idx="104">
                  <c:v>100289.7</c:v>
                </c:pt>
                <c:pt idx="105">
                  <c:v>89463.85</c:v>
                </c:pt>
                <c:pt idx="106">
                  <c:v>99536.69</c:v>
                </c:pt>
                <c:pt idx="107">
                  <c:v>102811.7</c:v>
                </c:pt>
                <c:pt idx="108">
                  <c:v>101515.6</c:v>
                </c:pt>
                <c:pt idx="109">
                  <c:v>96832.48</c:v>
                </c:pt>
                <c:pt idx="110">
                  <c:v>103529.2</c:v>
                </c:pt>
                <c:pt idx="111">
                  <c:v>82961.23</c:v>
                </c:pt>
                <c:pt idx="112">
                  <c:v>100531.5</c:v>
                </c:pt>
                <c:pt idx="113">
                  <c:v>94261.03</c:v>
                </c:pt>
                <c:pt idx="114">
                  <c:v>103816.5</c:v>
                </c:pt>
                <c:pt idx="115">
                  <c:v>92070.14</c:v>
                </c:pt>
                <c:pt idx="116">
                  <c:v>103952.9</c:v>
                </c:pt>
                <c:pt idx="117">
                  <c:v>96246.34</c:v>
                </c:pt>
                <c:pt idx="118">
                  <c:v>98877.47</c:v>
                </c:pt>
                <c:pt idx="119">
                  <c:v>98260.92</c:v>
                </c:pt>
                <c:pt idx="120">
                  <c:v>92818.5</c:v>
                </c:pt>
                <c:pt idx="121">
                  <c:v>95395.94</c:v>
                </c:pt>
                <c:pt idx="122">
                  <c:v>100382.2</c:v>
                </c:pt>
                <c:pt idx="123">
                  <c:v>95447.65</c:v>
                </c:pt>
                <c:pt idx="124">
                  <c:v>104415.9</c:v>
                </c:pt>
                <c:pt idx="125">
                  <c:v>96158.8</c:v>
                </c:pt>
                <c:pt idx="126">
                  <c:v>96054.080000000002</c:v>
                </c:pt>
                <c:pt idx="127">
                  <c:v>104509.6</c:v>
                </c:pt>
                <c:pt idx="128">
                  <c:v>101262.9</c:v>
                </c:pt>
                <c:pt idx="129">
                  <c:v>105124.4</c:v>
                </c:pt>
                <c:pt idx="130">
                  <c:v>97817.93</c:v>
                </c:pt>
                <c:pt idx="131">
                  <c:v>98347.81</c:v>
                </c:pt>
                <c:pt idx="132">
                  <c:v>96057.98</c:v>
                </c:pt>
                <c:pt idx="133">
                  <c:v>92606.69</c:v>
                </c:pt>
                <c:pt idx="134">
                  <c:v>94193.84</c:v>
                </c:pt>
                <c:pt idx="135">
                  <c:v>96497.09</c:v>
                </c:pt>
                <c:pt idx="136">
                  <c:v>97106.73</c:v>
                </c:pt>
                <c:pt idx="137">
                  <c:v>99706.02</c:v>
                </c:pt>
                <c:pt idx="138">
                  <c:v>106875.1</c:v>
                </c:pt>
                <c:pt idx="139">
                  <c:v>104352.6</c:v>
                </c:pt>
                <c:pt idx="140">
                  <c:v>105464.5</c:v>
                </c:pt>
                <c:pt idx="141">
                  <c:v>100990.8</c:v>
                </c:pt>
                <c:pt idx="142">
                  <c:v>102491.6</c:v>
                </c:pt>
                <c:pt idx="143">
                  <c:v>93848.33</c:v>
                </c:pt>
                <c:pt idx="144">
                  <c:v>94959.25</c:v>
                </c:pt>
                <c:pt idx="145">
                  <c:v>102538</c:v>
                </c:pt>
                <c:pt idx="146">
                  <c:v>102751.5</c:v>
                </c:pt>
                <c:pt idx="147">
                  <c:v>102457.8</c:v>
                </c:pt>
                <c:pt idx="148">
                  <c:v>94541.38</c:v>
                </c:pt>
                <c:pt idx="149">
                  <c:v>90512.44</c:v>
                </c:pt>
                <c:pt idx="150">
                  <c:v>99530.2</c:v>
                </c:pt>
                <c:pt idx="151">
                  <c:v>99469.05</c:v>
                </c:pt>
                <c:pt idx="152">
                  <c:v>99688.13</c:v>
                </c:pt>
                <c:pt idx="153">
                  <c:v>111773.2</c:v>
                </c:pt>
                <c:pt idx="154">
                  <c:v>99987</c:v>
                </c:pt>
                <c:pt idx="155">
                  <c:v>88157.759999999995</c:v>
                </c:pt>
                <c:pt idx="156">
                  <c:v>102126.6</c:v>
                </c:pt>
                <c:pt idx="157">
                  <c:v>100339.8</c:v>
                </c:pt>
                <c:pt idx="158">
                  <c:v>91922.16</c:v>
                </c:pt>
                <c:pt idx="159">
                  <c:v>102188.2</c:v>
                </c:pt>
                <c:pt idx="160">
                  <c:v>97392.48</c:v>
                </c:pt>
                <c:pt idx="161">
                  <c:v>98879.02</c:v>
                </c:pt>
                <c:pt idx="162">
                  <c:v>85940.94</c:v>
                </c:pt>
                <c:pt idx="163">
                  <c:v>97274.05</c:v>
                </c:pt>
                <c:pt idx="164">
                  <c:v>101135</c:v>
                </c:pt>
                <c:pt idx="165">
                  <c:v>109138.1</c:v>
                </c:pt>
                <c:pt idx="166">
                  <c:v>103081.3</c:v>
                </c:pt>
                <c:pt idx="167">
                  <c:v>108794.2</c:v>
                </c:pt>
                <c:pt idx="168">
                  <c:v>96868.61</c:v>
                </c:pt>
                <c:pt idx="169">
                  <c:v>104173</c:v>
                </c:pt>
                <c:pt idx="170">
                  <c:v>102905.7</c:v>
                </c:pt>
                <c:pt idx="171">
                  <c:v>97189.78</c:v>
                </c:pt>
                <c:pt idx="172">
                  <c:v>98592.7</c:v>
                </c:pt>
                <c:pt idx="173">
                  <c:v>105333.5</c:v>
                </c:pt>
                <c:pt idx="174">
                  <c:v>99926.06</c:v>
                </c:pt>
                <c:pt idx="175">
                  <c:v>97817.77</c:v>
                </c:pt>
                <c:pt idx="176">
                  <c:v>97381.99</c:v>
                </c:pt>
                <c:pt idx="177">
                  <c:v>98701.7</c:v>
                </c:pt>
                <c:pt idx="178">
                  <c:v>110709.5</c:v>
                </c:pt>
                <c:pt idx="179">
                  <c:v>111561.3</c:v>
                </c:pt>
                <c:pt idx="180">
                  <c:v>102947.7</c:v>
                </c:pt>
                <c:pt idx="181">
                  <c:v>99905.95</c:v>
                </c:pt>
                <c:pt idx="182">
                  <c:v>98266.22</c:v>
                </c:pt>
                <c:pt idx="183">
                  <c:v>101425.4</c:v>
                </c:pt>
                <c:pt idx="184">
                  <c:v>106861.9</c:v>
                </c:pt>
                <c:pt idx="185">
                  <c:v>96181.39</c:v>
                </c:pt>
                <c:pt idx="186">
                  <c:v>97227.08</c:v>
                </c:pt>
                <c:pt idx="187">
                  <c:v>103389.2</c:v>
                </c:pt>
                <c:pt idx="188">
                  <c:v>93688.35</c:v>
                </c:pt>
                <c:pt idx="189">
                  <c:v>89458.7</c:v>
                </c:pt>
                <c:pt idx="190">
                  <c:v>103050.3</c:v>
                </c:pt>
                <c:pt idx="191">
                  <c:v>99001.04</c:v>
                </c:pt>
                <c:pt idx="192">
                  <c:v>108480.5</c:v>
                </c:pt>
                <c:pt idx="193">
                  <c:v>101204</c:v>
                </c:pt>
                <c:pt idx="194">
                  <c:v>89769.11</c:v>
                </c:pt>
                <c:pt idx="195">
                  <c:v>98606.399999999994</c:v>
                </c:pt>
                <c:pt idx="196">
                  <c:v>99831.2</c:v>
                </c:pt>
                <c:pt idx="197">
                  <c:v>105393.9</c:v>
                </c:pt>
                <c:pt idx="198">
                  <c:v>103419</c:v>
                </c:pt>
                <c:pt idx="199">
                  <c:v>105943</c:v>
                </c:pt>
                <c:pt idx="200">
                  <c:v>107507.4</c:v>
                </c:pt>
                <c:pt idx="201">
                  <c:v>108651.6</c:v>
                </c:pt>
                <c:pt idx="202">
                  <c:v>103589.8</c:v>
                </c:pt>
                <c:pt idx="203">
                  <c:v>94969.23</c:v>
                </c:pt>
                <c:pt idx="204">
                  <c:v>100837.1</c:v>
                </c:pt>
                <c:pt idx="205">
                  <c:v>93424.87</c:v>
                </c:pt>
                <c:pt idx="206">
                  <c:v>102038.9</c:v>
                </c:pt>
                <c:pt idx="207">
                  <c:v>100319.9</c:v>
                </c:pt>
                <c:pt idx="208">
                  <c:v>101513</c:v>
                </c:pt>
                <c:pt idx="209">
                  <c:v>104356.8</c:v>
                </c:pt>
                <c:pt idx="210">
                  <c:v>108479.6</c:v>
                </c:pt>
                <c:pt idx="211">
                  <c:v>100927.3</c:v>
                </c:pt>
                <c:pt idx="212">
                  <c:v>106312.4</c:v>
                </c:pt>
                <c:pt idx="213">
                  <c:v>105454.2</c:v>
                </c:pt>
                <c:pt idx="214">
                  <c:v>107682.1</c:v>
                </c:pt>
                <c:pt idx="215">
                  <c:v>94298.92</c:v>
                </c:pt>
                <c:pt idx="216">
                  <c:v>104196.2</c:v>
                </c:pt>
                <c:pt idx="217">
                  <c:v>103919.1</c:v>
                </c:pt>
                <c:pt idx="218">
                  <c:v>94780.73</c:v>
                </c:pt>
                <c:pt idx="219">
                  <c:v>102769.1</c:v>
                </c:pt>
                <c:pt idx="220">
                  <c:v>100950.1</c:v>
                </c:pt>
                <c:pt idx="221">
                  <c:v>99284.160000000003</c:v>
                </c:pt>
                <c:pt idx="222">
                  <c:v>102904.1</c:v>
                </c:pt>
                <c:pt idx="223">
                  <c:v>110955</c:v>
                </c:pt>
                <c:pt idx="224">
                  <c:v>99307.29</c:v>
                </c:pt>
                <c:pt idx="225">
                  <c:v>101472.4</c:v>
                </c:pt>
                <c:pt idx="226">
                  <c:v>109215.6</c:v>
                </c:pt>
                <c:pt idx="227">
                  <c:v>100617.60000000001</c:v>
                </c:pt>
                <c:pt idx="228">
                  <c:v>103131.5</c:v>
                </c:pt>
                <c:pt idx="229">
                  <c:v>93251.13</c:v>
                </c:pt>
                <c:pt idx="230">
                  <c:v>101967.3</c:v>
                </c:pt>
                <c:pt idx="231">
                  <c:v>97112.99</c:v>
                </c:pt>
                <c:pt idx="232">
                  <c:v>98965.77</c:v>
                </c:pt>
                <c:pt idx="233">
                  <c:v>106046.8</c:v>
                </c:pt>
                <c:pt idx="234">
                  <c:v>95209.2</c:v>
                </c:pt>
                <c:pt idx="235">
                  <c:v>98431.19</c:v>
                </c:pt>
                <c:pt idx="236">
                  <c:v>107184.8</c:v>
                </c:pt>
                <c:pt idx="237">
                  <c:v>102171.5</c:v>
                </c:pt>
                <c:pt idx="238">
                  <c:v>99614.49</c:v>
                </c:pt>
                <c:pt idx="239">
                  <c:v>93233.77</c:v>
                </c:pt>
                <c:pt idx="240">
                  <c:v>102369.9</c:v>
                </c:pt>
                <c:pt idx="241">
                  <c:v>92334.25</c:v>
                </c:pt>
                <c:pt idx="242">
                  <c:v>102138</c:v>
                </c:pt>
                <c:pt idx="243">
                  <c:v>103929.60000000001</c:v>
                </c:pt>
                <c:pt idx="244">
                  <c:v>103941</c:v>
                </c:pt>
                <c:pt idx="245">
                  <c:v>101106.4</c:v>
                </c:pt>
                <c:pt idx="246">
                  <c:v>99130.52</c:v>
                </c:pt>
                <c:pt idx="247">
                  <c:v>114551.1</c:v>
                </c:pt>
                <c:pt idx="248">
                  <c:v>102938.5</c:v>
                </c:pt>
                <c:pt idx="249">
                  <c:v>106299.1</c:v>
                </c:pt>
                <c:pt idx="250">
                  <c:v>99310.11</c:v>
                </c:pt>
                <c:pt idx="251">
                  <c:v>109005.3</c:v>
                </c:pt>
                <c:pt idx="252">
                  <c:v>100922.8</c:v>
                </c:pt>
                <c:pt idx="253">
                  <c:v>95123.04</c:v>
                </c:pt>
                <c:pt idx="254">
                  <c:v>99107.45</c:v>
                </c:pt>
                <c:pt idx="255">
                  <c:v>99358.32</c:v>
                </c:pt>
                <c:pt idx="256">
                  <c:v>97169.66</c:v>
                </c:pt>
                <c:pt idx="257">
                  <c:v>88956.24</c:v>
                </c:pt>
                <c:pt idx="258">
                  <c:v>95388.32</c:v>
                </c:pt>
                <c:pt idx="259">
                  <c:v>94078.58</c:v>
                </c:pt>
                <c:pt idx="260">
                  <c:v>102401.7</c:v>
                </c:pt>
                <c:pt idx="261">
                  <c:v>97115.21</c:v>
                </c:pt>
                <c:pt idx="262">
                  <c:v>106980</c:v>
                </c:pt>
                <c:pt idx="263">
                  <c:v>104558.2</c:v>
                </c:pt>
                <c:pt idx="264">
                  <c:v>97091.1</c:v>
                </c:pt>
                <c:pt idx="265">
                  <c:v>101551</c:v>
                </c:pt>
                <c:pt idx="266">
                  <c:v>101881</c:v>
                </c:pt>
                <c:pt idx="267">
                  <c:v>102269.7</c:v>
                </c:pt>
                <c:pt idx="268">
                  <c:v>108516.8</c:v>
                </c:pt>
                <c:pt idx="269">
                  <c:v>98922.91</c:v>
                </c:pt>
                <c:pt idx="270">
                  <c:v>108742.5</c:v>
                </c:pt>
                <c:pt idx="271">
                  <c:v>98877.19</c:v>
                </c:pt>
                <c:pt idx="272">
                  <c:v>101729.4</c:v>
                </c:pt>
                <c:pt idx="273">
                  <c:v>93154.3</c:v>
                </c:pt>
                <c:pt idx="274">
                  <c:v>99789.23</c:v>
                </c:pt>
                <c:pt idx="275">
                  <c:v>104360.3</c:v>
                </c:pt>
                <c:pt idx="276">
                  <c:v>103715.2</c:v>
                </c:pt>
                <c:pt idx="277">
                  <c:v>99399.8</c:v>
                </c:pt>
                <c:pt idx="278">
                  <c:v>102806.2</c:v>
                </c:pt>
                <c:pt idx="279">
                  <c:v>105324.7</c:v>
                </c:pt>
                <c:pt idx="280">
                  <c:v>105591</c:v>
                </c:pt>
                <c:pt idx="281">
                  <c:v>100004.2</c:v>
                </c:pt>
                <c:pt idx="282">
                  <c:v>101866.4</c:v>
                </c:pt>
                <c:pt idx="283">
                  <c:v>97860.63</c:v>
                </c:pt>
                <c:pt idx="284">
                  <c:v>97922.27</c:v>
                </c:pt>
                <c:pt idx="285">
                  <c:v>102470.6</c:v>
                </c:pt>
                <c:pt idx="286">
                  <c:v>112661</c:v>
                </c:pt>
                <c:pt idx="287">
                  <c:v>112429.5</c:v>
                </c:pt>
                <c:pt idx="288">
                  <c:v>97436.11</c:v>
                </c:pt>
                <c:pt idx="289">
                  <c:v>107233.3</c:v>
                </c:pt>
                <c:pt idx="290">
                  <c:v>102200</c:v>
                </c:pt>
                <c:pt idx="291">
                  <c:v>92517.43</c:v>
                </c:pt>
                <c:pt idx="292">
                  <c:v>106428</c:v>
                </c:pt>
                <c:pt idx="293">
                  <c:v>92360.29</c:v>
                </c:pt>
                <c:pt idx="294">
                  <c:v>102314.3</c:v>
                </c:pt>
                <c:pt idx="295">
                  <c:v>96038.75</c:v>
                </c:pt>
                <c:pt idx="296">
                  <c:v>107410.9</c:v>
                </c:pt>
                <c:pt idx="297">
                  <c:v>100967.7</c:v>
                </c:pt>
                <c:pt idx="298">
                  <c:v>94181.63</c:v>
                </c:pt>
                <c:pt idx="299">
                  <c:v>108721</c:v>
                </c:pt>
                <c:pt idx="300">
                  <c:v>102078.7</c:v>
                </c:pt>
                <c:pt idx="301">
                  <c:v>99394.7</c:v>
                </c:pt>
                <c:pt idx="302">
                  <c:v>98198.82</c:v>
                </c:pt>
                <c:pt idx="303">
                  <c:v>112775.9</c:v>
                </c:pt>
                <c:pt idx="304">
                  <c:v>103459.6</c:v>
                </c:pt>
                <c:pt idx="305">
                  <c:v>111604.5</c:v>
                </c:pt>
                <c:pt idx="306">
                  <c:v>98968.639999999999</c:v>
                </c:pt>
                <c:pt idx="307">
                  <c:v>97314.95</c:v>
                </c:pt>
                <c:pt idx="308">
                  <c:v>104220.4</c:v>
                </c:pt>
                <c:pt idx="309">
                  <c:v>106051.7</c:v>
                </c:pt>
                <c:pt idx="310">
                  <c:v>110258.5</c:v>
                </c:pt>
                <c:pt idx="311">
                  <c:v>98905.35</c:v>
                </c:pt>
                <c:pt idx="312">
                  <c:v>94790.41</c:v>
                </c:pt>
                <c:pt idx="313">
                  <c:v>98826.48</c:v>
                </c:pt>
                <c:pt idx="314">
                  <c:v>96201.74</c:v>
                </c:pt>
                <c:pt idx="315">
                  <c:v>105691.4</c:v>
                </c:pt>
                <c:pt idx="316">
                  <c:v>99829.88</c:v>
                </c:pt>
                <c:pt idx="317">
                  <c:v>94005.85</c:v>
                </c:pt>
                <c:pt idx="318">
                  <c:v>107224.7</c:v>
                </c:pt>
                <c:pt idx="319">
                  <c:v>102121.60000000001</c:v>
                </c:pt>
                <c:pt idx="320">
                  <c:v>106864.6</c:v>
                </c:pt>
                <c:pt idx="321">
                  <c:v>106435.5</c:v>
                </c:pt>
                <c:pt idx="322">
                  <c:v>101183.4</c:v>
                </c:pt>
                <c:pt idx="323">
                  <c:v>103487.7</c:v>
                </c:pt>
                <c:pt idx="324">
                  <c:v>98883.97</c:v>
                </c:pt>
                <c:pt idx="325">
                  <c:v>109152.3</c:v>
                </c:pt>
                <c:pt idx="326">
                  <c:v>102303.1</c:v>
                </c:pt>
                <c:pt idx="327">
                  <c:v>100847.1</c:v>
                </c:pt>
                <c:pt idx="328">
                  <c:v>100159.3</c:v>
                </c:pt>
                <c:pt idx="329">
                  <c:v>102593.3</c:v>
                </c:pt>
                <c:pt idx="330">
                  <c:v>107432.3</c:v>
                </c:pt>
                <c:pt idx="331">
                  <c:v>114651.9</c:v>
                </c:pt>
                <c:pt idx="332">
                  <c:v>100463.6</c:v>
                </c:pt>
                <c:pt idx="333">
                  <c:v>111400.2</c:v>
                </c:pt>
                <c:pt idx="334">
                  <c:v>96766.88</c:v>
                </c:pt>
                <c:pt idx="335">
                  <c:v>97210.93</c:v>
                </c:pt>
                <c:pt idx="336">
                  <c:v>104102.5</c:v>
                </c:pt>
                <c:pt idx="337">
                  <c:v>101777.4</c:v>
                </c:pt>
                <c:pt idx="338">
                  <c:v>103013.3</c:v>
                </c:pt>
                <c:pt idx="339">
                  <c:v>104822.39999999999</c:v>
                </c:pt>
                <c:pt idx="340">
                  <c:v>100086.8</c:v>
                </c:pt>
                <c:pt idx="341">
                  <c:v>104485.2</c:v>
                </c:pt>
                <c:pt idx="342">
                  <c:v>107126.7</c:v>
                </c:pt>
                <c:pt idx="343">
                  <c:v>109939.9</c:v>
                </c:pt>
                <c:pt idx="344">
                  <c:v>107052.7</c:v>
                </c:pt>
                <c:pt idx="345">
                  <c:v>107058.1</c:v>
                </c:pt>
                <c:pt idx="346">
                  <c:v>102369.2</c:v>
                </c:pt>
                <c:pt idx="347">
                  <c:v>104981.1</c:v>
                </c:pt>
                <c:pt idx="348">
                  <c:v>97551.17</c:v>
                </c:pt>
                <c:pt idx="349">
                  <c:v>103581.1</c:v>
                </c:pt>
                <c:pt idx="350">
                  <c:v>87356.96</c:v>
                </c:pt>
                <c:pt idx="351">
                  <c:v>105145.2</c:v>
                </c:pt>
                <c:pt idx="352">
                  <c:v>111078.8</c:v>
                </c:pt>
                <c:pt idx="353">
                  <c:v>97320.67</c:v>
                </c:pt>
                <c:pt idx="354">
                  <c:v>109737.2</c:v>
                </c:pt>
                <c:pt idx="355">
                  <c:v>102022.3</c:v>
                </c:pt>
                <c:pt idx="356">
                  <c:v>96184.09</c:v>
                </c:pt>
                <c:pt idx="357">
                  <c:v>103689</c:v>
                </c:pt>
                <c:pt idx="358">
                  <c:v>100952.9</c:v>
                </c:pt>
                <c:pt idx="359">
                  <c:v>109496.7</c:v>
                </c:pt>
                <c:pt idx="360">
                  <c:v>102788.7</c:v>
                </c:pt>
                <c:pt idx="361">
                  <c:v>108919.5</c:v>
                </c:pt>
                <c:pt idx="362">
                  <c:v>109828.9</c:v>
                </c:pt>
                <c:pt idx="363">
                  <c:v>116545</c:v>
                </c:pt>
                <c:pt idx="364">
                  <c:v>110056.5</c:v>
                </c:pt>
                <c:pt idx="365">
                  <c:v>98713.58</c:v>
                </c:pt>
                <c:pt idx="366">
                  <c:v>108152.2</c:v>
                </c:pt>
                <c:pt idx="367">
                  <c:v>104882.6</c:v>
                </c:pt>
                <c:pt idx="368">
                  <c:v>100211</c:v>
                </c:pt>
                <c:pt idx="369">
                  <c:v>104325.1</c:v>
                </c:pt>
                <c:pt idx="370">
                  <c:v>110354.6</c:v>
                </c:pt>
                <c:pt idx="371">
                  <c:v>99552.56</c:v>
                </c:pt>
                <c:pt idx="372">
                  <c:v>107061.6</c:v>
                </c:pt>
                <c:pt idx="373">
                  <c:v>103027.9</c:v>
                </c:pt>
                <c:pt idx="374">
                  <c:v>104381.7</c:v>
                </c:pt>
                <c:pt idx="375">
                  <c:v>107886</c:v>
                </c:pt>
                <c:pt idx="376">
                  <c:v>102038</c:v>
                </c:pt>
                <c:pt idx="377">
                  <c:v>120368.3</c:v>
                </c:pt>
                <c:pt idx="378">
                  <c:v>101756.3</c:v>
                </c:pt>
                <c:pt idx="379">
                  <c:v>105917.5</c:v>
                </c:pt>
                <c:pt idx="380">
                  <c:v>96140.74</c:v>
                </c:pt>
                <c:pt idx="381">
                  <c:v>108065.1</c:v>
                </c:pt>
                <c:pt idx="382">
                  <c:v>101960.9</c:v>
                </c:pt>
                <c:pt idx="383">
                  <c:v>112782.6</c:v>
                </c:pt>
                <c:pt idx="384">
                  <c:v>105558.6</c:v>
                </c:pt>
                <c:pt idx="385">
                  <c:v>105117.3</c:v>
                </c:pt>
                <c:pt idx="386">
                  <c:v>105050.6</c:v>
                </c:pt>
                <c:pt idx="387">
                  <c:v>102900.6</c:v>
                </c:pt>
                <c:pt idx="388">
                  <c:v>93602.79</c:v>
                </c:pt>
                <c:pt idx="389">
                  <c:v>100681.8</c:v>
                </c:pt>
                <c:pt idx="390">
                  <c:v>107466.1</c:v>
                </c:pt>
                <c:pt idx="391">
                  <c:v>103624.2</c:v>
                </c:pt>
                <c:pt idx="392">
                  <c:v>100033.4</c:v>
                </c:pt>
                <c:pt idx="393">
                  <c:v>100439.4</c:v>
                </c:pt>
                <c:pt idx="394">
                  <c:v>107122.8</c:v>
                </c:pt>
                <c:pt idx="395">
                  <c:v>112935.8</c:v>
                </c:pt>
                <c:pt idx="396">
                  <c:v>102147.5</c:v>
                </c:pt>
                <c:pt idx="397">
                  <c:v>108552.9</c:v>
                </c:pt>
                <c:pt idx="398">
                  <c:v>98890.84</c:v>
                </c:pt>
                <c:pt idx="399">
                  <c:v>108530.5</c:v>
                </c:pt>
                <c:pt idx="400">
                  <c:v>109623.3</c:v>
                </c:pt>
                <c:pt idx="401">
                  <c:v>102481.8</c:v>
                </c:pt>
                <c:pt idx="402">
                  <c:v>104626.6</c:v>
                </c:pt>
                <c:pt idx="403">
                  <c:v>102755.4</c:v>
                </c:pt>
                <c:pt idx="404">
                  <c:v>108209.9</c:v>
                </c:pt>
                <c:pt idx="405">
                  <c:v>109076.7</c:v>
                </c:pt>
                <c:pt idx="406">
                  <c:v>100353.8</c:v>
                </c:pt>
                <c:pt idx="407">
                  <c:v>102124.9</c:v>
                </c:pt>
                <c:pt idx="408">
                  <c:v>101484.6</c:v>
                </c:pt>
                <c:pt idx="409">
                  <c:v>106536.9</c:v>
                </c:pt>
                <c:pt idx="410">
                  <c:v>104148.2</c:v>
                </c:pt>
                <c:pt idx="411">
                  <c:v>101133.4</c:v>
                </c:pt>
                <c:pt idx="412">
                  <c:v>103610.3</c:v>
                </c:pt>
                <c:pt idx="413">
                  <c:v>107272.7</c:v>
                </c:pt>
                <c:pt idx="414">
                  <c:v>108801.1</c:v>
                </c:pt>
                <c:pt idx="415">
                  <c:v>104197.7</c:v>
                </c:pt>
                <c:pt idx="416">
                  <c:v>108253</c:v>
                </c:pt>
                <c:pt idx="417">
                  <c:v>105467.1</c:v>
                </c:pt>
                <c:pt idx="418">
                  <c:v>108660</c:v>
                </c:pt>
                <c:pt idx="419">
                  <c:v>98394.67</c:v>
                </c:pt>
                <c:pt idx="420">
                  <c:v>103133.8</c:v>
                </c:pt>
                <c:pt idx="421">
                  <c:v>105127.8</c:v>
                </c:pt>
                <c:pt idx="422">
                  <c:v>105940.4</c:v>
                </c:pt>
                <c:pt idx="423">
                  <c:v>100850.4</c:v>
                </c:pt>
                <c:pt idx="424">
                  <c:v>98947.63</c:v>
                </c:pt>
                <c:pt idx="425">
                  <c:v>97118.54</c:v>
                </c:pt>
                <c:pt idx="426">
                  <c:v>101489.4</c:v>
                </c:pt>
                <c:pt idx="427">
                  <c:v>95589.31</c:v>
                </c:pt>
                <c:pt idx="428">
                  <c:v>111587.1</c:v>
                </c:pt>
                <c:pt idx="429">
                  <c:v>102256.1</c:v>
                </c:pt>
                <c:pt idx="430">
                  <c:v>100168.5</c:v>
                </c:pt>
                <c:pt idx="431">
                  <c:v>101320.9</c:v>
                </c:pt>
                <c:pt idx="432">
                  <c:v>119004.2</c:v>
                </c:pt>
                <c:pt idx="433">
                  <c:v>108094.2</c:v>
                </c:pt>
                <c:pt idx="434">
                  <c:v>99714.7</c:v>
                </c:pt>
                <c:pt idx="435">
                  <c:v>98138.48</c:v>
                </c:pt>
                <c:pt idx="436">
                  <c:v>102250.2</c:v>
                </c:pt>
                <c:pt idx="437">
                  <c:v>102638.39999999999</c:v>
                </c:pt>
                <c:pt idx="438">
                  <c:v>108344.1</c:v>
                </c:pt>
                <c:pt idx="439">
                  <c:v>116637.1</c:v>
                </c:pt>
                <c:pt idx="440">
                  <c:v>110427.4</c:v>
                </c:pt>
                <c:pt idx="441">
                  <c:v>110953.2</c:v>
                </c:pt>
                <c:pt idx="442">
                  <c:v>100936</c:v>
                </c:pt>
                <c:pt idx="443">
                  <c:v>113322.6</c:v>
                </c:pt>
                <c:pt idx="444">
                  <c:v>109444.2</c:v>
                </c:pt>
                <c:pt idx="445">
                  <c:v>99066.76</c:v>
                </c:pt>
                <c:pt idx="446">
                  <c:v>116652.5</c:v>
                </c:pt>
                <c:pt idx="447">
                  <c:v>109613.8</c:v>
                </c:pt>
                <c:pt idx="448">
                  <c:v>108666.4</c:v>
                </c:pt>
                <c:pt idx="449">
                  <c:v>100471</c:v>
                </c:pt>
                <c:pt idx="450">
                  <c:v>105435.2</c:v>
                </c:pt>
                <c:pt idx="451">
                  <c:v>98182.73</c:v>
                </c:pt>
                <c:pt idx="452">
                  <c:v>103391.8</c:v>
                </c:pt>
                <c:pt idx="453">
                  <c:v>109246.9</c:v>
                </c:pt>
                <c:pt idx="454">
                  <c:v>105608.4</c:v>
                </c:pt>
                <c:pt idx="455">
                  <c:v>103546</c:v>
                </c:pt>
                <c:pt idx="456">
                  <c:v>104056</c:v>
                </c:pt>
                <c:pt idx="457">
                  <c:v>101868</c:v>
                </c:pt>
                <c:pt idx="458">
                  <c:v>98567.62</c:v>
                </c:pt>
                <c:pt idx="459">
                  <c:v>97250.59</c:v>
                </c:pt>
                <c:pt idx="460">
                  <c:v>117707.1</c:v>
                </c:pt>
                <c:pt idx="461">
                  <c:v>108636.9</c:v>
                </c:pt>
                <c:pt idx="462">
                  <c:v>103081.60000000001</c:v>
                </c:pt>
                <c:pt idx="463">
                  <c:v>104470.5</c:v>
                </c:pt>
                <c:pt idx="464">
                  <c:v>100938.8</c:v>
                </c:pt>
                <c:pt idx="465">
                  <c:v>112836.1</c:v>
                </c:pt>
                <c:pt idx="466">
                  <c:v>104035.9</c:v>
                </c:pt>
                <c:pt idx="467">
                  <c:v>108951.6</c:v>
                </c:pt>
                <c:pt idx="468">
                  <c:v>105619.3</c:v>
                </c:pt>
                <c:pt idx="469">
                  <c:v>106842.9</c:v>
                </c:pt>
                <c:pt idx="470">
                  <c:v>116512.5</c:v>
                </c:pt>
                <c:pt idx="471">
                  <c:v>104779.1</c:v>
                </c:pt>
                <c:pt idx="472">
                  <c:v>99983.02</c:v>
                </c:pt>
                <c:pt idx="473">
                  <c:v>109114.5</c:v>
                </c:pt>
                <c:pt idx="474">
                  <c:v>101442.9</c:v>
                </c:pt>
                <c:pt idx="475">
                  <c:v>104492.2</c:v>
                </c:pt>
                <c:pt idx="476">
                  <c:v>108398.7</c:v>
                </c:pt>
                <c:pt idx="477">
                  <c:v>99984.31</c:v>
                </c:pt>
                <c:pt idx="478">
                  <c:v>104161.2</c:v>
                </c:pt>
                <c:pt idx="479">
                  <c:v>96966.44</c:v>
                </c:pt>
                <c:pt idx="480">
                  <c:v>113761.2</c:v>
                </c:pt>
                <c:pt idx="481">
                  <c:v>108231.1</c:v>
                </c:pt>
                <c:pt idx="482">
                  <c:v>96580.82</c:v>
                </c:pt>
                <c:pt idx="483">
                  <c:v>97542.49</c:v>
                </c:pt>
                <c:pt idx="484">
                  <c:v>96175.88</c:v>
                </c:pt>
                <c:pt idx="485">
                  <c:v>104377.60000000001</c:v>
                </c:pt>
                <c:pt idx="486">
                  <c:v>112301.1</c:v>
                </c:pt>
                <c:pt idx="487">
                  <c:v>107683.4</c:v>
                </c:pt>
                <c:pt idx="488">
                  <c:v>112806.39999999999</c:v>
                </c:pt>
                <c:pt idx="489">
                  <c:v>113461</c:v>
                </c:pt>
                <c:pt idx="490">
                  <c:v>106008.7</c:v>
                </c:pt>
                <c:pt idx="491">
                  <c:v>105356.4</c:v>
                </c:pt>
                <c:pt idx="492">
                  <c:v>109986.4</c:v>
                </c:pt>
                <c:pt idx="493">
                  <c:v>110011.8</c:v>
                </c:pt>
                <c:pt idx="494">
                  <c:v>106827.1</c:v>
                </c:pt>
                <c:pt idx="495">
                  <c:v>99156.34</c:v>
                </c:pt>
                <c:pt idx="496">
                  <c:v>102997.4</c:v>
                </c:pt>
                <c:pt idx="497">
                  <c:v>112431.7</c:v>
                </c:pt>
                <c:pt idx="498">
                  <c:v>112282.1</c:v>
                </c:pt>
                <c:pt idx="499">
                  <c:v>101565.9</c:v>
                </c:pt>
                <c:pt idx="500">
                  <c:v>104379.9</c:v>
                </c:pt>
                <c:pt idx="501">
                  <c:v>102872.5</c:v>
                </c:pt>
                <c:pt idx="502">
                  <c:v>101450.1</c:v>
                </c:pt>
                <c:pt idx="503">
                  <c:v>114204.9</c:v>
                </c:pt>
                <c:pt idx="504">
                  <c:v>110502.9</c:v>
                </c:pt>
                <c:pt idx="505">
                  <c:v>97851.93</c:v>
                </c:pt>
                <c:pt idx="506">
                  <c:v>106066.4</c:v>
                </c:pt>
                <c:pt idx="507">
                  <c:v>110399.6</c:v>
                </c:pt>
                <c:pt idx="508">
                  <c:v>100930.2</c:v>
                </c:pt>
                <c:pt idx="509">
                  <c:v>101851.7</c:v>
                </c:pt>
                <c:pt idx="510">
                  <c:v>109349.7</c:v>
                </c:pt>
                <c:pt idx="511">
                  <c:v>97746.66</c:v>
                </c:pt>
                <c:pt idx="512">
                  <c:v>110742.5</c:v>
                </c:pt>
                <c:pt idx="513">
                  <c:v>106580.7</c:v>
                </c:pt>
                <c:pt idx="514">
                  <c:v>110507.6</c:v>
                </c:pt>
                <c:pt idx="515">
                  <c:v>106452.3</c:v>
                </c:pt>
                <c:pt idx="516">
                  <c:v>97656.63</c:v>
                </c:pt>
                <c:pt idx="517">
                  <c:v>104383.9</c:v>
                </c:pt>
                <c:pt idx="518">
                  <c:v>99856.45</c:v>
                </c:pt>
                <c:pt idx="519">
                  <c:v>109376.8</c:v>
                </c:pt>
                <c:pt idx="520">
                  <c:v>104841.8</c:v>
                </c:pt>
                <c:pt idx="521">
                  <c:v>94986.23</c:v>
                </c:pt>
                <c:pt idx="522">
                  <c:v>109346.6</c:v>
                </c:pt>
                <c:pt idx="523">
                  <c:v>115963.2</c:v>
                </c:pt>
                <c:pt idx="524">
                  <c:v>104329.60000000001</c:v>
                </c:pt>
                <c:pt idx="525">
                  <c:v>104502</c:v>
                </c:pt>
                <c:pt idx="526">
                  <c:v>107406.7</c:v>
                </c:pt>
                <c:pt idx="527">
                  <c:v>110829.4</c:v>
                </c:pt>
                <c:pt idx="528">
                  <c:v>105003.3</c:v>
                </c:pt>
                <c:pt idx="529">
                  <c:v>109387.7</c:v>
                </c:pt>
                <c:pt idx="530">
                  <c:v>102180.1</c:v>
                </c:pt>
                <c:pt idx="531">
                  <c:v>103915.2</c:v>
                </c:pt>
                <c:pt idx="532">
                  <c:v>114411.8</c:v>
                </c:pt>
                <c:pt idx="533">
                  <c:v>107996.1</c:v>
                </c:pt>
                <c:pt idx="534">
                  <c:v>105691.5</c:v>
                </c:pt>
                <c:pt idx="535">
                  <c:v>106360.9</c:v>
                </c:pt>
                <c:pt idx="536">
                  <c:v>108970.7</c:v>
                </c:pt>
                <c:pt idx="537">
                  <c:v>111096</c:v>
                </c:pt>
                <c:pt idx="538">
                  <c:v>105766.7</c:v>
                </c:pt>
                <c:pt idx="539">
                  <c:v>101783.1</c:v>
                </c:pt>
                <c:pt idx="540">
                  <c:v>109260.1</c:v>
                </c:pt>
                <c:pt idx="541">
                  <c:v>110451.2</c:v>
                </c:pt>
                <c:pt idx="542">
                  <c:v>103581.9</c:v>
                </c:pt>
                <c:pt idx="543">
                  <c:v>94274.37</c:v>
                </c:pt>
                <c:pt idx="544">
                  <c:v>100406.3</c:v>
                </c:pt>
                <c:pt idx="545">
                  <c:v>104996.3</c:v>
                </c:pt>
                <c:pt idx="546">
                  <c:v>102601.9</c:v>
                </c:pt>
                <c:pt idx="547">
                  <c:v>104835.2</c:v>
                </c:pt>
                <c:pt idx="548">
                  <c:v>101165.6</c:v>
                </c:pt>
                <c:pt idx="549">
                  <c:v>110844.4</c:v>
                </c:pt>
                <c:pt idx="550">
                  <c:v>105870.1</c:v>
                </c:pt>
                <c:pt idx="551">
                  <c:v>105755.2</c:v>
                </c:pt>
                <c:pt idx="552">
                  <c:v>103509.6</c:v>
                </c:pt>
                <c:pt idx="553">
                  <c:v>105546</c:v>
                </c:pt>
                <c:pt idx="554">
                  <c:v>100566.9</c:v>
                </c:pt>
                <c:pt idx="555">
                  <c:v>108540.8</c:v>
                </c:pt>
                <c:pt idx="556">
                  <c:v>109721.60000000001</c:v>
                </c:pt>
                <c:pt idx="557">
                  <c:v>106930.4</c:v>
                </c:pt>
                <c:pt idx="558">
                  <c:v>110143.3</c:v>
                </c:pt>
                <c:pt idx="559">
                  <c:v>105211.4</c:v>
                </c:pt>
                <c:pt idx="560">
                  <c:v>94279.27</c:v>
                </c:pt>
                <c:pt idx="561">
                  <c:v>106362</c:v>
                </c:pt>
                <c:pt idx="562">
                  <c:v>98756.98</c:v>
                </c:pt>
                <c:pt idx="563">
                  <c:v>114052.4</c:v>
                </c:pt>
                <c:pt idx="564">
                  <c:v>101498.7</c:v>
                </c:pt>
                <c:pt idx="565">
                  <c:v>119804</c:v>
                </c:pt>
                <c:pt idx="566">
                  <c:v>106919.9</c:v>
                </c:pt>
                <c:pt idx="567">
                  <c:v>110613.7</c:v>
                </c:pt>
                <c:pt idx="568">
                  <c:v>115672.7</c:v>
                </c:pt>
                <c:pt idx="569">
                  <c:v>104122.8</c:v>
                </c:pt>
                <c:pt idx="570">
                  <c:v>115275.7</c:v>
                </c:pt>
                <c:pt idx="571">
                  <c:v>104857.1</c:v>
                </c:pt>
                <c:pt idx="572">
                  <c:v>110177.60000000001</c:v>
                </c:pt>
                <c:pt idx="573">
                  <c:v>112991.4</c:v>
                </c:pt>
                <c:pt idx="574">
                  <c:v>109935.3</c:v>
                </c:pt>
                <c:pt idx="575">
                  <c:v>101056.6</c:v>
                </c:pt>
                <c:pt idx="576">
                  <c:v>102062.3</c:v>
                </c:pt>
                <c:pt idx="577">
                  <c:v>102863.9</c:v>
                </c:pt>
                <c:pt idx="578">
                  <c:v>103417.8</c:v>
                </c:pt>
                <c:pt idx="579">
                  <c:v>101471</c:v>
                </c:pt>
                <c:pt idx="580">
                  <c:v>103676.5</c:v>
                </c:pt>
                <c:pt idx="581">
                  <c:v>103117.9</c:v>
                </c:pt>
                <c:pt idx="582">
                  <c:v>107586.1</c:v>
                </c:pt>
                <c:pt idx="583">
                  <c:v>112025.7</c:v>
                </c:pt>
                <c:pt idx="584">
                  <c:v>107658.6</c:v>
                </c:pt>
                <c:pt idx="585">
                  <c:v>99965.68</c:v>
                </c:pt>
                <c:pt idx="586">
                  <c:v>112774.6</c:v>
                </c:pt>
                <c:pt idx="587">
                  <c:v>111027.3</c:v>
                </c:pt>
                <c:pt idx="588">
                  <c:v>103755.2</c:v>
                </c:pt>
                <c:pt idx="589">
                  <c:v>107672.9</c:v>
                </c:pt>
                <c:pt idx="590">
                  <c:v>110065.60000000001</c:v>
                </c:pt>
                <c:pt idx="591">
                  <c:v>106608.4</c:v>
                </c:pt>
                <c:pt idx="592">
                  <c:v>110007.8</c:v>
                </c:pt>
                <c:pt idx="593">
                  <c:v>103556.7</c:v>
                </c:pt>
                <c:pt idx="594">
                  <c:v>113736.9</c:v>
                </c:pt>
                <c:pt idx="595">
                  <c:v>99184.3</c:v>
                </c:pt>
                <c:pt idx="596">
                  <c:v>99095.77</c:v>
                </c:pt>
                <c:pt idx="597">
                  <c:v>108697.1</c:v>
                </c:pt>
                <c:pt idx="598">
                  <c:v>110198.39999999999</c:v>
                </c:pt>
                <c:pt idx="599">
                  <c:v>104508.8</c:v>
                </c:pt>
                <c:pt idx="600">
                  <c:v>106050.3</c:v>
                </c:pt>
                <c:pt idx="601">
                  <c:v>116878.9</c:v>
                </c:pt>
                <c:pt idx="602">
                  <c:v>109107.8</c:v>
                </c:pt>
                <c:pt idx="603">
                  <c:v>117818.3</c:v>
                </c:pt>
                <c:pt idx="604">
                  <c:v>113712.4</c:v>
                </c:pt>
                <c:pt idx="605">
                  <c:v>118225.9</c:v>
                </c:pt>
                <c:pt idx="606">
                  <c:v>118217.3</c:v>
                </c:pt>
                <c:pt idx="607">
                  <c:v>113041.7</c:v>
                </c:pt>
                <c:pt idx="608">
                  <c:v>110237</c:v>
                </c:pt>
                <c:pt idx="609">
                  <c:v>107309.8</c:v>
                </c:pt>
                <c:pt idx="610">
                  <c:v>110424.5</c:v>
                </c:pt>
                <c:pt idx="611">
                  <c:v>109895.1</c:v>
                </c:pt>
                <c:pt idx="612">
                  <c:v>108189.8</c:v>
                </c:pt>
                <c:pt idx="613">
                  <c:v>109311.7</c:v>
                </c:pt>
                <c:pt idx="614">
                  <c:v>109343.9</c:v>
                </c:pt>
                <c:pt idx="615">
                  <c:v>105553.7</c:v>
                </c:pt>
                <c:pt idx="616">
                  <c:v>107988.8</c:v>
                </c:pt>
                <c:pt idx="617">
                  <c:v>103424</c:v>
                </c:pt>
                <c:pt idx="618">
                  <c:v>115540.6</c:v>
                </c:pt>
                <c:pt idx="619">
                  <c:v>111702.1</c:v>
                </c:pt>
                <c:pt idx="620">
                  <c:v>102917.1</c:v>
                </c:pt>
                <c:pt idx="621">
                  <c:v>98201.33</c:v>
                </c:pt>
                <c:pt idx="622">
                  <c:v>105625</c:v>
                </c:pt>
                <c:pt idx="623">
                  <c:v>109223.9</c:v>
                </c:pt>
                <c:pt idx="624">
                  <c:v>104937.1</c:v>
                </c:pt>
                <c:pt idx="625">
                  <c:v>106361.1</c:v>
                </c:pt>
                <c:pt idx="626">
                  <c:v>103994.6</c:v>
                </c:pt>
                <c:pt idx="627">
                  <c:v>110278.39999999999</c:v>
                </c:pt>
                <c:pt idx="628">
                  <c:v>108211.3</c:v>
                </c:pt>
                <c:pt idx="629">
                  <c:v>106647.1</c:v>
                </c:pt>
                <c:pt idx="630">
                  <c:v>111829.3</c:v>
                </c:pt>
                <c:pt idx="631">
                  <c:v>104824.8</c:v>
                </c:pt>
                <c:pt idx="632">
                  <c:v>112969.3</c:v>
                </c:pt>
                <c:pt idx="633">
                  <c:v>115541.9</c:v>
                </c:pt>
                <c:pt idx="634">
                  <c:v>109437.4</c:v>
                </c:pt>
                <c:pt idx="635">
                  <c:v>104361.4</c:v>
                </c:pt>
                <c:pt idx="636">
                  <c:v>112911</c:v>
                </c:pt>
                <c:pt idx="637">
                  <c:v>102826</c:v>
                </c:pt>
                <c:pt idx="638">
                  <c:v>106177.5</c:v>
                </c:pt>
                <c:pt idx="639">
                  <c:v>109969.4</c:v>
                </c:pt>
                <c:pt idx="640">
                  <c:v>106807.6</c:v>
                </c:pt>
                <c:pt idx="641">
                  <c:v>108224.2</c:v>
                </c:pt>
                <c:pt idx="642">
                  <c:v>110216.4</c:v>
                </c:pt>
                <c:pt idx="643">
                  <c:v>107315.8</c:v>
                </c:pt>
                <c:pt idx="644">
                  <c:v>105235.5</c:v>
                </c:pt>
                <c:pt idx="645">
                  <c:v>100289.7</c:v>
                </c:pt>
                <c:pt idx="646">
                  <c:v>103038.1</c:v>
                </c:pt>
                <c:pt idx="647">
                  <c:v>104116.5</c:v>
                </c:pt>
                <c:pt idx="648">
                  <c:v>114810.6</c:v>
                </c:pt>
                <c:pt idx="649">
                  <c:v>111963.1</c:v>
                </c:pt>
                <c:pt idx="650">
                  <c:v>107786.6</c:v>
                </c:pt>
                <c:pt idx="651">
                  <c:v>108674.1</c:v>
                </c:pt>
                <c:pt idx="652">
                  <c:v>105710.8</c:v>
                </c:pt>
                <c:pt idx="653">
                  <c:v>105967.4</c:v>
                </c:pt>
                <c:pt idx="654">
                  <c:v>108359.6</c:v>
                </c:pt>
                <c:pt idx="655">
                  <c:v>102614.9</c:v>
                </c:pt>
                <c:pt idx="656">
                  <c:v>109911.7</c:v>
                </c:pt>
                <c:pt idx="657">
                  <c:v>109008.1</c:v>
                </c:pt>
                <c:pt idx="658">
                  <c:v>109730.8</c:v>
                </c:pt>
                <c:pt idx="659">
                  <c:v>100758.7</c:v>
                </c:pt>
                <c:pt idx="660">
                  <c:v>112070.3</c:v>
                </c:pt>
                <c:pt idx="661">
                  <c:v>107210.3</c:v>
                </c:pt>
                <c:pt idx="662">
                  <c:v>113159.3</c:v>
                </c:pt>
                <c:pt idx="663">
                  <c:v>108146.5</c:v>
                </c:pt>
                <c:pt idx="664">
                  <c:v>113795.4</c:v>
                </c:pt>
                <c:pt idx="665">
                  <c:v>108634.9</c:v>
                </c:pt>
                <c:pt idx="666">
                  <c:v>112187.2</c:v>
                </c:pt>
                <c:pt idx="667">
                  <c:v>104564.2</c:v>
                </c:pt>
                <c:pt idx="668">
                  <c:v>105564.4</c:v>
                </c:pt>
                <c:pt idx="669">
                  <c:v>111884</c:v>
                </c:pt>
                <c:pt idx="670">
                  <c:v>109627.5</c:v>
                </c:pt>
                <c:pt idx="671">
                  <c:v>109711.1</c:v>
                </c:pt>
                <c:pt idx="672">
                  <c:v>104942.39999999999</c:v>
                </c:pt>
                <c:pt idx="673">
                  <c:v>105551</c:v>
                </c:pt>
                <c:pt idx="674">
                  <c:v>99162.41</c:v>
                </c:pt>
                <c:pt idx="675">
                  <c:v>107804.4</c:v>
                </c:pt>
                <c:pt idx="676">
                  <c:v>106254</c:v>
                </c:pt>
                <c:pt idx="677">
                  <c:v>117813.8</c:v>
                </c:pt>
                <c:pt idx="678">
                  <c:v>107051.1</c:v>
                </c:pt>
                <c:pt idx="679">
                  <c:v>106215.3</c:v>
                </c:pt>
                <c:pt idx="680">
                  <c:v>107120.8</c:v>
                </c:pt>
                <c:pt idx="681">
                  <c:v>107018.1</c:v>
                </c:pt>
                <c:pt idx="682">
                  <c:v>102257.7</c:v>
                </c:pt>
                <c:pt idx="683">
                  <c:v>106843.5</c:v>
                </c:pt>
                <c:pt idx="684">
                  <c:v>109413.3</c:v>
                </c:pt>
                <c:pt idx="685">
                  <c:v>103598.7</c:v>
                </c:pt>
                <c:pt idx="686">
                  <c:v>109802.6</c:v>
                </c:pt>
                <c:pt idx="687">
                  <c:v>105104.1</c:v>
                </c:pt>
                <c:pt idx="688">
                  <c:v>110871</c:v>
                </c:pt>
                <c:pt idx="689">
                  <c:v>106442.9</c:v>
                </c:pt>
                <c:pt idx="690">
                  <c:v>103378.3</c:v>
                </c:pt>
                <c:pt idx="691">
                  <c:v>110995.4</c:v>
                </c:pt>
                <c:pt idx="692">
                  <c:v>106007.8</c:v>
                </c:pt>
                <c:pt idx="693">
                  <c:v>108088</c:v>
                </c:pt>
                <c:pt idx="694">
                  <c:v>105512.6</c:v>
                </c:pt>
                <c:pt idx="695">
                  <c:v>101740</c:v>
                </c:pt>
                <c:pt idx="696">
                  <c:v>106285.4</c:v>
                </c:pt>
                <c:pt idx="697">
                  <c:v>114671.4</c:v>
                </c:pt>
                <c:pt idx="698">
                  <c:v>109389.6</c:v>
                </c:pt>
                <c:pt idx="699">
                  <c:v>110558.6</c:v>
                </c:pt>
                <c:pt idx="700">
                  <c:v>108653.5</c:v>
                </c:pt>
                <c:pt idx="701">
                  <c:v>119501.7</c:v>
                </c:pt>
                <c:pt idx="702">
                  <c:v>105231.2</c:v>
                </c:pt>
                <c:pt idx="703">
                  <c:v>104835.8</c:v>
                </c:pt>
                <c:pt idx="704">
                  <c:v>106543.8</c:v>
                </c:pt>
                <c:pt idx="705">
                  <c:v>108861.5</c:v>
                </c:pt>
                <c:pt idx="706">
                  <c:v>98677.79</c:v>
                </c:pt>
                <c:pt idx="707">
                  <c:v>109718</c:v>
                </c:pt>
                <c:pt idx="708">
                  <c:v>111009</c:v>
                </c:pt>
                <c:pt idx="709">
                  <c:v>109637.4</c:v>
                </c:pt>
                <c:pt idx="710">
                  <c:v>107237.3</c:v>
                </c:pt>
                <c:pt idx="711">
                  <c:v>111953</c:v>
                </c:pt>
                <c:pt idx="712">
                  <c:v>100527.9</c:v>
                </c:pt>
                <c:pt idx="713">
                  <c:v>103448.1</c:v>
                </c:pt>
                <c:pt idx="714">
                  <c:v>108816.9</c:v>
                </c:pt>
                <c:pt idx="715">
                  <c:v>109812.7</c:v>
                </c:pt>
                <c:pt idx="716">
                  <c:v>103121.5</c:v>
                </c:pt>
                <c:pt idx="717">
                  <c:v>105742.7</c:v>
                </c:pt>
                <c:pt idx="718">
                  <c:v>104223.2</c:v>
                </c:pt>
                <c:pt idx="719">
                  <c:v>109656.8</c:v>
                </c:pt>
                <c:pt idx="720">
                  <c:v>107191.1</c:v>
                </c:pt>
                <c:pt idx="721">
                  <c:v>101522.3</c:v>
                </c:pt>
                <c:pt idx="722">
                  <c:v>113306.8</c:v>
                </c:pt>
                <c:pt idx="723">
                  <c:v>109820.2</c:v>
                </c:pt>
                <c:pt idx="724">
                  <c:v>110335.7</c:v>
                </c:pt>
                <c:pt idx="725">
                  <c:v>103610.2</c:v>
                </c:pt>
                <c:pt idx="726">
                  <c:v>110163.5</c:v>
                </c:pt>
                <c:pt idx="727">
                  <c:v>118481.7</c:v>
                </c:pt>
                <c:pt idx="728">
                  <c:v>106671.7</c:v>
                </c:pt>
                <c:pt idx="729">
                  <c:v>117374.9</c:v>
                </c:pt>
                <c:pt idx="730">
                  <c:v>108286.2</c:v>
                </c:pt>
                <c:pt idx="731">
                  <c:v>107221.1</c:v>
                </c:pt>
                <c:pt idx="732">
                  <c:v>113800.3</c:v>
                </c:pt>
                <c:pt idx="733">
                  <c:v>105554.6</c:v>
                </c:pt>
                <c:pt idx="734">
                  <c:v>107750.7</c:v>
                </c:pt>
                <c:pt idx="735">
                  <c:v>103702.7</c:v>
                </c:pt>
                <c:pt idx="736">
                  <c:v>115715.8</c:v>
                </c:pt>
                <c:pt idx="737">
                  <c:v>105487.3</c:v>
                </c:pt>
                <c:pt idx="738">
                  <c:v>114264.8</c:v>
                </c:pt>
                <c:pt idx="739">
                  <c:v>115889.7</c:v>
                </c:pt>
                <c:pt idx="740">
                  <c:v>114866.2</c:v>
                </c:pt>
                <c:pt idx="741">
                  <c:v>113546.8</c:v>
                </c:pt>
                <c:pt idx="742">
                  <c:v>103059.8</c:v>
                </c:pt>
                <c:pt idx="743">
                  <c:v>111045.9</c:v>
                </c:pt>
                <c:pt idx="744">
                  <c:v>109370.9</c:v>
                </c:pt>
                <c:pt idx="745">
                  <c:v>108607.7</c:v>
                </c:pt>
                <c:pt idx="746">
                  <c:v>103534.5</c:v>
                </c:pt>
                <c:pt idx="747">
                  <c:v>110688.8</c:v>
                </c:pt>
                <c:pt idx="748">
                  <c:v>114024.5</c:v>
                </c:pt>
                <c:pt idx="749">
                  <c:v>118495.6</c:v>
                </c:pt>
                <c:pt idx="750">
                  <c:v>104931</c:v>
                </c:pt>
                <c:pt idx="751">
                  <c:v>113848</c:v>
                </c:pt>
                <c:pt idx="752">
                  <c:v>102321</c:v>
                </c:pt>
                <c:pt idx="753">
                  <c:v>107469.7</c:v>
                </c:pt>
                <c:pt idx="754">
                  <c:v>114589.2</c:v>
                </c:pt>
                <c:pt idx="755">
                  <c:v>105221.9</c:v>
                </c:pt>
                <c:pt idx="756">
                  <c:v>110358.7</c:v>
                </c:pt>
                <c:pt idx="757">
                  <c:v>114225</c:v>
                </c:pt>
                <c:pt idx="758">
                  <c:v>101733.6</c:v>
                </c:pt>
                <c:pt idx="759">
                  <c:v>106644.9</c:v>
                </c:pt>
                <c:pt idx="760">
                  <c:v>112064.7</c:v>
                </c:pt>
                <c:pt idx="761">
                  <c:v>101777.3</c:v>
                </c:pt>
                <c:pt idx="762">
                  <c:v>112509.4</c:v>
                </c:pt>
                <c:pt idx="763">
                  <c:v>126692.2</c:v>
                </c:pt>
                <c:pt idx="764">
                  <c:v>108168.7</c:v>
                </c:pt>
                <c:pt idx="765">
                  <c:v>112202.2</c:v>
                </c:pt>
                <c:pt idx="766">
                  <c:v>110338.4</c:v>
                </c:pt>
                <c:pt idx="767">
                  <c:v>112458.2</c:v>
                </c:pt>
                <c:pt idx="768">
                  <c:v>110636.8</c:v>
                </c:pt>
                <c:pt idx="769">
                  <c:v>115394.2</c:v>
                </c:pt>
                <c:pt idx="770">
                  <c:v>109150.6</c:v>
                </c:pt>
                <c:pt idx="771">
                  <c:v>120911.3</c:v>
                </c:pt>
                <c:pt idx="772">
                  <c:v>109581</c:v>
                </c:pt>
                <c:pt idx="773">
                  <c:v>118131.7</c:v>
                </c:pt>
                <c:pt idx="774">
                  <c:v>112308.9</c:v>
                </c:pt>
                <c:pt idx="775">
                  <c:v>109657.1</c:v>
                </c:pt>
                <c:pt idx="776">
                  <c:v>106018</c:v>
                </c:pt>
                <c:pt idx="777">
                  <c:v>99983.46</c:v>
                </c:pt>
                <c:pt idx="778">
                  <c:v>115687.2</c:v>
                </c:pt>
                <c:pt idx="779">
                  <c:v>117223.4</c:v>
                </c:pt>
                <c:pt idx="780">
                  <c:v>115160.3</c:v>
                </c:pt>
                <c:pt idx="781">
                  <c:v>118472.6</c:v>
                </c:pt>
                <c:pt idx="782">
                  <c:v>106732.7</c:v>
                </c:pt>
                <c:pt idx="783">
                  <c:v>112057.4</c:v>
                </c:pt>
                <c:pt idx="784">
                  <c:v>115008.5</c:v>
                </c:pt>
                <c:pt idx="785">
                  <c:v>107516.6</c:v>
                </c:pt>
                <c:pt idx="786">
                  <c:v>107506</c:v>
                </c:pt>
                <c:pt idx="787">
                  <c:v>109830.6</c:v>
                </c:pt>
                <c:pt idx="788">
                  <c:v>106971.2</c:v>
                </c:pt>
                <c:pt idx="789">
                  <c:v>114697.1</c:v>
                </c:pt>
                <c:pt idx="790">
                  <c:v>110219.3</c:v>
                </c:pt>
                <c:pt idx="791">
                  <c:v>106767.3</c:v>
                </c:pt>
                <c:pt idx="792">
                  <c:v>104242.7</c:v>
                </c:pt>
                <c:pt idx="793">
                  <c:v>105810.7</c:v>
                </c:pt>
                <c:pt idx="794">
                  <c:v>115775.1</c:v>
                </c:pt>
                <c:pt idx="795">
                  <c:v>108595.2</c:v>
                </c:pt>
                <c:pt idx="796">
                  <c:v>110615.4</c:v>
                </c:pt>
                <c:pt idx="797">
                  <c:v>114750.5</c:v>
                </c:pt>
                <c:pt idx="798">
                  <c:v>124080.5</c:v>
                </c:pt>
                <c:pt idx="799">
                  <c:v>114031.1</c:v>
                </c:pt>
                <c:pt idx="800">
                  <c:v>102442.5</c:v>
                </c:pt>
                <c:pt idx="801">
                  <c:v>102859.1</c:v>
                </c:pt>
                <c:pt idx="802">
                  <c:v>113018.3</c:v>
                </c:pt>
                <c:pt idx="803">
                  <c:v>112950.2</c:v>
                </c:pt>
                <c:pt idx="804">
                  <c:v>114280.4</c:v>
                </c:pt>
                <c:pt idx="805">
                  <c:v>120593.5</c:v>
                </c:pt>
                <c:pt idx="806">
                  <c:v>111384.1</c:v>
                </c:pt>
                <c:pt idx="807">
                  <c:v>106079.4</c:v>
                </c:pt>
                <c:pt idx="808">
                  <c:v>110217.4</c:v>
                </c:pt>
                <c:pt idx="809">
                  <c:v>119329.4</c:v>
                </c:pt>
                <c:pt idx="810">
                  <c:v>102308.2</c:v>
                </c:pt>
                <c:pt idx="811">
                  <c:v>112314.9</c:v>
                </c:pt>
                <c:pt idx="812">
                  <c:v>112443.7</c:v>
                </c:pt>
                <c:pt idx="813">
                  <c:v>108137.3</c:v>
                </c:pt>
                <c:pt idx="814">
                  <c:v>109723</c:v>
                </c:pt>
                <c:pt idx="815">
                  <c:v>107809.5</c:v>
                </c:pt>
                <c:pt idx="816">
                  <c:v>115021.7</c:v>
                </c:pt>
                <c:pt idx="817">
                  <c:v>116774.9</c:v>
                </c:pt>
                <c:pt idx="818">
                  <c:v>111900.5</c:v>
                </c:pt>
                <c:pt idx="819">
                  <c:v>112272.6</c:v>
                </c:pt>
                <c:pt idx="820">
                  <c:v>105894.8</c:v>
                </c:pt>
                <c:pt idx="821">
                  <c:v>107367.1</c:v>
                </c:pt>
                <c:pt idx="822">
                  <c:v>109789.1</c:v>
                </c:pt>
                <c:pt idx="823">
                  <c:v>113935.3</c:v>
                </c:pt>
                <c:pt idx="824">
                  <c:v>110352.2</c:v>
                </c:pt>
                <c:pt idx="825">
                  <c:v>107388.2</c:v>
                </c:pt>
                <c:pt idx="826">
                  <c:v>115516.6</c:v>
                </c:pt>
                <c:pt idx="827">
                  <c:v>108830</c:v>
                </c:pt>
                <c:pt idx="828">
                  <c:v>102149.3</c:v>
                </c:pt>
                <c:pt idx="829">
                  <c:v>110784.4</c:v>
                </c:pt>
                <c:pt idx="830">
                  <c:v>111108.4</c:v>
                </c:pt>
                <c:pt idx="831">
                  <c:v>109887.6</c:v>
                </c:pt>
                <c:pt idx="832">
                  <c:v>115677.2</c:v>
                </c:pt>
                <c:pt idx="833">
                  <c:v>98979.7</c:v>
                </c:pt>
                <c:pt idx="834">
                  <c:v>121733.4</c:v>
                </c:pt>
                <c:pt idx="835">
                  <c:v>119504.1</c:v>
                </c:pt>
                <c:pt idx="836">
                  <c:v>114500.1</c:v>
                </c:pt>
                <c:pt idx="837">
                  <c:v>111515.9</c:v>
                </c:pt>
                <c:pt idx="838">
                  <c:v>117446.3</c:v>
                </c:pt>
                <c:pt idx="839">
                  <c:v>116298.3</c:v>
                </c:pt>
                <c:pt idx="840">
                  <c:v>119141</c:v>
                </c:pt>
                <c:pt idx="841">
                  <c:v>114629.4</c:v>
                </c:pt>
                <c:pt idx="842">
                  <c:v>112353.3</c:v>
                </c:pt>
                <c:pt idx="843">
                  <c:v>103853.1</c:v>
                </c:pt>
                <c:pt idx="844">
                  <c:v>113762.1</c:v>
                </c:pt>
                <c:pt idx="845">
                  <c:v>108428.6</c:v>
                </c:pt>
                <c:pt idx="846">
                  <c:v>110643.1</c:v>
                </c:pt>
                <c:pt idx="847">
                  <c:v>118616.5</c:v>
                </c:pt>
                <c:pt idx="848">
                  <c:v>108749</c:v>
                </c:pt>
                <c:pt idx="849">
                  <c:v>107909.2</c:v>
                </c:pt>
                <c:pt idx="850">
                  <c:v>116853.9</c:v>
                </c:pt>
                <c:pt idx="851">
                  <c:v>106677</c:v>
                </c:pt>
                <c:pt idx="852">
                  <c:v>111395.3</c:v>
                </c:pt>
                <c:pt idx="853">
                  <c:v>108690</c:v>
                </c:pt>
                <c:pt idx="854">
                  <c:v>109580.8</c:v>
                </c:pt>
                <c:pt idx="855">
                  <c:v>111918.1</c:v>
                </c:pt>
                <c:pt idx="856">
                  <c:v>111514.4</c:v>
                </c:pt>
                <c:pt idx="857">
                  <c:v>103883.6</c:v>
                </c:pt>
                <c:pt idx="858">
                  <c:v>112904.5</c:v>
                </c:pt>
                <c:pt idx="859">
                  <c:v>110608</c:v>
                </c:pt>
                <c:pt idx="860">
                  <c:v>112421.4</c:v>
                </c:pt>
                <c:pt idx="861">
                  <c:v>114347.1</c:v>
                </c:pt>
                <c:pt idx="862">
                  <c:v>127807.8</c:v>
                </c:pt>
                <c:pt idx="863">
                  <c:v>118327</c:v>
                </c:pt>
                <c:pt idx="864">
                  <c:v>112003.1</c:v>
                </c:pt>
                <c:pt idx="865">
                  <c:v>116411.6</c:v>
                </c:pt>
                <c:pt idx="866">
                  <c:v>116310.2</c:v>
                </c:pt>
                <c:pt idx="867">
                  <c:v>106617.4</c:v>
                </c:pt>
                <c:pt idx="868">
                  <c:v>111552.7</c:v>
                </c:pt>
                <c:pt idx="869">
                  <c:v>107771</c:v>
                </c:pt>
                <c:pt idx="870">
                  <c:v>105310.8</c:v>
                </c:pt>
                <c:pt idx="871">
                  <c:v>112183.3</c:v>
                </c:pt>
                <c:pt idx="872">
                  <c:v>117072.1</c:v>
                </c:pt>
                <c:pt idx="873">
                  <c:v>117042</c:v>
                </c:pt>
                <c:pt idx="874">
                  <c:v>114915.7</c:v>
                </c:pt>
                <c:pt idx="875">
                  <c:v>110295.8</c:v>
                </c:pt>
                <c:pt idx="876">
                  <c:v>115029</c:v>
                </c:pt>
                <c:pt idx="877">
                  <c:v>112501.1</c:v>
                </c:pt>
                <c:pt idx="878">
                  <c:v>113396.1</c:v>
                </c:pt>
                <c:pt idx="879">
                  <c:v>116793.5</c:v>
                </c:pt>
                <c:pt idx="880">
                  <c:v>115395.4</c:v>
                </c:pt>
                <c:pt idx="881">
                  <c:v>114048</c:v>
                </c:pt>
                <c:pt idx="882">
                  <c:v>111018.6</c:v>
                </c:pt>
                <c:pt idx="883">
                  <c:v>105965.6</c:v>
                </c:pt>
                <c:pt idx="884">
                  <c:v>108508.5</c:v>
                </c:pt>
                <c:pt idx="885">
                  <c:v>109131.6</c:v>
                </c:pt>
                <c:pt idx="886">
                  <c:v>112386.2</c:v>
                </c:pt>
                <c:pt idx="887">
                  <c:v>106908.3</c:v>
                </c:pt>
                <c:pt idx="888">
                  <c:v>115124</c:v>
                </c:pt>
                <c:pt idx="889">
                  <c:v>102389.1</c:v>
                </c:pt>
                <c:pt idx="890">
                  <c:v>112293.3</c:v>
                </c:pt>
                <c:pt idx="891">
                  <c:v>126754.9</c:v>
                </c:pt>
                <c:pt idx="892">
                  <c:v>104588.5</c:v>
                </c:pt>
                <c:pt idx="893">
                  <c:v>119505.2</c:v>
                </c:pt>
                <c:pt idx="894">
                  <c:v>106901.3</c:v>
                </c:pt>
                <c:pt idx="895">
                  <c:v>123227</c:v>
                </c:pt>
                <c:pt idx="896">
                  <c:v>107669.8</c:v>
                </c:pt>
                <c:pt idx="897">
                  <c:v>115532.1</c:v>
                </c:pt>
                <c:pt idx="898">
                  <c:v>117832.1</c:v>
                </c:pt>
                <c:pt idx="899">
                  <c:v>125945.9</c:v>
                </c:pt>
                <c:pt idx="900">
                  <c:v>110783.6</c:v>
                </c:pt>
                <c:pt idx="901">
                  <c:v>110808.4</c:v>
                </c:pt>
                <c:pt idx="902">
                  <c:v>113842.7</c:v>
                </c:pt>
                <c:pt idx="903">
                  <c:v>115198.6</c:v>
                </c:pt>
                <c:pt idx="904">
                  <c:v>131654.1</c:v>
                </c:pt>
                <c:pt idx="905">
                  <c:v>119139.4</c:v>
                </c:pt>
                <c:pt idx="906">
                  <c:v>110126.9</c:v>
                </c:pt>
                <c:pt idx="907">
                  <c:v>116155.1</c:v>
                </c:pt>
                <c:pt idx="908">
                  <c:v>112308.5</c:v>
                </c:pt>
                <c:pt idx="909">
                  <c:v>107094.1</c:v>
                </c:pt>
                <c:pt idx="910">
                  <c:v>108569.3</c:v>
                </c:pt>
                <c:pt idx="911">
                  <c:v>110799</c:v>
                </c:pt>
                <c:pt idx="912">
                  <c:v>125560.2</c:v>
                </c:pt>
                <c:pt idx="913">
                  <c:v>118434.1</c:v>
                </c:pt>
                <c:pt idx="914">
                  <c:v>121610.6</c:v>
                </c:pt>
                <c:pt idx="915">
                  <c:v>112350.2</c:v>
                </c:pt>
                <c:pt idx="916">
                  <c:v>116873.1</c:v>
                </c:pt>
                <c:pt idx="917">
                  <c:v>120551.1</c:v>
                </c:pt>
                <c:pt idx="918">
                  <c:v>119103.5</c:v>
                </c:pt>
                <c:pt idx="919">
                  <c:v>112141.6</c:v>
                </c:pt>
                <c:pt idx="920">
                  <c:v>106351.8</c:v>
                </c:pt>
                <c:pt idx="921">
                  <c:v>111667.8</c:v>
                </c:pt>
                <c:pt idx="922">
                  <c:v>114116.5</c:v>
                </c:pt>
                <c:pt idx="923">
                  <c:v>113433.8</c:v>
                </c:pt>
                <c:pt idx="924">
                  <c:v>115169.9</c:v>
                </c:pt>
                <c:pt idx="925">
                  <c:v>104476.4</c:v>
                </c:pt>
                <c:pt idx="926">
                  <c:v>113112.4</c:v>
                </c:pt>
                <c:pt idx="927">
                  <c:v>113780.1</c:v>
                </c:pt>
                <c:pt idx="928">
                  <c:v>108033.8</c:v>
                </c:pt>
                <c:pt idx="929">
                  <c:v>109362.4</c:v>
                </c:pt>
                <c:pt idx="930">
                  <c:v>115906.2</c:v>
                </c:pt>
                <c:pt idx="931">
                  <c:v>115778.1</c:v>
                </c:pt>
                <c:pt idx="932">
                  <c:v>106168.3</c:v>
                </c:pt>
                <c:pt idx="933">
                  <c:v>107820.9</c:v>
                </c:pt>
                <c:pt idx="934">
                  <c:v>115775.7</c:v>
                </c:pt>
                <c:pt idx="935">
                  <c:v>113299.3</c:v>
                </c:pt>
                <c:pt idx="936">
                  <c:v>113092.6</c:v>
                </c:pt>
                <c:pt idx="937">
                  <c:v>122650.7</c:v>
                </c:pt>
                <c:pt idx="938">
                  <c:v>108723.3</c:v>
                </c:pt>
                <c:pt idx="939">
                  <c:v>121662</c:v>
                </c:pt>
                <c:pt idx="940">
                  <c:v>115140.9</c:v>
                </c:pt>
                <c:pt idx="941">
                  <c:v>106062.5</c:v>
                </c:pt>
                <c:pt idx="942">
                  <c:v>120630.9</c:v>
                </c:pt>
                <c:pt idx="943">
                  <c:v>120959.4</c:v>
                </c:pt>
                <c:pt idx="944">
                  <c:v>122470.9</c:v>
                </c:pt>
                <c:pt idx="945">
                  <c:v>115394.9</c:v>
                </c:pt>
                <c:pt idx="946">
                  <c:v>125567.6</c:v>
                </c:pt>
                <c:pt idx="947">
                  <c:v>111518.5</c:v>
                </c:pt>
                <c:pt idx="948">
                  <c:v>120511.2</c:v>
                </c:pt>
                <c:pt idx="949">
                  <c:v>114425.4</c:v>
                </c:pt>
                <c:pt idx="950">
                  <c:v>115917.1</c:v>
                </c:pt>
                <c:pt idx="951">
                  <c:v>113817.5</c:v>
                </c:pt>
                <c:pt idx="952">
                  <c:v>125168.3</c:v>
                </c:pt>
                <c:pt idx="953">
                  <c:v>117663.2</c:v>
                </c:pt>
                <c:pt idx="954">
                  <c:v>118083.9</c:v>
                </c:pt>
                <c:pt idx="955">
                  <c:v>111524.5</c:v>
                </c:pt>
                <c:pt idx="956">
                  <c:v>121464.1</c:v>
                </c:pt>
                <c:pt idx="957">
                  <c:v>114656.9</c:v>
                </c:pt>
                <c:pt idx="958">
                  <c:v>117117.3</c:v>
                </c:pt>
                <c:pt idx="959">
                  <c:v>113282.9</c:v>
                </c:pt>
                <c:pt idx="960">
                  <c:v>120832.2</c:v>
                </c:pt>
                <c:pt idx="961">
                  <c:v>113011</c:v>
                </c:pt>
                <c:pt idx="962">
                  <c:v>113039</c:v>
                </c:pt>
                <c:pt idx="963">
                  <c:v>117657</c:v>
                </c:pt>
                <c:pt idx="964">
                  <c:v>126306.7</c:v>
                </c:pt>
                <c:pt idx="965">
                  <c:v>111928.8</c:v>
                </c:pt>
                <c:pt idx="966">
                  <c:v>128551</c:v>
                </c:pt>
                <c:pt idx="967">
                  <c:v>118359.9</c:v>
                </c:pt>
                <c:pt idx="968">
                  <c:v>115941.1</c:v>
                </c:pt>
                <c:pt idx="969">
                  <c:v>114753.1</c:v>
                </c:pt>
                <c:pt idx="970">
                  <c:v>116282.2</c:v>
                </c:pt>
                <c:pt idx="971">
                  <c:v>120715.1</c:v>
                </c:pt>
                <c:pt idx="972">
                  <c:v>113765.3</c:v>
                </c:pt>
                <c:pt idx="973">
                  <c:v>119370.2</c:v>
                </c:pt>
                <c:pt idx="974">
                  <c:v>118674.2</c:v>
                </c:pt>
                <c:pt idx="975">
                  <c:v>110736.7</c:v>
                </c:pt>
                <c:pt idx="976">
                  <c:v>121905.3</c:v>
                </c:pt>
                <c:pt idx="977">
                  <c:v>125564.2</c:v>
                </c:pt>
                <c:pt idx="978">
                  <c:v>119675.3</c:v>
                </c:pt>
                <c:pt idx="979">
                  <c:v>111004.9</c:v>
                </c:pt>
                <c:pt idx="980">
                  <c:v>121909.8</c:v>
                </c:pt>
                <c:pt idx="981">
                  <c:v>109961.3</c:v>
                </c:pt>
                <c:pt idx="982">
                  <c:v>122826.3</c:v>
                </c:pt>
                <c:pt idx="983">
                  <c:v>120171.6</c:v>
                </c:pt>
                <c:pt idx="984">
                  <c:v>126571.7</c:v>
                </c:pt>
                <c:pt idx="985">
                  <c:v>120693.9</c:v>
                </c:pt>
                <c:pt idx="986">
                  <c:v>120985.4</c:v>
                </c:pt>
                <c:pt idx="987">
                  <c:v>122302.7</c:v>
                </c:pt>
                <c:pt idx="988">
                  <c:v>123367.7</c:v>
                </c:pt>
                <c:pt idx="989">
                  <c:v>110679.8</c:v>
                </c:pt>
                <c:pt idx="990">
                  <c:v>121278.1</c:v>
                </c:pt>
                <c:pt idx="991">
                  <c:v>121857.4</c:v>
                </c:pt>
                <c:pt idx="992">
                  <c:v>133352.4</c:v>
                </c:pt>
                <c:pt idx="993">
                  <c:v>125386.7</c:v>
                </c:pt>
                <c:pt idx="994">
                  <c:v>134410.6</c:v>
                </c:pt>
                <c:pt idx="995">
                  <c:v>123664.1</c:v>
                </c:pt>
                <c:pt idx="996">
                  <c:v>138649.9</c:v>
                </c:pt>
                <c:pt idx="997">
                  <c:v>120427.6</c:v>
                </c:pt>
                <c:pt idx="998">
                  <c:v>126152.5</c:v>
                </c:pt>
                <c:pt idx="999">
                  <c:v>127309.9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DFA-4B2D-BB06-AB6BE788F812}"/>
            </c:ext>
          </c:extLst>
        </c:ser>
        <c:ser>
          <c:idx val="1"/>
          <c:order val="1"/>
          <c:tx>
            <c:v>Intermittent cetuximab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forward val="2"/>
            <c:intercept val="0"/>
            <c:dispRSqr val="1"/>
            <c:dispEq val="1"/>
            <c:trendlineLbl>
              <c:layout>
                <c:manualLayout>
                  <c:x val="-0.40589971498961402"/>
                  <c:y val="0.199901574803149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Times New Roman" panose="02020603050405020304" pitchFamily="18" charset="0"/>
                        <a:ea typeface="+mn-ea"/>
                        <a:cs typeface="Times New Roman" panose="02020603050405020304" pitchFamily="18" charset="0"/>
                      </a:defRPr>
                    </a:pPr>
                    <a:r>
                      <a:rPr lang="en-US" sz="1200" b="1" baseline="0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y = 55772x</a:t>
                    </a:r>
                    <a:br>
                      <a:rPr lang="en-US" sz="1200" b="1" baseline="0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</a:br>
                    <a:r>
                      <a:rPr lang="en-US" sz="1200" b="1" baseline="0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R² = 0.9605</a:t>
                    </a:r>
                  </a:p>
                  <a:p>
                    <a:pPr>
                      <a:defRPr>
                        <a:latin typeface="Times New Roman" panose="02020603050405020304" pitchFamily="18" charset="0"/>
                        <a:cs typeface="Times New Roman" panose="02020603050405020304" pitchFamily="18" charset="0"/>
                      </a:defRPr>
                    </a:pPr>
                    <a:r>
                      <a:rPr lang="en-US" sz="1200" b="1" baseline="0"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***p&lt;0.001</a:t>
                    </a: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en-US"/>
                </a:p>
              </c:txPr>
            </c:trendlineLbl>
          </c:trendline>
          <c:xVal>
            <c:numRef>
              <c:f>'PSM Plane incr'!$D$2:$D$1001</c:f>
              <c:numCache>
                <c:formatCode>General</c:formatCode>
                <c:ptCount val="1000"/>
                <c:pt idx="0">
                  <c:v>1.5503480000000001</c:v>
                </c:pt>
                <c:pt idx="1">
                  <c:v>1.5342739999999999</c:v>
                </c:pt>
                <c:pt idx="2">
                  <c:v>1.427122</c:v>
                </c:pt>
                <c:pt idx="3">
                  <c:v>1.3273699999999999</c:v>
                </c:pt>
                <c:pt idx="4">
                  <c:v>1.5629280000000001</c:v>
                </c:pt>
                <c:pt idx="5">
                  <c:v>1.429379</c:v>
                </c:pt>
                <c:pt idx="6">
                  <c:v>1.5265299999999999</c:v>
                </c:pt>
                <c:pt idx="7">
                  <c:v>1.374708</c:v>
                </c:pt>
                <c:pt idx="8">
                  <c:v>1.3842639999999999</c:v>
                </c:pt>
                <c:pt idx="9">
                  <c:v>1.3442210000000001</c:v>
                </c:pt>
                <c:pt idx="10">
                  <c:v>1.406053</c:v>
                </c:pt>
                <c:pt idx="11">
                  <c:v>1.3126869999999999</c:v>
                </c:pt>
                <c:pt idx="12">
                  <c:v>1.441127</c:v>
                </c:pt>
                <c:pt idx="13">
                  <c:v>1.4620679999999999</c:v>
                </c:pt>
                <c:pt idx="14">
                  <c:v>1.364428</c:v>
                </c:pt>
                <c:pt idx="15">
                  <c:v>1.3917349999999999</c:v>
                </c:pt>
                <c:pt idx="16">
                  <c:v>1.38937</c:v>
                </c:pt>
                <c:pt idx="17">
                  <c:v>1.5087790000000001</c:v>
                </c:pt>
                <c:pt idx="18">
                  <c:v>1.372382</c:v>
                </c:pt>
                <c:pt idx="19">
                  <c:v>1.3212710000000001</c:v>
                </c:pt>
                <c:pt idx="20">
                  <c:v>1.269366</c:v>
                </c:pt>
                <c:pt idx="21">
                  <c:v>1.4173070000000001</c:v>
                </c:pt>
                <c:pt idx="22">
                  <c:v>1.484739</c:v>
                </c:pt>
                <c:pt idx="23">
                  <c:v>1.2422040000000001</c:v>
                </c:pt>
                <c:pt idx="24">
                  <c:v>1.3525750000000001</c:v>
                </c:pt>
                <c:pt idx="25">
                  <c:v>1.2419100000000001</c:v>
                </c:pt>
                <c:pt idx="26">
                  <c:v>1.4302410000000001</c:v>
                </c:pt>
                <c:pt idx="27">
                  <c:v>1.4297280000000001</c:v>
                </c:pt>
                <c:pt idx="28">
                  <c:v>1.3918489999999999</c:v>
                </c:pt>
                <c:pt idx="29">
                  <c:v>1.377659</c:v>
                </c:pt>
                <c:pt idx="30">
                  <c:v>1.3521829999999999</c:v>
                </c:pt>
                <c:pt idx="31">
                  <c:v>1.486931</c:v>
                </c:pt>
                <c:pt idx="32">
                  <c:v>1.342883</c:v>
                </c:pt>
                <c:pt idx="33">
                  <c:v>1.435284</c:v>
                </c:pt>
                <c:pt idx="34">
                  <c:v>1.4445950000000001</c:v>
                </c:pt>
                <c:pt idx="35">
                  <c:v>1.323429</c:v>
                </c:pt>
                <c:pt idx="36">
                  <c:v>1.496769</c:v>
                </c:pt>
                <c:pt idx="37">
                  <c:v>1.4008400000000001</c:v>
                </c:pt>
                <c:pt idx="38">
                  <c:v>1.2990619999999999</c:v>
                </c:pt>
                <c:pt idx="39">
                  <c:v>1.2640400000000001</c:v>
                </c:pt>
                <c:pt idx="40">
                  <c:v>1.303318</c:v>
                </c:pt>
                <c:pt idx="41">
                  <c:v>1.2438940000000001</c:v>
                </c:pt>
                <c:pt idx="42">
                  <c:v>1.335288</c:v>
                </c:pt>
                <c:pt idx="43">
                  <c:v>1.317577</c:v>
                </c:pt>
                <c:pt idx="44">
                  <c:v>1.3576760000000001</c:v>
                </c:pt>
                <c:pt idx="45">
                  <c:v>1.4406239999999999</c:v>
                </c:pt>
                <c:pt idx="46">
                  <c:v>1.4363939999999999</c:v>
                </c:pt>
                <c:pt idx="47">
                  <c:v>1.360757</c:v>
                </c:pt>
                <c:pt idx="48">
                  <c:v>1.341591</c:v>
                </c:pt>
                <c:pt idx="49">
                  <c:v>1.4114230000000001</c:v>
                </c:pt>
                <c:pt idx="50">
                  <c:v>1.334633</c:v>
                </c:pt>
                <c:pt idx="51">
                  <c:v>1.3690180000000001</c:v>
                </c:pt>
                <c:pt idx="52">
                  <c:v>1.2741439999999999</c:v>
                </c:pt>
                <c:pt idx="53">
                  <c:v>1.2968</c:v>
                </c:pt>
                <c:pt idx="54">
                  <c:v>1.4698720000000001</c:v>
                </c:pt>
                <c:pt idx="55">
                  <c:v>1.3261259999999999</c:v>
                </c:pt>
                <c:pt idx="56">
                  <c:v>1.4674780000000001</c:v>
                </c:pt>
                <c:pt idx="57">
                  <c:v>1.388854</c:v>
                </c:pt>
                <c:pt idx="58">
                  <c:v>1.5023709999999999</c:v>
                </c:pt>
                <c:pt idx="59">
                  <c:v>1.0955280000000001</c:v>
                </c:pt>
                <c:pt idx="60">
                  <c:v>1.450949</c:v>
                </c:pt>
                <c:pt idx="61">
                  <c:v>1.3487199999999999</c:v>
                </c:pt>
                <c:pt idx="62">
                  <c:v>1.305768</c:v>
                </c:pt>
                <c:pt idx="63">
                  <c:v>1.2324470000000001</c:v>
                </c:pt>
                <c:pt idx="64">
                  <c:v>1.385562</c:v>
                </c:pt>
                <c:pt idx="65">
                  <c:v>1.307871</c:v>
                </c:pt>
                <c:pt idx="66">
                  <c:v>1.4990140000000001</c:v>
                </c:pt>
                <c:pt idx="67">
                  <c:v>1.3993329999999999</c:v>
                </c:pt>
                <c:pt idx="68">
                  <c:v>1.421943</c:v>
                </c:pt>
                <c:pt idx="69">
                  <c:v>1.4414940000000001</c:v>
                </c:pt>
                <c:pt idx="70">
                  <c:v>1.418442</c:v>
                </c:pt>
                <c:pt idx="71">
                  <c:v>1.3130170000000001</c:v>
                </c:pt>
                <c:pt idx="72">
                  <c:v>1.335771</c:v>
                </c:pt>
                <c:pt idx="73">
                  <c:v>1.3372630000000001</c:v>
                </c:pt>
                <c:pt idx="74">
                  <c:v>1.399103</c:v>
                </c:pt>
                <c:pt idx="75">
                  <c:v>1.2911950000000001</c:v>
                </c:pt>
                <c:pt idx="76">
                  <c:v>1.413799</c:v>
                </c:pt>
                <c:pt idx="77">
                  <c:v>1.2322930000000001</c:v>
                </c:pt>
                <c:pt idx="78">
                  <c:v>1.3620099999999999</c:v>
                </c:pt>
                <c:pt idx="79">
                  <c:v>1.2985979999999999</c:v>
                </c:pt>
                <c:pt idx="80">
                  <c:v>1.261036</c:v>
                </c:pt>
                <c:pt idx="81">
                  <c:v>1.402174</c:v>
                </c:pt>
                <c:pt idx="82">
                  <c:v>1.3026990000000001</c:v>
                </c:pt>
                <c:pt idx="83">
                  <c:v>1.3315300000000001</c:v>
                </c:pt>
                <c:pt idx="84">
                  <c:v>1.2512319999999999</c:v>
                </c:pt>
                <c:pt idx="85">
                  <c:v>1.236151</c:v>
                </c:pt>
                <c:pt idx="86">
                  <c:v>1.407084</c:v>
                </c:pt>
                <c:pt idx="87">
                  <c:v>1.2990489999999999</c:v>
                </c:pt>
                <c:pt idx="88">
                  <c:v>1.4900640000000001</c:v>
                </c:pt>
                <c:pt idx="89">
                  <c:v>1.524373</c:v>
                </c:pt>
                <c:pt idx="90">
                  <c:v>1.333955</c:v>
                </c:pt>
                <c:pt idx="91">
                  <c:v>1.335466</c:v>
                </c:pt>
                <c:pt idx="92">
                  <c:v>1.250308</c:v>
                </c:pt>
                <c:pt idx="93">
                  <c:v>1.3505560000000001</c:v>
                </c:pt>
                <c:pt idx="94">
                  <c:v>1.5318590000000001</c:v>
                </c:pt>
                <c:pt idx="95">
                  <c:v>1.3376999999999999</c:v>
                </c:pt>
                <c:pt idx="96">
                  <c:v>1.327626</c:v>
                </c:pt>
                <c:pt idx="97">
                  <c:v>1.250046</c:v>
                </c:pt>
                <c:pt idx="98">
                  <c:v>1.3854660000000001</c:v>
                </c:pt>
                <c:pt idx="99">
                  <c:v>1.1722410000000001</c:v>
                </c:pt>
                <c:pt idx="100">
                  <c:v>1.38944</c:v>
                </c:pt>
                <c:pt idx="101">
                  <c:v>1.483025</c:v>
                </c:pt>
                <c:pt idx="102">
                  <c:v>1.3556820000000001</c:v>
                </c:pt>
                <c:pt idx="103">
                  <c:v>1.22864</c:v>
                </c:pt>
                <c:pt idx="104">
                  <c:v>1.356481</c:v>
                </c:pt>
                <c:pt idx="105">
                  <c:v>1.1948190000000001</c:v>
                </c:pt>
                <c:pt idx="106">
                  <c:v>1.342552</c:v>
                </c:pt>
                <c:pt idx="107">
                  <c:v>1.4171769999999999</c:v>
                </c:pt>
                <c:pt idx="108">
                  <c:v>1.3834709999999999</c:v>
                </c:pt>
                <c:pt idx="109">
                  <c:v>1.3208390000000001</c:v>
                </c:pt>
                <c:pt idx="110">
                  <c:v>1.413502</c:v>
                </c:pt>
                <c:pt idx="111">
                  <c:v>1.094738</c:v>
                </c:pt>
                <c:pt idx="112">
                  <c:v>1.36869</c:v>
                </c:pt>
                <c:pt idx="113">
                  <c:v>1.2744009999999999</c:v>
                </c:pt>
                <c:pt idx="114">
                  <c:v>1.414388</c:v>
                </c:pt>
                <c:pt idx="115">
                  <c:v>1.22828</c:v>
                </c:pt>
                <c:pt idx="116">
                  <c:v>1.422078</c:v>
                </c:pt>
                <c:pt idx="117">
                  <c:v>1.281647</c:v>
                </c:pt>
                <c:pt idx="118">
                  <c:v>1.325304</c:v>
                </c:pt>
                <c:pt idx="119">
                  <c:v>1.330047</c:v>
                </c:pt>
                <c:pt idx="120">
                  <c:v>1.2290559999999999</c:v>
                </c:pt>
                <c:pt idx="121">
                  <c:v>1.2821959999999999</c:v>
                </c:pt>
                <c:pt idx="122">
                  <c:v>1.3611519999999999</c:v>
                </c:pt>
                <c:pt idx="123">
                  <c:v>1.2762530000000001</c:v>
                </c:pt>
                <c:pt idx="124">
                  <c:v>1.416682</c:v>
                </c:pt>
                <c:pt idx="125">
                  <c:v>1.27928</c:v>
                </c:pt>
                <c:pt idx="126">
                  <c:v>1.2579560000000001</c:v>
                </c:pt>
                <c:pt idx="127">
                  <c:v>1.4194450000000001</c:v>
                </c:pt>
                <c:pt idx="128">
                  <c:v>1.3784430000000001</c:v>
                </c:pt>
                <c:pt idx="129">
                  <c:v>1.415251</c:v>
                </c:pt>
                <c:pt idx="130">
                  <c:v>1.3188009999999999</c:v>
                </c:pt>
                <c:pt idx="131">
                  <c:v>1.3337619999999999</c:v>
                </c:pt>
                <c:pt idx="132">
                  <c:v>1.2722020000000001</c:v>
                </c:pt>
                <c:pt idx="133">
                  <c:v>1.199881</c:v>
                </c:pt>
                <c:pt idx="134">
                  <c:v>1.2583219999999999</c:v>
                </c:pt>
                <c:pt idx="135">
                  <c:v>1.296702</c:v>
                </c:pt>
                <c:pt idx="136">
                  <c:v>1.28884</c:v>
                </c:pt>
                <c:pt idx="137">
                  <c:v>1.3390139999999999</c:v>
                </c:pt>
                <c:pt idx="138">
                  <c:v>1.4588540000000001</c:v>
                </c:pt>
                <c:pt idx="139">
                  <c:v>1.4170050000000001</c:v>
                </c:pt>
                <c:pt idx="140">
                  <c:v>1.4254530000000001</c:v>
                </c:pt>
                <c:pt idx="141">
                  <c:v>1.3480730000000001</c:v>
                </c:pt>
                <c:pt idx="142">
                  <c:v>1.3895820000000001</c:v>
                </c:pt>
                <c:pt idx="143">
                  <c:v>1.249074</c:v>
                </c:pt>
                <c:pt idx="144">
                  <c:v>1.2566569999999999</c:v>
                </c:pt>
                <c:pt idx="145">
                  <c:v>1.370471</c:v>
                </c:pt>
                <c:pt idx="146">
                  <c:v>1.3709610000000001</c:v>
                </c:pt>
                <c:pt idx="147">
                  <c:v>1.3860189999999999</c:v>
                </c:pt>
                <c:pt idx="148">
                  <c:v>1.2457199999999999</c:v>
                </c:pt>
                <c:pt idx="149">
                  <c:v>1.1797599999999999</c:v>
                </c:pt>
                <c:pt idx="150">
                  <c:v>1.3371310000000001</c:v>
                </c:pt>
                <c:pt idx="151">
                  <c:v>1.325868</c:v>
                </c:pt>
                <c:pt idx="152">
                  <c:v>1.3397520000000001</c:v>
                </c:pt>
                <c:pt idx="153">
                  <c:v>1.5108539999999999</c:v>
                </c:pt>
                <c:pt idx="154">
                  <c:v>1.330338</c:v>
                </c:pt>
                <c:pt idx="155">
                  <c:v>1.149157</c:v>
                </c:pt>
                <c:pt idx="156">
                  <c:v>1.379948</c:v>
                </c:pt>
                <c:pt idx="157">
                  <c:v>1.3386260000000001</c:v>
                </c:pt>
                <c:pt idx="158">
                  <c:v>1.2097850000000001</c:v>
                </c:pt>
                <c:pt idx="159">
                  <c:v>1.357675</c:v>
                </c:pt>
                <c:pt idx="160">
                  <c:v>1.2849410000000001</c:v>
                </c:pt>
                <c:pt idx="161">
                  <c:v>1.3047899999999999</c:v>
                </c:pt>
                <c:pt idx="162">
                  <c:v>1.0933999999999999</c:v>
                </c:pt>
                <c:pt idx="163">
                  <c:v>1.2679039999999999</c:v>
                </c:pt>
                <c:pt idx="164">
                  <c:v>1.345518</c:v>
                </c:pt>
                <c:pt idx="165">
                  <c:v>1.463182</c:v>
                </c:pt>
                <c:pt idx="166">
                  <c:v>1.351089</c:v>
                </c:pt>
                <c:pt idx="167">
                  <c:v>1.45208</c:v>
                </c:pt>
                <c:pt idx="168">
                  <c:v>1.2644040000000001</c:v>
                </c:pt>
                <c:pt idx="169">
                  <c:v>1.3829800000000001</c:v>
                </c:pt>
                <c:pt idx="170">
                  <c:v>1.364903</c:v>
                </c:pt>
                <c:pt idx="171">
                  <c:v>1.257997</c:v>
                </c:pt>
                <c:pt idx="172">
                  <c:v>1.289274</c:v>
                </c:pt>
                <c:pt idx="173">
                  <c:v>1.4188000000000001</c:v>
                </c:pt>
                <c:pt idx="174">
                  <c:v>1.303096</c:v>
                </c:pt>
                <c:pt idx="175">
                  <c:v>1.2836749999999999</c:v>
                </c:pt>
                <c:pt idx="176">
                  <c:v>1.2666409999999999</c:v>
                </c:pt>
                <c:pt idx="177">
                  <c:v>1.2912030000000001</c:v>
                </c:pt>
                <c:pt idx="178">
                  <c:v>1.5052829999999999</c:v>
                </c:pt>
                <c:pt idx="179">
                  <c:v>1.487403</c:v>
                </c:pt>
                <c:pt idx="180">
                  <c:v>1.353424</c:v>
                </c:pt>
                <c:pt idx="181">
                  <c:v>1.3033129999999999</c:v>
                </c:pt>
                <c:pt idx="182">
                  <c:v>1.299091</c:v>
                </c:pt>
                <c:pt idx="183">
                  <c:v>1.3196570000000001</c:v>
                </c:pt>
                <c:pt idx="184">
                  <c:v>1.414085</c:v>
                </c:pt>
                <c:pt idx="185">
                  <c:v>1.237473</c:v>
                </c:pt>
                <c:pt idx="186">
                  <c:v>1.2701</c:v>
                </c:pt>
                <c:pt idx="187">
                  <c:v>1.3646119999999999</c:v>
                </c:pt>
                <c:pt idx="188">
                  <c:v>1.189675</c:v>
                </c:pt>
                <c:pt idx="189">
                  <c:v>1.1220159999999999</c:v>
                </c:pt>
                <c:pt idx="190">
                  <c:v>1.3363020000000001</c:v>
                </c:pt>
                <c:pt idx="191">
                  <c:v>1.2913300000000001</c:v>
                </c:pt>
                <c:pt idx="192">
                  <c:v>1.4443600000000001</c:v>
                </c:pt>
                <c:pt idx="193">
                  <c:v>1.3216319999999999</c:v>
                </c:pt>
                <c:pt idx="194">
                  <c:v>1.149168</c:v>
                </c:pt>
                <c:pt idx="195">
                  <c:v>1.2722830000000001</c:v>
                </c:pt>
                <c:pt idx="196">
                  <c:v>1.3014460000000001</c:v>
                </c:pt>
                <c:pt idx="197">
                  <c:v>1.396082</c:v>
                </c:pt>
                <c:pt idx="198">
                  <c:v>1.362225</c:v>
                </c:pt>
                <c:pt idx="199">
                  <c:v>1.397875</c:v>
                </c:pt>
                <c:pt idx="200">
                  <c:v>1.419786</c:v>
                </c:pt>
                <c:pt idx="201">
                  <c:v>1.4376819999999999</c:v>
                </c:pt>
                <c:pt idx="202">
                  <c:v>1.3690599999999999</c:v>
                </c:pt>
                <c:pt idx="203">
                  <c:v>1.2161960000000001</c:v>
                </c:pt>
                <c:pt idx="204">
                  <c:v>1.309199</c:v>
                </c:pt>
                <c:pt idx="205">
                  <c:v>1.1916340000000001</c:v>
                </c:pt>
                <c:pt idx="206">
                  <c:v>1.3382670000000001</c:v>
                </c:pt>
                <c:pt idx="207">
                  <c:v>1.297383</c:v>
                </c:pt>
                <c:pt idx="208">
                  <c:v>1.3161020000000001</c:v>
                </c:pt>
                <c:pt idx="209">
                  <c:v>1.364466</c:v>
                </c:pt>
                <c:pt idx="210">
                  <c:v>1.4327970000000001</c:v>
                </c:pt>
                <c:pt idx="211">
                  <c:v>1.301817</c:v>
                </c:pt>
                <c:pt idx="212">
                  <c:v>1.404169</c:v>
                </c:pt>
                <c:pt idx="213">
                  <c:v>1.3790039999999999</c:v>
                </c:pt>
                <c:pt idx="214">
                  <c:v>1.4352590000000001</c:v>
                </c:pt>
                <c:pt idx="215">
                  <c:v>1.1958390000000001</c:v>
                </c:pt>
                <c:pt idx="216">
                  <c:v>1.340368</c:v>
                </c:pt>
                <c:pt idx="217">
                  <c:v>1.329974</c:v>
                </c:pt>
                <c:pt idx="218">
                  <c:v>1.2226140000000001</c:v>
                </c:pt>
                <c:pt idx="219">
                  <c:v>1.3480510000000001</c:v>
                </c:pt>
                <c:pt idx="220">
                  <c:v>1.3114730000000001</c:v>
                </c:pt>
                <c:pt idx="221">
                  <c:v>1.298735</c:v>
                </c:pt>
                <c:pt idx="222">
                  <c:v>1.333575</c:v>
                </c:pt>
                <c:pt idx="223">
                  <c:v>1.457025</c:v>
                </c:pt>
                <c:pt idx="224">
                  <c:v>1.2805789999999999</c:v>
                </c:pt>
                <c:pt idx="225">
                  <c:v>1.318033</c:v>
                </c:pt>
                <c:pt idx="226">
                  <c:v>1.435257</c:v>
                </c:pt>
                <c:pt idx="227">
                  <c:v>1.284376</c:v>
                </c:pt>
                <c:pt idx="228">
                  <c:v>1.343583</c:v>
                </c:pt>
                <c:pt idx="229">
                  <c:v>1.162328</c:v>
                </c:pt>
                <c:pt idx="230">
                  <c:v>1.3329219999999999</c:v>
                </c:pt>
                <c:pt idx="231">
                  <c:v>1.2549330000000001</c:v>
                </c:pt>
                <c:pt idx="232">
                  <c:v>1.2693589999999999</c:v>
                </c:pt>
                <c:pt idx="233">
                  <c:v>1.3771310000000001</c:v>
                </c:pt>
                <c:pt idx="234">
                  <c:v>1.221921</c:v>
                </c:pt>
                <c:pt idx="235">
                  <c:v>1.26156</c:v>
                </c:pt>
                <c:pt idx="236">
                  <c:v>1.3860479999999999</c:v>
                </c:pt>
                <c:pt idx="237">
                  <c:v>1.323332</c:v>
                </c:pt>
                <c:pt idx="238">
                  <c:v>1.2853000000000001</c:v>
                </c:pt>
                <c:pt idx="239">
                  <c:v>1.178083</c:v>
                </c:pt>
                <c:pt idx="240">
                  <c:v>1.3222130000000001</c:v>
                </c:pt>
                <c:pt idx="241">
                  <c:v>1.150976</c:v>
                </c:pt>
                <c:pt idx="242">
                  <c:v>1.312046</c:v>
                </c:pt>
                <c:pt idx="243">
                  <c:v>1.3552930000000001</c:v>
                </c:pt>
                <c:pt idx="244">
                  <c:v>1.339655</c:v>
                </c:pt>
                <c:pt idx="245">
                  <c:v>1.3039320000000001</c:v>
                </c:pt>
                <c:pt idx="246">
                  <c:v>1.276602</c:v>
                </c:pt>
                <c:pt idx="247">
                  <c:v>1.5281819999999999</c:v>
                </c:pt>
                <c:pt idx="248">
                  <c:v>1.3283240000000001</c:v>
                </c:pt>
                <c:pt idx="249">
                  <c:v>1.3920349999999999</c:v>
                </c:pt>
                <c:pt idx="250">
                  <c:v>1.263479</c:v>
                </c:pt>
                <c:pt idx="251">
                  <c:v>1.4245490000000001</c:v>
                </c:pt>
                <c:pt idx="252">
                  <c:v>1.3009109999999999</c:v>
                </c:pt>
                <c:pt idx="253">
                  <c:v>1.194278</c:v>
                </c:pt>
                <c:pt idx="254">
                  <c:v>1.254955</c:v>
                </c:pt>
                <c:pt idx="255">
                  <c:v>1.2633099999999999</c:v>
                </c:pt>
                <c:pt idx="256">
                  <c:v>1.217328</c:v>
                </c:pt>
                <c:pt idx="257">
                  <c:v>1.0997060000000001</c:v>
                </c:pt>
                <c:pt idx="258">
                  <c:v>1.2082489999999999</c:v>
                </c:pt>
                <c:pt idx="259">
                  <c:v>1.159254</c:v>
                </c:pt>
                <c:pt idx="260">
                  <c:v>1.2856540000000001</c:v>
                </c:pt>
                <c:pt idx="261">
                  <c:v>1.2377579999999999</c:v>
                </c:pt>
                <c:pt idx="262">
                  <c:v>1.3878029999999999</c:v>
                </c:pt>
                <c:pt idx="263">
                  <c:v>1.332765</c:v>
                </c:pt>
                <c:pt idx="264">
                  <c:v>1.22262</c:v>
                </c:pt>
                <c:pt idx="265">
                  <c:v>1.282267</c:v>
                </c:pt>
                <c:pt idx="266">
                  <c:v>1.2847139999999999</c:v>
                </c:pt>
                <c:pt idx="267">
                  <c:v>1.3233520000000001</c:v>
                </c:pt>
                <c:pt idx="268">
                  <c:v>1.3994089999999999</c:v>
                </c:pt>
                <c:pt idx="269">
                  <c:v>1.2598050000000001</c:v>
                </c:pt>
                <c:pt idx="270">
                  <c:v>1.38784</c:v>
                </c:pt>
                <c:pt idx="271">
                  <c:v>1.2527200000000001</c:v>
                </c:pt>
                <c:pt idx="272">
                  <c:v>1.282184</c:v>
                </c:pt>
                <c:pt idx="273">
                  <c:v>1.182677</c:v>
                </c:pt>
                <c:pt idx="274">
                  <c:v>1.2752049999999999</c:v>
                </c:pt>
                <c:pt idx="275">
                  <c:v>1.329752</c:v>
                </c:pt>
                <c:pt idx="276">
                  <c:v>1.3086070000000001</c:v>
                </c:pt>
                <c:pt idx="277">
                  <c:v>1.241474</c:v>
                </c:pt>
                <c:pt idx="278">
                  <c:v>1.299663</c:v>
                </c:pt>
                <c:pt idx="279">
                  <c:v>1.3459540000000001</c:v>
                </c:pt>
                <c:pt idx="280">
                  <c:v>1.339232</c:v>
                </c:pt>
                <c:pt idx="281">
                  <c:v>1.2552030000000001</c:v>
                </c:pt>
                <c:pt idx="282">
                  <c:v>1.291261</c:v>
                </c:pt>
                <c:pt idx="283">
                  <c:v>1.2311810000000001</c:v>
                </c:pt>
                <c:pt idx="284">
                  <c:v>1.2147110000000001</c:v>
                </c:pt>
                <c:pt idx="285">
                  <c:v>1.293072</c:v>
                </c:pt>
                <c:pt idx="286">
                  <c:v>1.4528829999999999</c:v>
                </c:pt>
                <c:pt idx="287">
                  <c:v>1.4582390000000001</c:v>
                </c:pt>
                <c:pt idx="288">
                  <c:v>1.206879</c:v>
                </c:pt>
                <c:pt idx="289">
                  <c:v>1.3474219999999999</c:v>
                </c:pt>
                <c:pt idx="290">
                  <c:v>1.2928299999999999</c:v>
                </c:pt>
                <c:pt idx="291">
                  <c:v>1.1393580000000001</c:v>
                </c:pt>
                <c:pt idx="292">
                  <c:v>1.3666910000000001</c:v>
                </c:pt>
                <c:pt idx="293">
                  <c:v>1.1300509999999999</c:v>
                </c:pt>
                <c:pt idx="294">
                  <c:v>1.2846489999999999</c:v>
                </c:pt>
                <c:pt idx="295">
                  <c:v>1.188245</c:v>
                </c:pt>
                <c:pt idx="296">
                  <c:v>1.3451310000000001</c:v>
                </c:pt>
                <c:pt idx="297">
                  <c:v>1.2673220000000001</c:v>
                </c:pt>
                <c:pt idx="298">
                  <c:v>1.137381</c:v>
                </c:pt>
                <c:pt idx="299">
                  <c:v>1.3873260000000001</c:v>
                </c:pt>
                <c:pt idx="300">
                  <c:v>1.2687459999999999</c:v>
                </c:pt>
                <c:pt idx="301">
                  <c:v>1.2229410000000001</c:v>
                </c:pt>
                <c:pt idx="302">
                  <c:v>1.225908</c:v>
                </c:pt>
                <c:pt idx="303">
                  <c:v>1.4617720000000001</c:v>
                </c:pt>
                <c:pt idx="304">
                  <c:v>1.319984</c:v>
                </c:pt>
                <c:pt idx="305">
                  <c:v>1.4214249999999999</c:v>
                </c:pt>
                <c:pt idx="306">
                  <c:v>1.2462629999999999</c:v>
                </c:pt>
                <c:pt idx="307">
                  <c:v>1.210024</c:v>
                </c:pt>
                <c:pt idx="308">
                  <c:v>1.2953460000000001</c:v>
                </c:pt>
                <c:pt idx="309">
                  <c:v>1.3166420000000001</c:v>
                </c:pt>
                <c:pt idx="310">
                  <c:v>1.412704</c:v>
                </c:pt>
                <c:pt idx="311">
                  <c:v>1.21357</c:v>
                </c:pt>
                <c:pt idx="312">
                  <c:v>1.1536200000000001</c:v>
                </c:pt>
                <c:pt idx="313">
                  <c:v>1.2211430000000001</c:v>
                </c:pt>
                <c:pt idx="314">
                  <c:v>1.17424</c:v>
                </c:pt>
                <c:pt idx="315">
                  <c:v>1.3321609999999999</c:v>
                </c:pt>
                <c:pt idx="316">
                  <c:v>1.253293</c:v>
                </c:pt>
                <c:pt idx="317">
                  <c:v>1.135588</c:v>
                </c:pt>
                <c:pt idx="318">
                  <c:v>1.361216</c:v>
                </c:pt>
                <c:pt idx="319">
                  <c:v>1.2706869999999999</c:v>
                </c:pt>
                <c:pt idx="320">
                  <c:v>1.357548</c:v>
                </c:pt>
                <c:pt idx="321">
                  <c:v>1.3220959999999999</c:v>
                </c:pt>
                <c:pt idx="322">
                  <c:v>1.249593</c:v>
                </c:pt>
                <c:pt idx="323">
                  <c:v>1.284818</c:v>
                </c:pt>
                <c:pt idx="324">
                  <c:v>1.215182</c:v>
                </c:pt>
                <c:pt idx="325">
                  <c:v>1.3731</c:v>
                </c:pt>
                <c:pt idx="326">
                  <c:v>1.290573</c:v>
                </c:pt>
                <c:pt idx="327">
                  <c:v>1.2329589999999999</c:v>
                </c:pt>
                <c:pt idx="328">
                  <c:v>1.238658</c:v>
                </c:pt>
                <c:pt idx="329">
                  <c:v>1.2678160000000001</c:v>
                </c:pt>
                <c:pt idx="330">
                  <c:v>1.3401730000000001</c:v>
                </c:pt>
                <c:pt idx="331">
                  <c:v>1.467398</c:v>
                </c:pt>
                <c:pt idx="332">
                  <c:v>1.2230620000000001</c:v>
                </c:pt>
                <c:pt idx="333">
                  <c:v>1.4097569999999999</c:v>
                </c:pt>
                <c:pt idx="334">
                  <c:v>1.178471</c:v>
                </c:pt>
                <c:pt idx="335">
                  <c:v>1.18624</c:v>
                </c:pt>
                <c:pt idx="336">
                  <c:v>1.288686</c:v>
                </c:pt>
                <c:pt idx="337">
                  <c:v>1.2682819999999999</c:v>
                </c:pt>
                <c:pt idx="338">
                  <c:v>1.292778</c:v>
                </c:pt>
                <c:pt idx="339">
                  <c:v>1.304762</c:v>
                </c:pt>
                <c:pt idx="340">
                  <c:v>1.237884</c:v>
                </c:pt>
                <c:pt idx="341">
                  <c:v>1.2907249999999999</c:v>
                </c:pt>
                <c:pt idx="342">
                  <c:v>1.323089</c:v>
                </c:pt>
                <c:pt idx="343">
                  <c:v>1.39547</c:v>
                </c:pt>
                <c:pt idx="344">
                  <c:v>1.3418110000000001</c:v>
                </c:pt>
                <c:pt idx="345">
                  <c:v>1.3343849999999999</c:v>
                </c:pt>
                <c:pt idx="346">
                  <c:v>1.268232</c:v>
                </c:pt>
                <c:pt idx="347">
                  <c:v>1.3016749999999999</c:v>
                </c:pt>
                <c:pt idx="348">
                  <c:v>1.1851290000000001</c:v>
                </c:pt>
                <c:pt idx="349">
                  <c:v>1.281045</c:v>
                </c:pt>
                <c:pt idx="350">
                  <c:v>1.0282750000000001</c:v>
                </c:pt>
                <c:pt idx="351">
                  <c:v>1.3061499999999999</c:v>
                </c:pt>
                <c:pt idx="352">
                  <c:v>1.3910070000000001</c:v>
                </c:pt>
                <c:pt idx="353">
                  <c:v>1.175724</c:v>
                </c:pt>
                <c:pt idx="354">
                  <c:v>1.372106</c:v>
                </c:pt>
                <c:pt idx="355">
                  <c:v>1.244173</c:v>
                </c:pt>
                <c:pt idx="356">
                  <c:v>1.1672419999999999</c:v>
                </c:pt>
                <c:pt idx="357">
                  <c:v>1.2811140000000001</c:v>
                </c:pt>
                <c:pt idx="358">
                  <c:v>1.2385949999999999</c:v>
                </c:pt>
                <c:pt idx="359">
                  <c:v>1.371059</c:v>
                </c:pt>
                <c:pt idx="360">
                  <c:v>1.287026</c:v>
                </c:pt>
                <c:pt idx="361">
                  <c:v>1.3722650000000001</c:v>
                </c:pt>
                <c:pt idx="362">
                  <c:v>1.370422</c:v>
                </c:pt>
                <c:pt idx="363">
                  <c:v>1.478497</c:v>
                </c:pt>
                <c:pt idx="364">
                  <c:v>1.377308</c:v>
                </c:pt>
                <c:pt idx="365">
                  <c:v>1.2025300000000001</c:v>
                </c:pt>
                <c:pt idx="366">
                  <c:v>1.3513360000000001</c:v>
                </c:pt>
                <c:pt idx="367">
                  <c:v>1.300613</c:v>
                </c:pt>
                <c:pt idx="368">
                  <c:v>1.2212970000000001</c:v>
                </c:pt>
                <c:pt idx="369">
                  <c:v>1.2783070000000001</c:v>
                </c:pt>
                <c:pt idx="370">
                  <c:v>1.3942460000000001</c:v>
                </c:pt>
                <c:pt idx="371">
                  <c:v>1.206661</c:v>
                </c:pt>
                <c:pt idx="372">
                  <c:v>1.3237589999999999</c:v>
                </c:pt>
                <c:pt idx="373">
                  <c:v>1.258505</c:v>
                </c:pt>
                <c:pt idx="374">
                  <c:v>1.297426</c:v>
                </c:pt>
                <c:pt idx="375">
                  <c:v>1.3254919999999999</c:v>
                </c:pt>
                <c:pt idx="376">
                  <c:v>1.228235</c:v>
                </c:pt>
                <c:pt idx="377">
                  <c:v>1.538411</c:v>
                </c:pt>
                <c:pt idx="378">
                  <c:v>1.222275</c:v>
                </c:pt>
                <c:pt idx="379">
                  <c:v>1.295507</c:v>
                </c:pt>
                <c:pt idx="380">
                  <c:v>1.1588480000000001</c:v>
                </c:pt>
                <c:pt idx="381">
                  <c:v>1.346638</c:v>
                </c:pt>
                <c:pt idx="382">
                  <c:v>1.2379629999999999</c:v>
                </c:pt>
                <c:pt idx="383">
                  <c:v>1.4333210000000001</c:v>
                </c:pt>
                <c:pt idx="384">
                  <c:v>1.2911189999999999</c:v>
                </c:pt>
                <c:pt idx="385">
                  <c:v>1.278967</c:v>
                </c:pt>
                <c:pt idx="386">
                  <c:v>1.291248</c:v>
                </c:pt>
                <c:pt idx="387">
                  <c:v>1.243603</c:v>
                </c:pt>
                <c:pt idx="388">
                  <c:v>1.0998030000000001</c:v>
                </c:pt>
                <c:pt idx="389">
                  <c:v>1.2146710000000001</c:v>
                </c:pt>
                <c:pt idx="390">
                  <c:v>1.3175490000000001</c:v>
                </c:pt>
                <c:pt idx="391">
                  <c:v>1.2837149999999999</c:v>
                </c:pt>
                <c:pt idx="392">
                  <c:v>1.217956</c:v>
                </c:pt>
                <c:pt idx="393">
                  <c:v>1.225835</c:v>
                </c:pt>
                <c:pt idx="394">
                  <c:v>1.3251280000000001</c:v>
                </c:pt>
                <c:pt idx="395">
                  <c:v>1.402215</c:v>
                </c:pt>
                <c:pt idx="396">
                  <c:v>1.2321930000000001</c:v>
                </c:pt>
                <c:pt idx="397">
                  <c:v>1.3464179999999999</c:v>
                </c:pt>
                <c:pt idx="398">
                  <c:v>1.1710719999999999</c:v>
                </c:pt>
                <c:pt idx="399">
                  <c:v>1.342268</c:v>
                </c:pt>
                <c:pt idx="400">
                  <c:v>1.359003</c:v>
                </c:pt>
                <c:pt idx="401">
                  <c:v>1.2260709999999999</c:v>
                </c:pt>
                <c:pt idx="402">
                  <c:v>1.2751049999999999</c:v>
                </c:pt>
                <c:pt idx="403">
                  <c:v>1.248831</c:v>
                </c:pt>
                <c:pt idx="404">
                  <c:v>1.341029</c:v>
                </c:pt>
                <c:pt idx="405">
                  <c:v>1.3515889999999999</c:v>
                </c:pt>
                <c:pt idx="406">
                  <c:v>1.220296</c:v>
                </c:pt>
                <c:pt idx="407">
                  <c:v>1.2298629999999999</c:v>
                </c:pt>
                <c:pt idx="408">
                  <c:v>1.2359180000000001</c:v>
                </c:pt>
                <c:pt idx="409">
                  <c:v>1.2939909999999999</c:v>
                </c:pt>
                <c:pt idx="410">
                  <c:v>1.283741</c:v>
                </c:pt>
                <c:pt idx="411">
                  <c:v>1.2039530000000001</c:v>
                </c:pt>
                <c:pt idx="412">
                  <c:v>1.2556039999999999</c:v>
                </c:pt>
                <c:pt idx="413">
                  <c:v>1.3210489999999999</c:v>
                </c:pt>
                <c:pt idx="414">
                  <c:v>1.3477889999999999</c:v>
                </c:pt>
                <c:pt idx="415">
                  <c:v>1.252551</c:v>
                </c:pt>
                <c:pt idx="416">
                  <c:v>1.351084</c:v>
                </c:pt>
                <c:pt idx="417">
                  <c:v>1.27275</c:v>
                </c:pt>
                <c:pt idx="418">
                  <c:v>1.32501</c:v>
                </c:pt>
                <c:pt idx="419">
                  <c:v>1.167354</c:v>
                </c:pt>
                <c:pt idx="420">
                  <c:v>1.2517339999999999</c:v>
                </c:pt>
                <c:pt idx="421">
                  <c:v>1.2731479999999999</c:v>
                </c:pt>
                <c:pt idx="422">
                  <c:v>1.285447</c:v>
                </c:pt>
                <c:pt idx="423">
                  <c:v>1.1973419999999999</c:v>
                </c:pt>
                <c:pt idx="424">
                  <c:v>1.163467</c:v>
                </c:pt>
                <c:pt idx="425">
                  <c:v>1.142158</c:v>
                </c:pt>
                <c:pt idx="426">
                  <c:v>1.2204250000000001</c:v>
                </c:pt>
                <c:pt idx="427">
                  <c:v>1.1104959999999999</c:v>
                </c:pt>
                <c:pt idx="428">
                  <c:v>1.367515</c:v>
                </c:pt>
                <c:pt idx="429">
                  <c:v>1.228389</c:v>
                </c:pt>
                <c:pt idx="430">
                  <c:v>1.2134119999999999</c:v>
                </c:pt>
                <c:pt idx="431">
                  <c:v>1.212172</c:v>
                </c:pt>
                <c:pt idx="432">
                  <c:v>1.4955480000000001</c:v>
                </c:pt>
                <c:pt idx="433">
                  <c:v>1.310414</c:v>
                </c:pt>
                <c:pt idx="434">
                  <c:v>1.1869289999999999</c:v>
                </c:pt>
                <c:pt idx="435">
                  <c:v>1.1628529999999999</c:v>
                </c:pt>
                <c:pt idx="436">
                  <c:v>1.225754</c:v>
                </c:pt>
                <c:pt idx="437">
                  <c:v>1.2260720000000001</c:v>
                </c:pt>
                <c:pt idx="438">
                  <c:v>1.31779</c:v>
                </c:pt>
                <c:pt idx="439">
                  <c:v>1.4374199999999999</c:v>
                </c:pt>
                <c:pt idx="440">
                  <c:v>1.338902</c:v>
                </c:pt>
                <c:pt idx="441">
                  <c:v>1.3591219999999999</c:v>
                </c:pt>
                <c:pt idx="442">
                  <c:v>1.2105399999999999</c:v>
                </c:pt>
                <c:pt idx="443">
                  <c:v>1.3751359999999999</c:v>
                </c:pt>
                <c:pt idx="444">
                  <c:v>1.3301499999999999</c:v>
                </c:pt>
                <c:pt idx="445">
                  <c:v>1.166936</c:v>
                </c:pt>
                <c:pt idx="446">
                  <c:v>1.4368639999999999</c:v>
                </c:pt>
                <c:pt idx="447">
                  <c:v>1.3511919999999999</c:v>
                </c:pt>
                <c:pt idx="448">
                  <c:v>1.338179</c:v>
                </c:pt>
                <c:pt idx="449">
                  <c:v>1.1842999999999999</c:v>
                </c:pt>
                <c:pt idx="450">
                  <c:v>1.247895</c:v>
                </c:pt>
                <c:pt idx="451">
                  <c:v>1.1319760000000001</c:v>
                </c:pt>
                <c:pt idx="452">
                  <c:v>1.2399990000000001</c:v>
                </c:pt>
                <c:pt idx="453">
                  <c:v>1.3197080000000001</c:v>
                </c:pt>
                <c:pt idx="454">
                  <c:v>1.2523310000000001</c:v>
                </c:pt>
                <c:pt idx="455">
                  <c:v>1.226539</c:v>
                </c:pt>
                <c:pt idx="456">
                  <c:v>1.235444</c:v>
                </c:pt>
                <c:pt idx="457">
                  <c:v>1.211978</c:v>
                </c:pt>
                <c:pt idx="458">
                  <c:v>1.1405080000000001</c:v>
                </c:pt>
                <c:pt idx="459">
                  <c:v>1.1307149999999999</c:v>
                </c:pt>
                <c:pt idx="460">
                  <c:v>1.4565520000000001</c:v>
                </c:pt>
                <c:pt idx="461">
                  <c:v>1.3305180000000001</c:v>
                </c:pt>
                <c:pt idx="462">
                  <c:v>1.218302</c:v>
                </c:pt>
                <c:pt idx="463">
                  <c:v>1.240848</c:v>
                </c:pt>
                <c:pt idx="464">
                  <c:v>1.181764</c:v>
                </c:pt>
                <c:pt idx="465">
                  <c:v>1.382091</c:v>
                </c:pt>
                <c:pt idx="466">
                  <c:v>1.2373209999999999</c:v>
                </c:pt>
                <c:pt idx="467">
                  <c:v>1.2967550000000001</c:v>
                </c:pt>
                <c:pt idx="468">
                  <c:v>1.2572190000000001</c:v>
                </c:pt>
                <c:pt idx="469">
                  <c:v>1.2777890000000001</c:v>
                </c:pt>
                <c:pt idx="470">
                  <c:v>1.4357599999999999</c:v>
                </c:pt>
                <c:pt idx="471">
                  <c:v>1.245636</c:v>
                </c:pt>
                <c:pt idx="472">
                  <c:v>1.1749039999999999</c:v>
                </c:pt>
                <c:pt idx="473">
                  <c:v>1.3115030000000001</c:v>
                </c:pt>
                <c:pt idx="474">
                  <c:v>1.1805140000000001</c:v>
                </c:pt>
                <c:pt idx="475">
                  <c:v>1.249493</c:v>
                </c:pt>
                <c:pt idx="476">
                  <c:v>1.301715</c:v>
                </c:pt>
                <c:pt idx="477">
                  <c:v>1.164714</c:v>
                </c:pt>
                <c:pt idx="478">
                  <c:v>1.2555620000000001</c:v>
                </c:pt>
                <c:pt idx="479">
                  <c:v>1.1153109999999999</c:v>
                </c:pt>
                <c:pt idx="480">
                  <c:v>1.38144</c:v>
                </c:pt>
                <c:pt idx="481">
                  <c:v>1.305158</c:v>
                </c:pt>
                <c:pt idx="482">
                  <c:v>1.1139479999999999</c:v>
                </c:pt>
                <c:pt idx="483">
                  <c:v>1.1227259999999999</c:v>
                </c:pt>
                <c:pt idx="484">
                  <c:v>1.100722</c:v>
                </c:pt>
                <c:pt idx="485">
                  <c:v>1.2282379999999999</c:v>
                </c:pt>
                <c:pt idx="486">
                  <c:v>1.3428629999999999</c:v>
                </c:pt>
                <c:pt idx="487">
                  <c:v>1.2818689999999999</c:v>
                </c:pt>
                <c:pt idx="488">
                  <c:v>1.3529169999999999</c:v>
                </c:pt>
                <c:pt idx="489">
                  <c:v>1.379918</c:v>
                </c:pt>
                <c:pt idx="490">
                  <c:v>1.2480560000000001</c:v>
                </c:pt>
                <c:pt idx="491">
                  <c:v>1.2461789999999999</c:v>
                </c:pt>
                <c:pt idx="492">
                  <c:v>1.3275159999999999</c:v>
                </c:pt>
                <c:pt idx="493">
                  <c:v>1.315313</c:v>
                </c:pt>
                <c:pt idx="494">
                  <c:v>1.2618450000000001</c:v>
                </c:pt>
                <c:pt idx="495">
                  <c:v>1.164901</c:v>
                </c:pt>
                <c:pt idx="496">
                  <c:v>1.202475</c:v>
                </c:pt>
                <c:pt idx="497">
                  <c:v>1.3784179999999999</c:v>
                </c:pt>
                <c:pt idx="498">
                  <c:v>1.364393</c:v>
                </c:pt>
                <c:pt idx="499">
                  <c:v>1.16368</c:v>
                </c:pt>
                <c:pt idx="500">
                  <c:v>1.2174020000000001</c:v>
                </c:pt>
                <c:pt idx="501">
                  <c:v>1.1926019999999999</c:v>
                </c:pt>
                <c:pt idx="502">
                  <c:v>1.2002820000000001</c:v>
                </c:pt>
                <c:pt idx="503">
                  <c:v>1.37504</c:v>
                </c:pt>
                <c:pt idx="504">
                  <c:v>1.3101659999999999</c:v>
                </c:pt>
                <c:pt idx="505">
                  <c:v>1.11971</c:v>
                </c:pt>
                <c:pt idx="506">
                  <c:v>1.2504360000000001</c:v>
                </c:pt>
                <c:pt idx="507">
                  <c:v>1.3170459999999999</c:v>
                </c:pt>
                <c:pt idx="508">
                  <c:v>1.1705179999999999</c:v>
                </c:pt>
                <c:pt idx="509">
                  <c:v>1.176552</c:v>
                </c:pt>
                <c:pt idx="510">
                  <c:v>1.3103070000000001</c:v>
                </c:pt>
                <c:pt idx="511">
                  <c:v>1.1226910000000001</c:v>
                </c:pt>
                <c:pt idx="512">
                  <c:v>1.3092280000000001</c:v>
                </c:pt>
                <c:pt idx="513">
                  <c:v>1.254378</c:v>
                </c:pt>
                <c:pt idx="514">
                  <c:v>1.327027</c:v>
                </c:pt>
                <c:pt idx="515">
                  <c:v>1.251161</c:v>
                </c:pt>
                <c:pt idx="516">
                  <c:v>1.1108499999999999</c:v>
                </c:pt>
                <c:pt idx="517">
                  <c:v>1.219848</c:v>
                </c:pt>
                <c:pt idx="518">
                  <c:v>1.1412089999999999</c:v>
                </c:pt>
                <c:pt idx="519">
                  <c:v>1.3028759999999999</c:v>
                </c:pt>
                <c:pt idx="520">
                  <c:v>1.212161</c:v>
                </c:pt>
                <c:pt idx="521">
                  <c:v>1.072057</c:v>
                </c:pt>
                <c:pt idx="522">
                  <c:v>1.2881020000000001</c:v>
                </c:pt>
                <c:pt idx="523">
                  <c:v>1.3918550000000001</c:v>
                </c:pt>
                <c:pt idx="524">
                  <c:v>1.2190730000000001</c:v>
                </c:pt>
                <c:pt idx="525">
                  <c:v>1.2137530000000001</c:v>
                </c:pt>
                <c:pt idx="526">
                  <c:v>1.249411</c:v>
                </c:pt>
                <c:pt idx="527">
                  <c:v>1.31294</c:v>
                </c:pt>
                <c:pt idx="528">
                  <c:v>1.2282150000000001</c:v>
                </c:pt>
                <c:pt idx="529">
                  <c:v>1.273528</c:v>
                </c:pt>
                <c:pt idx="530">
                  <c:v>1.172391</c:v>
                </c:pt>
                <c:pt idx="531">
                  <c:v>1.2179819999999999</c:v>
                </c:pt>
                <c:pt idx="532">
                  <c:v>1.3702589999999999</c:v>
                </c:pt>
                <c:pt idx="533">
                  <c:v>1.28365</c:v>
                </c:pt>
                <c:pt idx="534">
                  <c:v>1.2204200000000001</c:v>
                </c:pt>
                <c:pt idx="535">
                  <c:v>1.2513339999999999</c:v>
                </c:pt>
                <c:pt idx="536">
                  <c:v>1.287409</c:v>
                </c:pt>
                <c:pt idx="537">
                  <c:v>1.338846</c:v>
                </c:pt>
                <c:pt idx="538">
                  <c:v>1.2646280000000001</c:v>
                </c:pt>
                <c:pt idx="539">
                  <c:v>1.161481</c:v>
                </c:pt>
                <c:pt idx="540">
                  <c:v>1.285034</c:v>
                </c:pt>
                <c:pt idx="541">
                  <c:v>1.3114269999999999</c:v>
                </c:pt>
                <c:pt idx="542">
                  <c:v>1.2119519999999999</c:v>
                </c:pt>
                <c:pt idx="543">
                  <c:v>1.0504549999999999</c:v>
                </c:pt>
                <c:pt idx="544">
                  <c:v>1.15324</c:v>
                </c:pt>
                <c:pt idx="545">
                  <c:v>1.2233970000000001</c:v>
                </c:pt>
                <c:pt idx="546">
                  <c:v>1.1718299999999999</c:v>
                </c:pt>
                <c:pt idx="547">
                  <c:v>1.216197</c:v>
                </c:pt>
                <c:pt idx="548">
                  <c:v>1.1858979999999999</c:v>
                </c:pt>
                <c:pt idx="549">
                  <c:v>1.3139890000000001</c:v>
                </c:pt>
                <c:pt idx="550">
                  <c:v>1.248675</c:v>
                </c:pt>
                <c:pt idx="551">
                  <c:v>1.2381660000000001</c:v>
                </c:pt>
                <c:pt idx="552">
                  <c:v>1.1951240000000001</c:v>
                </c:pt>
                <c:pt idx="553">
                  <c:v>1.2239139999999999</c:v>
                </c:pt>
                <c:pt idx="554">
                  <c:v>1.1488719999999999</c:v>
                </c:pt>
                <c:pt idx="555">
                  <c:v>1.2710920000000001</c:v>
                </c:pt>
                <c:pt idx="556">
                  <c:v>1.291582</c:v>
                </c:pt>
                <c:pt idx="557">
                  <c:v>1.2462089999999999</c:v>
                </c:pt>
                <c:pt idx="558">
                  <c:v>1.2917259999999999</c:v>
                </c:pt>
                <c:pt idx="559">
                  <c:v>1.2165619999999999</c:v>
                </c:pt>
                <c:pt idx="560">
                  <c:v>1.0437780000000001</c:v>
                </c:pt>
                <c:pt idx="561">
                  <c:v>1.228521</c:v>
                </c:pt>
                <c:pt idx="562">
                  <c:v>1.1225480000000001</c:v>
                </c:pt>
                <c:pt idx="563">
                  <c:v>1.373076</c:v>
                </c:pt>
                <c:pt idx="564">
                  <c:v>1.16828</c:v>
                </c:pt>
                <c:pt idx="565">
                  <c:v>1.4544299999999999</c:v>
                </c:pt>
                <c:pt idx="566">
                  <c:v>1.2255130000000001</c:v>
                </c:pt>
                <c:pt idx="567">
                  <c:v>1.2794570000000001</c:v>
                </c:pt>
                <c:pt idx="568">
                  <c:v>1.3813169999999999</c:v>
                </c:pt>
                <c:pt idx="569">
                  <c:v>1.203325</c:v>
                </c:pt>
                <c:pt idx="570">
                  <c:v>1.354198</c:v>
                </c:pt>
                <c:pt idx="571">
                  <c:v>1.1939630000000001</c:v>
                </c:pt>
                <c:pt idx="572">
                  <c:v>1.296942</c:v>
                </c:pt>
                <c:pt idx="573">
                  <c:v>1.3228420000000001</c:v>
                </c:pt>
                <c:pt idx="574">
                  <c:v>1.3104800000000001</c:v>
                </c:pt>
                <c:pt idx="575">
                  <c:v>1.1451439999999999</c:v>
                </c:pt>
                <c:pt idx="576">
                  <c:v>1.167265</c:v>
                </c:pt>
                <c:pt idx="577">
                  <c:v>1.170148</c:v>
                </c:pt>
                <c:pt idx="578">
                  <c:v>1.187956</c:v>
                </c:pt>
                <c:pt idx="579">
                  <c:v>1.1607080000000001</c:v>
                </c:pt>
                <c:pt idx="580">
                  <c:v>1.181659</c:v>
                </c:pt>
                <c:pt idx="581">
                  <c:v>1.17014</c:v>
                </c:pt>
                <c:pt idx="582">
                  <c:v>1.245573</c:v>
                </c:pt>
                <c:pt idx="583">
                  <c:v>1.3298179999999999</c:v>
                </c:pt>
                <c:pt idx="584">
                  <c:v>1.2428920000000001</c:v>
                </c:pt>
                <c:pt idx="585">
                  <c:v>1.1173759999999999</c:v>
                </c:pt>
                <c:pt idx="586">
                  <c:v>1.31481</c:v>
                </c:pt>
                <c:pt idx="587">
                  <c:v>1.3099879999999999</c:v>
                </c:pt>
                <c:pt idx="588">
                  <c:v>1.1873689999999999</c:v>
                </c:pt>
                <c:pt idx="589">
                  <c:v>1.260267</c:v>
                </c:pt>
                <c:pt idx="590">
                  <c:v>1.2862089999999999</c:v>
                </c:pt>
                <c:pt idx="591">
                  <c:v>1.225762</c:v>
                </c:pt>
                <c:pt idx="592">
                  <c:v>1.2782819999999999</c:v>
                </c:pt>
                <c:pt idx="593">
                  <c:v>1.1715439999999999</c:v>
                </c:pt>
                <c:pt idx="594">
                  <c:v>1.332236</c:v>
                </c:pt>
                <c:pt idx="595">
                  <c:v>1.1214850000000001</c:v>
                </c:pt>
                <c:pt idx="596">
                  <c:v>1.1032459999999999</c:v>
                </c:pt>
                <c:pt idx="597">
                  <c:v>1.2673639999999999</c:v>
                </c:pt>
                <c:pt idx="598">
                  <c:v>1.292044</c:v>
                </c:pt>
                <c:pt idx="599">
                  <c:v>1.2046209999999999</c:v>
                </c:pt>
                <c:pt idx="600">
                  <c:v>1.2179580000000001</c:v>
                </c:pt>
                <c:pt idx="601">
                  <c:v>1.3667830000000001</c:v>
                </c:pt>
                <c:pt idx="602">
                  <c:v>1.2688999999999999</c:v>
                </c:pt>
                <c:pt idx="603">
                  <c:v>1.406444</c:v>
                </c:pt>
                <c:pt idx="604">
                  <c:v>1.3255600000000001</c:v>
                </c:pt>
                <c:pt idx="605">
                  <c:v>1.3969560000000001</c:v>
                </c:pt>
                <c:pt idx="606">
                  <c:v>1.4051130000000001</c:v>
                </c:pt>
                <c:pt idx="607">
                  <c:v>1.3130660000000001</c:v>
                </c:pt>
                <c:pt idx="608">
                  <c:v>1.2691209999999999</c:v>
                </c:pt>
                <c:pt idx="609">
                  <c:v>1.2416940000000001</c:v>
                </c:pt>
                <c:pt idx="610">
                  <c:v>1.2665109999999999</c:v>
                </c:pt>
                <c:pt idx="611">
                  <c:v>1.258054</c:v>
                </c:pt>
                <c:pt idx="612">
                  <c:v>1.2590209999999999</c:v>
                </c:pt>
                <c:pt idx="613">
                  <c:v>1.2676259999999999</c:v>
                </c:pt>
                <c:pt idx="614">
                  <c:v>1.2620439999999999</c:v>
                </c:pt>
                <c:pt idx="615">
                  <c:v>1.186445</c:v>
                </c:pt>
                <c:pt idx="616">
                  <c:v>1.2352380000000001</c:v>
                </c:pt>
                <c:pt idx="617">
                  <c:v>1.1772229999999999</c:v>
                </c:pt>
                <c:pt idx="618">
                  <c:v>1.353947</c:v>
                </c:pt>
                <c:pt idx="619">
                  <c:v>1.3106580000000001</c:v>
                </c:pt>
                <c:pt idx="620">
                  <c:v>1.1670400000000001</c:v>
                </c:pt>
                <c:pt idx="621">
                  <c:v>1.09609</c:v>
                </c:pt>
                <c:pt idx="622">
                  <c:v>1.2112799999999999</c:v>
                </c:pt>
                <c:pt idx="623">
                  <c:v>1.2630490000000001</c:v>
                </c:pt>
                <c:pt idx="624">
                  <c:v>1.182571</c:v>
                </c:pt>
                <c:pt idx="625">
                  <c:v>1.192213</c:v>
                </c:pt>
                <c:pt idx="626">
                  <c:v>1.1414979999999999</c:v>
                </c:pt>
                <c:pt idx="627">
                  <c:v>1.28176</c:v>
                </c:pt>
                <c:pt idx="628">
                  <c:v>1.2306790000000001</c:v>
                </c:pt>
                <c:pt idx="629">
                  <c:v>1.2070270000000001</c:v>
                </c:pt>
                <c:pt idx="630">
                  <c:v>1.2842199999999999</c:v>
                </c:pt>
                <c:pt idx="631">
                  <c:v>1.1870069999999999</c:v>
                </c:pt>
                <c:pt idx="632">
                  <c:v>1.3115000000000001</c:v>
                </c:pt>
                <c:pt idx="633">
                  <c:v>1.3666119999999999</c:v>
                </c:pt>
                <c:pt idx="634">
                  <c:v>1.2470540000000001</c:v>
                </c:pt>
                <c:pt idx="635">
                  <c:v>1.1693169999999999</c:v>
                </c:pt>
                <c:pt idx="636">
                  <c:v>1.307655</c:v>
                </c:pt>
                <c:pt idx="637">
                  <c:v>1.1549609999999999</c:v>
                </c:pt>
                <c:pt idx="638">
                  <c:v>1.2086920000000001</c:v>
                </c:pt>
                <c:pt idx="639">
                  <c:v>1.2463340000000001</c:v>
                </c:pt>
                <c:pt idx="640">
                  <c:v>1.2023710000000001</c:v>
                </c:pt>
                <c:pt idx="641">
                  <c:v>1.241725</c:v>
                </c:pt>
                <c:pt idx="642">
                  <c:v>1.256194</c:v>
                </c:pt>
                <c:pt idx="643">
                  <c:v>1.2085520000000001</c:v>
                </c:pt>
                <c:pt idx="644">
                  <c:v>1.182545</c:v>
                </c:pt>
                <c:pt idx="645">
                  <c:v>1.1118220000000001</c:v>
                </c:pt>
                <c:pt idx="646">
                  <c:v>1.13585</c:v>
                </c:pt>
                <c:pt idx="647">
                  <c:v>1.165586</c:v>
                </c:pt>
                <c:pt idx="648">
                  <c:v>1.33216</c:v>
                </c:pt>
                <c:pt idx="649">
                  <c:v>1.294754</c:v>
                </c:pt>
                <c:pt idx="650">
                  <c:v>1.2336039999999999</c:v>
                </c:pt>
                <c:pt idx="651">
                  <c:v>1.2267509999999999</c:v>
                </c:pt>
                <c:pt idx="652">
                  <c:v>1.1985129999999999</c:v>
                </c:pt>
                <c:pt idx="653">
                  <c:v>1.198636</c:v>
                </c:pt>
                <c:pt idx="654">
                  <c:v>1.2422489999999999</c:v>
                </c:pt>
                <c:pt idx="655">
                  <c:v>1.13923</c:v>
                </c:pt>
                <c:pt idx="656">
                  <c:v>1.2560340000000001</c:v>
                </c:pt>
                <c:pt idx="657">
                  <c:v>1.2568889999999999</c:v>
                </c:pt>
                <c:pt idx="658">
                  <c:v>1.2576259999999999</c:v>
                </c:pt>
                <c:pt idx="659">
                  <c:v>1.09724</c:v>
                </c:pt>
                <c:pt idx="660">
                  <c:v>1.291021</c:v>
                </c:pt>
                <c:pt idx="661">
                  <c:v>1.2175009999999999</c:v>
                </c:pt>
                <c:pt idx="662">
                  <c:v>1.3210759999999999</c:v>
                </c:pt>
                <c:pt idx="663">
                  <c:v>1.214062</c:v>
                </c:pt>
                <c:pt idx="664">
                  <c:v>1.3271900000000001</c:v>
                </c:pt>
                <c:pt idx="665">
                  <c:v>1.235355</c:v>
                </c:pt>
                <c:pt idx="666">
                  <c:v>1.286456</c:v>
                </c:pt>
                <c:pt idx="667">
                  <c:v>1.162604</c:v>
                </c:pt>
                <c:pt idx="668">
                  <c:v>1.173392</c:v>
                </c:pt>
                <c:pt idx="669">
                  <c:v>1.2813680000000001</c:v>
                </c:pt>
                <c:pt idx="670">
                  <c:v>1.234728</c:v>
                </c:pt>
                <c:pt idx="671">
                  <c:v>1.268686</c:v>
                </c:pt>
                <c:pt idx="672">
                  <c:v>1.1679250000000001</c:v>
                </c:pt>
                <c:pt idx="673">
                  <c:v>1.1894469999999999</c:v>
                </c:pt>
                <c:pt idx="674">
                  <c:v>1.08016</c:v>
                </c:pt>
                <c:pt idx="675">
                  <c:v>1.2030050000000001</c:v>
                </c:pt>
                <c:pt idx="676">
                  <c:v>1.1977059999999999</c:v>
                </c:pt>
                <c:pt idx="677">
                  <c:v>1.3554409999999999</c:v>
                </c:pt>
                <c:pt idx="678">
                  <c:v>1.195648</c:v>
                </c:pt>
                <c:pt idx="679">
                  <c:v>1.2037199999999999</c:v>
                </c:pt>
                <c:pt idx="680">
                  <c:v>1.1980630000000001</c:v>
                </c:pt>
                <c:pt idx="681">
                  <c:v>1.2007680000000001</c:v>
                </c:pt>
                <c:pt idx="682">
                  <c:v>1.1199779999999999</c:v>
                </c:pt>
                <c:pt idx="683">
                  <c:v>1.206116</c:v>
                </c:pt>
                <c:pt idx="684">
                  <c:v>1.2327669999999999</c:v>
                </c:pt>
                <c:pt idx="685">
                  <c:v>1.1271709999999999</c:v>
                </c:pt>
                <c:pt idx="686">
                  <c:v>1.2388170000000001</c:v>
                </c:pt>
                <c:pt idx="687">
                  <c:v>1.1767460000000001</c:v>
                </c:pt>
                <c:pt idx="688">
                  <c:v>1.2727790000000001</c:v>
                </c:pt>
                <c:pt idx="689">
                  <c:v>1.1904790000000001</c:v>
                </c:pt>
                <c:pt idx="690">
                  <c:v>1.129678</c:v>
                </c:pt>
                <c:pt idx="691">
                  <c:v>1.2609950000000001</c:v>
                </c:pt>
                <c:pt idx="692">
                  <c:v>1.1837770000000001</c:v>
                </c:pt>
                <c:pt idx="693">
                  <c:v>1.212086</c:v>
                </c:pt>
                <c:pt idx="694">
                  <c:v>1.1737280000000001</c:v>
                </c:pt>
                <c:pt idx="695">
                  <c:v>1.1062399999999999</c:v>
                </c:pt>
                <c:pt idx="696">
                  <c:v>1.1895519999999999</c:v>
                </c:pt>
                <c:pt idx="697">
                  <c:v>1.294422</c:v>
                </c:pt>
                <c:pt idx="698">
                  <c:v>1.229142</c:v>
                </c:pt>
                <c:pt idx="699">
                  <c:v>1.2478739999999999</c:v>
                </c:pt>
                <c:pt idx="700">
                  <c:v>1.226531</c:v>
                </c:pt>
                <c:pt idx="701">
                  <c:v>1.3689720000000001</c:v>
                </c:pt>
                <c:pt idx="702">
                  <c:v>1.161635</c:v>
                </c:pt>
                <c:pt idx="703">
                  <c:v>1.1500630000000001</c:v>
                </c:pt>
                <c:pt idx="704">
                  <c:v>1.191994</c:v>
                </c:pt>
                <c:pt idx="705">
                  <c:v>1.22281</c:v>
                </c:pt>
                <c:pt idx="706">
                  <c:v>1.0717589999999999</c:v>
                </c:pt>
                <c:pt idx="707">
                  <c:v>1.2296899999999999</c:v>
                </c:pt>
                <c:pt idx="708">
                  <c:v>1.252381</c:v>
                </c:pt>
                <c:pt idx="709">
                  <c:v>1.232062</c:v>
                </c:pt>
                <c:pt idx="710">
                  <c:v>1.1818759999999999</c:v>
                </c:pt>
                <c:pt idx="711">
                  <c:v>1.267965</c:v>
                </c:pt>
                <c:pt idx="712">
                  <c:v>1.0806629999999999</c:v>
                </c:pt>
                <c:pt idx="713">
                  <c:v>1.1485780000000001</c:v>
                </c:pt>
                <c:pt idx="714">
                  <c:v>1.2234370000000001</c:v>
                </c:pt>
                <c:pt idx="715">
                  <c:v>1.2287140000000001</c:v>
                </c:pt>
                <c:pt idx="716">
                  <c:v>1.113999</c:v>
                </c:pt>
                <c:pt idx="717">
                  <c:v>1.171244</c:v>
                </c:pt>
                <c:pt idx="718">
                  <c:v>1.1358280000000001</c:v>
                </c:pt>
                <c:pt idx="719">
                  <c:v>1.22417</c:v>
                </c:pt>
                <c:pt idx="720">
                  <c:v>1.2217</c:v>
                </c:pt>
                <c:pt idx="721">
                  <c:v>1.100142</c:v>
                </c:pt>
                <c:pt idx="722">
                  <c:v>1.27582</c:v>
                </c:pt>
                <c:pt idx="723">
                  <c:v>1.235549</c:v>
                </c:pt>
                <c:pt idx="724">
                  <c:v>1.252715</c:v>
                </c:pt>
                <c:pt idx="725">
                  <c:v>1.120287</c:v>
                </c:pt>
                <c:pt idx="726">
                  <c:v>1.2263520000000001</c:v>
                </c:pt>
                <c:pt idx="727">
                  <c:v>1.3712340000000001</c:v>
                </c:pt>
                <c:pt idx="728">
                  <c:v>1.1791160000000001</c:v>
                </c:pt>
                <c:pt idx="729">
                  <c:v>1.343345</c:v>
                </c:pt>
                <c:pt idx="730">
                  <c:v>1.18797</c:v>
                </c:pt>
                <c:pt idx="731">
                  <c:v>1.1863319999999999</c:v>
                </c:pt>
                <c:pt idx="732">
                  <c:v>1.2926310000000001</c:v>
                </c:pt>
                <c:pt idx="733">
                  <c:v>1.1654679999999999</c:v>
                </c:pt>
                <c:pt idx="734">
                  <c:v>1.2043280000000001</c:v>
                </c:pt>
                <c:pt idx="735">
                  <c:v>1.1404380000000001</c:v>
                </c:pt>
                <c:pt idx="736">
                  <c:v>1.3170869999999999</c:v>
                </c:pt>
                <c:pt idx="737">
                  <c:v>1.1580269999999999</c:v>
                </c:pt>
                <c:pt idx="738">
                  <c:v>1.297828</c:v>
                </c:pt>
                <c:pt idx="739">
                  <c:v>1.2895840000000001</c:v>
                </c:pt>
                <c:pt idx="740">
                  <c:v>1.2881819999999999</c:v>
                </c:pt>
                <c:pt idx="741">
                  <c:v>1.2723880000000001</c:v>
                </c:pt>
                <c:pt idx="742">
                  <c:v>1.114555</c:v>
                </c:pt>
                <c:pt idx="743">
                  <c:v>1.2242759999999999</c:v>
                </c:pt>
                <c:pt idx="744">
                  <c:v>1.21014</c:v>
                </c:pt>
                <c:pt idx="745">
                  <c:v>1.1991810000000001</c:v>
                </c:pt>
                <c:pt idx="746">
                  <c:v>1.1091690000000001</c:v>
                </c:pt>
                <c:pt idx="747">
                  <c:v>1.206798</c:v>
                </c:pt>
                <c:pt idx="748">
                  <c:v>1.2692760000000001</c:v>
                </c:pt>
                <c:pt idx="749">
                  <c:v>1.3290709999999999</c:v>
                </c:pt>
                <c:pt idx="750">
                  <c:v>1.1292610000000001</c:v>
                </c:pt>
                <c:pt idx="751">
                  <c:v>1.2585729999999999</c:v>
                </c:pt>
                <c:pt idx="752">
                  <c:v>1.095089</c:v>
                </c:pt>
                <c:pt idx="753">
                  <c:v>1.1734929999999999</c:v>
                </c:pt>
                <c:pt idx="754">
                  <c:v>1.2813349999999999</c:v>
                </c:pt>
                <c:pt idx="755">
                  <c:v>1.116201</c:v>
                </c:pt>
                <c:pt idx="756">
                  <c:v>1.2009529999999999</c:v>
                </c:pt>
                <c:pt idx="757">
                  <c:v>1.2657149999999999</c:v>
                </c:pt>
                <c:pt idx="758">
                  <c:v>1.0555840000000001</c:v>
                </c:pt>
                <c:pt idx="759">
                  <c:v>1.177594</c:v>
                </c:pt>
                <c:pt idx="760">
                  <c:v>1.243244</c:v>
                </c:pt>
                <c:pt idx="761">
                  <c:v>1.0976630000000001</c:v>
                </c:pt>
                <c:pt idx="762">
                  <c:v>1.266896</c:v>
                </c:pt>
                <c:pt idx="763">
                  <c:v>1.4460850000000001</c:v>
                </c:pt>
                <c:pt idx="764">
                  <c:v>1.176428</c:v>
                </c:pt>
                <c:pt idx="765">
                  <c:v>1.246529</c:v>
                </c:pt>
                <c:pt idx="766">
                  <c:v>1.212523</c:v>
                </c:pt>
                <c:pt idx="767">
                  <c:v>1.2436229999999999</c:v>
                </c:pt>
                <c:pt idx="768">
                  <c:v>1.2102630000000001</c:v>
                </c:pt>
                <c:pt idx="769">
                  <c:v>1.2816669999999999</c:v>
                </c:pt>
                <c:pt idx="770">
                  <c:v>1.1976530000000001</c:v>
                </c:pt>
                <c:pt idx="771">
                  <c:v>1.3565959999999999</c:v>
                </c:pt>
                <c:pt idx="772">
                  <c:v>1.2200880000000001</c:v>
                </c:pt>
                <c:pt idx="773">
                  <c:v>1.3382849999999999</c:v>
                </c:pt>
                <c:pt idx="774">
                  <c:v>1.24594</c:v>
                </c:pt>
                <c:pt idx="775">
                  <c:v>1.199025</c:v>
                </c:pt>
                <c:pt idx="776">
                  <c:v>1.155667</c:v>
                </c:pt>
                <c:pt idx="777">
                  <c:v>1.0465660000000001</c:v>
                </c:pt>
                <c:pt idx="778">
                  <c:v>1.296924</c:v>
                </c:pt>
                <c:pt idx="779">
                  <c:v>1.3170660000000001</c:v>
                </c:pt>
                <c:pt idx="780">
                  <c:v>1.279987</c:v>
                </c:pt>
                <c:pt idx="781">
                  <c:v>1.345715</c:v>
                </c:pt>
                <c:pt idx="782">
                  <c:v>1.155602</c:v>
                </c:pt>
                <c:pt idx="783">
                  <c:v>1.213754</c:v>
                </c:pt>
                <c:pt idx="784">
                  <c:v>1.2733410000000001</c:v>
                </c:pt>
                <c:pt idx="785">
                  <c:v>1.155084</c:v>
                </c:pt>
                <c:pt idx="786">
                  <c:v>1.186985</c:v>
                </c:pt>
                <c:pt idx="787">
                  <c:v>1.195106</c:v>
                </c:pt>
                <c:pt idx="788">
                  <c:v>1.152069</c:v>
                </c:pt>
                <c:pt idx="789">
                  <c:v>1.26485</c:v>
                </c:pt>
                <c:pt idx="790">
                  <c:v>1.1833450000000001</c:v>
                </c:pt>
                <c:pt idx="791">
                  <c:v>1.139432</c:v>
                </c:pt>
                <c:pt idx="792">
                  <c:v>1.0995140000000001</c:v>
                </c:pt>
                <c:pt idx="793">
                  <c:v>1.1263810000000001</c:v>
                </c:pt>
                <c:pt idx="794">
                  <c:v>1.284829</c:v>
                </c:pt>
                <c:pt idx="795">
                  <c:v>1.1535439999999999</c:v>
                </c:pt>
                <c:pt idx="796">
                  <c:v>1.1993240000000001</c:v>
                </c:pt>
                <c:pt idx="797">
                  <c:v>1.266</c:v>
                </c:pt>
                <c:pt idx="798">
                  <c:v>1.4153480000000001</c:v>
                </c:pt>
                <c:pt idx="799">
                  <c:v>1.2570429999999999</c:v>
                </c:pt>
                <c:pt idx="800">
                  <c:v>1.066759</c:v>
                </c:pt>
                <c:pt idx="801">
                  <c:v>1.0751839999999999</c:v>
                </c:pt>
                <c:pt idx="802">
                  <c:v>1.2273769999999999</c:v>
                </c:pt>
                <c:pt idx="803">
                  <c:v>1.242691</c:v>
                </c:pt>
                <c:pt idx="804">
                  <c:v>1.2594730000000001</c:v>
                </c:pt>
                <c:pt idx="805">
                  <c:v>1.3442700000000001</c:v>
                </c:pt>
                <c:pt idx="806">
                  <c:v>1.199163</c:v>
                </c:pt>
                <c:pt idx="807">
                  <c:v>1.1191690000000001</c:v>
                </c:pt>
                <c:pt idx="808">
                  <c:v>1.189678</c:v>
                </c:pt>
                <c:pt idx="809">
                  <c:v>1.324139</c:v>
                </c:pt>
                <c:pt idx="810">
                  <c:v>1.0503910000000001</c:v>
                </c:pt>
                <c:pt idx="811">
                  <c:v>1.241204</c:v>
                </c:pt>
                <c:pt idx="812">
                  <c:v>1.2181960000000001</c:v>
                </c:pt>
                <c:pt idx="813">
                  <c:v>1.1469929999999999</c:v>
                </c:pt>
                <c:pt idx="814">
                  <c:v>1.1829860000000001</c:v>
                </c:pt>
                <c:pt idx="815">
                  <c:v>1.1369720000000001</c:v>
                </c:pt>
                <c:pt idx="816">
                  <c:v>1.2562869999999999</c:v>
                </c:pt>
                <c:pt idx="817">
                  <c:v>1.2711399999999999</c:v>
                </c:pt>
                <c:pt idx="818">
                  <c:v>1.2005300000000001</c:v>
                </c:pt>
                <c:pt idx="819">
                  <c:v>1.2012229999999999</c:v>
                </c:pt>
                <c:pt idx="820">
                  <c:v>1.1072150000000001</c:v>
                </c:pt>
                <c:pt idx="821">
                  <c:v>1.1319680000000001</c:v>
                </c:pt>
                <c:pt idx="822">
                  <c:v>1.1827859999999999</c:v>
                </c:pt>
                <c:pt idx="823">
                  <c:v>1.2578020000000001</c:v>
                </c:pt>
                <c:pt idx="824">
                  <c:v>1.167883</c:v>
                </c:pt>
                <c:pt idx="825">
                  <c:v>1.139046</c:v>
                </c:pt>
                <c:pt idx="826">
                  <c:v>1.250631</c:v>
                </c:pt>
                <c:pt idx="827">
                  <c:v>1.147961</c:v>
                </c:pt>
                <c:pt idx="828">
                  <c:v>1.0511790000000001</c:v>
                </c:pt>
                <c:pt idx="829">
                  <c:v>1.190585</c:v>
                </c:pt>
                <c:pt idx="830">
                  <c:v>1.1981679999999999</c:v>
                </c:pt>
                <c:pt idx="831">
                  <c:v>1.1648959999999999</c:v>
                </c:pt>
                <c:pt idx="832">
                  <c:v>1.2576480000000001</c:v>
                </c:pt>
                <c:pt idx="833">
                  <c:v>0.99063080000000003</c:v>
                </c:pt>
                <c:pt idx="834">
                  <c:v>1.35484</c:v>
                </c:pt>
                <c:pt idx="835">
                  <c:v>1.3077369999999999</c:v>
                </c:pt>
                <c:pt idx="836">
                  <c:v>1.232896</c:v>
                </c:pt>
                <c:pt idx="837">
                  <c:v>1.1749240000000001</c:v>
                </c:pt>
                <c:pt idx="838">
                  <c:v>1.281712</c:v>
                </c:pt>
                <c:pt idx="839">
                  <c:v>1.277792</c:v>
                </c:pt>
                <c:pt idx="840">
                  <c:v>1.327339</c:v>
                </c:pt>
                <c:pt idx="841">
                  <c:v>1.222437</c:v>
                </c:pt>
                <c:pt idx="842">
                  <c:v>1.186261</c:v>
                </c:pt>
                <c:pt idx="843">
                  <c:v>1.0439689999999999</c:v>
                </c:pt>
                <c:pt idx="844">
                  <c:v>1.222308</c:v>
                </c:pt>
                <c:pt idx="845">
                  <c:v>1.136843</c:v>
                </c:pt>
                <c:pt idx="846">
                  <c:v>1.175951</c:v>
                </c:pt>
                <c:pt idx="847">
                  <c:v>1.2769760000000001</c:v>
                </c:pt>
                <c:pt idx="848">
                  <c:v>1.1556770000000001</c:v>
                </c:pt>
                <c:pt idx="849">
                  <c:v>1.129745</c:v>
                </c:pt>
                <c:pt idx="850">
                  <c:v>1.2658590000000001</c:v>
                </c:pt>
                <c:pt idx="851">
                  <c:v>1.088886</c:v>
                </c:pt>
                <c:pt idx="852">
                  <c:v>1.171351</c:v>
                </c:pt>
                <c:pt idx="853">
                  <c:v>1.1194459999999999</c:v>
                </c:pt>
                <c:pt idx="854">
                  <c:v>1.166755</c:v>
                </c:pt>
                <c:pt idx="855">
                  <c:v>1.1881010000000001</c:v>
                </c:pt>
                <c:pt idx="856">
                  <c:v>1.178634</c:v>
                </c:pt>
                <c:pt idx="857">
                  <c:v>1.035501</c:v>
                </c:pt>
                <c:pt idx="858">
                  <c:v>1.2022090000000001</c:v>
                </c:pt>
                <c:pt idx="859">
                  <c:v>1.1587780000000001</c:v>
                </c:pt>
                <c:pt idx="860">
                  <c:v>1.176887</c:v>
                </c:pt>
                <c:pt idx="861">
                  <c:v>1.1892739999999999</c:v>
                </c:pt>
                <c:pt idx="862">
                  <c:v>1.4003570000000001</c:v>
                </c:pt>
                <c:pt idx="863">
                  <c:v>1.274807</c:v>
                </c:pt>
                <c:pt idx="864">
                  <c:v>1.180364</c:v>
                </c:pt>
                <c:pt idx="865">
                  <c:v>1.233924</c:v>
                </c:pt>
                <c:pt idx="866">
                  <c:v>1.2505139999999999</c:v>
                </c:pt>
                <c:pt idx="867">
                  <c:v>1.1006469999999999</c:v>
                </c:pt>
                <c:pt idx="868">
                  <c:v>1.1609959999999999</c:v>
                </c:pt>
                <c:pt idx="869">
                  <c:v>1.116611</c:v>
                </c:pt>
                <c:pt idx="870">
                  <c:v>1.0384720000000001</c:v>
                </c:pt>
                <c:pt idx="871">
                  <c:v>1.1696660000000001</c:v>
                </c:pt>
                <c:pt idx="872">
                  <c:v>1.235222</c:v>
                </c:pt>
                <c:pt idx="873">
                  <c:v>1.244831</c:v>
                </c:pt>
                <c:pt idx="874">
                  <c:v>1.2114309999999999</c:v>
                </c:pt>
                <c:pt idx="875">
                  <c:v>1.149656</c:v>
                </c:pt>
                <c:pt idx="876">
                  <c:v>1.2102040000000001</c:v>
                </c:pt>
                <c:pt idx="877">
                  <c:v>1.1855059999999999</c:v>
                </c:pt>
                <c:pt idx="878">
                  <c:v>1.1888110000000001</c:v>
                </c:pt>
                <c:pt idx="879">
                  <c:v>1.245757</c:v>
                </c:pt>
                <c:pt idx="880">
                  <c:v>1.2024060000000001</c:v>
                </c:pt>
                <c:pt idx="881">
                  <c:v>1.1983649999999999</c:v>
                </c:pt>
                <c:pt idx="882">
                  <c:v>1.1528670000000001</c:v>
                </c:pt>
                <c:pt idx="883">
                  <c:v>1.0772090000000001</c:v>
                </c:pt>
                <c:pt idx="884">
                  <c:v>1.1055999999999999</c:v>
                </c:pt>
                <c:pt idx="885">
                  <c:v>1.104851</c:v>
                </c:pt>
                <c:pt idx="886">
                  <c:v>1.157694</c:v>
                </c:pt>
                <c:pt idx="887">
                  <c:v>1.0629109999999999</c:v>
                </c:pt>
                <c:pt idx="888">
                  <c:v>1.219894</c:v>
                </c:pt>
                <c:pt idx="889">
                  <c:v>1.0200560000000001</c:v>
                </c:pt>
                <c:pt idx="890">
                  <c:v>1.168393</c:v>
                </c:pt>
                <c:pt idx="891">
                  <c:v>1.3780600000000001</c:v>
                </c:pt>
                <c:pt idx="892">
                  <c:v>1.0321990000000001</c:v>
                </c:pt>
                <c:pt idx="893">
                  <c:v>1.266972</c:v>
                </c:pt>
                <c:pt idx="894">
                  <c:v>1.0653630000000001</c:v>
                </c:pt>
                <c:pt idx="895">
                  <c:v>1.3129550000000001</c:v>
                </c:pt>
                <c:pt idx="896">
                  <c:v>1.076511</c:v>
                </c:pt>
                <c:pt idx="897">
                  <c:v>1.212925</c:v>
                </c:pt>
                <c:pt idx="898">
                  <c:v>1.2255819999999999</c:v>
                </c:pt>
                <c:pt idx="899">
                  <c:v>1.3804179999999999</c:v>
                </c:pt>
                <c:pt idx="900">
                  <c:v>1.1327959999999999</c:v>
                </c:pt>
                <c:pt idx="901">
                  <c:v>1.1127320000000001</c:v>
                </c:pt>
                <c:pt idx="902">
                  <c:v>1.1800269999999999</c:v>
                </c:pt>
                <c:pt idx="903">
                  <c:v>1.1992100000000001</c:v>
                </c:pt>
                <c:pt idx="904">
                  <c:v>1.468558</c:v>
                </c:pt>
                <c:pt idx="905">
                  <c:v>1.263641</c:v>
                </c:pt>
                <c:pt idx="906">
                  <c:v>1.1086229999999999</c:v>
                </c:pt>
                <c:pt idx="907">
                  <c:v>1.1959519999999999</c:v>
                </c:pt>
                <c:pt idx="908">
                  <c:v>1.162005</c:v>
                </c:pt>
                <c:pt idx="909">
                  <c:v>1.056413</c:v>
                </c:pt>
                <c:pt idx="910">
                  <c:v>1.0884830000000001</c:v>
                </c:pt>
                <c:pt idx="911">
                  <c:v>1.116719</c:v>
                </c:pt>
                <c:pt idx="912">
                  <c:v>1.3581190000000001</c:v>
                </c:pt>
                <c:pt idx="913">
                  <c:v>1.246642</c:v>
                </c:pt>
                <c:pt idx="914">
                  <c:v>1.285979</c:v>
                </c:pt>
                <c:pt idx="915">
                  <c:v>1.1410610000000001</c:v>
                </c:pt>
                <c:pt idx="916">
                  <c:v>1.2006410000000001</c:v>
                </c:pt>
                <c:pt idx="917">
                  <c:v>1.273979</c:v>
                </c:pt>
                <c:pt idx="918">
                  <c:v>1.254969</c:v>
                </c:pt>
                <c:pt idx="919">
                  <c:v>1.149759</c:v>
                </c:pt>
                <c:pt idx="920">
                  <c:v>1.0332730000000001</c:v>
                </c:pt>
                <c:pt idx="921">
                  <c:v>1.127861</c:v>
                </c:pt>
                <c:pt idx="922">
                  <c:v>1.172148</c:v>
                </c:pt>
                <c:pt idx="923">
                  <c:v>1.1522049999999999</c:v>
                </c:pt>
                <c:pt idx="924">
                  <c:v>1.1659889999999999</c:v>
                </c:pt>
                <c:pt idx="925">
                  <c:v>1.003744</c:v>
                </c:pt>
                <c:pt idx="926">
                  <c:v>1.133982</c:v>
                </c:pt>
                <c:pt idx="927">
                  <c:v>1.179246</c:v>
                </c:pt>
                <c:pt idx="928">
                  <c:v>1.071426</c:v>
                </c:pt>
                <c:pt idx="929">
                  <c:v>1.093235</c:v>
                </c:pt>
                <c:pt idx="930">
                  <c:v>1.174606</c:v>
                </c:pt>
                <c:pt idx="931">
                  <c:v>1.1742429999999999</c:v>
                </c:pt>
                <c:pt idx="932">
                  <c:v>1.0430140000000001</c:v>
                </c:pt>
                <c:pt idx="933">
                  <c:v>1.0574730000000001</c:v>
                </c:pt>
                <c:pt idx="934">
                  <c:v>1.1766460000000001</c:v>
                </c:pt>
                <c:pt idx="935">
                  <c:v>1.132555</c:v>
                </c:pt>
                <c:pt idx="936">
                  <c:v>1.1266890000000001</c:v>
                </c:pt>
                <c:pt idx="937">
                  <c:v>1.277857</c:v>
                </c:pt>
                <c:pt idx="938">
                  <c:v>1.0647390000000001</c:v>
                </c:pt>
                <c:pt idx="939">
                  <c:v>1.2625040000000001</c:v>
                </c:pt>
                <c:pt idx="940">
                  <c:v>1.161592</c:v>
                </c:pt>
                <c:pt idx="941">
                  <c:v>1.012885</c:v>
                </c:pt>
                <c:pt idx="942">
                  <c:v>1.2404230000000001</c:v>
                </c:pt>
                <c:pt idx="943">
                  <c:v>1.2585980000000001</c:v>
                </c:pt>
                <c:pt idx="944">
                  <c:v>1.257034</c:v>
                </c:pt>
                <c:pt idx="945">
                  <c:v>1.17683</c:v>
                </c:pt>
                <c:pt idx="946">
                  <c:v>1.3030870000000001</c:v>
                </c:pt>
                <c:pt idx="947">
                  <c:v>1.080754</c:v>
                </c:pt>
                <c:pt idx="948">
                  <c:v>1.2290160000000001</c:v>
                </c:pt>
                <c:pt idx="949">
                  <c:v>1.137551</c:v>
                </c:pt>
                <c:pt idx="950">
                  <c:v>1.1377710000000001</c:v>
                </c:pt>
                <c:pt idx="951">
                  <c:v>1.1218269999999999</c:v>
                </c:pt>
                <c:pt idx="952">
                  <c:v>1.271571</c:v>
                </c:pt>
                <c:pt idx="953">
                  <c:v>1.170142</c:v>
                </c:pt>
                <c:pt idx="954">
                  <c:v>1.1850560000000001</c:v>
                </c:pt>
                <c:pt idx="955">
                  <c:v>1.064708</c:v>
                </c:pt>
                <c:pt idx="956">
                  <c:v>1.217611</c:v>
                </c:pt>
                <c:pt idx="957">
                  <c:v>1.1108229999999999</c:v>
                </c:pt>
                <c:pt idx="958">
                  <c:v>1.145216</c:v>
                </c:pt>
                <c:pt idx="959">
                  <c:v>1.09562</c:v>
                </c:pt>
                <c:pt idx="960">
                  <c:v>1.200286</c:v>
                </c:pt>
                <c:pt idx="961">
                  <c:v>1.058422</c:v>
                </c:pt>
                <c:pt idx="962">
                  <c:v>1.0659940000000001</c:v>
                </c:pt>
                <c:pt idx="963">
                  <c:v>1.131435</c:v>
                </c:pt>
                <c:pt idx="964">
                  <c:v>1.2630030000000001</c:v>
                </c:pt>
                <c:pt idx="965">
                  <c:v>1.0590710000000001</c:v>
                </c:pt>
                <c:pt idx="966">
                  <c:v>1.3133680000000001</c:v>
                </c:pt>
                <c:pt idx="967">
                  <c:v>1.138903</c:v>
                </c:pt>
                <c:pt idx="968">
                  <c:v>1.1012109999999999</c:v>
                </c:pt>
                <c:pt idx="969">
                  <c:v>1.107515</c:v>
                </c:pt>
                <c:pt idx="970">
                  <c:v>1.101734</c:v>
                </c:pt>
                <c:pt idx="971">
                  <c:v>1.186517</c:v>
                </c:pt>
                <c:pt idx="972">
                  <c:v>1.079923</c:v>
                </c:pt>
                <c:pt idx="973">
                  <c:v>1.1561060000000001</c:v>
                </c:pt>
                <c:pt idx="974">
                  <c:v>1.150118</c:v>
                </c:pt>
                <c:pt idx="975">
                  <c:v>1.0161230000000001</c:v>
                </c:pt>
                <c:pt idx="976">
                  <c:v>1.1886369999999999</c:v>
                </c:pt>
                <c:pt idx="977">
                  <c:v>1.265442</c:v>
                </c:pt>
                <c:pt idx="978">
                  <c:v>1.1232930000000001</c:v>
                </c:pt>
                <c:pt idx="979">
                  <c:v>1.011803</c:v>
                </c:pt>
                <c:pt idx="980">
                  <c:v>1.1874709999999999</c:v>
                </c:pt>
                <c:pt idx="981">
                  <c:v>0.99015549999999997</c:v>
                </c:pt>
                <c:pt idx="982">
                  <c:v>1.188199</c:v>
                </c:pt>
                <c:pt idx="983">
                  <c:v>1.1429370000000001</c:v>
                </c:pt>
                <c:pt idx="984">
                  <c:v>1.2471490000000001</c:v>
                </c:pt>
                <c:pt idx="985">
                  <c:v>1.1541680000000001</c:v>
                </c:pt>
                <c:pt idx="986">
                  <c:v>1.1615180000000001</c:v>
                </c:pt>
                <c:pt idx="987">
                  <c:v>1.158868</c:v>
                </c:pt>
                <c:pt idx="988">
                  <c:v>1.174364</c:v>
                </c:pt>
                <c:pt idx="989">
                  <c:v>0.97000120000000001</c:v>
                </c:pt>
                <c:pt idx="990">
                  <c:v>1.121842</c:v>
                </c:pt>
                <c:pt idx="991">
                  <c:v>1.13723</c:v>
                </c:pt>
                <c:pt idx="992">
                  <c:v>1.317828</c:v>
                </c:pt>
                <c:pt idx="993">
                  <c:v>1.181819</c:v>
                </c:pt>
                <c:pt idx="994">
                  <c:v>1.2987340000000001</c:v>
                </c:pt>
                <c:pt idx="995">
                  <c:v>1.1156809999999999</c:v>
                </c:pt>
                <c:pt idx="996">
                  <c:v>1.3405320000000001</c:v>
                </c:pt>
                <c:pt idx="997">
                  <c:v>1.0295030000000001</c:v>
                </c:pt>
                <c:pt idx="998">
                  <c:v>1.135586</c:v>
                </c:pt>
                <c:pt idx="999">
                  <c:v>1.1140620000000001</c:v>
                </c:pt>
              </c:numCache>
            </c:numRef>
          </c:xVal>
          <c:yVal>
            <c:numRef>
              <c:f>'PSM Plane incr'!$C$2:$C$1001</c:f>
              <c:numCache>
                <c:formatCode>General</c:formatCode>
                <c:ptCount val="1000"/>
                <c:pt idx="0">
                  <c:v>85260.05</c:v>
                </c:pt>
                <c:pt idx="1">
                  <c:v>84616.13</c:v>
                </c:pt>
                <c:pt idx="2">
                  <c:v>79068.210000000006</c:v>
                </c:pt>
                <c:pt idx="3">
                  <c:v>74223.55</c:v>
                </c:pt>
                <c:pt idx="4">
                  <c:v>84597.16</c:v>
                </c:pt>
                <c:pt idx="5">
                  <c:v>79477.53</c:v>
                </c:pt>
                <c:pt idx="6">
                  <c:v>83689.399999999994</c:v>
                </c:pt>
                <c:pt idx="7">
                  <c:v>77330.78</c:v>
                </c:pt>
                <c:pt idx="8">
                  <c:v>76200.100000000006</c:v>
                </c:pt>
                <c:pt idx="9">
                  <c:v>75189.67</c:v>
                </c:pt>
                <c:pt idx="10">
                  <c:v>77023.759999999995</c:v>
                </c:pt>
                <c:pt idx="11">
                  <c:v>74018.820000000007</c:v>
                </c:pt>
                <c:pt idx="12">
                  <c:v>79308.87</c:v>
                </c:pt>
                <c:pt idx="13">
                  <c:v>79456.009999999995</c:v>
                </c:pt>
                <c:pt idx="14">
                  <c:v>76865.86</c:v>
                </c:pt>
                <c:pt idx="15">
                  <c:v>78053.08</c:v>
                </c:pt>
                <c:pt idx="16">
                  <c:v>76899.16</c:v>
                </c:pt>
                <c:pt idx="17">
                  <c:v>83693.61</c:v>
                </c:pt>
                <c:pt idx="18">
                  <c:v>74232.86</c:v>
                </c:pt>
                <c:pt idx="19">
                  <c:v>73282.23</c:v>
                </c:pt>
                <c:pt idx="20">
                  <c:v>71105.69</c:v>
                </c:pt>
                <c:pt idx="21">
                  <c:v>78518.34</c:v>
                </c:pt>
                <c:pt idx="22">
                  <c:v>81589.73</c:v>
                </c:pt>
                <c:pt idx="23">
                  <c:v>69226.66</c:v>
                </c:pt>
                <c:pt idx="24">
                  <c:v>74356.59</c:v>
                </c:pt>
                <c:pt idx="25">
                  <c:v>68932.289999999994</c:v>
                </c:pt>
                <c:pt idx="26">
                  <c:v>79068</c:v>
                </c:pt>
                <c:pt idx="27">
                  <c:v>78431.990000000005</c:v>
                </c:pt>
                <c:pt idx="28">
                  <c:v>76681.22</c:v>
                </c:pt>
                <c:pt idx="29">
                  <c:v>75942.73</c:v>
                </c:pt>
                <c:pt idx="30">
                  <c:v>74186.460000000006</c:v>
                </c:pt>
                <c:pt idx="31">
                  <c:v>81881.22</c:v>
                </c:pt>
                <c:pt idx="32">
                  <c:v>74194.38</c:v>
                </c:pt>
                <c:pt idx="33">
                  <c:v>78642.210000000006</c:v>
                </c:pt>
                <c:pt idx="34">
                  <c:v>79894.320000000007</c:v>
                </c:pt>
                <c:pt idx="35">
                  <c:v>73977.91</c:v>
                </c:pt>
                <c:pt idx="36">
                  <c:v>83003.67</c:v>
                </c:pt>
                <c:pt idx="37">
                  <c:v>78569.279999999999</c:v>
                </c:pt>
                <c:pt idx="38">
                  <c:v>72390.64</c:v>
                </c:pt>
                <c:pt idx="39">
                  <c:v>68154.83</c:v>
                </c:pt>
                <c:pt idx="40">
                  <c:v>73967.929999999993</c:v>
                </c:pt>
                <c:pt idx="41">
                  <c:v>70930.600000000006</c:v>
                </c:pt>
                <c:pt idx="42">
                  <c:v>75060.679999999993</c:v>
                </c:pt>
                <c:pt idx="43">
                  <c:v>72596.73</c:v>
                </c:pt>
                <c:pt idx="44">
                  <c:v>74143.7</c:v>
                </c:pt>
                <c:pt idx="45">
                  <c:v>80299.710000000006</c:v>
                </c:pt>
                <c:pt idx="46">
                  <c:v>78186.91</c:v>
                </c:pt>
                <c:pt idx="47">
                  <c:v>76089.84</c:v>
                </c:pt>
                <c:pt idx="48">
                  <c:v>74345.52</c:v>
                </c:pt>
                <c:pt idx="49">
                  <c:v>78543.88</c:v>
                </c:pt>
                <c:pt idx="50">
                  <c:v>74845.7</c:v>
                </c:pt>
                <c:pt idx="51">
                  <c:v>75827.38</c:v>
                </c:pt>
                <c:pt idx="52">
                  <c:v>69673.58</c:v>
                </c:pt>
                <c:pt idx="53">
                  <c:v>72156.02</c:v>
                </c:pt>
                <c:pt idx="54">
                  <c:v>81618.63</c:v>
                </c:pt>
                <c:pt idx="55">
                  <c:v>72815.98</c:v>
                </c:pt>
                <c:pt idx="56">
                  <c:v>81729.95</c:v>
                </c:pt>
                <c:pt idx="57">
                  <c:v>77961.789999999994</c:v>
                </c:pt>
                <c:pt idx="58">
                  <c:v>83113.37</c:v>
                </c:pt>
                <c:pt idx="59">
                  <c:v>62446.87</c:v>
                </c:pt>
                <c:pt idx="60">
                  <c:v>79486.94</c:v>
                </c:pt>
                <c:pt idx="61">
                  <c:v>74187.37</c:v>
                </c:pt>
                <c:pt idx="62">
                  <c:v>72581.47</c:v>
                </c:pt>
                <c:pt idx="63">
                  <c:v>69252.28</c:v>
                </c:pt>
                <c:pt idx="64">
                  <c:v>77837.58</c:v>
                </c:pt>
                <c:pt idx="65">
                  <c:v>71848.22</c:v>
                </c:pt>
                <c:pt idx="66">
                  <c:v>80828.55</c:v>
                </c:pt>
                <c:pt idx="67">
                  <c:v>77647.460000000006</c:v>
                </c:pt>
                <c:pt idx="68">
                  <c:v>76256.850000000006</c:v>
                </c:pt>
                <c:pt idx="69">
                  <c:v>78304.429999999993</c:v>
                </c:pt>
                <c:pt idx="70">
                  <c:v>79375.92</c:v>
                </c:pt>
                <c:pt idx="71">
                  <c:v>72842.429999999993</c:v>
                </c:pt>
                <c:pt idx="72">
                  <c:v>72803.899999999994</c:v>
                </c:pt>
                <c:pt idx="73">
                  <c:v>74346.84</c:v>
                </c:pt>
                <c:pt idx="74">
                  <c:v>77507.66</c:v>
                </c:pt>
                <c:pt idx="75">
                  <c:v>71807.59</c:v>
                </c:pt>
                <c:pt idx="76">
                  <c:v>77342.06</c:v>
                </c:pt>
                <c:pt idx="77">
                  <c:v>68949.72</c:v>
                </c:pt>
                <c:pt idx="78">
                  <c:v>75115.179999999993</c:v>
                </c:pt>
                <c:pt idx="79">
                  <c:v>72030.179999999993</c:v>
                </c:pt>
                <c:pt idx="80">
                  <c:v>71424.06</c:v>
                </c:pt>
                <c:pt idx="81">
                  <c:v>78465.48</c:v>
                </c:pt>
                <c:pt idx="82">
                  <c:v>71884.52</c:v>
                </c:pt>
                <c:pt idx="83">
                  <c:v>73663.95</c:v>
                </c:pt>
                <c:pt idx="84">
                  <c:v>69760.73</c:v>
                </c:pt>
                <c:pt idx="85">
                  <c:v>68181.5</c:v>
                </c:pt>
                <c:pt idx="86">
                  <c:v>78987.679999999993</c:v>
                </c:pt>
                <c:pt idx="87">
                  <c:v>73284.95</c:v>
                </c:pt>
                <c:pt idx="88">
                  <c:v>81366.84</c:v>
                </c:pt>
                <c:pt idx="89">
                  <c:v>85326.32</c:v>
                </c:pt>
                <c:pt idx="90">
                  <c:v>74242.600000000006</c:v>
                </c:pt>
                <c:pt idx="91">
                  <c:v>74074.27</c:v>
                </c:pt>
                <c:pt idx="92">
                  <c:v>70260.27</c:v>
                </c:pt>
                <c:pt idx="93">
                  <c:v>75140.87</c:v>
                </c:pt>
                <c:pt idx="94">
                  <c:v>85559.27</c:v>
                </c:pt>
                <c:pt idx="95">
                  <c:v>74321.13</c:v>
                </c:pt>
                <c:pt idx="96">
                  <c:v>74392.56</c:v>
                </c:pt>
                <c:pt idx="97">
                  <c:v>69855.47</c:v>
                </c:pt>
                <c:pt idx="98">
                  <c:v>77176.31</c:v>
                </c:pt>
                <c:pt idx="99">
                  <c:v>66050.09</c:v>
                </c:pt>
                <c:pt idx="100">
                  <c:v>77526.63</c:v>
                </c:pt>
                <c:pt idx="101">
                  <c:v>80816.509999999995</c:v>
                </c:pt>
                <c:pt idx="102">
                  <c:v>75870.7</c:v>
                </c:pt>
                <c:pt idx="103">
                  <c:v>68486.23</c:v>
                </c:pt>
                <c:pt idx="104">
                  <c:v>75880.55</c:v>
                </c:pt>
                <c:pt idx="105">
                  <c:v>67463.839999999997</c:v>
                </c:pt>
                <c:pt idx="106">
                  <c:v>75180.820000000007</c:v>
                </c:pt>
                <c:pt idx="107">
                  <c:v>77310.17</c:v>
                </c:pt>
                <c:pt idx="108">
                  <c:v>77462.23</c:v>
                </c:pt>
                <c:pt idx="109">
                  <c:v>72670.98</c:v>
                </c:pt>
                <c:pt idx="110">
                  <c:v>78386.59</c:v>
                </c:pt>
                <c:pt idx="111">
                  <c:v>61804.27</c:v>
                </c:pt>
                <c:pt idx="112">
                  <c:v>75851.05</c:v>
                </c:pt>
                <c:pt idx="113">
                  <c:v>70075.3</c:v>
                </c:pt>
                <c:pt idx="114">
                  <c:v>78723.64</c:v>
                </c:pt>
                <c:pt idx="115">
                  <c:v>69724.47</c:v>
                </c:pt>
                <c:pt idx="116">
                  <c:v>78548.91</c:v>
                </c:pt>
                <c:pt idx="117">
                  <c:v>72672.11</c:v>
                </c:pt>
                <c:pt idx="118">
                  <c:v>73944.14</c:v>
                </c:pt>
                <c:pt idx="119">
                  <c:v>73148.14</c:v>
                </c:pt>
                <c:pt idx="120">
                  <c:v>69420.55</c:v>
                </c:pt>
                <c:pt idx="121">
                  <c:v>71267.839999999997</c:v>
                </c:pt>
                <c:pt idx="122">
                  <c:v>75152.77</c:v>
                </c:pt>
                <c:pt idx="123">
                  <c:v>71959.95</c:v>
                </c:pt>
                <c:pt idx="124">
                  <c:v>78152.210000000006</c:v>
                </c:pt>
                <c:pt idx="125">
                  <c:v>71632.95</c:v>
                </c:pt>
                <c:pt idx="126">
                  <c:v>72088.27</c:v>
                </c:pt>
                <c:pt idx="127">
                  <c:v>78792.87</c:v>
                </c:pt>
                <c:pt idx="128">
                  <c:v>75644.55</c:v>
                </c:pt>
                <c:pt idx="129">
                  <c:v>79291.41</c:v>
                </c:pt>
                <c:pt idx="130">
                  <c:v>72243.77</c:v>
                </c:pt>
                <c:pt idx="131">
                  <c:v>73355.12</c:v>
                </c:pt>
                <c:pt idx="132">
                  <c:v>72443.210000000006</c:v>
                </c:pt>
                <c:pt idx="133">
                  <c:v>69374.8</c:v>
                </c:pt>
                <c:pt idx="134">
                  <c:v>70069.8</c:v>
                </c:pt>
                <c:pt idx="135">
                  <c:v>71397.820000000007</c:v>
                </c:pt>
                <c:pt idx="136">
                  <c:v>72472.800000000003</c:v>
                </c:pt>
                <c:pt idx="137">
                  <c:v>73326.240000000005</c:v>
                </c:pt>
                <c:pt idx="138">
                  <c:v>79683.899999999994</c:v>
                </c:pt>
                <c:pt idx="139">
                  <c:v>77441.33</c:v>
                </c:pt>
                <c:pt idx="140">
                  <c:v>78661.23</c:v>
                </c:pt>
                <c:pt idx="141">
                  <c:v>75516.41</c:v>
                </c:pt>
                <c:pt idx="142">
                  <c:v>75048.39</c:v>
                </c:pt>
                <c:pt idx="143">
                  <c:v>69558.98</c:v>
                </c:pt>
                <c:pt idx="144">
                  <c:v>70769.34</c:v>
                </c:pt>
                <c:pt idx="145">
                  <c:v>75917.48</c:v>
                </c:pt>
                <c:pt idx="146">
                  <c:v>76245.03</c:v>
                </c:pt>
                <c:pt idx="147">
                  <c:v>75765.98</c:v>
                </c:pt>
                <c:pt idx="148">
                  <c:v>68974.09</c:v>
                </c:pt>
                <c:pt idx="149">
                  <c:v>66624.820000000007</c:v>
                </c:pt>
                <c:pt idx="150">
                  <c:v>73689.740000000005</c:v>
                </c:pt>
                <c:pt idx="151">
                  <c:v>73494.880000000005</c:v>
                </c:pt>
                <c:pt idx="152">
                  <c:v>72421.34</c:v>
                </c:pt>
                <c:pt idx="153">
                  <c:v>83650.06</c:v>
                </c:pt>
                <c:pt idx="154">
                  <c:v>74046.73</c:v>
                </c:pt>
                <c:pt idx="155">
                  <c:v>64630.68</c:v>
                </c:pt>
                <c:pt idx="156">
                  <c:v>75333.83</c:v>
                </c:pt>
                <c:pt idx="157">
                  <c:v>74015.03</c:v>
                </c:pt>
                <c:pt idx="158">
                  <c:v>66663</c:v>
                </c:pt>
                <c:pt idx="159">
                  <c:v>74862.89</c:v>
                </c:pt>
                <c:pt idx="160">
                  <c:v>71655.350000000006</c:v>
                </c:pt>
                <c:pt idx="161">
                  <c:v>72861.13</c:v>
                </c:pt>
                <c:pt idx="162">
                  <c:v>62671.57</c:v>
                </c:pt>
                <c:pt idx="163">
                  <c:v>71630.740000000005</c:v>
                </c:pt>
                <c:pt idx="164">
                  <c:v>73625.05</c:v>
                </c:pt>
                <c:pt idx="165">
                  <c:v>79928.95</c:v>
                </c:pt>
                <c:pt idx="166">
                  <c:v>76799.350000000006</c:v>
                </c:pt>
                <c:pt idx="167">
                  <c:v>80568.63</c:v>
                </c:pt>
                <c:pt idx="168">
                  <c:v>71031.7</c:v>
                </c:pt>
                <c:pt idx="169">
                  <c:v>77160.31</c:v>
                </c:pt>
                <c:pt idx="170">
                  <c:v>75499.3</c:v>
                </c:pt>
                <c:pt idx="171">
                  <c:v>71166.8</c:v>
                </c:pt>
                <c:pt idx="172">
                  <c:v>71774.66</c:v>
                </c:pt>
                <c:pt idx="173">
                  <c:v>76803.13</c:v>
                </c:pt>
                <c:pt idx="174">
                  <c:v>73158.2</c:v>
                </c:pt>
                <c:pt idx="175">
                  <c:v>71188.600000000006</c:v>
                </c:pt>
                <c:pt idx="176">
                  <c:v>71469.070000000007</c:v>
                </c:pt>
                <c:pt idx="177">
                  <c:v>72007.55</c:v>
                </c:pt>
                <c:pt idx="178">
                  <c:v>80650.62</c:v>
                </c:pt>
                <c:pt idx="179">
                  <c:v>82307.19</c:v>
                </c:pt>
                <c:pt idx="180">
                  <c:v>75007.31</c:v>
                </c:pt>
                <c:pt idx="181">
                  <c:v>73109.59</c:v>
                </c:pt>
                <c:pt idx="182">
                  <c:v>70987.460000000006</c:v>
                </c:pt>
                <c:pt idx="183">
                  <c:v>74090.77</c:v>
                </c:pt>
                <c:pt idx="184">
                  <c:v>78860.070000000007</c:v>
                </c:pt>
                <c:pt idx="185">
                  <c:v>69440.45</c:v>
                </c:pt>
                <c:pt idx="186">
                  <c:v>69987.64</c:v>
                </c:pt>
                <c:pt idx="187">
                  <c:v>75670.429999999993</c:v>
                </c:pt>
                <c:pt idx="188">
                  <c:v>68006.59</c:v>
                </c:pt>
                <c:pt idx="189">
                  <c:v>64105</c:v>
                </c:pt>
                <c:pt idx="190">
                  <c:v>74857.03</c:v>
                </c:pt>
                <c:pt idx="191">
                  <c:v>71720.56</c:v>
                </c:pt>
                <c:pt idx="192">
                  <c:v>79573.59</c:v>
                </c:pt>
                <c:pt idx="193">
                  <c:v>73696.45</c:v>
                </c:pt>
                <c:pt idx="194">
                  <c:v>64545.79</c:v>
                </c:pt>
                <c:pt idx="195">
                  <c:v>71543.63</c:v>
                </c:pt>
                <c:pt idx="196">
                  <c:v>72427</c:v>
                </c:pt>
                <c:pt idx="197">
                  <c:v>76619.77</c:v>
                </c:pt>
                <c:pt idx="198">
                  <c:v>75614.73</c:v>
                </c:pt>
                <c:pt idx="199">
                  <c:v>77594.820000000007</c:v>
                </c:pt>
                <c:pt idx="200">
                  <c:v>79017.66</c:v>
                </c:pt>
                <c:pt idx="201">
                  <c:v>79191.179999999993</c:v>
                </c:pt>
                <c:pt idx="202">
                  <c:v>75354.37</c:v>
                </c:pt>
                <c:pt idx="203">
                  <c:v>68148.600000000006</c:v>
                </c:pt>
                <c:pt idx="204">
                  <c:v>72565.55</c:v>
                </c:pt>
                <c:pt idx="205">
                  <c:v>66492.7</c:v>
                </c:pt>
                <c:pt idx="206">
                  <c:v>73491.77</c:v>
                </c:pt>
                <c:pt idx="207">
                  <c:v>72498.66</c:v>
                </c:pt>
                <c:pt idx="208">
                  <c:v>73534.66</c:v>
                </c:pt>
                <c:pt idx="209">
                  <c:v>75503.460000000006</c:v>
                </c:pt>
                <c:pt idx="210">
                  <c:v>78901.539999999994</c:v>
                </c:pt>
                <c:pt idx="211">
                  <c:v>73168.23</c:v>
                </c:pt>
                <c:pt idx="212">
                  <c:v>76882.559999999998</c:v>
                </c:pt>
                <c:pt idx="213">
                  <c:v>76988.52</c:v>
                </c:pt>
                <c:pt idx="214">
                  <c:v>77201.02</c:v>
                </c:pt>
                <c:pt idx="215">
                  <c:v>67668.7</c:v>
                </c:pt>
                <c:pt idx="216">
                  <c:v>75954.41</c:v>
                </c:pt>
                <c:pt idx="217">
                  <c:v>76043.75</c:v>
                </c:pt>
                <c:pt idx="218">
                  <c:v>67261.84</c:v>
                </c:pt>
                <c:pt idx="219">
                  <c:v>72916.3</c:v>
                </c:pt>
                <c:pt idx="220">
                  <c:v>72587.839999999997</c:v>
                </c:pt>
                <c:pt idx="221">
                  <c:v>70413.05</c:v>
                </c:pt>
                <c:pt idx="222">
                  <c:v>74550.7</c:v>
                </c:pt>
                <c:pt idx="223">
                  <c:v>81224.88</c:v>
                </c:pt>
                <c:pt idx="224">
                  <c:v>70553.73</c:v>
                </c:pt>
                <c:pt idx="225">
                  <c:v>72694.03</c:v>
                </c:pt>
                <c:pt idx="226">
                  <c:v>78714.23</c:v>
                </c:pt>
                <c:pt idx="227">
                  <c:v>72552.81</c:v>
                </c:pt>
                <c:pt idx="228">
                  <c:v>73995.570000000007</c:v>
                </c:pt>
                <c:pt idx="229">
                  <c:v>66342.7</c:v>
                </c:pt>
                <c:pt idx="230">
                  <c:v>73541.38</c:v>
                </c:pt>
                <c:pt idx="231">
                  <c:v>69131.63</c:v>
                </c:pt>
                <c:pt idx="232">
                  <c:v>70358.34</c:v>
                </c:pt>
                <c:pt idx="233">
                  <c:v>77178.679999999993</c:v>
                </c:pt>
                <c:pt idx="234">
                  <c:v>67184.039999999994</c:v>
                </c:pt>
                <c:pt idx="235">
                  <c:v>70588.2</c:v>
                </c:pt>
                <c:pt idx="236">
                  <c:v>77686.73</c:v>
                </c:pt>
                <c:pt idx="237">
                  <c:v>72778.240000000005</c:v>
                </c:pt>
                <c:pt idx="238">
                  <c:v>70523.17</c:v>
                </c:pt>
                <c:pt idx="239">
                  <c:v>66225.740000000005</c:v>
                </c:pt>
                <c:pt idx="240">
                  <c:v>73497.649999999994</c:v>
                </c:pt>
                <c:pt idx="241">
                  <c:v>64933.62</c:v>
                </c:pt>
                <c:pt idx="242">
                  <c:v>73695.13</c:v>
                </c:pt>
                <c:pt idx="243">
                  <c:v>74161.53</c:v>
                </c:pt>
                <c:pt idx="244">
                  <c:v>74404.87</c:v>
                </c:pt>
                <c:pt idx="245">
                  <c:v>72109.41</c:v>
                </c:pt>
                <c:pt idx="246">
                  <c:v>69703.7</c:v>
                </c:pt>
                <c:pt idx="247">
                  <c:v>82428.89</c:v>
                </c:pt>
                <c:pt idx="248">
                  <c:v>73506.28</c:v>
                </c:pt>
                <c:pt idx="249">
                  <c:v>74913.27</c:v>
                </c:pt>
                <c:pt idx="250">
                  <c:v>70757.72</c:v>
                </c:pt>
                <c:pt idx="251">
                  <c:v>79413.95</c:v>
                </c:pt>
                <c:pt idx="252">
                  <c:v>71416.47</c:v>
                </c:pt>
                <c:pt idx="253">
                  <c:v>67308.350000000006</c:v>
                </c:pt>
                <c:pt idx="254">
                  <c:v>70099.97</c:v>
                </c:pt>
                <c:pt idx="255">
                  <c:v>71614.44</c:v>
                </c:pt>
                <c:pt idx="256">
                  <c:v>68595.56</c:v>
                </c:pt>
                <c:pt idx="257">
                  <c:v>62139.34</c:v>
                </c:pt>
                <c:pt idx="258">
                  <c:v>66855.7</c:v>
                </c:pt>
                <c:pt idx="259">
                  <c:v>66772.87</c:v>
                </c:pt>
                <c:pt idx="260">
                  <c:v>73828.479999999996</c:v>
                </c:pt>
                <c:pt idx="261">
                  <c:v>67792.320000000007</c:v>
                </c:pt>
                <c:pt idx="262">
                  <c:v>76522.48</c:v>
                </c:pt>
                <c:pt idx="263">
                  <c:v>73795.91</c:v>
                </c:pt>
                <c:pt idx="264">
                  <c:v>67493.66</c:v>
                </c:pt>
                <c:pt idx="265">
                  <c:v>72388</c:v>
                </c:pt>
                <c:pt idx="266">
                  <c:v>72550.31</c:v>
                </c:pt>
                <c:pt idx="267">
                  <c:v>71664.95</c:v>
                </c:pt>
                <c:pt idx="268">
                  <c:v>77705.73</c:v>
                </c:pt>
                <c:pt idx="269">
                  <c:v>70066.2</c:v>
                </c:pt>
                <c:pt idx="270">
                  <c:v>77423.199999999997</c:v>
                </c:pt>
                <c:pt idx="271">
                  <c:v>69514.570000000007</c:v>
                </c:pt>
                <c:pt idx="272">
                  <c:v>71399.839999999997</c:v>
                </c:pt>
                <c:pt idx="273">
                  <c:v>63436.51</c:v>
                </c:pt>
                <c:pt idx="274">
                  <c:v>69322.649999999994</c:v>
                </c:pt>
                <c:pt idx="275">
                  <c:v>74079.23</c:v>
                </c:pt>
                <c:pt idx="276">
                  <c:v>73501.490000000005</c:v>
                </c:pt>
                <c:pt idx="277">
                  <c:v>70263.7</c:v>
                </c:pt>
                <c:pt idx="278">
                  <c:v>72288.210000000006</c:v>
                </c:pt>
                <c:pt idx="279">
                  <c:v>74530.87</c:v>
                </c:pt>
                <c:pt idx="280">
                  <c:v>74621.97</c:v>
                </c:pt>
                <c:pt idx="281">
                  <c:v>70442.600000000006</c:v>
                </c:pt>
                <c:pt idx="282">
                  <c:v>70795.38</c:v>
                </c:pt>
                <c:pt idx="283">
                  <c:v>68490.91</c:v>
                </c:pt>
                <c:pt idx="284">
                  <c:v>68621.66</c:v>
                </c:pt>
                <c:pt idx="285">
                  <c:v>72243.73</c:v>
                </c:pt>
                <c:pt idx="286">
                  <c:v>80909.350000000006</c:v>
                </c:pt>
                <c:pt idx="287">
                  <c:v>79556.91</c:v>
                </c:pt>
                <c:pt idx="288">
                  <c:v>68434.62</c:v>
                </c:pt>
                <c:pt idx="289">
                  <c:v>76119.98</c:v>
                </c:pt>
                <c:pt idx="290">
                  <c:v>71261.11</c:v>
                </c:pt>
                <c:pt idx="291">
                  <c:v>63568.639999999999</c:v>
                </c:pt>
                <c:pt idx="292">
                  <c:v>75016.72</c:v>
                </c:pt>
                <c:pt idx="293">
                  <c:v>63284.480000000003</c:v>
                </c:pt>
                <c:pt idx="294">
                  <c:v>71182.97</c:v>
                </c:pt>
                <c:pt idx="295">
                  <c:v>66408.399999999994</c:v>
                </c:pt>
                <c:pt idx="296">
                  <c:v>76101.3</c:v>
                </c:pt>
                <c:pt idx="297">
                  <c:v>69682.87</c:v>
                </c:pt>
                <c:pt idx="298">
                  <c:v>65425.58</c:v>
                </c:pt>
                <c:pt idx="299">
                  <c:v>75803.520000000004</c:v>
                </c:pt>
                <c:pt idx="300">
                  <c:v>71854.89</c:v>
                </c:pt>
                <c:pt idx="301">
                  <c:v>69397.919999999998</c:v>
                </c:pt>
                <c:pt idx="302">
                  <c:v>67571.7</c:v>
                </c:pt>
                <c:pt idx="303">
                  <c:v>78970.27</c:v>
                </c:pt>
                <c:pt idx="304">
                  <c:v>72080.45</c:v>
                </c:pt>
                <c:pt idx="305">
                  <c:v>78672.259999999995</c:v>
                </c:pt>
                <c:pt idx="306">
                  <c:v>68074.679999999993</c:v>
                </c:pt>
                <c:pt idx="307">
                  <c:v>65969.08</c:v>
                </c:pt>
                <c:pt idx="308">
                  <c:v>73825.48</c:v>
                </c:pt>
                <c:pt idx="309">
                  <c:v>75678.58</c:v>
                </c:pt>
                <c:pt idx="310">
                  <c:v>77186.48</c:v>
                </c:pt>
                <c:pt idx="311">
                  <c:v>68496.22</c:v>
                </c:pt>
                <c:pt idx="312">
                  <c:v>65035.32</c:v>
                </c:pt>
                <c:pt idx="313">
                  <c:v>69008.52</c:v>
                </c:pt>
                <c:pt idx="314">
                  <c:v>66065.95</c:v>
                </c:pt>
                <c:pt idx="315">
                  <c:v>73789.42</c:v>
                </c:pt>
                <c:pt idx="316">
                  <c:v>68615.37</c:v>
                </c:pt>
                <c:pt idx="317">
                  <c:v>64516.9</c:v>
                </c:pt>
                <c:pt idx="318">
                  <c:v>74363.009999999995</c:v>
                </c:pt>
                <c:pt idx="319">
                  <c:v>69965.61</c:v>
                </c:pt>
                <c:pt idx="320">
                  <c:v>75485.62</c:v>
                </c:pt>
                <c:pt idx="321">
                  <c:v>74189.649999999994</c:v>
                </c:pt>
                <c:pt idx="322">
                  <c:v>70427.48</c:v>
                </c:pt>
                <c:pt idx="323">
                  <c:v>71595.539999999994</c:v>
                </c:pt>
                <c:pt idx="324">
                  <c:v>68418.09</c:v>
                </c:pt>
                <c:pt idx="325">
                  <c:v>76225.72</c:v>
                </c:pt>
                <c:pt idx="326">
                  <c:v>70069.53</c:v>
                </c:pt>
                <c:pt idx="327">
                  <c:v>70044.98</c:v>
                </c:pt>
                <c:pt idx="328">
                  <c:v>68303.02</c:v>
                </c:pt>
                <c:pt idx="329">
                  <c:v>70600.77</c:v>
                </c:pt>
                <c:pt idx="330">
                  <c:v>75469.899999999994</c:v>
                </c:pt>
                <c:pt idx="331">
                  <c:v>80872.960000000006</c:v>
                </c:pt>
                <c:pt idx="332">
                  <c:v>70196.61</c:v>
                </c:pt>
                <c:pt idx="333">
                  <c:v>78761.84</c:v>
                </c:pt>
                <c:pt idx="334">
                  <c:v>66218.36</c:v>
                </c:pt>
                <c:pt idx="335">
                  <c:v>65997.41</c:v>
                </c:pt>
                <c:pt idx="336">
                  <c:v>72141.75</c:v>
                </c:pt>
                <c:pt idx="337">
                  <c:v>70560.84</c:v>
                </c:pt>
                <c:pt idx="338">
                  <c:v>70888.490000000005</c:v>
                </c:pt>
                <c:pt idx="339">
                  <c:v>72862.95</c:v>
                </c:pt>
                <c:pt idx="340">
                  <c:v>68098.2</c:v>
                </c:pt>
                <c:pt idx="341">
                  <c:v>72556.740000000005</c:v>
                </c:pt>
                <c:pt idx="342">
                  <c:v>75304.81</c:v>
                </c:pt>
                <c:pt idx="343">
                  <c:v>75514.820000000007</c:v>
                </c:pt>
                <c:pt idx="344">
                  <c:v>73792.789999999994</c:v>
                </c:pt>
                <c:pt idx="345">
                  <c:v>74151.98</c:v>
                </c:pt>
                <c:pt idx="346">
                  <c:v>70234.17</c:v>
                </c:pt>
                <c:pt idx="347">
                  <c:v>72377.27</c:v>
                </c:pt>
                <c:pt idx="348">
                  <c:v>67707.7</c:v>
                </c:pt>
                <c:pt idx="349">
                  <c:v>71365.570000000007</c:v>
                </c:pt>
                <c:pt idx="350">
                  <c:v>58438.84</c:v>
                </c:pt>
                <c:pt idx="351">
                  <c:v>72550.320000000007</c:v>
                </c:pt>
                <c:pt idx="352">
                  <c:v>78099.179999999993</c:v>
                </c:pt>
                <c:pt idx="353">
                  <c:v>66538.09</c:v>
                </c:pt>
                <c:pt idx="354">
                  <c:v>76276.3</c:v>
                </c:pt>
                <c:pt idx="355">
                  <c:v>70722.679999999993</c:v>
                </c:pt>
                <c:pt idx="356">
                  <c:v>66158.27</c:v>
                </c:pt>
                <c:pt idx="357">
                  <c:v>71656.009999999995</c:v>
                </c:pt>
                <c:pt idx="358">
                  <c:v>69591.16</c:v>
                </c:pt>
                <c:pt idx="359">
                  <c:v>75194.8</c:v>
                </c:pt>
                <c:pt idx="360">
                  <c:v>70083.44</c:v>
                </c:pt>
                <c:pt idx="361">
                  <c:v>75394.38</c:v>
                </c:pt>
                <c:pt idx="362">
                  <c:v>75937.72</c:v>
                </c:pt>
                <c:pt idx="363">
                  <c:v>81860.27</c:v>
                </c:pt>
                <c:pt idx="364">
                  <c:v>76361.440000000002</c:v>
                </c:pt>
                <c:pt idx="365">
                  <c:v>67837.19</c:v>
                </c:pt>
                <c:pt idx="366">
                  <c:v>74425.05</c:v>
                </c:pt>
                <c:pt idx="367">
                  <c:v>72612.63</c:v>
                </c:pt>
                <c:pt idx="368">
                  <c:v>68288.070000000007</c:v>
                </c:pt>
                <c:pt idx="369">
                  <c:v>71901.17</c:v>
                </c:pt>
                <c:pt idx="370">
                  <c:v>76261.66</c:v>
                </c:pt>
                <c:pt idx="371">
                  <c:v>67972.61</c:v>
                </c:pt>
                <c:pt idx="372">
                  <c:v>73850.94</c:v>
                </c:pt>
                <c:pt idx="373">
                  <c:v>70955.13</c:v>
                </c:pt>
                <c:pt idx="374">
                  <c:v>71536.27</c:v>
                </c:pt>
                <c:pt idx="375">
                  <c:v>75025.08</c:v>
                </c:pt>
                <c:pt idx="376">
                  <c:v>70462.880000000005</c:v>
                </c:pt>
                <c:pt idx="377">
                  <c:v>83358.73</c:v>
                </c:pt>
                <c:pt idx="378">
                  <c:v>69953.55</c:v>
                </c:pt>
                <c:pt idx="379">
                  <c:v>73017.05</c:v>
                </c:pt>
                <c:pt idx="380">
                  <c:v>64369.21</c:v>
                </c:pt>
                <c:pt idx="381">
                  <c:v>74068.289999999994</c:v>
                </c:pt>
                <c:pt idx="382">
                  <c:v>69740.3</c:v>
                </c:pt>
                <c:pt idx="383">
                  <c:v>78314.75</c:v>
                </c:pt>
                <c:pt idx="384">
                  <c:v>72746.63</c:v>
                </c:pt>
                <c:pt idx="385">
                  <c:v>72192.81</c:v>
                </c:pt>
                <c:pt idx="386">
                  <c:v>71312.75</c:v>
                </c:pt>
                <c:pt idx="387">
                  <c:v>70413.14</c:v>
                </c:pt>
                <c:pt idx="388">
                  <c:v>62105.11</c:v>
                </c:pt>
                <c:pt idx="389">
                  <c:v>68589.95</c:v>
                </c:pt>
                <c:pt idx="390">
                  <c:v>73611.12</c:v>
                </c:pt>
                <c:pt idx="391">
                  <c:v>70113.45</c:v>
                </c:pt>
                <c:pt idx="392">
                  <c:v>67547.06</c:v>
                </c:pt>
                <c:pt idx="393">
                  <c:v>68301.05</c:v>
                </c:pt>
                <c:pt idx="394">
                  <c:v>73198.92</c:v>
                </c:pt>
                <c:pt idx="395">
                  <c:v>77955.44</c:v>
                </c:pt>
                <c:pt idx="396">
                  <c:v>68996.91</c:v>
                </c:pt>
                <c:pt idx="397">
                  <c:v>74618.11</c:v>
                </c:pt>
                <c:pt idx="398">
                  <c:v>66915.570000000007</c:v>
                </c:pt>
                <c:pt idx="399">
                  <c:v>74516.7</c:v>
                </c:pt>
                <c:pt idx="400">
                  <c:v>75738.34</c:v>
                </c:pt>
                <c:pt idx="401">
                  <c:v>69884.98</c:v>
                </c:pt>
                <c:pt idx="402">
                  <c:v>71080.539999999994</c:v>
                </c:pt>
                <c:pt idx="403">
                  <c:v>69186.77</c:v>
                </c:pt>
                <c:pt idx="404">
                  <c:v>73838.490000000005</c:v>
                </c:pt>
                <c:pt idx="405">
                  <c:v>74850.14</c:v>
                </c:pt>
                <c:pt idx="406">
                  <c:v>67645.47</c:v>
                </c:pt>
                <c:pt idx="407">
                  <c:v>69331.56</c:v>
                </c:pt>
                <c:pt idx="408">
                  <c:v>69055.38</c:v>
                </c:pt>
                <c:pt idx="409">
                  <c:v>72921.03</c:v>
                </c:pt>
                <c:pt idx="410">
                  <c:v>69753.45</c:v>
                </c:pt>
                <c:pt idx="411">
                  <c:v>68327.77</c:v>
                </c:pt>
                <c:pt idx="412">
                  <c:v>69849</c:v>
                </c:pt>
                <c:pt idx="413">
                  <c:v>72141.539999999994</c:v>
                </c:pt>
                <c:pt idx="414">
                  <c:v>73620.78</c:v>
                </c:pt>
                <c:pt idx="415">
                  <c:v>71028.7</c:v>
                </c:pt>
                <c:pt idx="416">
                  <c:v>72161.7</c:v>
                </c:pt>
                <c:pt idx="417">
                  <c:v>71189.66</c:v>
                </c:pt>
                <c:pt idx="418">
                  <c:v>73688.14</c:v>
                </c:pt>
                <c:pt idx="419">
                  <c:v>65764.17</c:v>
                </c:pt>
                <c:pt idx="420">
                  <c:v>69032.539999999994</c:v>
                </c:pt>
                <c:pt idx="421">
                  <c:v>71005.23</c:v>
                </c:pt>
                <c:pt idx="422">
                  <c:v>71066.36</c:v>
                </c:pt>
                <c:pt idx="423">
                  <c:v>67246.53</c:v>
                </c:pt>
                <c:pt idx="424">
                  <c:v>65635.100000000006</c:v>
                </c:pt>
                <c:pt idx="425">
                  <c:v>63753.82</c:v>
                </c:pt>
                <c:pt idx="426">
                  <c:v>68035.5</c:v>
                </c:pt>
                <c:pt idx="427">
                  <c:v>62856.14</c:v>
                </c:pt>
                <c:pt idx="428">
                  <c:v>75908.25</c:v>
                </c:pt>
                <c:pt idx="429">
                  <c:v>68120.59</c:v>
                </c:pt>
                <c:pt idx="430">
                  <c:v>66429.78</c:v>
                </c:pt>
                <c:pt idx="431">
                  <c:v>67176.13</c:v>
                </c:pt>
                <c:pt idx="432">
                  <c:v>81137.850000000006</c:v>
                </c:pt>
                <c:pt idx="433">
                  <c:v>73778.55</c:v>
                </c:pt>
                <c:pt idx="434">
                  <c:v>66148</c:v>
                </c:pt>
                <c:pt idx="435">
                  <c:v>64965.79</c:v>
                </c:pt>
                <c:pt idx="436">
                  <c:v>67721.75</c:v>
                </c:pt>
                <c:pt idx="437">
                  <c:v>68351.149999999994</c:v>
                </c:pt>
                <c:pt idx="438">
                  <c:v>72551.789999999994</c:v>
                </c:pt>
                <c:pt idx="439">
                  <c:v>79595.44</c:v>
                </c:pt>
                <c:pt idx="440">
                  <c:v>75696.03</c:v>
                </c:pt>
                <c:pt idx="441">
                  <c:v>75702.22</c:v>
                </c:pt>
                <c:pt idx="442">
                  <c:v>66758.070000000007</c:v>
                </c:pt>
                <c:pt idx="443">
                  <c:v>77231.570000000007</c:v>
                </c:pt>
                <c:pt idx="444">
                  <c:v>73531.63</c:v>
                </c:pt>
                <c:pt idx="445">
                  <c:v>65732.05</c:v>
                </c:pt>
                <c:pt idx="446">
                  <c:v>79088.240000000005</c:v>
                </c:pt>
                <c:pt idx="447">
                  <c:v>72828.09</c:v>
                </c:pt>
                <c:pt idx="448">
                  <c:v>72269.89</c:v>
                </c:pt>
                <c:pt idx="449">
                  <c:v>66910.009999999995</c:v>
                </c:pt>
                <c:pt idx="450">
                  <c:v>70818.240000000005</c:v>
                </c:pt>
                <c:pt idx="451">
                  <c:v>64744.35</c:v>
                </c:pt>
                <c:pt idx="452">
                  <c:v>68544.97</c:v>
                </c:pt>
                <c:pt idx="453">
                  <c:v>74179.100000000006</c:v>
                </c:pt>
                <c:pt idx="454">
                  <c:v>71504.81</c:v>
                </c:pt>
                <c:pt idx="455">
                  <c:v>68876.850000000006</c:v>
                </c:pt>
                <c:pt idx="456">
                  <c:v>69581.41</c:v>
                </c:pt>
                <c:pt idx="457">
                  <c:v>66963.520000000004</c:v>
                </c:pt>
                <c:pt idx="458">
                  <c:v>65485.35</c:v>
                </c:pt>
                <c:pt idx="459">
                  <c:v>64380.39</c:v>
                </c:pt>
                <c:pt idx="460">
                  <c:v>79953.73</c:v>
                </c:pt>
                <c:pt idx="461">
                  <c:v>72054.33</c:v>
                </c:pt>
                <c:pt idx="462">
                  <c:v>68000.2</c:v>
                </c:pt>
                <c:pt idx="463">
                  <c:v>69205.289999999994</c:v>
                </c:pt>
                <c:pt idx="464">
                  <c:v>66246.52</c:v>
                </c:pt>
                <c:pt idx="465">
                  <c:v>76242.880000000005</c:v>
                </c:pt>
                <c:pt idx="466">
                  <c:v>69316.91</c:v>
                </c:pt>
                <c:pt idx="467">
                  <c:v>73147.56</c:v>
                </c:pt>
                <c:pt idx="468">
                  <c:v>70159.28</c:v>
                </c:pt>
                <c:pt idx="469">
                  <c:v>72003.539999999994</c:v>
                </c:pt>
                <c:pt idx="470">
                  <c:v>78793.13</c:v>
                </c:pt>
                <c:pt idx="471">
                  <c:v>69920.320000000007</c:v>
                </c:pt>
                <c:pt idx="472">
                  <c:v>65184.71</c:v>
                </c:pt>
                <c:pt idx="473">
                  <c:v>72938.38</c:v>
                </c:pt>
                <c:pt idx="474">
                  <c:v>67212.09</c:v>
                </c:pt>
                <c:pt idx="475">
                  <c:v>69154.509999999995</c:v>
                </c:pt>
                <c:pt idx="476">
                  <c:v>72624.429999999993</c:v>
                </c:pt>
                <c:pt idx="477">
                  <c:v>66300.61</c:v>
                </c:pt>
                <c:pt idx="478">
                  <c:v>68570.67</c:v>
                </c:pt>
                <c:pt idx="479">
                  <c:v>63099.02</c:v>
                </c:pt>
                <c:pt idx="480">
                  <c:v>76968.92</c:v>
                </c:pt>
                <c:pt idx="481">
                  <c:v>72086.539999999994</c:v>
                </c:pt>
                <c:pt idx="482">
                  <c:v>63052.09</c:v>
                </c:pt>
                <c:pt idx="483">
                  <c:v>63844.94</c:v>
                </c:pt>
                <c:pt idx="484">
                  <c:v>62664.56</c:v>
                </c:pt>
                <c:pt idx="485">
                  <c:v>68780.45</c:v>
                </c:pt>
                <c:pt idx="486">
                  <c:v>75566.100000000006</c:v>
                </c:pt>
                <c:pt idx="487">
                  <c:v>72210.73</c:v>
                </c:pt>
                <c:pt idx="488">
                  <c:v>76305.52</c:v>
                </c:pt>
                <c:pt idx="489">
                  <c:v>75091.320000000007</c:v>
                </c:pt>
                <c:pt idx="490">
                  <c:v>69922.16</c:v>
                </c:pt>
                <c:pt idx="491">
                  <c:v>69736.73</c:v>
                </c:pt>
                <c:pt idx="492">
                  <c:v>72326.2</c:v>
                </c:pt>
                <c:pt idx="493">
                  <c:v>73277.77</c:v>
                </c:pt>
                <c:pt idx="494">
                  <c:v>71687.33</c:v>
                </c:pt>
                <c:pt idx="495">
                  <c:v>63554.22</c:v>
                </c:pt>
                <c:pt idx="496">
                  <c:v>66771.710000000006</c:v>
                </c:pt>
                <c:pt idx="497">
                  <c:v>75048.479999999996</c:v>
                </c:pt>
                <c:pt idx="498">
                  <c:v>74986.78</c:v>
                </c:pt>
                <c:pt idx="499">
                  <c:v>67050.41</c:v>
                </c:pt>
                <c:pt idx="500">
                  <c:v>68293.7</c:v>
                </c:pt>
                <c:pt idx="501">
                  <c:v>67695.56</c:v>
                </c:pt>
                <c:pt idx="502">
                  <c:v>65218.11</c:v>
                </c:pt>
                <c:pt idx="503">
                  <c:v>76673.100000000006</c:v>
                </c:pt>
                <c:pt idx="504">
                  <c:v>74125.41</c:v>
                </c:pt>
                <c:pt idx="505">
                  <c:v>63732.480000000003</c:v>
                </c:pt>
                <c:pt idx="506">
                  <c:v>70465.77</c:v>
                </c:pt>
                <c:pt idx="507">
                  <c:v>73364.12</c:v>
                </c:pt>
                <c:pt idx="508">
                  <c:v>65965.440000000002</c:v>
                </c:pt>
                <c:pt idx="509">
                  <c:v>66110.13</c:v>
                </c:pt>
                <c:pt idx="510">
                  <c:v>71455.48</c:v>
                </c:pt>
                <c:pt idx="511">
                  <c:v>62406.58</c:v>
                </c:pt>
                <c:pt idx="512">
                  <c:v>74058.41</c:v>
                </c:pt>
                <c:pt idx="513">
                  <c:v>70564.399999999994</c:v>
                </c:pt>
                <c:pt idx="514">
                  <c:v>73238.350000000006</c:v>
                </c:pt>
                <c:pt idx="515">
                  <c:v>70434.09</c:v>
                </c:pt>
                <c:pt idx="516">
                  <c:v>62716.79</c:v>
                </c:pt>
                <c:pt idx="517">
                  <c:v>68238.98</c:v>
                </c:pt>
                <c:pt idx="518">
                  <c:v>65087.14</c:v>
                </c:pt>
                <c:pt idx="519">
                  <c:v>72667.240000000005</c:v>
                </c:pt>
                <c:pt idx="520">
                  <c:v>69334.83</c:v>
                </c:pt>
                <c:pt idx="521">
                  <c:v>60374.47</c:v>
                </c:pt>
                <c:pt idx="522">
                  <c:v>72484.160000000003</c:v>
                </c:pt>
                <c:pt idx="523">
                  <c:v>77562.759999999995</c:v>
                </c:pt>
                <c:pt idx="524">
                  <c:v>67938.95</c:v>
                </c:pt>
                <c:pt idx="525">
                  <c:v>68038.16</c:v>
                </c:pt>
                <c:pt idx="526">
                  <c:v>70991.7</c:v>
                </c:pt>
                <c:pt idx="527">
                  <c:v>73060.240000000005</c:v>
                </c:pt>
                <c:pt idx="528">
                  <c:v>68119.360000000001</c:v>
                </c:pt>
                <c:pt idx="529">
                  <c:v>72002.89</c:v>
                </c:pt>
                <c:pt idx="530">
                  <c:v>66974.080000000002</c:v>
                </c:pt>
                <c:pt idx="531">
                  <c:v>67245.179999999993</c:v>
                </c:pt>
                <c:pt idx="532">
                  <c:v>76018.759999999995</c:v>
                </c:pt>
                <c:pt idx="533">
                  <c:v>71499.66</c:v>
                </c:pt>
                <c:pt idx="534">
                  <c:v>69717.919999999998</c:v>
                </c:pt>
                <c:pt idx="535">
                  <c:v>69139.009999999995</c:v>
                </c:pt>
                <c:pt idx="536">
                  <c:v>71539.77</c:v>
                </c:pt>
                <c:pt idx="537">
                  <c:v>72830.7</c:v>
                </c:pt>
                <c:pt idx="538">
                  <c:v>67748.179999999993</c:v>
                </c:pt>
                <c:pt idx="539">
                  <c:v>66436.509999999995</c:v>
                </c:pt>
                <c:pt idx="540">
                  <c:v>72109.91</c:v>
                </c:pt>
                <c:pt idx="541">
                  <c:v>72970.28</c:v>
                </c:pt>
                <c:pt idx="542">
                  <c:v>66775.27</c:v>
                </c:pt>
                <c:pt idx="543">
                  <c:v>59559.55</c:v>
                </c:pt>
                <c:pt idx="544">
                  <c:v>65239.85</c:v>
                </c:pt>
                <c:pt idx="545">
                  <c:v>67856.3</c:v>
                </c:pt>
                <c:pt idx="546">
                  <c:v>67079.44</c:v>
                </c:pt>
                <c:pt idx="547">
                  <c:v>68220.600000000006</c:v>
                </c:pt>
                <c:pt idx="548">
                  <c:v>64291.58</c:v>
                </c:pt>
                <c:pt idx="549">
                  <c:v>73574.8</c:v>
                </c:pt>
                <c:pt idx="550">
                  <c:v>68829.73</c:v>
                </c:pt>
                <c:pt idx="551">
                  <c:v>68380.81</c:v>
                </c:pt>
                <c:pt idx="552">
                  <c:v>67150.09</c:v>
                </c:pt>
                <c:pt idx="553">
                  <c:v>68779.77</c:v>
                </c:pt>
                <c:pt idx="554">
                  <c:v>65162.2</c:v>
                </c:pt>
                <c:pt idx="555">
                  <c:v>71009.460000000006</c:v>
                </c:pt>
                <c:pt idx="556">
                  <c:v>71851.42</c:v>
                </c:pt>
                <c:pt idx="557">
                  <c:v>70500.45</c:v>
                </c:pt>
                <c:pt idx="558">
                  <c:v>72366.94</c:v>
                </c:pt>
                <c:pt idx="559">
                  <c:v>68881.91</c:v>
                </c:pt>
                <c:pt idx="560">
                  <c:v>59040.58</c:v>
                </c:pt>
                <c:pt idx="561">
                  <c:v>69246.67</c:v>
                </c:pt>
                <c:pt idx="562">
                  <c:v>62691.040000000001</c:v>
                </c:pt>
                <c:pt idx="563">
                  <c:v>75347.3</c:v>
                </c:pt>
                <c:pt idx="564">
                  <c:v>65006.12</c:v>
                </c:pt>
                <c:pt idx="565">
                  <c:v>79770.36</c:v>
                </c:pt>
                <c:pt idx="566">
                  <c:v>70358.34</c:v>
                </c:pt>
                <c:pt idx="567">
                  <c:v>73467.53</c:v>
                </c:pt>
                <c:pt idx="568">
                  <c:v>76815</c:v>
                </c:pt>
                <c:pt idx="569">
                  <c:v>68755.75</c:v>
                </c:pt>
                <c:pt idx="570">
                  <c:v>77167.990000000005</c:v>
                </c:pt>
                <c:pt idx="571">
                  <c:v>67307.75</c:v>
                </c:pt>
                <c:pt idx="572">
                  <c:v>72025.48</c:v>
                </c:pt>
                <c:pt idx="573">
                  <c:v>74801.58</c:v>
                </c:pt>
                <c:pt idx="574">
                  <c:v>72432.460000000006</c:v>
                </c:pt>
                <c:pt idx="575">
                  <c:v>65112.32</c:v>
                </c:pt>
                <c:pt idx="576">
                  <c:v>66167.210000000006</c:v>
                </c:pt>
                <c:pt idx="577">
                  <c:v>67192.06</c:v>
                </c:pt>
                <c:pt idx="578">
                  <c:v>65864.429999999993</c:v>
                </c:pt>
                <c:pt idx="579">
                  <c:v>64263.9</c:v>
                </c:pt>
                <c:pt idx="580">
                  <c:v>67027.240000000005</c:v>
                </c:pt>
                <c:pt idx="581">
                  <c:v>67205.02</c:v>
                </c:pt>
                <c:pt idx="582">
                  <c:v>69960.81</c:v>
                </c:pt>
                <c:pt idx="583">
                  <c:v>72657.73</c:v>
                </c:pt>
                <c:pt idx="584">
                  <c:v>69844.740000000005</c:v>
                </c:pt>
                <c:pt idx="585">
                  <c:v>64024.12</c:v>
                </c:pt>
                <c:pt idx="586">
                  <c:v>74267.48</c:v>
                </c:pt>
                <c:pt idx="587">
                  <c:v>72120.27</c:v>
                </c:pt>
                <c:pt idx="588">
                  <c:v>66573.47</c:v>
                </c:pt>
                <c:pt idx="589">
                  <c:v>69960.45</c:v>
                </c:pt>
                <c:pt idx="590">
                  <c:v>71734.38</c:v>
                </c:pt>
                <c:pt idx="591">
                  <c:v>68463.210000000006</c:v>
                </c:pt>
                <c:pt idx="592">
                  <c:v>72363.95</c:v>
                </c:pt>
                <c:pt idx="593">
                  <c:v>66469.62</c:v>
                </c:pt>
                <c:pt idx="594">
                  <c:v>73530.38</c:v>
                </c:pt>
                <c:pt idx="595">
                  <c:v>61973.48</c:v>
                </c:pt>
                <c:pt idx="596">
                  <c:v>62729.46</c:v>
                </c:pt>
                <c:pt idx="597">
                  <c:v>69649.02</c:v>
                </c:pt>
                <c:pt idx="598">
                  <c:v>71134.06</c:v>
                </c:pt>
                <c:pt idx="599">
                  <c:v>65963.37</c:v>
                </c:pt>
                <c:pt idx="600">
                  <c:v>67723.34</c:v>
                </c:pt>
                <c:pt idx="601">
                  <c:v>76586.42</c:v>
                </c:pt>
                <c:pt idx="602">
                  <c:v>70236.600000000006</c:v>
                </c:pt>
                <c:pt idx="603">
                  <c:v>77481.19</c:v>
                </c:pt>
                <c:pt idx="604">
                  <c:v>73649.16</c:v>
                </c:pt>
                <c:pt idx="605">
                  <c:v>77975.17</c:v>
                </c:pt>
                <c:pt idx="606">
                  <c:v>77435.41</c:v>
                </c:pt>
                <c:pt idx="607">
                  <c:v>74318.880000000005</c:v>
                </c:pt>
                <c:pt idx="608">
                  <c:v>71039.83</c:v>
                </c:pt>
                <c:pt idx="609">
                  <c:v>68056.800000000003</c:v>
                </c:pt>
                <c:pt idx="610">
                  <c:v>72402.789999999994</c:v>
                </c:pt>
                <c:pt idx="611">
                  <c:v>70880.03</c:v>
                </c:pt>
                <c:pt idx="612">
                  <c:v>68798.740000000005</c:v>
                </c:pt>
                <c:pt idx="613">
                  <c:v>69881.08</c:v>
                </c:pt>
                <c:pt idx="614">
                  <c:v>70060.479999999996</c:v>
                </c:pt>
                <c:pt idx="615">
                  <c:v>67440.19</c:v>
                </c:pt>
                <c:pt idx="616">
                  <c:v>69383.600000000006</c:v>
                </c:pt>
                <c:pt idx="617">
                  <c:v>65150.38</c:v>
                </c:pt>
                <c:pt idx="618">
                  <c:v>75394.3</c:v>
                </c:pt>
                <c:pt idx="619">
                  <c:v>71592.73</c:v>
                </c:pt>
                <c:pt idx="620">
                  <c:v>64881.46</c:v>
                </c:pt>
                <c:pt idx="621">
                  <c:v>61158.84</c:v>
                </c:pt>
                <c:pt idx="622">
                  <c:v>66400.37</c:v>
                </c:pt>
                <c:pt idx="623">
                  <c:v>69523.77</c:v>
                </c:pt>
                <c:pt idx="624">
                  <c:v>67031.73</c:v>
                </c:pt>
                <c:pt idx="625">
                  <c:v>68089.210000000006</c:v>
                </c:pt>
                <c:pt idx="626">
                  <c:v>66637.58</c:v>
                </c:pt>
                <c:pt idx="627">
                  <c:v>70758.179999999993</c:v>
                </c:pt>
                <c:pt idx="628">
                  <c:v>69413.16</c:v>
                </c:pt>
                <c:pt idx="629">
                  <c:v>67721.38</c:v>
                </c:pt>
                <c:pt idx="630">
                  <c:v>72334.48</c:v>
                </c:pt>
                <c:pt idx="631">
                  <c:v>66137.240000000005</c:v>
                </c:pt>
                <c:pt idx="632">
                  <c:v>72701.52</c:v>
                </c:pt>
                <c:pt idx="633">
                  <c:v>75066.8</c:v>
                </c:pt>
                <c:pt idx="634">
                  <c:v>70816.350000000006</c:v>
                </c:pt>
                <c:pt idx="635">
                  <c:v>66757.279999999999</c:v>
                </c:pt>
                <c:pt idx="636">
                  <c:v>73280.95</c:v>
                </c:pt>
                <c:pt idx="637">
                  <c:v>64598.66</c:v>
                </c:pt>
                <c:pt idx="638">
                  <c:v>67217.3</c:v>
                </c:pt>
                <c:pt idx="639">
                  <c:v>70369.77</c:v>
                </c:pt>
                <c:pt idx="640">
                  <c:v>67818.7</c:v>
                </c:pt>
                <c:pt idx="641">
                  <c:v>68113.83</c:v>
                </c:pt>
                <c:pt idx="642">
                  <c:v>70741.06</c:v>
                </c:pt>
                <c:pt idx="643">
                  <c:v>68683.149999999994</c:v>
                </c:pt>
                <c:pt idx="644">
                  <c:v>66593.97</c:v>
                </c:pt>
                <c:pt idx="645">
                  <c:v>61919.79</c:v>
                </c:pt>
                <c:pt idx="646">
                  <c:v>64696.34</c:v>
                </c:pt>
                <c:pt idx="647">
                  <c:v>65207.8</c:v>
                </c:pt>
                <c:pt idx="648">
                  <c:v>74895.740000000005</c:v>
                </c:pt>
                <c:pt idx="649">
                  <c:v>72334.58</c:v>
                </c:pt>
                <c:pt idx="650">
                  <c:v>68483.240000000005</c:v>
                </c:pt>
                <c:pt idx="651">
                  <c:v>69363.039999999994</c:v>
                </c:pt>
                <c:pt idx="652">
                  <c:v>66631.41</c:v>
                </c:pt>
                <c:pt idx="653">
                  <c:v>66156.59</c:v>
                </c:pt>
                <c:pt idx="654">
                  <c:v>68201.95</c:v>
                </c:pt>
                <c:pt idx="655">
                  <c:v>64584.76</c:v>
                </c:pt>
                <c:pt idx="656">
                  <c:v>69693.929999999993</c:v>
                </c:pt>
                <c:pt idx="657">
                  <c:v>68614.960000000006</c:v>
                </c:pt>
                <c:pt idx="658">
                  <c:v>69287.97</c:v>
                </c:pt>
                <c:pt idx="659">
                  <c:v>62694.93</c:v>
                </c:pt>
                <c:pt idx="660">
                  <c:v>71816.820000000007</c:v>
                </c:pt>
                <c:pt idx="661">
                  <c:v>67447.520000000004</c:v>
                </c:pt>
                <c:pt idx="662">
                  <c:v>72649.25</c:v>
                </c:pt>
                <c:pt idx="663">
                  <c:v>68947.240000000005</c:v>
                </c:pt>
                <c:pt idx="664">
                  <c:v>73463.98</c:v>
                </c:pt>
                <c:pt idx="665">
                  <c:v>68325.81</c:v>
                </c:pt>
                <c:pt idx="666">
                  <c:v>71617.429999999993</c:v>
                </c:pt>
                <c:pt idx="667">
                  <c:v>65556.899999999994</c:v>
                </c:pt>
                <c:pt idx="668">
                  <c:v>66646.67</c:v>
                </c:pt>
                <c:pt idx="669">
                  <c:v>71578.66</c:v>
                </c:pt>
                <c:pt idx="670">
                  <c:v>70641.149999999994</c:v>
                </c:pt>
                <c:pt idx="671">
                  <c:v>68653.850000000006</c:v>
                </c:pt>
                <c:pt idx="672">
                  <c:v>65208.480000000003</c:v>
                </c:pt>
                <c:pt idx="673">
                  <c:v>65549.63</c:v>
                </c:pt>
                <c:pt idx="674">
                  <c:v>60307.33</c:v>
                </c:pt>
                <c:pt idx="675">
                  <c:v>68003.100000000006</c:v>
                </c:pt>
                <c:pt idx="676">
                  <c:v>66647.320000000007</c:v>
                </c:pt>
                <c:pt idx="677">
                  <c:v>76455.63</c:v>
                </c:pt>
                <c:pt idx="678">
                  <c:v>68084.3</c:v>
                </c:pt>
                <c:pt idx="679">
                  <c:v>65867.839999999997</c:v>
                </c:pt>
                <c:pt idx="680">
                  <c:v>67483.64</c:v>
                </c:pt>
                <c:pt idx="681">
                  <c:v>66851.12</c:v>
                </c:pt>
                <c:pt idx="682">
                  <c:v>63688.41</c:v>
                </c:pt>
                <c:pt idx="683">
                  <c:v>67062.48</c:v>
                </c:pt>
                <c:pt idx="684">
                  <c:v>69238.009999999995</c:v>
                </c:pt>
                <c:pt idx="685">
                  <c:v>64242.63</c:v>
                </c:pt>
                <c:pt idx="686">
                  <c:v>69305.11</c:v>
                </c:pt>
                <c:pt idx="687">
                  <c:v>65517.55</c:v>
                </c:pt>
                <c:pt idx="688">
                  <c:v>69552.67</c:v>
                </c:pt>
                <c:pt idx="689">
                  <c:v>66159.77</c:v>
                </c:pt>
                <c:pt idx="690">
                  <c:v>63994.54</c:v>
                </c:pt>
                <c:pt idx="691">
                  <c:v>69717.2</c:v>
                </c:pt>
                <c:pt idx="692">
                  <c:v>65533.7</c:v>
                </c:pt>
                <c:pt idx="693">
                  <c:v>68178.740000000005</c:v>
                </c:pt>
                <c:pt idx="694">
                  <c:v>65422.09</c:v>
                </c:pt>
                <c:pt idx="695">
                  <c:v>63382.44</c:v>
                </c:pt>
                <c:pt idx="696">
                  <c:v>66638.47</c:v>
                </c:pt>
                <c:pt idx="697">
                  <c:v>73933.17</c:v>
                </c:pt>
                <c:pt idx="698">
                  <c:v>68428.429999999993</c:v>
                </c:pt>
                <c:pt idx="699">
                  <c:v>69795.679999999993</c:v>
                </c:pt>
                <c:pt idx="700">
                  <c:v>67962.77</c:v>
                </c:pt>
                <c:pt idx="701">
                  <c:v>78248.23</c:v>
                </c:pt>
                <c:pt idx="702">
                  <c:v>65880.09</c:v>
                </c:pt>
                <c:pt idx="703">
                  <c:v>65645.3</c:v>
                </c:pt>
                <c:pt idx="704">
                  <c:v>67300.600000000006</c:v>
                </c:pt>
                <c:pt idx="705">
                  <c:v>68357.490000000005</c:v>
                </c:pt>
                <c:pt idx="706">
                  <c:v>59999.86</c:v>
                </c:pt>
                <c:pt idx="707">
                  <c:v>69071.7</c:v>
                </c:pt>
                <c:pt idx="708">
                  <c:v>69998.210000000006</c:v>
                </c:pt>
                <c:pt idx="709">
                  <c:v>69473.17</c:v>
                </c:pt>
                <c:pt idx="710">
                  <c:v>66808.27</c:v>
                </c:pt>
                <c:pt idx="711">
                  <c:v>70771.91</c:v>
                </c:pt>
                <c:pt idx="712">
                  <c:v>61616.85</c:v>
                </c:pt>
                <c:pt idx="713">
                  <c:v>63165.34</c:v>
                </c:pt>
                <c:pt idx="714">
                  <c:v>67580.039999999994</c:v>
                </c:pt>
                <c:pt idx="715">
                  <c:v>68967.149999999994</c:v>
                </c:pt>
                <c:pt idx="716">
                  <c:v>63653.71</c:v>
                </c:pt>
                <c:pt idx="717">
                  <c:v>66111.41</c:v>
                </c:pt>
                <c:pt idx="718">
                  <c:v>64524.95</c:v>
                </c:pt>
                <c:pt idx="719">
                  <c:v>68428.62</c:v>
                </c:pt>
                <c:pt idx="720">
                  <c:v>66195.34</c:v>
                </c:pt>
                <c:pt idx="721">
                  <c:v>61634.1</c:v>
                </c:pt>
                <c:pt idx="722">
                  <c:v>71477.27</c:v>
                </c:pt>
                <c:pt idx="723">
                  <c:v>69211.960000000006</c:v>
                </c:pt>
                <c:pt idx="724">
                  <c:v>68665.649999999994</c:v>
                </c:pt>
                <c:pt idx="725">
                  <c:v>64027.71</c:v>
                </c:pt>
                <c:pt idx="726">
                  <c:v>69123.199999999997</c:v>
                </c:pt>
                <c:pt idx="727">
                  <c:v>75558.73</c:v>
                </c:pt>
                <c:pt idx="728">
                  <c:v>65443.45</c:v>
                </c:pt>
                <c:pt idx="729">
                  <c:v>75282.83</c:v>
                </c:pt>
                <c:pt idx="730">
                  <c:v>68357.320000000007</c:v>
                </c:pt>
                <c:pt idx="731">
                  <c:v>66349.149999999994</c:v>
                </c:pt>
                <c:pt idx="732">
                  <c:v>71429.5</c:v>
                </c:pt>
                <c:pt idx="733">
                  <c:v>64286.239999999998</c:v>
                </c:pt>
                <c:pt idx="734">
                  <c:v>66519.399999999994</c:v>
                </c:pt>
                <c:pt idx="735">
                  <c:v>63734.34</c:v>
                </c:pt>
                <c:pt idx="736">
                  <c:v>73534.179999999993</c:v>
                </c:pt>
                <c:pt idx="737">
                  <c:v>64767.38</c:v>
                </c:pt>
                <c:pt idx="738">
                  <c:v>72916.289999999994</c:v>
                </c:pt>
                <c:pt idx="739">
                  <c:v>73713.31</c:v>
                </c:pt>
                <c:pt idx="740">
                  <c:v>72039.8</c:v>
                </c:pt>
                <c:pt idx="741">
                  <c:v>71676.740000000005</c:v>
                </c:pt>
                <c:pt idx="742">
                  <c:v>62047.62</c:v>
                </c:pt>
                <c:pt idx="743">
                  <c:v>69920.460000000006</c:v>
                </c:pt>
                <c:pt idx="744">
                  <c:v>67367.87</c:v>
                </c:pt>
                <c:pt idx="745">
                  <c:v>66928.98</c:v>
                </c:pt>
                <c:pt idx="746">
                  <c:v>63224.88</c:v>
                </c:pt>
                <c:pt idx="747">
                  <c:v>69063.66</c:v>
                </c:pt>
                <c:pt idx="748">
                  <c:v>71530.720000000001</c:v>
                </c:pt>
                <c:pt idx="749">
                  <c:v>75403.520000000004</c:v>
                </c:pt>
                <c:pt idx="750">
                  <c:v>63945.73</c:v>
                </c:pt>
                <c:pt idx="751">
                  <c:v>72628.39</c:v>
                </c:pt>
                <c:pt idx="752">
                  <c:v>62196.56</c:v>
                </c:pt>
                <c:pt idx="753">
                  <c:v>64823.07</c:v>
                </c:pt>
                <c:pt idx="754">
                  <c:v>72288.88</c:v>
                </c:pt>
                <c:pt idx="755">
                  <c:v>64628.800000000003</c:v>
                </c:pt>
                <c:pt idx="756">
                  <c:v>68243.13</c:v>
                </c:pt>
                <c:pt idx="757">
                  <c:v>71911.259999999995</c:v>
                </c:pt>
                <c:pt idx="758">
                  <c:v>62105.86</c:v>
                </c:pt>
                <c:pt idx="759">
                  <c:v>64608.41</c:v>
                </c:pt>
                <c:pt idx="760">
                  <c:v>69774.17</c:v>
                </c:pt>
                <c:pt idx="761">
                  <c:v>59912.97</c:v>
                </c:pt>
                <c:pt idx="762">
                  <c:v>69777.36</c:v>
                </c:pt>
                <c:pt idx="763">
                  <c:v>82437.19</c:v>
                </c:pt>
                <c:pt idx="764">
                  <c:v>66393.91</c:v>
                </c:pt>
                <c:pt idx="765">
                  <c:v>69379.240000000005</c:v>
                </c:pt>
                <c:pt idx="766">
                  <c:v>67055.240000000005</c:v>
                </c:pt>
                <c:pt idx="767">
                  <c:v>69004.259999999995</c:v>
                </c:pt>
                <c:pt idx="768">
                  <c:v>67758.42</c:v>
                </c:pt>
                <c:pt idx="769">
                  <c:v>72298.2</c:v>
                </c:pt>
                <c:pt idx="770">
                  <c:v>67931.23</c:v>
                </c:pt>
                <c:pt idx="771">
                  <c:v>76572.05</c:v>
                </c:pt>
                <c:pt idx="772">
                  <c:v>65976.789999999994</c:v>
                </c:pt>
                <c:pt idx="773">
                  <c:v>73681.3</c:v>
                </c:pt>
                <c:pt idx="774">
                  <c:v>69039.48</c:v>
                </c:pt>
                <c:pt idx="775">
                  <c:v>67254.34</c:v>
                </c:pt>
                <c:pt idx="776">
                  <c:v>64194.41</c:v>
                </c:pt>
                <c:pt idx="777">
                  <c:v>58828.68</c:v>
                </c:pt>
                <c:pt idx="778">
                  <c:v>71621.38</c:v>
                </c:pt>
                <c:pt idx="779">
                  <c:v>73330.509999999995</c:v>
                </c:pt>
                <c:pt idx="780">
                  <c:v>71063.64</c:v>
                </c:pt>
                <c:pt idx="781">
                  <c:v>73575.59</c:v>
                </c:pt>
                <c:pt idx="782">
                  <c:v>64910.55</c:v>
                </c:pt>
                <c:pt idx="783">
                  <c:v>69128.95</c:v>
                </c:pt>
                <c:pt idx="784">
                  <c:v>70977.149999999994</c:v>
                </c:pt>
                <c:pt idx="785">
                  <c:v>65295.199999999997</c:v>
                </c:pt>
                <c:pt idx="786">
                  <c:v>63792.53</c:v>
                </c:pt>
                <c:pt idx="787">
                  <c:v>67331.88</c:v>
                </c:pt>
                <c:pt idx="788">
                  <c:v>64673.58</c:v>
                </c:pt>
                <c:pt idx="789">
                  <c:v>70797.710000000006</c:v>
                </c:pt>
                <c:pt idx="790">
                  <c:v>67834.820000000007</c:v>
                </c:pt>
                <c:pt idx="791">
                  <c:v>64172.44</c:v>
                </c:pt>
                <c:pt idx="792">
                  <c:v>62180.35</c:v>
                </c:pt>
                <c:pt idx="793">
                  <c:v>63650.559999999998</c:v>
                </c:pt>
                <c:pt idx="794">
                  <c:v>71479.33</c:v>
                </c:pt>
                <c:pt idx="795">
                  <c:v>65536.95</c:v>
                </c:pt>
                <c:pt idx="796">
                  <c:v>67761.759999999995</c:v>
                </c:pt>
                <c:pt idx="797">
                  <c:v>69481.8</c:v>
                </c:pt>
                <c:pt idx="798">
                  <c:v>78062.679999999993</c:v>
                </c:pt>
                <c:pt idx="799">
                  <c:v>69731.520000000004</c:v>
                </c:pt>
                <c:pt idx="800">
                  <c:v>60941.96</c:v>
                </c:pt>
                <c:pt idx="801">
                  <c:v>60866.54</c:v>
                </c:pt>
                <c:pt idx="802">
                  <c:v>69127.73</c:v>
                </c:pt>
                <c:pt idx="803">
                  <c:v>68616.479999999996</c:v>
                </c:pt>
                <c:pt idx="804">
                  <c:v>70251.789999999994</c:v>
                </c:pt>
                <c:pt idx="805">
                  <c:v>75004.36</c:v>
                </c:pt>
                <c:pt idx="806">
                  <c:v>67720.11</c:v>
                </c:pt>
                <c:pt idx="807">
                  <c:v>63354.28</c:v>
                </c:pt>
                <c:pt idx="808">
                  <c:v>66290.02</c:v>
                </c:pt>
                <c:pt idx="809">
                  <c:v>73803.78</c:v>
                </c:pt>
                <c:pt idx="810">
                  <c:v>60072.91</c:v>
                </c:pt>
                <c:pt idx="811">
                  <c:v>67666.720000000001</c:v>
                </c:pt>
                <c:pt idx="812">
                  <c:v>68398.2</c:v>
                </c:pt>
                <c:pt idx="813">
                  <c:v>64748.37</c:v>
                </c:pt>
                <c:pt idx="814">
                  <c:v>65590.679999999993</c:v>
                </c:pt>
                <c:pt idx="815">
                  <c:v>64138.78</c:v>
                </c:pt>
                <c:pt idx="816">
                  <c:v>69522.53</c:v>
                </c:pt>
                <c:pt idx="817">
                  <c:v>71759.990000000005</c:v>
                </c:pt>
                <c:pt idx="818">
                  <c:v>68029.09</c:v>
                </c:pt>
                <c:pt idx="819">
                  <c:v>67897.539999999994</c:v>
                </c:pt>
                <c:pt idx="820">
                  <c:v>62981.3</c:v>
                </c:pt>
                <c:pt idx="821">
                  <c:v>63650.45</c:v>
                </c:pt>
                <c:pt idx="822">
                  <c:v>64861.31</c:v>
                </c:pt>
                <c:pt idx="823">
                  <c:v>68967.48</c:v>
                </c:pt>
                <c:pt idx="824">
                  <c:v>66667.19</c:v>
                </c:pt>
                <c:pt idx="825">
                  <c:v>63951.45</c:v>
                </c:pt>
                <c:pt idx="826">
                  <c:v>69959.320000000007</c:v>
                </c:pt>
                <c:pt idx="827">
                  <c:v>65367.68</c:v>
                </c:pt>
                <c:pt idx="828">
                  <c:v>58845.18</c:v>
                </c:pt>
                <c:pt idx="829">
                  <c:v>65592.59</c:v>
                </c:pt>
                <c:pt idx="830">
                  <c:v>66477.679999999993</c:v>
                </c:pt>
                <c:pt idx="831">
                  <c:v>65351.63</c:v>
                </c:pt>
                <c:pt idx="832">
                  <c:v>69733.2</c:v>
                </c:pt>
                <c:pt idx="833">
                  <c:v>56240.14</c:v>
                </c:pt>
                <c:pt idx="834">
                  <c:v>74867.34</c:v>
                </c:pt>
                <c:pt idx="835">
                  <c:v>73346.97</c:v>
                </c:pt>
                <c:pt idx="836">
                  <c:v>69809.119999999995</c:v>
                </c:pt>
                <c:pt idx="837">
                  <c:v>67496.38</c:v>
                </c:pt>
                <c:pt idx="838">
                  <c:v>70699.03</c:v>
                </c:pt>
                <c:pt idx="839">
                  <c:v>69726.149999999994</c:v>
                </c:pt>
                <c:pt idx="840">
                  <c:v>72099.34</c:v>
                </c:pt>
                <c:pt idx="841">
                  <c:v>69600.75</c:v>
                </c:pt>
                <c:pt idx="842">
                  <c:v>67499.7</c:v>
                </c:pt>
                <c:pt idx="843">
                  <c:v>61101.8</c:v>
                </c:pt>
                <c:pt idx="844">
                  <c:v>68437.210000000006</c:v>
                </c:pt>
                <c:pt idx="845">
                  <c:v>63987.13</c:v>
                </c:pt>
                <c:pt idx="846">
                  <c:v>65654.94</c:v>
                </c:pt>
                <c:pt idx="847">
                  <c:v>73007.66</c:v>
                </c:pt>
                <c:pt idx="848">
                  <c:v>64277.03</c:v>
                </c:pt>
                <c:pt idx="849">
                  <c:v>63195.68</c:v>
                </c:pt>
                <c:pt idx="850">
                  <c:v>70425.61</c:v>
                </c:pt>
                <c:pt idx="851">
                  <c:v>61749.45</c:v>
                </c:pt>
                <c:pt idx="852">
                  <c:v>66150.13</c:v>
                </c:pt>
                <c:pt idx="853">
                  <c:v>63635.86</c:v>
                </c:pt>
                <c:pt idx="854">
                  <c:v>63585.49</c:v>
                </c:pt>
                <c:pt idx="855">
                  <c:v>66618.34</c:v>
                </c:pt>
                <c:pt idx="856">
                  <c:v>65093.97</c:v>
                </c:pt>
                <c:pt idx="857">
                  <c:v>60413.11</c:v>
                </c:pt>
                <c:pt idx="858">
                  <c:v>66703.210000000006</c:v>
                </c:pt>
                <c:pt idx="859">
                  <c:v>64691.14</c:v>
                </c:pt>
                <c:pt idx="860">
                  <c:v>66782.61</c:v>
                </c:pt>
                <c:pt idx="861">
                  <c:v>68119.61</c:v>
                </c:pt>
                <c:pt idx="862">
                  <c:v>77978.55</c:v>
                </c:pt>
                <c:pt idx="863">
                  <c:v>71142.03</c:v>
                </c:pt>
                <c:pt idx="864">
                  <c:v>65362.28</c:v>
                </c:pt>
                <c:pt idx="865">
                  <c:v>68729.960000000006</c:v>
                </c:pt>
                <c:pt idx="866">
                  <c:v>68957.279999999999</c:v>
                </c:pt>
                <c:pt idx="867">
                  <c:v>61155.7</c:v>
                </c:pt>
                <c:pt idx="868">
                  <c:v>65190.14</c:v>
                </c:pt>
                <c:pt idx="869">
                  <c:v>62387.92</c:v>
                </c:pt>
                <c:pt idx="870">
                  <c:v>60672.25</c:v>
                </c:pt>
                <c:pt idx="871">
                  <c:v>65439.68</c:v>
                </c:pt>
                <c:pt idx="872">
                  <c:v>69589.75</c:v>
                </c:pt>
                <c:pt idx="873">
                  <c:v>69291.16</c:v>
                </c:pt>
                <c:pt idx="874">
                  <c:v>67825.94</c:v>
                </c:pt>
                <c:pt idx="875">
                  <c:v>63525.65</c:v>
                </c:pt>
                <c:pt idx="876">
                  <c:v>67616.88</c:v>
                </c:pt>
                <c:pt idx="877">
                  <c:v>65098.58</c:v>
                </c:pt>
                <c:pt idx="878">
                  <c:v>66542.05</c:v>
                </c:pt>
                <c:pt idx="879">
                  <c:v>69548.990000000005</c:v>
                </c:pt>
                <c:pt idx="880">
                  <c:v>68924.09</c:v>
                </c:pt>
                <c:pt idx="881">
                  <c:v>67256.31</c:v>
                </c:pt>
                <c:pt idx="882">
                  <c:v>64224.53</c:v>
                </c:pt>
                <c:pt idx="883">
                  <c:v>59619.3</c:v>
                </c:pt>
                <c:pt idx="884">
                  <c:v>62298.239999999998</c:v>
                </c:pt>
                <c:pt idx="885">
                  <c:v>63166.12</c:v>
                </c:pt>
                <c:pt idx="886">
                  <c:v>65601.95</c:v>
                </c:pt>
                <c:pt idx="887">
                  <c:v>61035.08</c:v>
                </c:pt>
                <c:pt idx="888">
                  <c:v>67662.53</c:v>
                </c:pt>
                <c:pt idx="889">
                  <c:v>56604.94</c:v>
                </c:pt>
                <c:pt idx="890">
                  <c:v>64863.43</c:v>
                </c:pt>
                <c:pt idx="891">
                  <c:v>77002.429999999993</c:v>
                </c:pt>
                <c:pt idx="892">
                  <c:v>58978.44</c:v>
                </c:pt>
                <c:pt idx="893">
                  <c:v>70278.89</c:v>
                </c:pt>
                <c:pt idx="894">
                  <c:v>60320.55</c:v>
                </c:pt>
                <c:pt idx="895">
                  <c:v>73829.22</c:v>
                </c:pt>
                <c:pt idx="896">
                  <c:v>60963.96</c:v>
                </c:pt>
                <c:pt idx="897">
                  <c:v>67635.37</c:v>
                </c:pt>
                <c:pt idx="898">
                  <c:v>69449.16</c:v>
                </c:pt>
                <c:pt idx="899">
                  <c:v>75160.570000000007</c:v>
                </c:pt>
                <c:pt idx="900">
                  <c:v>62762.37</c:v>
                </c:pt>
                <c:pt idx="901">
                  <c:v>63208.54</c:v>
                </c:pt>
                <c:pt idx="902">
                  <c:v>65512.57</c:v>
                </c:pt>
                <c:pt idx="903">
                  <c:v>66770.09</c:v>
                </c:pt>
                <c:pt idx="904">
                  <c:v>79512.460000000006</c:v>
                </c:pt>
                <c:pt idx="905">
                  <c:v>69710.06</c:v>
                </c:pt>
                <c:pt idx="906">
                  <c:v>62545.98</c:v>
                </c:pt>
                <c:pt idx="907">
                  <c:v>68215.009999999995</c:v>
                </c:pt>
                <c:pt idx="908">
                  <c:v>63274.58</c:v>
                </c:pt>
                <c:pt idx="909">
                  <c:v>60336.61</c:v>
                </c:pt>
                <c:pt idx="910">
                  <c:v>61190.59</c:v>
                </c:pt>
                <c:pt idx="911">
                  <c:v>63737.96</c:v>
                </c:pt>
                <c:pt idx="912">
                  <c:v>74363.77</c:v>
                </c:pt>
                <c:pt idx="913">
                  <c:v>69593.850000000006</c:v>
                </c:pt>
                <c:pt idx="914">
                  <c:v>71658.55</c:v>
                </c:pt>
                <c:pt idx="915">
                  <c:v>64427.07</c:v>
                </c:pt>
                <c:pt idx="916">
                  <c:v>68011.16</c:v>
                </c:pt>
                <c:pt idx="917">
                  <c:v>69754.58</c:v>
                </c:pt>
                <c:pt idx="918">
                  <c:v>68884.160000000003</c:v>
                </c:pt>
                <c:pt idx="919">
                  <c:v>62885.8</c:v>
                </c:pt>
                <c:pt idx="920">
                  <c:v>60247.519999999997</c:v>
                </c:pt>
                <c:pt idx="921">
                  <c:v>63065.65</c:v>
                </c:pt>
                <c:pt idx="922">
                  <c:v>64958.11</c:v>
                </c:pt>
                <c:pt idx="923">
                  <c:v>64436.01</c:v>
                </c:pt>
                <c:pt idx="924">
                  <c:v>67017.27</c:v>
                </c:pt>
                <c:pt idx="925">
                  <c:v>56996.05</c:v>
                </c:pt>
                <c:pt idx="926">
                  <c:v>64571.89</c:v>
                </c:pt>
                <c:pt idx="927">
                  <c:v>63992.34</c:v>
                </c:pt>
                <c:pt idx="928">
                  <c:v>60179.24</c:v>
                </c:pt>
                <c:pt idx="929">
                  <c:v>60611.9</c:v>
                </c:pt>
                <c:pt idx="930">
                  <c:v>66181.899999999994</c:v>
                </c:pt>
                <c:pt idx="931">
                  <c:v>66154.16</c:v>
                </c:pt>
                <c:pt idx="932">
                  <c:v>58577.07</c:v>
                </c:pt>
                <c:pt idx="933">
                  <c:v>58687.91</c:v>
                </c:pt>
                <c:pt idx="934">
                  <c:v>66111.8</c:v>
                </c:pt>
                <c:pt idx="935">
                  <c:v>63507.02</c:v>
                </c:pt>
                <c:pt idx="936">
                  <c:v>64161.51</c:v>
                </c:pt>
                <c:pt idx="937">
                  <c:v>70448.55</c:v>
                </c:pt>
                <c:pt idx="938">
                  <c:v>59420.69</c:v>
                </c:pt>
                <c:pt idx="939">
                  <c:v>70504.11</c:v>
                </c:pt>
                <c:pt idx="940">
                  <c:v>65817.710000000006</c:v>
                </c:pt>
                <c:pt idx="941">
                  <c:v>57431.46</c:v>
                </c:pt>
                <c:pt idx="942">
                  <c:v>69198.73</c:v>
                </c:pt>
                <c:pt idx="943">
                  <c:v>69656.42</c:v>
                </c:pt>
                <c:pt idx="944">
                  <c:v>70896.850000000006</c:v>
                </c:pt>
                <c:pt idx="945">
                  <c:v>64189.81</c:v>
                </c:pt>
                <c:pt idx="946">
                  <c:v>73132.34</c:v>
                </c:pt>
                <c:pt idx="947">
                  <c:v>61074.64</c:v>
                </c:pt>
                <c:pt idx="948">
                  <c:v>68011.839999999997</c:v>
                </c:pt>
                <c:pt idx="949">
                  <c:v>64242.66</c:v>
                </c:pt>
                <c:pt idx="950">
                  <c:v>64797.31</c:v>
                </c:pt>
                <c:pt idx="951">
                  <c:v>62672.43</c:v>
                </c:pt>
                <c:pt idx="952">
                  <c:v>72396.55</c:v>
                </c:pt>
                <c:pt idx="953">
                  <c:v>66978.289999999994</c:v>
                </c:pt>
                <c:pt idx="954">
                  <c:v>66120.72</c:v>
                </c:pt>
                <c:pt idx="955">
                  <c:v>60620.7</c:v>
                </c:pt>
                <c:pt idx="956">
                  <c:v>68479.289999999994</c:v>
                </c:pt>
                <c:pt idx="957">
                  <c:v>62667.35</c:v>
                </c:pt>
                <c:pt idx="958">
                  <c:v>64453.61</c:v>
                </c:pt>
                <c:pt idx="959">
                  <c:v>61200.95</c:v>
                </c:pt>
                <c:pt idx="960">
                  <c:v>67197.759999999995</c:v>
                </c:pt>
                <c:pt idx="961">
                  <c:v>60856.18</c:v>
                </c:pt>
                <c:pt idx="962">
                  <c:v>60983.24</c:v>
                </c:pt>
                <c:pt idx="963">
                  <c:v>64091.46</c:v>
                </c:pt>
                <c:pt idx="964">
                  <c:v>72149.11</c:v>
                </c:pt>
                <c:pt idx="965">
                  <c:v>60061.02</c:v>
                </c:pt>
                <c:pt idx="966">
                  <c:v>73084.160000000003</c:v>
                </c:pt>
                <c:pt idx="967">
                  <c:v>65325.97</c:v>
                </c:pt>
                <c:pt idx="968">
                  <c:v>62982.3</c:v>
                </c:pt>
                <c:pt idx="969">
                  <c:v>60808.95</c:v>
                </c:pt>
                <c:pt idx="970">
                  <c:v>63233.47</c:v>
                </c:pt>
                <c:pt idx="971">
                  <c:v>65216.34</c:v>
                </c:pt>
                <c:pt idx="972">
                  <c:v>59603.839999999997</c:v>
                </c:pt>
                <c:pt idx="973">
                  <c:v>64739.64</c:v>
                </c:pt>
                <c:pt idx="974">
                  <c:v>63216.88</c:v>
                </c:pt>
                <c:pt idx="975">
                  <c:v>57567.96</c:v>
                </c:pt>
                <c:pt idx="976">
                  <c:v>67079.350000000006</c:v>
                </c:pt>
                <c:pt idx="977">
                  <c:v>69445.31</c:v>
                </c:pt>
                <c:pt idx="978">
                  <c:v>65584.11</c:v>
                </c:pt>
                <c:pt idx="979">
                  <c:v>57418.68</c:v>
                </c:pt>
                <c:pt idx="980">
                  <c:v>66074.399999999994</c:v>
                </c:pt>
                <c:pt idx="981">
                  <c:v>57451.31</c:v>
                </c:pt>
                <c:pt idx="982">
                  <c:v>67226.710000000006</c:v>
                </c:pt>
                <c:pt idx="983">
                  <c:v>63406.23</c:v>
                </c:pt>
                <c:pt idx="984">
                  <c:v>69909.34</c:v>
                </c:pt>
                <c:pt idx="985">
                  <c:v>65405.93</c:v>
                </c:pt>
                <c:pt idx="986">
                  <c:v>63794.47</c:v>
                </c:pt>
                <c:pt idx="987">
                  <c:v>65610.23</c:v>
                </c:pt>
                <c:pt idx="988">
                  <c:v>65224.31</c:v>
                </c:pt>
                <c:pt idx="989">
                  <c:v>55589.18</c:v>
                </c:pt>
                <c:pt idx="990">
                  <c:v>62987.09</c:v>
                </c:pt>
                <c:pt idx="991">
                  <c:v>64203.7</c:v>
                </c:pt>
                <c:pt idx="992">
                  <c:v>73190.63</c:v>
                </c:pt>
                <c:pt idx="993">
                  <c:v>65768.83</c:v>
                </c:pt>
                <c:pt idx="994">
                  <c:v>73177.11</c:v>
                </c:pt>
                <c:pt idx="995">
                  <c:v>62857.45</c:v>
                </c:pt>
                <c:pt idx="996">
                  <c:v>73642.77</c:v>
                </c:pt>
                <c:pt idx="997">
                  <c:v>60073.68</c:v>
                </c:pt>
                <c:pt idx="998">
                  <c:v>63057.93</c:v>
                </c:pt>
                <c:pt idx="999">
                  <c:v>64552.69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DFA-4B2D-BB06-AB6BE788F812}"/>
            </c:ext>
          </c:extLst>
        </c:ser>
        <c:ser>
          <c:idx val="2"/>
          <c:order val="2"/>
          <c:tx>
            <c:v>WTP £50K threshold</c:v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'PSM Plane incr'!$E$2:$E$5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1.5</c:v>
                </c:pt>
                <c:pt idx="3">
                  <c:v>2</c:v>
                </c:pt>
              </c:numCache>
            </c:numRef>
          </c:xVal>
          <c:yVal>
            <c:numRef>
              <c:f>'PSM Plane incr'!$F$2:$F$5</c:f>
              <c:numCache>
                <c:formatCode>_-[$£-809]* #,##0.00_-;\-[$£-809]* #,##0.00_-;_-[$£-809]* "-"??_-;_-@_-</c:formatCode>
                <c:ptCount val="4"/>
                <c:pt idx="0">
                  <c:v>0</c:v>
                </c:pt>
                <c:pt idx="1">
                  <c:v>50000</c:v>
                </c:pt>
                <c:pt idx="2">
                  <c:v>75000</c:v>
                </c:pt>
                <c:pt idx="3">
                  <c:v>100000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B75-416F-A36C-843478FCE3CC}"/>
            </c:ext>
          </c:extLst>
        </c:ser>
        <c:ser>
          <c:idx val="3"/>
          <c:order val="3"/>
          <c:tx>
            <c:v>WTP £30K Threshold</c:v>
          </c:tx>
          <c:spPr>
            <a:ln w="254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'PSM Plane incr'!$E$7:$E$10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1.5</c:v>
                </c:pt>
                <c:pt idx="3">
                  <c:v>2</c:v>
                </c:pt>
              </c:numCache>
            </c:numRef>
          </c:xVal>
          <c:yVal>
            <c:numRef>
              <c:f>'PSM Plane incr'!$F$7:$F$10</c:f>
              <c:numCache>
                <c:formatCode>_-[$£-809]* #,##0.00_-;\-[$£-809]* #,##0.00_-;_-[$£-809]* "-"??_-;_-@_-</c:formatCode>
                <c:ptCount val="4"/>
                <c:pt idx="0">
                  <c:v>0</c:v>
                </c:pt>
                <c:pt idx="1">
                  <c:v>30000</c:v>
                </c:pt>
                <c:pt idx="2">
                  <c:v>45000</c:v>
                </c:pt>
                <c:pt idx="3">
                  <c:v>60000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9C6-4750-B3BE-ED4F3A04C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5757000"/>
        <c:axId val="715757328"/>
      </c:scatterChart>
      <c:valAx>
        <c:axId val="715757000"/>
        <c:scaling>
          <c:orientation val="minMax"/>
          <c:max val="1.7000000000000002"/>
          <c:min val="0.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GB" sz="1200" b="1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QALYs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5757328"/>
        <c:crosses val="autoZero"/>
        <c:crossBetween val="midCat"/>
      </c:valAx>
      <c:valAx>
        <c:axId val="715757328"/>
        <c:scaling>
          <c:orientation val="minMax"/>
          <c:max val="140000"/>
          <c:min val="4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GB" sz="1200" b="1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Costs (£10,000s)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5757000"/>
        <c:crosses val="autoZero"/>
        <c:crossBetween val="midCat"/>
        <c:dispUnits>
          <c:builtInUnit val="tenThousands"/>
        </c:dispUnits>
      </c:valAx>
      <c:spPr>
        <a:noFill/>
        <a:ln>
          <a:noFill/>
        </a:ln>
        <a:effectLst/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05"/>
          <c:y val="2.318840579710145E-2"/>
          <c:w val="0.91182033096926718"/>
          <c:h val="0.1260874890638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PSM-continuous cetuximab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'Overlay 2'!$B$2:$B$1001</c:f>
              <c:numCache>
                <c:formatCode>General</c:formatCode>
                <c:ptCount val="1000"/>
                <c:pt idx="0">
                  <c:v>1.1200049999999999</c:v>
                </c:pt>
                <c:pt idx="1">
                  <c:v>1.0352300000000001</c:v>
                </c:pt>
                <c:pt idx="2">
                  <c:v>1.2811159999999999</c:v>
                </c:pt>
                <c:pt idx="3">
                  <c:v>1.3790690000000001</c:v>
                </c:pt>
                <c:pt idx="4">
                  <c:v>1.188212</c:v>
                </c:pt>
                <c:pt idx="5">
                  <c:v>1.072362</c:v>
                </c:pt>
                <c:pt idx="6">
                  <c:v>1.222369</c:v>
                </c:pt>
                <c:pt idx="7">
                  <c:v>1.31732</c:v>
                </c:pt>
                <c:pt idx="8">
                  <c:v>1.171535</c:v>
                </c:pt>
                <c:pt idx="9">
                  <c:v>1.403349</c:v>
                </c:pt>
                <c:pt idx="10">
                  <c:v>1.282891</c:v>
                </c:pt>
                <c:pt idx="11">
                  <c:v>1.092619</c:v>
                </c:pt>
                <c:pt idx="12">
                  <c:v>1.151348</c:v>
                </c:pt>
                <c:pt idx="13">
                  <c:v>1.3218019999999999</c:v>
                </c:pt>
                <c:pt idx="14">
                  <c:v>1.3279160000000001</c:v>
                </c:pt>
                <c:pt idx="15">
                  <c:v>1.0994539999999999</c:v>
                </c:pt>
                <c:pt idx="16">
                  <c:v>1.2452730000000001</c:v>
                </c:pt>
                <c:pt idx="17">
                  <c:v>1.2193160000000001</c:v>
                </c:pt>
                <c:pt idx="18">
                  <c:v>1.443689</c:v>
                </c:pt>
                <c:pt idx="19">
                  <c:v>1.1951849999999999</c:v>
                </c:pt>
                <c:pt idx="20">
                  <c:v>1.368646</c:v>
                </c:pt>
                <c:pt idx="21">
                  <c:v>1.1053390000000001</c:v>
                </c:pt>
                <c:pt idx="22">
                  <c:v>1.1831339999999999</c:v>
                </c:pt>
                <c:pt idx="23">
                  <c:v>1.421373</c:v>
                </c:pt>
                <c:pt idx="24">
                  <c:v>1.225114</c:v>
                </c:pt>
                <c:pt idx="25">
                  <c:v>1.34734</c:v>
                </c:pt>
                <c:pt idx="26">
                  <c:v>1.345507</c:v>
                </c:pt>
                <c:pt idx="27">
                  <c:v>1.192315</c:v>
                </c:pt>
                <c:pt idx="28">
                  <c:v>1.2415210000000001</c:v>
                </c:pt>
                <c:pt idx="29">
                  <c:v>1.1494409999999999</c:v>
                </c:pt>
                <c:pt idx="30">
                  <c:v>1.2020850000000001</c:v>
                </c:pt>
                <c:pt idx="31">
                  <c:v>1.302638</c:v>
                </c:pt>
                <c:pt idx="32">
                  <c:v>1.25837</c:v>
                </c:pt>
                <c:pt idx="33">
                  <c:v>1.1276710000000001</c:v>
                </c:pt>
                <c:pt idx="34">
                  <c:v>1.231808</c:v>
                </c:pt>
                <c:pt idx="35">
                  <c:v>1.3971039999999999</c:v>
                </c:pt>
                <c:pt idx="36">
                  <c:v>1.254467</c:v>
                </c:pt>
                <c:pt idx="37">
                  <c:v>1.4127670000000001</c:v>
                </c:pt>
                <c:pt idx="38">
                  <c:v>1.166526</c:v>
                </c:pt>
                <c:pt idx="39">
                  <c:v>1.3639159999999999</c:v>
                </c:pt>
                <c:pt idx="40">
                  <c:v>1.2430270000000001</c:v>
                </c:pt>
                <c:pt idx="41">
                  <c:v>1.247044</c:v>
                </c:pt>
                <c:pt idx="42">
                  <c:v>1.191478</c:v>
                </c:pt>
                <c:pt idx="43">
                  <c:v>1.3834770000000001</c:v>
                </c:pt>
                <c:pt idx="44">
                  <c:v>1.098077</c:v>
                </c:pt>
                <c:pt idx="45">
                  <c:v>1.238059</c:v>
                </c:pt>
                <c:pt idx="46">
                  <c:v>1.0921970000000001</c:v>
                </c:pt>
                <c:pt idx="47">
                  <c:v>1.34616</c:v>
                </c:pt>
                <c:pt idx="48">
                  <c:v>1.255609</c:v>
                </c:pt>
                <c:pt idx="49">
                  <c:v>1.285013</c:v>
                </c:pt>
                <c:pt idx="50">
                  <c:v>1.344006</c:v>
                </c:pt>
                <c:pt idx="51">
                  <c:v>1.2938529999999999</c:v>
                </c:pt>
                <c:pt idx="52">
                  <c:v>1.2394879999999999</c:v>
                </c:pt>
                <c:pt idx="53">
                  <c:v>1.0548519999999999</c:v>
                </c:pt>
                <c:pt idx="54">
                  <c:v>1.1735530000000001</c:v>
                </c:pt>
                <c:pt idx="55">
                  <c:v>1.223973</c:v>
                </c:pt>
                <c:pt idx="56">
                  <c:v>1.488253</c:v>
                </c:pt>
                <c:pt idx="57">
                  <c:v>1.3977580000000001</c:v>
                </c:pt>
                <c:pt idx="58">
                  <c:v>1.1359159999999999</c:v>
                </c:pt>
                <c:pt idx="59">
                  <c:v>1.0755999999999999</c:v>
                </c:pt>
                <c:pt idx="60">
                  <c:v>1.220772</c:v>
                </c:pt>
                <c:pt idx="61">
                  <c:v>1.203694</c:v>
                </c:pt>
                <c:pt idx="62">
                  <c:v>1.2896570000000001</c:v>
                </c:pt>
                <c:pt idx="63">
                  <c:v>1.3161510000000001</c:v>
                </c:pt>
                <c:pt idx="64">
                  <c:v>1.1308819999999999</c:v>
                </c:pt>
                <c:pt idx="65">
                  <c:v>1.202321</c:v>
                </c:pt>
                <c:pt idx="66">
                  <c:v>1.1658269999999999</c:v>
                </c:pt>
                <c:pt idx="67">
                  <c:v>1.2263310000000001</c:v>
                </c:pt>
                <c:pt idx="68">
                  <c:v>1.2411049999999999</c:v>
                </c:pt>
                <c:pt idx="69">
                  <c:v>1.1913659999999999</c:v>
                </c:pt>
                <c:pt idx="70">
                  <c:v>1.2492780000000001</c:v>
                </c:pt>
                <c:pt idx="71">
                  <c:v>1.3208200000000001</c:v>
                </c:pt>
                <c:pt idx="72">
                  <c:v>1.216853</c:v>
                </c:pt>
                <c:pt idx="73">
                  <c:v>1.373883</c:v>
                </c:pt>
                <c:pt idx="74">
                  <c:v>1.3213090000000001</c:v>
                </c:pt>
                <c:pt idx="75">
                  <c:v>1.2574810000000001</c:v>
                </c:pt>
                <c:pt idx="76">
                  <c:v>1.1729810000000001</c:v>
                </c:pt>
                <c:pt idx="77">
                  <c:v>1.288341</c:v>
                </c:pt>
                <c:pt idx="78">
                  <c:v>1.38504</c:v>
                </c:pt>
                <c:pt idx="79">
                  <c:v>1.278111</c:v>
                </c:pt>
                <c:pt idx="80">
                  <c:v>1.195438</c:v>
                </c:pt>
                <c:pt idx="81">
                  <c:v>1.166547</c:v>
                </c:pt>
                <c:pt idx="82">
                  <c:v>1.1463209999999999</c:v>
                </c:pt>
                <c:pt idx="83">
                  <c:v>1.3587549999999999</c:v>
                </c:pt>
                <c:pt idx="84">
                  <c:v>1.104395</c:v>
                </c:pt>
                <c:pt idx="85">
                  <c:v>1.2883279999999999</c:v>
                </c:pt>
                <c:pt idx="86">
                  <c:v>1.3003720000000001</c:v>
                </c:pt>
                <c:pt idx="87">
                  <c:v>1.355912</c:v>
                </c:pt>
                <c:pt idx="88">
                  <c:v>1.140299</c:v>
                </c:pt>
                <c:pt idx="89">
                  <c:v>1.184963</c:v>
                </c:pt>
                <c:pt idx="90">
                  <c:v>1.2155130000000001</c:v>
                </c:pt>
                <c:pt idx="91">
                  <c:v>1.122779</c:v>
                </c:pt>
                <c:pt idx="92">
                  <c:v>1.2846550000000001</c:v>
                </c:pt>
                <c:pt idx="93">
                  <c:v>1.2677689999999999</c:v>
                </c:pt>
                <c:pt idx="94">
                  <c:v>1.1940390000000001</c:v>
                </c:pt>
                <c:pt idx="95">
                  <c:v>1.218745</c:v>
                </c:pt>
                <c:pt idx="96">
                  <c:v>1.187702</c:v>
                </c:pt>
                <c:pt idx="97">
                  <c:v>1.3480559999999999</c:v>
                </c:pt>
                <c:pt idx="98">
                  <c:v>1.4340090000000001</c:v>
                </c:pt>
                <c:pt idx="99">
                  <c:v>1.1446879999999999</c:v>
                </c:pt>
                <c:pt idx="100">
                  <c:v>1.2256739999999999</c:v>
                </c:pt>
                <c:pt idx="101">
                  <c:v>1.2323729999999999</c:v>
                </c:pt>
                <c:pt idx="102">
                  <c:v>1.4258690000000001</c:v>
                </c:pt>
                <c:pt idx="103">
                  <c:v>1.200847</c:v>
                </c:pt>
                <c:pt idx="104">
                  <c:v>1.320891</c:v>
                </c:pt>
                <c:pt idx="105">
                  <c:v>1.2019629999999999</c:v>
                </c:pt>
                <c:pt idx="106">
                  <c:v>1.2936000000000001</c:v>
                </c:pt>
                <c:pt idx="107">
                  <c:v>1.231732</c:v>
                </c:pt>
                <c:pt idx="108">
                  <c:v>1.263309</c:v>
                </c:pt>
                <c:pt idx="109">
                  <c:v>1.3108690000000001</c:v>
                </c:pt>
                <c:pt idx="110">
                  <c:v>1.4126810000000001</c:v>
                </c:pt>
                <c:pt idx="111">
                  <c:v>1.3517999999999999</c:v>
                </c:pt>
                <c:pt idx="112">
                  <c:v>1.3335570000000001</c:v>
                </c:pt>
                <c:pt idx="113">
                  <c:v>1.1174900000000001</c:v>
                </c:pt>
                <c:pt idx="114">
                  <c:v>1.3744700000000001</c:v>
                </c:pt>
                <c:pt idx="115">
                  <c:v>1.493007</c:v>
                </c:pt>
                <c:pt idx="116">
                  <c:v>1.251978</c:v>
                </c:pt>
                <c:pt idx="117">
                  <c:v>1.361734</c:v>
                </c:pt>
                <c:pt idx="118">
                  <c:v>1.0823469999999999</c:v>
                </c:pt>
                <c:pt idx="119">
                  <c:v>1.2069129999999999</c:v>
                </c:pt>
                <c:pt idx="120">
                  <c:v>1.1090990000000001</c:v>
                </c:pt>
                <c:pt idx="121">
                  <c:v>1.3081529999999999</c:v>
                </c:pt>
                <c:pt idx="122">
                  <c:v>1.296422</c:v>
                </c:pt>
                <c:pt idx="123">
                  <c:v>1.176442</c:v>
                </c:pt>
                <c:pt idx="124">
                  <c:v>1.153319</c:v>
                </c:pt>
                <c:pt idx="125">
                  <c:v>1.263423</c:v>
                </c:pt>
                <c:pt idx="126">
                  <c:v>1.310492</c:v>
                </c:pt>
                <c:pt idx="127">
                  <c:v>1.2462740000000001</c:v>
                </c:pt>
                <c:pt idx="128">
                  <c:v>1.1287720000000001</c:v>
                </c:pt>
                <c:pt idx="129">
                  <c:v>1.2597389999999999</c:v>
                </c:pt>
                <c:pt idx="130">
                  <c:v>1.305877</c:v>
                </c:pt>
                <c:pt idx="131">
                  <c:v>1.259571</c:v>
                </c:pt>
                <c:pt idx="132">
                  <c:v>1.315631</c:v>
                </c:pt>
                <c:pt idx="133">
                  <c:v>1.120171</c:v>
                </c:pt>
                <c:pt idx="134">
                  <c:v>0.97840870000000002</c:v>
                </c:pt>
                <c:pt idx="135">
                  <c:v>1.237724</c:v>
                </c:pt>
                <c:pt idx="136">
                  <c:v>1.2769569999999999</c:v>
                </c:pt>
                <c:pt idx="137">
                  <c:v>1.3704449999999999</c:v>
                </c:pt>
                <c:pt idx="138">
                  <c:v>1.3385260000000001</c:v>
                </c:pt>
                <c:pt idx="139">
                  <c:v>1.2673460000000001</c:v>
                </c:pt>
                <c:pt idx="140">
                  <c:v>1.3512379999999999</c:v>
                </c:pt>
                <c:pt idx="141">
                  <c:v>1.2193350000000001</c:v>
                </c:pt>
                <c:pt idx="142">
                  <c:v>1.1664870000000001</c:v>
                </c:pt>
                <c:pt idx="143">
                  <c:v>1.293404</c:v>
                </c:pt>
                <c:pt idx="144">
                  <c:v>1.3172999999999999</c:v>
                </c:pt>
                <c:pt idx="145">
                  <c:v>1.066038</c:v>
                </c:pt>
                <c:pt idx="146">
                  <c:v>1.1301600000000001</c:v>
                </c:pt>
                <c:pt idx="147">
                  <c:v>1.4975540000000001</c:v>
                </c:pt>
                <c:pt idx="148">
                  <c:v>1.0288060000000001</c:v>
                </c:pt>
                <c:pt idx="149">
                  <c:v>1.2578309999999999</c:v>
                </c:pt>
                <c:pt idx="150">
                  <c:v>1.2195940000000001</c:v>
                </c:pt>
                <c:pt idx="151">
                  <c:v>1.331725</c:v>
                </c:pt>
                <c:pt idx="152">
                  <c:v>1.197559</c:v>
                </c:pt>
                <c:pt idx="153">
                  <c:v>1.1547689999999999</c:v>
                </c:pt>
                <c:pt idx="154">
                  <c:v>1.2906470000000001</c:v>
                </c:pt>
                <c:pt idx="155">
                  <c:v>1.205114</c:v>
                </c:pt>
                <c:pt idx="156">
                  <c:v>1.220205</c:v>
                </c:pt>
                <c:pt idx="157">
                  <c:v>1.248607</c:v>
                </c:pt>
                <c:pt idx="158">
                  <c:v>1.300684</c:v>
                </c:pt>
                <c:pt idx="159">
                  <c:v>1.2453419999999999</c:v>
                </c:pt>
                <c:pt idx="160">
                  <c:v>1.3596029999999999</c:v>
                </c:pt>
                <c:pt idx="161">
                  <c:v>1.437047</c:v>
                </c:pt>
                <c:pt idx="162">
                  <c:v>1.3517950000000001</c:v>
                </c:pt>
                <c:pt idx="163">
                  <c:v>1.2648699999999999</c:v>
                </c:pt>
                <c:pt idx="164">
                  <c:v>1.26532</c:v>
                </c:pt>
                <c:pt idx="165">
                  <c:v>1.0531710000000001</c:v>
                </c:pt>
                <c:pt idx="166">
                  <c:v>1.286915</c:v>
                </c:pt>
                <c:pt idx="167">
                  <c:v>1.1872039999999999</c:v>
                </c:pt>
                <c:pt idx="168">
                  <c:v>1.152309</c:v>
                </c:pt>
                <c:pt idx="169">
                  <c:v>1.1494450000000001</c:v>
                </c:pt>
                <c:pt idx="170">
                  <c:v>1.2820199999999999</c:v>
                </c:pt>
                <c:pt idx="171">
                  <c:v>1.090282</c:v>
                </c:pt>
                <c:pt idx="172">
                  <c:v>1.0479890000000001</c:v>
                </c:pt>
                <c:pt idx="173">
                  <c:v>1.265576</c:v>
                </c:pt>
                <c:pt idx="174">
                  <c:v>1.274896</c:v>
                </c:pt>
                <c:pt idx="175">
                  <c:v>1.235711</c:v>
                </c:pt>
                <c:pt idx="176">
                  <c:v>1.2749980000000001</c:v>
                </c:pt>
                <c:pt idx="177">
                  <c:v>1.2170099999999999</c:v>
                </c:pt>
                <c:pt idx="178">
                  <c:v>1.4135549999999999</c:v>
                </c:pt>
                <c:pt idx="179">
                  <c:v>1.216893</c:v>
                </c:pt>
                <c:pt idx="180">
                  <c:v>1.107024</c:v>
                </c:pt>
                <c:pt idx="181">
                  <c:v>1.1947859999999999</c:v>
                </c:pt>
                <c:pt idx="182">
                  <c:v>1.203729</c:v>
                </c:pt>
                <c:pt idx="183">
                  <c:v>1.371918</c:v>
                </c:pt>
                <c:pt idx="184">
                  <c:v>1.1604939999999999</c:v>
                </c:pt>
                <c:pt idx="185">
                  <c:v>1.241938</c:v>
                </c:pt>
                <c:pt idx="186">
                  <c:v>1.2406349999999999</c:v>
                </c:pt>
                <c:pt idx="187">
                  <c:v>1.399929</c:v>
                </c:pt>
                <c:pt idx="188">
                  <c:v>1.133535</c:v>
                </c:pt>
                <c:pt idx="189">
                  <c:v>1.358689</c:v>
                </c:pt>
                <c:pt idx="190">
                  <c:v>1.085288</c:v>
                </c:pt>
                <c:pt idx="191">
                  <c:v>1.265091</c:v>
                </c:pt>
                <c:pt idx="192">
                  <c:v>1.17655</c:v>
                </c:pt>
                <c:pt idx="193">
                  <c:v>1.239214</c:v>
                </c:pt>
                <c:pt idx="194">
                  <c:v>1.2885519999999999</c:v>
                </c:pt>
                <c:pt idx="195">
                  <c:v>1.108244</c:v>
                </c:pt>
                <c:pt idx="196">
                  <c:v>1.26464</c:v>
                </c:pt>
                <c:pt idx="197">
                  <c:v>1.4361969999999999</c:v>
                </c:pt>
                <c:pt idx="198">
                  <c:v>1.1234960000000001</c:v>
                </c:pt>
                <c:pt idx="199">
                  <c:v>1.289404</c:v>
                </c:pt>
                <c:pt idx="200">
                  <c:v>1.1877709999999999</c:v>
                </c:pt>
                <c:pt idx="201">
                  <c:v>1.222205</c:v>
                </c:pt>
                <c:pt idx="202">
                  <c:v>1.149629</c:v>
                </c:pt>
                <c:pt idx="203">
                  <c:v>1.2611889999999999</c:v>
                </c:pt>
                <c:pt idx="204">
                  <c:v>1.241725</c:v>
                </c:pt>
                <c:pt idx="205">
                  <c:v>1.2348650000000001</c:v>
                </c:pt>
                <c:pt idx="206">
                  <c:v>1.359893</c:v>
                </c:pt>
                <c:pt idx="207">
                  <c:v>1.4678770000000001</c:v>
                </c:pt>
                <c:pt idx="208">
                  <c:v>1.3146869999999999</c:v>
                </c:pt>
                <c:pt idx="209">
                  <c:v>1.290036</c:v>
                </c:pt>
                <c:pt idx="210">
                  <c:v>1.4094960000000001</c:v>
                </c:pt>
                <c:pt idx="211">
                  <c:v>1.054862</c:v>
                </c:pt>
                <c:pt idx="212">
                  <c:v>1.3510519999999999</c:v>
                </c:pt>
                <c:pt idx="213">
                  <c:v>1.060767</c:v>
                </c:pt>
                <c:pt idx="214">
                  <c:v>1.406887</c:v>
                </c:pt>
                <c:pt idx="215">
                  <c:v>1.224453</c:v>
                </c:pt>
                <c:pt idx="216">
                  <c:v>1.293968</c:v>
                </c:pt>
                <c:pt idx="217">
                  <c:v>1.217843</c:v>
                </c:pt>
                <c:pt idx="218">
                  <c:v>1.4400200000000001</c:v>
                </c:pt>
                <c:pt idx="219">
                  <c:v>1.1990510000000001</c:v>
                </c:pt>
                <c:pt idx="220">
                  <c:v>1.284036</c:v>
                </c:pt>
                <c:pt idx="221">
                  <c:v>1.338274</c:v>
                </c:pt>
                <c:pt idx="222">
                  <c:v>1.2656339999999999</c:v>
                </c:pt>
                <c:pt idx="223">
                  <c:v>1.2298020000000001</c:v>
                </c:pt>
                <c:pt idx="224">
                  <c:v>1.5892310000000001</c:v>
                </c:pt>
                <c:pt idx="225">
                  <c:v>1.189476</c:v>
                </c:pt>
                <c:pt idx="226">
                  <c:v>1.1089599999999999</c:v>
                </c:pt>
                <c:pt idx="227">
                  <c:v>1.2569410000000001</c:v>
                </c:pt>
                <c:pt idx="228">
                  <c:v>1.1527750000000001</c:v>
                </c:pt>
                <c:pt idx="229">
                  <c:v>1.197549</c:v>
                </c:pt>
                <c:pt idx="230">
                  <c:v>1.1669609999999999</c:v>
                </c:pt>
                <c:pt idx="231">
                  <c:v>1.309958</c:v>
                </c:pt>
                <c:pt idx="232">
                  <c:v>1.2619579999999999</c:v>
                </c:pt>
                <c:pt idx="233">
                  <c:v>1.3076559999999999</c:v>
                </c:pt>
                <c:pt idx="234">
                  <c:v>1.0772930000000001</c:v>
                </c:pt>
                <c:pt idx="235">
                  <c:v>1.3156319999999999</c:v>
                </c:pt>
                <c:pt idx="236">
                  <c:v>1.1784859999999999</c:v>
                </c:pt>
                <c:pt idx="237">
                  <c:v>1.1488370000000001</c:v>
                </c:pt>
                <c:pt idx="238">
                  <c:v>1.155089</c:v>
                </c:pt>
                <c:pt idx="239">
                  <c:v>1.1699759999999999</c:v>
                </c:pt>
                <c:pt idx="240">
                  <c:v>1.296724</c:v>
                </c:pt>
                <c:pt idx="241">
                  <c:v>1.315461</c:v>
                </c:pt>
                <c:pt idx="242">
                  <c:v>1.179073</c:v>
                </c:pt>
                <c:pt idx="243">
                  <c:v>1.1744319999999999</c:v>
                </c:pt>
                <c:pt idx="244">
                  <c:v>1.1154440000000001</c:v>
                </c:pt>
                <c:pt idx="245">
                  <c:v>1.190212</c:v>
                </c:pt>
                <c:pt idx="246">
                  <c:v>1.279542</c:v>
                </c:pt>
                <c:pt idx="247">
                  <c:v>1.3688389999999999</c:v>
                </c:pt>
                <c:pt idx="248">
                  <c:v>1.269002</c:v>
                </c:pt>
                <c:pt idx="249">
                  <c:v>1.14123</c:v>
                </c:pt>
                <c:pt idx="250">
                  <c:v>1.191095</c:v>
                </c:pt>
                <c:pt idx="251">
                  <c:v>1.09687</c:v>
                </c:pt>
                <c:pt idx="252">
                  <c:v>1.3543719999999999</c:v>
                </c:pt>
                <c:pt idx="253">
                  <c:v>1.1901459999999999</c:v>
                </c:pt>
                <c:pt idx="254">
                  <c:v>1.251614</c:v>
                </c:pt>
                <c:pt idx="255">
                  <c:v>1.3234520000000001</c:v>
                </c:pt>
                <c:pt idx="256">
                  <c:v>1.051242</c:v>
                </c:pt>
                <c:pt idx="257">
                  <c:v>1.2496160000000001</c:v>
                </c:pt>
                <c:pt idx="258">
                  <c:v>1.221355</c:v>
                </c:pt>
                <c:pt idx="259">
                  <c:v>1.4566209999999999</c:v>
                </c:pt>
                <c:pt idx="260">
                  <c:v>1.295034</c:v>
                </c:pt>
                <c:pt idx="261">
                  <c:v>1.1861360000000001</c:v>
                </c:pt>
                <c:pt idx="262">
                  <c:v>1.2891980000000001</c:v>
                </c:pt>
                <c:pt idx="263">
                  <c:v>1.172445</c:v>
                </c:pt>
                <c:pt idx="264">
                  <c:v>1.1329830000000001</c:v>
                </c:pt>
                <c:pt idx="265">
                  <c:v>1.2193989999999999</c:v>
                </c:pt>
                <c:pt idx="266">
                  <c:v>1.2319800000000001</c:v>
                </c:pt>
                <c:pt idx="267">
                  <c:v>1.2825960000000001</c:v>
                </c:pt>
                <c:pt idx="268">
                  <c:v>1.340036</c:v>
                </c:pt>
                <c:pt idx="269">
                  <c:v>1.2665150000000001</c:v>
                </c:pt>
                <c:pt idx="270">
                  <c:v>1.1050530000000001</c:v>
                </c:pt>
                <c:pt idx="271">
                  <c:v>1.216089</c:v>
                </c:pt>
                <c:pt idx="272">
                  <c:v>1.240551</c:v>
                </c:pt>
                <c:pt idx="273">
                  <c:v>1.2984100000000001</c:v>
                </c:pt>
                <c:pt idx="274">
                  <c:v>1.327321</c:v>
                </c:pt>
                <c:pt idx="275">
                  <c:v>1.3703190000000001</c:v>
                </c:pt>
                <c:pt idx="276">
                  <c:v>1.4116690000000001</c:v>
                </c:pt>
                <c:pt idx="277">
                  <c:v>1.229511</c:v>
                </c:pt>
                <c:pt idx="278">
                  <c:v>1.20431</c:v>
                </c:pt>
                <c:pt idx="279">
                  <c:v>1.2734970000000001</c:v>
                </c:pt>
                <c:pt idx="280">
                  <c:v>1.2030989999999999</c:v>
                </c:pt>
                <c:pt idx="281">
                  <c:v>1.218818</c:v>
                </c:pt>
                <c:pt idx="282">
                  <c:v>1.269441</c:v>
                </c:pt>
                <c:pt idx="283">
                  <c:v>1.2792920000000001</c:v>
                </c:pt>
                <c:pt idx="284">
                  <c:v>1.203376</c:v>
                </c:pt>
                <c:pt idx="285">
                  <c:v>1.2692969999999999</c:v>
                </c:pt>
                <c:pt idx="286">
                  <c:v>1.300289</c:v>
                </c:pt>
                <c:pt idx="287">
                  <c:v>1.2161169999999999</c:v>
                </c:pt>
                <c:pt idx="288">
                  <c:v>1.2380960000000001</c:v>
                </c:pt>
                <c:pt idx="289">
                  <c:v>1.2068220000000001</c:v>
                </c:pt>
                <c:pt idx="290">
                  <c:v>1.1985300000000001</c:v>
                </c:pt>
                <c:pt idx="291">
                  <c:v>1.2296940000000001</c:v>
                </c:pt>
                <c:pt idx="292">
                  <c:v>1.3592200000000001</c:v>
                </c:pt>
                <c:pt idx="293">
                  <c:v>1.1910959999999999</c:v>
                </c:pt>
                <c:pt idx="294">
                  <c:v>1.2215940000000001</c:v>
                </c:pt>
                <c:pt idx="295">
                  <c:v>1.0984970000000001</c:v>
                </c:pt>
                <c:pt idx="296">
                  <c:v>1.2854030000000001</c:v>
                </c:pt>
                <c:pt idx="297">
                  <c:v>1.2782469999999999</c:v>
                </c:pt>
                <c:pt idx="298">
                  <c:v>1.3391709999999999</c:v>
                </c:pt>
                <c:pt idx="299">
                  <c:v>1.1851689999999999</c:v>
                </c:pt>
                <c:pt idx="300">
                  <c:v>1.2920499999999999</c:v>
                </c:pt>
                <c:pt idx="301">
                  <c:v>1.2259249999999999</c:v>
                </c:pt>
                <c:pt idx="302">
                  <c:v>1.2661039999999999</c:v>
                </c:pt>
                <c:pt idx="303">
                  <c:v>1.281426</c:v>
                </c:pt>
                <c:pt idx="304">
                  <c:v>1.3913390000000001</c:v>
                </c:pt>
                <c:pt idx="305">
                  <c:v>1.321712</c:v>
                </c:pt>
                <c:pt idx="306">
                  <c:v>1.171826</c:v>
                </c:pt>
                <c:pt idx="307">
                  <c:v>1.0528230000000001</c:v>
                </c:pt>
                <c:pt idx="308">
                  <c:v>1.3478540000000001</c:v>
                </c:pt>
                <c:pt idx="309">
                  <c:v>1.3416710000000001</c:v>
                </c:pt>
                <c:pt idx="310">
                  <c:v>1.2708520000000001</c:v>
                </c:pt>
                <c:pt idx="311">
                  <c:v>1.2800229999999999</c:v>
                </c:pt>
                <c:pt idx="312">
                  <c:v>1.282098</c:v>
                </c:pt>
                <c:pt idx="313">
                  <c:v>1.29834</c:v>
                </c:pt>
                <c:pt idx="314">
                  <c:v>1.184933</c:v>
                </c:pt>
                <c:pt idx="315">
                  <c:v>1.2090730000000001</c:v>
                </c:pt>
                <c:pt idx="316">
                  <c:v>1.1516789999999999</c:v>
                </c:pt>
                <c:pt idx="317">
                  <c:v>1.350816</c:v>
                </c:pt>
                <c:pt idx="318">
                  <c:v>1.338522</c:v>
                </c:pt>
                <c:pt idx="319">
                  <c:v>1.200024</c:v>
                </c:pt>
                <c:pt idx="320">
                  <c:v>1.2923290000000001</c:v>
                </c:pt>
                <c:pt idx="321">
                  <c:v>1.433495</c:v>
                </c:pt>
                <c:pt idx="322">
                  <c:v>1.251795</c:v>
                </c:pt>
                <c:pt idx="323">
                  <c:v>1.2161230000000001</c:v>
                </c:pt>
                <c:pt idx="324">
                  <c:v>1.2023509999999999</c:v>
                </c:pt>
                <c:pt idx="325">
                  <c:v>1.1809609999999999</c:v>
                </c:pt>
                <c:pt idx="326">
                  <c:v>1.30827</c:v>
                </c:pt>
                <c:pt idx="327">
                  <c:v>1.207492</c:v>
                </c:pt>
                <c:pt idx="328">
                  <c:v>1.2546569999999999</c:v>
                </c:pt>
                <c:pt idx="329">
                  <c:v>1.2114180000000001</c:v>
                </c:pt>
                <c:pt idx="330">
                  <c:v>1.1908270000000001</c:v>
                </c:pt>
                <c:pt idx="331">
                  <c:v>1.277377</c:v>
                </c:pt>
                <c:pt idx="332">
                  <c:v>1.2428189999999999</c:v>
                </c:pt>
                <c:pt idx="333">
                  <c:v>1.1625890000000001</c:v>
                </c:pt>
                <c:pt idx="334">
                  <c:v>1.181265</c:v>
                </c:pt>
                <c:pt idx="335">
                  <c:v>1.2047540000000001</c:v>
                </c:pt>
                <c:pt idx="336">
                  <c:v>1.224515</c:v>
                </c:pt>
                <c:pt idx="337">
                  <c:v>1.1397120000000001</c:v>
                </c:pt>
                <c:pt idx="338">
                  <c:v>1.3148029999999999</c:v>
                </c:pt>
                <c:pt idx="339">
                  <c:v>1.209694</c:v>
                </c:pt>
                <c:pt idx="340">
                  <c:v>1.296654</c:v>
                </c:pt>
                <c:pt idx="341">
                  <c:v>1.163546</c:v>
                </c:pt>
                <c:pt idx="342">
                  <c:v>1.3045199999999999</c:v>
                </c:pt>
                <c:pt idx="343">
                  <c:v>1.226181</c:v>
                </c:pt>
                <c:pt idx="344">
                  <c:v>1.3442050000000001</c:v>
                </c:pt>
                <c:pt idx="345">
                  <c:v>1.269512</c:v>
                </c:pt>
                <c:pt idx="346">
                  <c:v>1.373367</c:v>
                </c:pt>
                <c:pt idx="347">
                  <c:v>1.2566349999999999</c:v>
                </c:pt>
                <c:pt idx="348">
                  <c:v>1.3243860000000001</c:v>
                </c:pt>
                <c:pt idx="349">
                  <c:v>1.282673</c:v>
                </c:pt>
                <c:pt idx="350">
                  <c:v>1.0111349999999999</c:v>
                </c:pt>
                <c:pt idx="351">
                  <c:v>1.1535770000000001</c:v>
                </c:pt>
                <c:pt idx="352">
                  <c:v>1.3083210000000001</c:v>
                </c:pt>
                <c:pt idx="353">
                  <c:v>1.2999210000000001</c:v>
                </c:pt>
                <c:pt idx="354">
                  <c:v>1.4527399999999999</c:v>
                </c:pt>
                <c:pt idx="355">
                  <c:v>1.185551</c:v>
                </c:pt>
                <c:pt idx="356">
                  <c:v>1.21346</c:v>
                </c:pt>
                <c:pt idx="357">
                  <c:v>1.2321500000000001</c:v>
                </c:pt>
                <c:pt idx="358">
                  <c:v>1.2345159999999999</c:v>
                </c:pt>
                <c:pt idx="359">
                  <c:v>1.423983</c:v>
                </c:pt>
                <c:pt idx="360">
                  <c:v>1.25997</c:v>
                </c:pt>
                <c:pt idx="361">
                  <c:v>1.3110170000000001</c:v>
                </c:pt>
                <c:pt idx="362">
                  <c:v>1.442161</c:v>
                </c:pt>
                <c:pt idx="363">
                  <c:v>1.395114</c:v>
                </c:pt>
                <c:pt idx="364">
                  <c:v>1.0968640000000001</c:v>
                </c:pt>
                <c:pt idx="365">
                  <c:v>1.1965760000000001</c:v>
                </c:pt>
                <c:pt idx="366">
                  <c:v>1.1730590000000001</c:v>
                </c:pt>
                <c:pt idx="367">
                  <c:v>1.2622800000000001</c:v>
                </c:pt>
                <c:pt idx="368">
                  <c:v>1.1007020000000001</c:v>
                </c:pt>
                <c:pt idx="369">
                  <c:v>1.2053849999999999</c:v>
                </c:pt>
                <c:pt idx="370">
                  <c:v>1.442507</c:v>
                </c:pt>
                <c:pt idx="371">
                  <c:v>1.2692589999999999</c:v>
                </c:pt>
                <c:pt idx="372">
                  <c:v>1.288225</c:v>
                </c:pt>
                <c:pt idx="373">
                  <c:v>1.1312450000000001</c:v>
                </c:pt>
                <c:pt idx="374">
                  <c:v>1.243563</c:v>
                </c:pt>
                <c:pt idx="375">
                  <c:v>1.2433479999999999</c:v>
                </c:pt>
                <c:pt idx="376">
                  <c:v>1.179538</c:v>
                </c:pt>
                <c:pt idx="377">
                  <c:v>1.3099369999999999</c:v>
                </c:pt>
                <c:pt idx="378">
                  <c:v>1.172779</c:v>
                </c:pt>
                <c:pt idx="379">
                  <c:v>1.2266790000000001</c:v>
                </c:pt>
                <c:pt idx="380">
                  <c:v>1.271161</c:v>
                </c:pt>
                <c:pt idx="381">
                  <c:v>1.170471</c:v>
                </c:pt>
                <c:pt idx="382">
                  <c:v>1.231563</c:v>
                </c:pt>
                <c:pt idx="383">
                  <c:v>1.122252</c:v>
                </c:pt>
                <c:pt idx="384">
                  <c:v>1.1475690000000001</c:v>
                </c:pt>
                <c:pt idx="385">
                  <c:v>1.098236</c:v>
                </c:pt>
                <c:pt idx="386">
                  <c:v>1.041817</c:v>
                </c:pt>
                <c:pt idx="387">
                  <c:v>1.173665</c:v>
                </c:pt>
                <c:pt idx="388">
                  <c:v>1.11846</c:v>
                </c:pt>
                <c:pt idx="389">
                  <c:v>1.2450760000000001</c:v>
                </c:pt>
                <c:pt idx="390">
                  <c:v>1.353003</c:v>
                </c:pt>
                <c:pt idx="391">
                  <c:v>1.3241540000000001</c:v>
                </c:pt>
                <c:pt idx="392">
                  <c:v>1.089175</c:v>
                </c:pt>
                <c:pt idx="393">
                  <c:v>1.1946110000000001</c:v>
                </c:pt>
                <c:pt idx="394">
                  <c:v>1.2568220000000001</c:v>
                </c:pt>
                <c:pt idx="395">
                  <c:v>1.1880280000000001</c:v>
                </c:pt>
                <c:pt idx="396">
                  <c:v>1.2735000000000001</c:v>
                </c:pt>
                <c:pt idx="397">
                  <c:v>1.2005300000000001</c:v>
                </c:pt>
                <c:pt idx="398">
                  <c:v>1.0782050000000001</c:v>
                </c:pt>
                <c:pt idx="399">
                  <c:v>1.191775</c:v>
                </c:pt>
                <c:pt idx="400">
                  <c:v>1.2927789999999999</c:v>
                </c:pt>
                <c:pt idx="401">
                  <c:v>1.152706</c:v>
                </c:pt>
                <c:pt idx="402">
                  <c:v>1.351707</c:v>
                </c:pt>
                <c:pt idx="403">
                  <c:v>1.4089469999999999</c:v>
                </c:pt>
                <c:pt idx="404">
                  <c:v>1.221735</c:v>
                </c:pt>
                <c:pt idx="405">
                  <c:v>1.4665649999999999</c:v>
                </c:pt>
                <c:pt idx="406">
                  <c:v>1.0660719999999999</c:v>
                </c:pt>
                <c:pt idx="407">
                  <c:v>1.1656219999999999</c:v>
                </c:pt>
                <c:pt idx="408">
                  <c:v>1.2183820000000001</c:v>
                </c:pt>
                <c:pt idx="409">
                  <c:v>1.362398</c:v>
                </c:pt>
                <c:pt idx="410">
                  <c:v>1.110287</c:v>
                </c:pt>
                <c:pt idx="411">
                  <c:v>1.242756</c:v>
                </c:pt>
                <c:pt idx="412">
                  <c:v>1.318074</c:v>
                </c:pt>
                <c:pt idx="413">
                  <c:v>1.244329</c:v>
                </c:pt>
                <c:pt idx="414">
                  <c:v>1.1754279999999999</c:v>
                </c:pt>
                <c:pt idx="415">
                  <c:v>1.3056380000000001</c:v>
                </c:pt>
                <c:pt idx="416">
                  <c:v>1.2473559999999999</c:v>
                </c:pt>
                <c:pt idx="417">
                  <c:v>1.195908</c:v>
                </c:pt>
                <c:pt idx="418">
                  <c:v>1.202785</c:v>
                </c:pt>
                <c:pt idx="419">
                  <c:v>1.3259479999999999</c:v>
                </c:pt>
                <c:pt idx="420">
                  <c:v>1.101507</c:v>
                </c:pt>
                <c:pt idx="421">
                  <c:v>1.2851870000000001</c:v>
                </c:pt>
                <c:pt idx="422">
                  <c:v>1.316073</c:v>
                </c:pt>
                <c:pt idx="423">
                  <c:v>1.1718189999999999</c:v>
                </c:pt>
                <c:pt idx="424">
                  <c:v>1.246926</c:v>
                </c:pt>
                <c:pt idx="425">
                  <c:v>1.2593179999999999</c:v>
                </c:pt>
                <c:pt idx="426">
                  <c:v>1.316638</c:v>
                </c:pt>
                <c:pt idx="427">
                  <c:v>1.2170700000000001</c:v>
                </c:pt>
                <c:pt idx="428">
                  <c:v>1.1668229999999999</c:v>
                </c:pt>
                <c:pt idx="429">
                  <c:v>1.214521</c:v>
                </c:pt>
                <c:pt idx="430">
                  <c:v>1.2524709999999999</c:v>
                </c:pt>
                <c:pt idx="431">
                  <c:v>1.152676</c:v>
                </c:pt>
                <c:pt idx="432">
                  <c:v>1.397818</c:v>
                </c:pt>
                <c:pt idx="433">
                  <c:v>1.2800400000000001</c:v>
                </c:pt>
                <c:pt idx="434">
                  <c:v>1.4375849999999999</c:v>
                </c:pt>
                <c:pt idx="435">
                  <c:v>1.336659</c:v>
                </c:pt>
                <c:pt idx="436">
                  <c:v>1.311944</c:v>
                </c:pt>
                <c:pt idx="437">
                  <c:v>1.297936</c:v>
                </c:pt>
                <c:pt idx="438">
                  <c:v>1.335432</c:v>
                </c:pt>
                <c:pt idx="439">
                  <c:v>1.2846</c:v>
                </c:pt>
                <c:pt idx="440">
                  <c:v>1.2429809999999999</c:v>
                </c:pt>
                <c:pt idx="441">
                  <c:v>1.1221410000000001</c:v>
                </c:pt>
                <c:pt idx="442">
                  <c:v>1.227347</c:v>
                </c:pt>
                <c:pt idx="443">
                  <c:v>1.1120760000000001</c:v>
                </c:pt>
                <c:pt idx="444">
                  <c:v>1.227814</c:v>
                </c:pt>
                <c:pt idx="445">
                  <c:v>1.2220629999999999</c:v>
                </c:pt>
                <c:pt idx="446">
                  <c:v>1.0336799999999999</c:v>
                </c:pt>
                <c:pt idx="447">
                  <c:v>1.2450289999999999</c:v>
                </c:pt>
                <c:pt idx="448">
                  <c:v>1.1642429999999999</c:v>
                </c:pt>
                <c:pt idx="449">
                  <c:v>1.213055</c:v>
                </c:pt>
                <c:pt idx="450">
                  <c:v>1.243158</c:v>
                </c:pt>
                <c:pt idx="451">
                  <c:v>1.5572079999999999</c:v>
                </c:pt>
                <c:pt idx="452">
                  <c:v>1.2942530000000001</c:v>
                </c:pt>
                <c:pt idx="453">
                  <c:v>1.151999</c:v>
                </c:pt>
                <c:pt idx="454">
                  <c:v>1.279072</c:v>
                </c:pt>
                <c:pt idx="455">
                  <c:v>1.225862</c:v>
                </c:pt>
                <c:pt idx="456">
                  <c:v>1.1676310000000001</c:v>
                </c:pt>
                <c:pt idx="457">
                  <c:v>1.230612</c:v>
                </c:pt>
                <c:pt idx="458">
                  <c:v>1.2729600000000001</c:v>
                </c:pt>
                <c:pt idx="459">
                  <c:v>1.307609</c:v>
                </c:pt>
                <c:pt idx="460">
                  <c:v>1.144441</c:v>
                </c:pt>
                <c:pt idx="461">
                  <c:v>1.2104980000000001</c:v>
                </c:pt>
                <c:pt idx="462">
                  <c:v>1.178212</c:v>
                </c:pt>
                <c:pt idx="463">
                  <c:v>1.38883</c:v>
                </c:pt>
                <c:pt idx="464">
                  <c:v>1.0050319999999999</c:v>
                </c:pt>
                <c:pt idx="465">
                  <c:v>1.05321</c:v>
                </c:pt>
                <c:pt idx="466">
                  <c:v>1.2875620000000001</c:v>
                </c:pt>
                <c:pt idx="467">
                  <c:v>1.4062749999999999</c:v>
                </c:pt>
                <c:pt idx="468">
                  <c:v>1.2969250000000001</c:v>
                </c:pt>
                <c:pt idx="469">
                  <c:v>1.2295769999999999</c:v>
                </c:pt>
                <c:pt idx="470">
                  <c:v>0.95509580000000005</c:v>
                </c:pt>
                <c:pt idx="471">
                  <c:v>1.279309</c:v>
                </c:pt>
                <c:pt idx="472">
                  <c:v>1.309666</c:v>
                </c:pt>
                <c:pt idx="473">
                  <c:v>1.178034</c:v>
                </c:pt>
                <c:pt idx="474">
                  <c:v>1.281236</c:v>
                </c:pt>
                <c:pt idx="475">
                  <c:v>1.1548780000000001</c:v>
                </c:pt>
                <c:pt idx="476">
                  <c:v>1.364377</c:v>
                </c:pt>
                <c:pt idx="477">
                  <c:v>1.346951</c:v>
                </c:pt>
                <c:pt idx="478">
                  <c:v>1.2335</c:v>
                </c:pt>
                <c:pt idx="479">
                  <c:v>1.472243</c:v>
                </c:pt>
                <c:pt idx="480">
                  <c:v>1.3877409999999999</c:v>
                </c:pt>
                <c:pt idx="481">
                  <c:v>1.2679590000000001</c:v>
                </c:pt>
                <c:pt idx="482">
                  <c:v>1.18771</c:v>
                </c:pt>
                <c:pt idx="483">
                  <c:v>1.2042219999999999</c:v>
                </c:pt>
                <c:pt idx="484">
                  <c:v>1.2418549999999999</c:v>
                </c:pt>
                <c:pt idx="485">
                  <c:v>1.1504890000000001</c:v>
                </c:pt>
                <c:pt idx="486">
                  <c:v>1.338406</c:v>
                </c:pt>
                <c:pt idx="487">
                  <c:v>1.2348589999999999</c:v>
                </c:pt>
                <c:pt idx="488">
                  <c:v>1.2096720000000001</c:v>
                </c:pt>
                <c:pt idx="489">
                  <c:v>1.136722</c:v>
                </c:pt>
                <c:pt idx="490">
                  <c:v>1.2529030000000001</c:v>
                </c:pt>
                <c:pt idx="491">
                  <c:v>1.2775209999999999</c:v>
                </c:pt>
                <c:pt idx="492">
                  <c:v>1.166091</c:v>
                </c:pt>
                <c:pt idx="493">
                  <c:v>1.255331</c:v>
                </c:pt>
                <c:pt idx="494">
                  <c:v>1.230067</c:v>
                </c:pt>
                <c:pt idx="495">
                  <c:v>1.1554679999999999</c:v>
                </c:pt>
                <c:pt idx="496">
                  <c:v>1.06501</c:v>
                </c:pt>
                <c:pt idx="497">
                  <c:v>1.254116</c:v>
                </c:pt>
                <c:pt idx="498">
                  <c:v>1.275814</c:v>
                </c:pt>
                <c:pt idx="499">
                  <c:v>1.1578759999999999</c:v>
                </c:pt>
                <c:pt idx="500">
                  <c:v>1.3432120000000001</c:v>
                </c:pt>
                <c:pt idx="501">
                  <c:v>1.228443</c:v>
                </c:pt>
                <c:pt idx="502">
                  <c:v>1.317283</c:v>
                </c:pt>
                <c:pt idx="503">
                  <c:v>1.639834</c:v>
                </c:pt>
                <c:pt idx="504">
                  <c:v>1.4375629999999999</c:v>
                </c:pt>
                <c:pt idx="505">
                  <c:v>1.2464120000000001</c:v>
                </c:pt>
                <c:pt idx="506">
                  <c:v>1.2287090000000001</c:v>
                </c:pt>
                <c:pt idx="507">
                  <c:v>1.3892899999999999</c:v>
                </c:pt>
                <c:pt idx="508">
                  <c:v>1.1539489999999999</c:v>
                </c:pt>
                <c:pt idx="509">
                  <c:v>1.312924</c:v>
                </c:pt>
                <c:pt idx="510">
                  <c:v>1.311267</c:v>
                </c:pt>
                <c:pt idx="511">
                  <c:v>1.1828449999999999</c:v>
                </c:pt>
                <c:pt idx="512">
                  <c:v>1.1623190000000001</c:v>
                </c:pt>
                <c:pt idx="513">
                  <c:v>1.212418</c:v>
                </c:pt>
                <c:pt idx="514">
                  <c:v>1.157877</c:v>
                </c:pt>
                <c:pt idx="515">
                  <c:v>1.2239120000000001</c:v>
                </c:pt>
                <c:pt idx="516">
                  <c:v>1.2781910000000001</c:v>
                </c:pt>
                <c:pt idx="517">
                  <c:v>1.1776230000000001</c:v>
                </c:pt>
                <c:pt idx="518">
                  <c:v>1.3764069999999999</c:v>
                </c:pt>
                <c:pt idx="519">
                  <c:v>1.1971510000000001</c:v>
                </c:pt>
                <c:pt idx="520">
                  <c:v>1.28305</c:v>
                </c:pt>
                <c:pt idx="521">
                  <c:v>1.2004570000000001</c:v>
                </c:pt>
                <c:pt idx="522">
                  <c:v>1.1799470000000001</c:v>
                </c:pt>
                <c:pt idx="523">
                  <c:v>1.140468</c:v>
                </c:pt>
                <c:pt idx="524">
                  <c:v>1.2814300000000001</c:v>
                </c:pt>
                <c:pt idx="525">
                  <c:v>1.1496360000000001</c:v>
                </c:pt>
                <c:pt idx="526">
                  <c:v>1.2949010000000001</c:v>
                </c:pt>
                <c:pt idx="527">
                  <c:v>1.2169970000000001</c:v>
                </c:pt>
                <c:pt idx="528">
                  <c:v>1.3164469999999999</c:v>
                </c:pt>
                <c:pt idx="529">
                  <c:v>1.355801</c:v>
                </c:pt>
                <c:pt idx="530">
                  <c:v>1.1281110000000001</c:v>
                </c:pt>
                <c:pt idx="531">
                  <c:v>1.2795700000000001</c:v>
                </c:pt>
                <c:pt idx="532">
                  <c:v>1.3125560000000001</c:v>
                </c:pt>
                <c:pt idx="533">
                  <c:v>1.1560520000000001</c:v>
                </c:pt>
                <c:pt idx="534">
                  <c:v>1.2362139999999999</c:v>
                </c:pt>
                <c:pt idx="535">
                  <c:v>1.1737409999999999</c:v>
                </c:pt>
                <c:pt idx="536">
                  <c:v>1.202385</c:v>
                </c:pt>
                <c:pt idx="537">
                  <c:v>1.2721180000000001</c:v>
                </c:pt>
                <c:pt idx="538">
                  <c:v>1.2356529999999999</c:v>
                </c:pt>
                <c:pt idx="539">
                  <c:v>1.129948</c:v>
                </c:pt>
                <c:pt idx="540">
                  <c:v>1.33619</c:v>
                </c:pt>
                <c:pt idx="541">
                  <c:v>1.1687749999999999</c:v>
                </c:pt>
                <c:pt idx="542">
                  <c:v>1.3043750000000001</c:v>
                </c:pt>
                <c:pt idx="543">
                  <c:v>1.213174</c:v>
                </c:pt>
                <c:pt idx="544">
                  <c:v>1.095062</c:v>
                </c:pt>
                <c:pt idx="545">
                  <c:v>1.1667700000000001</c:v>
                </c:pt>
                <c:pt idx="546">
                  <c:v>1.282877</c:v>
                </c:pt>
                <c:pt idx="547">
                  <c:v>1.1892560000000001</c:v>
                </c:pt>
                <c:pt idx="548">
                  <c:v>1.303752</c:v>
                </c:pt>
                <c:pt idx="549">
                  <c:v>1.123248</c:v>
                </c:pt>
                <c:pt idx="550">
                  <c:v>1.19268</c:v>
                </c:pt>
                <c:pt idx="551">
                  <c:v>1.237819</c:v>
                </c:pt>
                <c:pt idx="552">
                  <c:v>1.2054419999999999</c:v>
                </c:pt>
                <c:pt idx="553">
                  <c:v>1.3183849999999999</c:v>
                </c:pt>
                <c:pt idx="554">
                  <c:v>1.2761070000000001</c:v>
                </c:pt>
                <c:pt idx="555">
                  <c:v>1.2710269999999999</c:v>
                </c:pt>
                <c:pt idx="556">
                  <c:v>1.381481</c:v>
                </c:pt>
                <c:pt idx="557">
                  <c:v>1.2413209999999999</c:v>
                </c:pt>
                <c:pt idx="558">
                  <c:v>1.285088</c:v>
                </c:pt>
                <c:pt idx="559">
                  <c:v>1.1761790000000001</c:v>
                </c:pt>
                <c:pt idx="560">
                  <c:v>1.154914</c:v>
                </c:pt>
                <c:pt idx="561">
                  <c:v>1.1936070000000001</c:v>
                </c:pt>
                <c:pt idx="562">
                  <c:v>1.3038940000000001</c:v>
                </c:pt>
                <c:pt idx="563">
                  <c:v>1.3060099999999999</c:v>
                </c:pt>
                <c:pt idx="564">
                  <c:v>1.1698040000000001</c:v>
                </c:pt>
                <c:pt idx="565">
                  <c:v>1.415187</c:v>
                </c:pt>
                <c:pt idx="566">
                  <c:v>1.1659459999999999</c:v>
                </c:pt>
                <c:pt idx="567">
                  <c:v>1.1405780000000001</c:v>
                </c:pt>
                <c:pt idx="568">
                  <c:v>1.2320530000000001</c:v>
                </c:pt>
                <c:pt idx="569">
                  <c:v>1.3731370000000001</c:v>
                </c:pt>
                <c:pt idx="570">
                  <c:v>1.0409630000000001</c:v>
                </c:pt>
                <c:pt idx="571">
                  <c:v>1.2410350000000001</c:v>
                </c:pt>
                <c:pt idx="572">
                  <c:v>1.3341590000000001</c:v>
                </c:pt>
                <c:pt idx="573">
                  <c:v>1.277058</c:v>
                </c:pt>
                <c:pt idx="574">
                  <c:v>1.247689</c:v>
                </c:pt>
                <c:pt idx="575">
                  <c:v>1.5878019999999999</c:v>
                </c:pt>
                <c:pt idx="576">
                  <c:v>1.3858159999999999</c:v>
                </c:pt>
                <c:pt idx="577">
                  <c:v>1.366646</c:v>
                </c:pt>
                <c:pt idx="578">
                  <c:v>1.3305469999999999</c:v>
                </c:pt>
                <c:pt idx="579">
                  <c:v>1.4515450000000001</c:v>
                </c:pt>
                <c:pt idx="580">
                  <c:v>1.098025</c:v>
                </c:pt>
                <c:pt idx="581">
                  <c:v>1.3791180000000001</c:v>
                </c:pt>
                <c:pt idx="582">
                  <c:v>1.251377</c:v>
                </c:pt>
                <c:pt idx="583">
                  <c:v>1.3813839999999999</c:v>
                </c:pt>
                <c:pt idx="584">
                  <c:v>1.2148209999999999</c:v>
                </c:pt>
                <c:pt idx="585">
                  <c:v>1.21536</c:v>
                </c:pt>
                <c:pt idx="586">
                  <c:v>1.1367860000000001</c:v>
                </c:pt>
                <c:pt idx="587">
                  <c:v>1.3117890000000001</c:v>
                </c:pt>
                <c:pt idx="588">
                  <c:v>1.272238</c:v>
                </c:pt>
                <c:pt idx="589">
                  <c:v>1.1158570000000001</c:v>
                </c:pt>
                <c:pt idx="590">
                  <c:v>1.17554</c:v>
                </c:pt>
                <c:pt idx="591">
                  <c:v>1.185521</c:v>
                </c:pt>
                <c:pt idx="592">
                  <c:v>1.1399630000000001</c:v>
                </c:pt>
                <c:pt idx="593">
                  <c:v>1.2008099999999999</c:v>
                </c:pt>
                <c:pt idx="594">
                  <c:v>1.1959550000000001</c:v>
                </c:pt>
                <c:pt idx="595">
                  <c:v>1.359891</c:v>
                </c:pt>
                <c:pt idx="596">
                  <c:v>1.240046</c:v>
                </c:pt>
                <c:pt idx="597">
                  <c:v>1.2839389999999999</c:v>
                </c:pt>
                <c:pt idx="598">
                  <c:v>1.2186140000000001</c:v>
                </c:pt>
                <c:pt idx="599">
                  <c:v>1.1029139999999999</c:v>
                </c:pt>
                <c:pt idx="600">
                  <c:v>1.0595300000000001</c:v>
                </c:pt>
                <c:pt idx="601">
                  <c:v>1.2618480000000001</c:v>
                </c:pt>
                <c:pt idx="602">
                  <c:v>1.2186239999999999</c:v>
                </c:pt>
                <c:pt idx="603">
                  <c:v>1.187932</c:v>
                </c:pt>
                <c:pt idx="604">
                  <c:v>1.153872</c:v>
                </c:pt>
                <c:pt idx="605">
                  <c:v>1.2364269999999999</c:v>
                </c:pt>
                <c:pt idx="606">
                  <c:v>1.163205</c:v>
                </c:pt>
                <c:pt idx="607">
                  <c:v>1.1956</c:v>
                </c:pt>
                <c:pt idx="608">
                  <c:v>1.235968</c:v>
                </c:pt>
                <c:pt idx="609">
                  <c:v>1.2863180000000001</c:v>
                </c:pt>
                <c:pt idx="610">
                  <c:v>1.0994029999999999</c:v>
                </c:pt>
                <c:pt idx="611">
                  <c:v>1.1970559999999999</c:v>
                </c:pt>
                <c:pt idx="612">
                  <c:v>1.2713479999999999</c:v>
                </c:pt>
                <c:pt idx="613">
                  <c:v>1.307698</c:v>
                </c:pt>
                <c:pt idx="614">
                  <c:v>1.2861940000000001</c:v>
                </c:pt>
                <c:pt idx="615">
                  <c:v>1.274465</c:v>
                </c:pt>
                <c:pt idx="616">
                  <c:v>1.2619590000000001</c:v>
                </c:pt>
                <c:pt idx="617">
                  <c:v>1.20726</c:v>
                </c:pt>
                <c:pt idx="618">
                  <c:v>1.2817179999999999</c:v>
                </c:pt>
                <c:pt idx="619">
                  <c:v>1.3449549999999999</c:v>
                </c:pt>
                <c:pt idx="620">
                  <c:v>1.1416329999999999</c:v>
                </c:pt>
                <c:pt idx="621">
                  <c:v>1.1829879999999999</c:v>
                </c:pt>
                <c:pt idx="622">
                  <c:v>1.2212810000000001</c:v>
                </c:pt>
                <c:pt idx="623">
                  <c:v>1.194277</c:v>
                </c:pt>
                <c:pt idx="624">
                  <c:v>1.29345</c:v>
                </c:pt>
                <c:pt idx="625">
                  <c:v>1.2628699999999999</c:v>
                </c:pt>
                <c:pt idx="626">
                  <c:v>1.411435</c:v>
                </c:pt>
                <c:pt idx="627">
                  <c:v>1.276324</c:v>
                </c:pt>
                <c:pt idx="628">
                  <c:v>1.11181</c:v>
                </c:pt>
                <c:pt idx="629">
                  <c:v>1.2621519999999999</c:v>
                </c:pt>
                <c:pt idx="630">
                  <c:v>1.428474</c:v>
                </c:pt>
                <c:pt idx="631">
                  <c:v>1.415751</c:v>
                </c:pt>
                <c:pt idx="632">
                  <c:v>1.1647149999999999</c:v>
                </c:pt>
                <c:pt idx="633">
                  <c:v>1.2572460000000001</c:v>
                </c:pt>
                <c:pt idx="634">
                  <c:v>1.129726</c:v>
                </c:pt>
                <c:pt idx="635">
                  <c:v>1.3740870000000001</c:v>
                </c:pt>
                <c:pt idx="636">
                  <c:v>1.138749</c:v>
                </c:pt>
                <c:pt idx="637">
                  <c:v>1.297186</c:v>
                </c:pt>
                <c:pt idx="638">
                  <c:v>1.301709</c:v>
                </c:pt>
                <c:pt idx="639">
                  <c:v>1.2635320000000001</c:v>
                </c:pt>
                <c:pt idx="640">
                  <c:v>1.2364729999999999</c:v>
                </c:pt>
                <c:pt idx="641">
                  <c:v>1.0526770000000001</c:v>
                </c:pt>
                <c:pt idx="642">
                  <c:v>1.197654</c:v>
                </c:pt>
                <c:pt idx="643">
                  <c:v>1.1620699999999999</c:v>
                </c:pt>
                <c:pt idx="644">
                  <c:v>1.358063</c:v>
                </c:pt>
                <c:pt idx="645">
                  <c:v>1.3288340000000001</c:v>
                </c:pt>
                <c:pt idx="646">
                  <c:v>1.2122219999999999</c:v>
                </c:pt>
                <c:pt idx="647">
                  <c:v>1.288662</c:v>
                </c:pt>
                <c:pt idx="648">
                  <c:v>1.3952500000000001</c:v>
                </c:pt>
                <c:pt idx="649">
                  <c:v>1.1621729999999999</c:v>
                </c:pt>
                <c:pt idx="650">
                  <c:v>1.281558</c:v>
                </c:pt>
                <c:pt idx="651">
                  <c:v>1.1714739999999999</c:v>
                </c:pt>
                <c:pt idx="652">
                  <c:v>1.235036</c:v>
                </c:pt>
                <c:pt idx="653">
                  <c:v>1.246454</c:v>
                </c:pt>
                <c:pt idx="654">
                  <c:v>1.247727</c:v>
                </c:pt>
                <c:pt idx="655">
                  <c:v>1.2663549999999999</c:v>
                </c:pt>
                <c:pt idx="656">
                  <c:v>1.3243819999999999</c:v>
                </c:pt>
                <c:pt idx="657">
                  <c:v>1.430623</c:v>
                </c:pt>
                <c:pt idx="658">
                  <c:v>1.474723</c:v>
                </c:pt>
                <c:pt idx="659">
                  <c:v>1.270489</c:v>
                </c:pt>
                <c:pt idx="660">
                  <c:v>1.3683000000000001</c:v>
                </c:pt>
                <c:pt idx="661">
                  <c:v>1.151346</c:v>
                </c:pt>
                <c:pt idx="662">
                  <c:v>1.2095009999999999</c:v>
                </c:pt>
                <c:pt idx="663">
                  <c:v>1.2696989999999999</c:v>
                </c:pt>
                <c:pt idx="664">
                  <c:v>1.3345210000000001</c:v>
                </c:pt>
                <c:pt idx="665">
                  <c:v>1.179224</c:v>
                </c:pt>
                <c:pt idx="666">
                  <c:v>1.193568</c:v>
                </c:pt>
                <c:pt idx="667">
                  <c:v>1.2729060000000001</c:v>
                </c:pt>
                <c:pt idx="668">
                  <c:v>1.1892609999999999</c:v>
                </c:pt>
                <c:pt idx="669">
                  <c:v>1.1962299999999999</c:v>
                </c:pt>
                <c:pt idx="670">
                  <c:v>1.518796</c:v>
                </c:pt>
                <c:pt idx="671">
                  <c:v>1.223114</c:v>
                </c:pt>
                <c:pt idx="672">
                  <c:v>1.068632</c:v>
                </c:pt>
                <c:pt idx="673">
                  <c:v>1.4762150000000001</c:v>
                </c:pt>
                <c:pt idx="674">
                  <c:v>1.3661300000000001</c:v>
                </c:pt>
                <c:pt idx="675">
                  <c:v>1.2870919999999999</c:v>
                </c:pt>
                <c:pt idx="676">
                  <c:v>0.93878830000000002</c:v>
                </c:pt>
                <c:pt idx="677">
                  <c:v>1.1518250000000001</c:v>
                </c:pt>
                <c:pt idx="678">
                  <c:v>1.0998410000000001</c:v>
                </c:pt>
                <c:pt idx="679">
                  <c:v>1.3197760000000001</c:v>
                </c:pt>
                <c:pt idx="680">
                  <c:v>1.2976289999999999</c:v>
                </c:pt>
                <c:pt idx="681">
                  <c:v>1.371462</c:v>
                </c:pt>
                <c:pt idx="682">
                  <c:v>1.259798</c:v>
                </c:pt>
                <c:pt idx="683">
                  <c:v>1.282429</c:v>
                </c:pt>
                <c:pt idx="684">
                  <c:v>1.3329899999999999</c:v>
                </c:pt>
                <c:pt idx="685">
                  <c:v>1.23231</c:v>
                </c:pt>
                <c:pt idx="686">
                  <c:v>1.373901</c:v>
                </c:pt>
                <c:pt idx="687">
                  <c:v>1.194248</c:v>
                </c:pt>
                <c:pt idx="688">
                  <c:v>1.345391</c:v>
                </c:pt>
                <c:pt idx="689">
                  <c:v>1.332803</c:v>
                </c:pt>
                <c:pt idx="690">
                  <c:v>1.4010210000000001</c:v>
                </c:pt>
                <c:pt idx="691">
                  <c:v>1.36632</c:v>
                </c:pt>
                <c:pt idx="692">
                  <c:v>1.3146139999999999</c:v>
                </c:pt>
                <c:pt idx="693">
                  <c:v>1.2390840000000001</c:v>
                </c:pt>
                <c:pt idx="694">
                  <c:v>1.193365</c:v>
                </c:pt>
                <c:pt idx="695">
                  <c:v>1.1958519999999999</c:v>
                </c:pt>
                <c:pt idx="696">
                  <c:v>1.297509</c:v>
                </c:pt>
                <c:pt idx="697">
                  <c:v>1.142733</c:v>
                </c:pt>
                <c:pt idx="698">
                  <c:v>1.2044490000000001</c:v>
                </c:pt>
                <c:pt idx="699">
                  <c:v>1.4910099999999999</c:v>
                </c:pt>
                <c:pt idx="700">
                  <c:v>1.1605160000000001</c:v>
                </c:pt>
                <c:pt idx="701">
                  <c:v>1.3565210000000001</c:v>
                </c:pt>
                <c:pt idx="702">
                  <c:v>1.190234</c:v>
                </c:pt>
                <c:pt idx="703">
                  <c:v>1.3971229999999999</c:v>
                </c:pt>
                <c:pt idx="704">
                  <c:v>1.158005</c:v>
                </c:pt>
                <c:pt idx="705">
                  <c:v>1.1004659999999999</c:v>
                </c:pt>
                <c:pt idx="706">
                  <c:v>1.3136129999999999</c:v>
                </c:pt>
                <c:pt idx="707">
                  <c:v>1.319903</c:v>
                </c:pt>
                <c:pt idx="708">
                  <c:v>1.0974680000000001</c:v>
                </c:pt>
                <c:pt idx="709">
                  <c:v>0.9939907</c:v>
                </c:pt>
                <c:pt idx="710">
                  <c:v>1.2612680000000001</c:v>
                </c:pt>
                <c:pt idx="711">
                  <c:v>1.212979</c:v>
                </c:pt>
                <c:pt idx="712">
                  <c:v>1.336632</c:v>
                </c:pt>
                <c:pt idx="713">
                  <c:v>1.2766759999999999</c:v>
                </c:pt>
                <c:pt idx="714">
                  <c:v>1.3058609999999999</c:v>
                </c:pt>
                <c:pt idx="715">
                  <c:v>1.3184929999999999</c:v>
                </c:pt>
                <c:pt idx="716">
                  <c:v>1.1741140000000001</c:v>
                </c:pt>
                <c:pt idx="717">
                  <c:v>1.1787160000000001</c:v>
                </c:pt>
                <c:pt idx="718">
                  <c:v>1.2663690000000001</c:v>
                </c:pt>
                <c:pt idx="719">
                  <c:v>1.22041</c:v>
                </c:pt>
                <c:pt idx="720">
                  <c:v>1.1616740000000001</c:v>
                </c:pt>
                <c:pt idx="721">
                  <c:v>1.2025570000000001</c:v>
                </c:pt>
                <c:pt idx="722">
                  <c:v>1.198135</c:v>
                </c:pt>
                <c:pt idx="723">
                  <c:v>1.2778640000000001</c:v>
                </c:pt>
                <c:pt idx="724">
                  <c:v>1.3970359999999999</c:v>
                </c:pt>
                <c:pt idx="725">
                  <c:v>1.324576</c:v>
                </c:pt>
                <c:pt idx="726">
                  <c:v>1.2247380000000001</c:v>
                </c:pt>
                <c:pt idx="727">
                  <c:v>1.301215</c:v>
                </c:pt>
                <c:pt idx="728">
                  <c:v>1.3610629999999999</c:v>
                </c:pt>
                <c:pt idx="729">
                  <c:v>1.3023020000000001</c:v>
                </c:pt>
                <c:pt idx="730">
                  <c:v>1.1748590000000001</c:v>
                </c:pt>
                <c:pt idx="731">
                  <c:v>1.212618</c:v>
                </c:pt>
                <c:pt idx="732">
                  <c:v>1.19825</c:v>
                </c:pt>
                <c:pt idx="733">
                  <c:v>1.2672639999999999</c:v>
                </c:pt>
                <c:pt idx="734">
                  <c:v>1.004038</c:v>
                </c:pt>
                <c:pt idx="735">
                  <c:v>1.214318</c:v>
                </c:pt>
                <c:pt idx="736">
                  <c:v>1.1301110000000001</c:v>
                </c:pt>
                <c:pt idx="737">
                  <c:v>1.1885939999999999</c:v>
                </c:pt>
                <c:pt idx="738">
                  <c:v>1.298659</c:v>
                </c:pt>
                <c:pt idx="739">
                  <c:v>1.3751679999999999</c:v>
                </c:pt>
                <c:pt idx="740">
                  <c:v>1.256373</c:v>
                </c:pt>
                <c:pt idx="741">
                  <c:v>1.227393</c:v>
                </c:pt>
                <c:pt idx="742">
                  <c:v>1.132782</c:v>
                </c:pt>
                <c:pt idx="743">
                  <c:v>1.3267990000000001</c:v>
                </c:pt>
                <c:pt idx="744">
                  <c:v>1.320994</c:v>
                </c:pt>
                <c:pt idx="745">
                  <c:v>1.2357359999999999</c:v>
                </c:pt>
                <c:pt idx="746">
                  <c:v>1.2131799999999999</c:v>
                </c:pt>
                <c:pt idx="747">
                  <c:v>1.3565970000000001</c:v>
                </c:pt>
                <c:pt idx="748">
                  <c:v>1.3219879999999999</c:v>
                </c:pt>
                <c:pt idx="749">
                  <c:v>1.219028</c:v>
                </c:pt>
                <c:pt idx="750">
                  <c:v>1.2822089999999999</c:v>
                </c:pt>
                <c:pt idx="751">
                  <c:v>1.3191679999999999</c:v>
                </c:pt>
                <c:pt idx="752">
                  <c:v>1.351189</c:v>
                </c:pt>
                <c:pt idx="753">
                  <c:v>1.170892</c:v>
                </c:pt>
                <c:pt idx="754">
                  <c:v>1.2297439999999999</c:v>
                </c:pt>
                <c:pt idx="755">
                  <c:v>1.344041</c:v>
                </c:pt>
                <c:pt idx="756">
                  <c:v>1.0705800000000001</c:v>
                </c:pt>
                <c:pt idx="757">
                  <c:v>1.438653</c:v>
                </c:pt>
                <c:pt idx="758">
                  <c:v>1.390523</c:v>
                </c:pt>
                <c:pt idx="759">
                  <c:v>1.089466</c:v>
                </c:pt>
                <c:pt idx="760">
                  <c:v>1.4121999999999999</c:v>
                </c:pt>
                <c:pt idx="761">
                  <c:v>1.345321</c:v>
                </c:pt>
                <c:pt idx="762">
                  <c:v>1.293374</c:v>
                </c:pt>
                <c:pt idx="763">
                  <c:v>1.101091</c:v>
                </c:pt>
                <c:pt idx="764">
                  <c:v>1.1989350000000001</c:v>
                </c:pt>
                <c:pt idx="765">
                  <c:v>1.204952</c:v>
                </c:pt>
                <c:pt idx="766">
                  <c:v>1.2457039999999999</c:v>
                </c:pt>
                <c:pt idx="767">
                  <c:v>1.3431120000000001</c:v>
                </c:pt>
                <c:pt idx="768">
                  <c:v>1.082006</c:v>
                </c:pt>
                <c:pt idx="769">
                  <c:v>1.2964100000000001</c:v>
                </c:pt>
                <c:pt idx="770">
                  <c:v>1.2127559999999999</c:v>
                </c:pt>
                <c:pt idx="771">
                  <c:v>1.0326630000000001</c:v>
                </c:pt>
                <c:pt idx="772">
                  <c:v>1.264918</c:v>
                </c:pt>
                <c:pt idx="773">
                  <c:v>1.2097119999999999</c:v>
                </c:pt>
                <c:pt idx="774">
                  <c:v>1.068889</c:v>
                </c:pt>
                <c:pt idx="775">
                  <c:v>1.3597859999999999</c:v>
                </c:pt>
                <c:pt idx="776">
                  <c:v>1.1959880000000001</c:v>
                </c:pt>
                <c:pt idx="777">
                  <c:v>1.322951</c:v>
                </c:pt>
                <c:pt idx="778">
                  <c:v>1.113971</c:v>
                </c:pt>
                <c:pt idx="779">
                  <c:v>1.3082389999999999</c:v>
                </c:pt>
                <c:pt idx="780">
                  <c:v>1.243538</c:v>
                </c:pt>
                <c:pt idx="781">
                  <c:v>1.1925269999999999</c:v>
                </c:pt>
                <c:pt idx="782">
                  <c:v>1.349523</c:v>
                </c:pt>
                <c:pt idx="783">
                  <c:v>1.324697</c:v>
                </c:pt>
                <c:pt idx="784">
                  <c:v>1.2669429999999999</c:v>
                </c:pt>
                <c:pt idx="785">
                  <c:v>1.0313699999999999</c:v>
                </c:pt>
                <c:pt idx="786">
                  <c:v>1.0811839999999999</c:v>
                </c:pt>
                <c:pt idx="787">
                  <c:v>1.0778760000000001</c:v>
                </c:pt>
                <c:pt idx="788">
                  <c:v>1.210083</c:v>
                </c:pt>
                <c:pt idx="789">
                  <c:v>1.2559260000000001</c:v>
                </c:pt>
                <c:pt idx="790">
                  <c:v>1.360673</c:v>
                </c:pt>
                <c:pt idx="791">
                  <c:v>1.1761779999999999</c:v>
                </c:pt>
                <c:pt idx="792">
                  <c:v>1.3937839999999999</c:v>
                </c:pt>
                <c:pt idx="793">
                  <c:v>1.399972</c:v>
                </c:pt>
                <c:pt idx="794">
                  <c:v>1.088255</c:v>
                </c:pt>
                <c:pt idx="795">
                  <c:v>1.2799050000000001</c:v>
                </c:pt>
                <c:pt idx="796">
                  <c:v>1.3354760000000001</c:v>
                </c:pt>
                <c:pt idx="797">
                  <c:v>1.284672</c:v>
                </c:pt>
                <c:pt idx="798">
                  <c:v>1.1939660000000001</c:v>
                </c:pt>
                <c:pt idx="799">
                  <c:v>1.206658</c:v>
                </c:pt>
                <c:pt idx="800">
                  <c:v>1.1822870000000001</c:v>
                </c:pt>
                <c:pt idx="801">
                  <c:v>1.3111889999999999</c:v>
                </c:pt>
                <c:pt idx="802">
                  <c:v>1.2053510000000001</c:v>
                </c:pt>
                <c:pt idx="803">
                  <c:v>1.2379599999999999</c:v>
                </c:pt>
                <c:pt idx="804">
                  <c:v>1.24176</c:v>
                </c:pt>
                <c:pt idx="805">
                  <c:v>1.260764</c:v>
                </c:pt>
                <c:pt idx="806">
                  <c:v>1.1360650000000001</c:v>
                </c:pt>
                <c:pt idx="807">
                  <c:v>1.0347420000000001</c:v>
                </c:pt>
                <c:pt idx="808">
                  <c:v>1.2848539999999999</c:v>
                </c:pt>
                <c:pt idx="809">
                  <c:v>1.1788449999999999</c:v>
                </c:pt>
                <c:pt idx="810">
                  <c:v>1.2153039999999999</c:v>
                </c:pt>
                <c:pt idx="811">
                  <c:v>1.2139519999999999</c:v>
                </c:pt>
                <c:pt idx="812">
                  <c:v>1.2450650000000001</c:v>
                </c:pt>
                <c:pt idx="813">
                  <c:v>1.2537700000000001</c:v>
                </c:pt>
                <c:pt idx="814">
                  <c:v>1.2753989999999999</c:v>
                </c:pt>
                <c:pt idx="815">
                  <c:v>1.3009919999999999</c:v>
                </c:pt>
                <c:pt idx="816">
                  <c:v>1.0243230000000001</c:v>
                </c:pt>
                <c:pt idx="817">
                  <c:v>1.354085</c:v>
                </c:pt>
                <c:pt idx="818">
                  <c:v>1.0828340000000001</c:v>
                </c:pt>
                <c:pt idx="819">
                  <c:v>1.3392660000000001</c:v>
                </c:pt>
                <c:pt idx="820">
                  <c:v>1.204259</c:v>
                </c:pt>
                <c:pt idx="821">
                  <c:v>1.196134</c:v>
                </c:pt>
                <c:pt idx="822">
                  <c:v>1.282945</c:v>
                </c:pt>
                <c:pt idx="823">
                  <c:v>1.162515</c:v>
                </c:pt>
                <c:pt idx="824">
                  <c:v>1.1782969999999999</c:v>
                </c:pt>
                <c:pt idx="825">
                  <c:v>1.146355</c:v>
                </c:pt>
                <c:pt idx="826">
                  <c:v>1.3387260000000001</c:v>
                </c:pt>
                <c:pt idx="827">
                  <c:v>1.183886</c:v>
                </c:pt>
                <c:pt idx="828">
                  <c:v>1.274778</c:v>
                </c:pt>
                <c:pt idx="829">
                  <c:v>1.3242480000000001</c:v>
                </c:pt>
                <c:pt idx="830">
                  <c:v>1.2824120000000001</c:v>
                </c:pt>
                <c:pt idx="831">
                  <c:v>1.335526</c:v>
                </c:pt>
                <c:pt idx="832">
                  <c:v>1.2991569999999999</c:v>
                </c:pt>
                <c:pt idx="833">
                  <c:v>1.1582920000000001</c:v>
                </c:pt>
                <c:pt idx="834">
                  <c:v>1.0871280000000001</c:v>
                </c:pt>
                <c:pt idx="835">
                  <c:v>1.3169949999999999</c:v>
                </c:pt>
                <c:pt idx="836">
                  <c:v>1.3889560000000001</c:v>
                </c:pt>
                <c:pt idx="837">
                  <c:v>0.99096790000000001</c:v>
                </c:pt>
                <c:pt idx="838">
                  <c:v>1.2903530000000001</c:v>
                </c:pt>
                <c:pt idx="839">
                  <c:v>1.3780650000000001</c:v>
                </c:pt>
                <c:pt idx="840">
                  <c:v>1.2984880000000001</c:v>
                </c:pt>
                <c:pt idx="841">
                  <c:v>1.0429619999999999</c:v>
                </c:pt>
                <c:pt idx="842">
                  <c:v>1.338533</c:v>
                </c:pt>
                <c:pt idx="843">
                  <c:v>1.1159859999999999</c:v>
                </c:pt>
                <c:pt idx="844">
                  <c:v>1.35039</c:v>
                </c:pt>
                <c:pt idx="845">
                  <c:v>1.1396090000000001</c:v>
                </c:pt>
                <c:pt idx="846">
                  <c:v>1.1012280000000001</c:v>
                </c:pt>
                <c:pt idx="847">
                  <c:v>1.235106</c:v>
                </c:pt>
                <c:pt idx="848">
                  <c:v>1.0888310000000001</c:v>
                </c:pt>
                <c:pt idx="849">
                  <c:v>1.1883030000000001</c:v>
                </c:pt>
                <c:pt idx="850">
                  <c:v>1.2363040000000001</c:v>
                </c:pt>
                <c:pt idx="851">
                  <c:v>1.375135</c:v>
                </c:pt>
                <c:pt idx="852">
                  <c:v>1.177427</c:v>
                </c:pt>
                <c:pt idx="853">
                  <c:v>1.2182729999999999</c:v>
                </c:pt>
                <c:pt idx="854">
                  <c:v>1.340338</c:v>
                </c:pt>
                <c:pt idx="855">
                  <c:v>1.076613</c:v>
                </c:pt>
                <c:pt idx="856">
                  <c:v>1.075755</c:v>
                </c:pt>
                <c:pt idx="857">
                  <c:v>1.4657880000000001</c:v>
                </c:pt>
                <c:pt idx="858">
                  <c:v>1.2903210000000001</c:v>
                </c:pt>
                <c:pt idx="859">
                  <c:v>1.2838069999999999</c:v>
                </c:pt>
                <c:pt idx="860">
                  <c:v>1.3557140000000001</c:v>
                </c:pt>
                <c:pt idx="861">
                  <c:v>1.2708680000000001</c:v>
                </c:pt>
                <c:pt idx="862">
                  <c:v>1.2220489999999999</c:v>
                </c:pt>
                <c:pt idx="863">
                  <c:v>1.273714</c:v>
                </c:pt>
                <c:pt idx="864">
                  <c:v>1.1991050000000001</c:v>
                </c:pt>
                <c:pt idx="865">
                  <c:v>1.20678</c:v>
                </c:pt>
                <c:pt idx="866">
                  <c:v>1.2074560000000001</c:v>
                </c:pt>
                <c:pt idx="867">
                  <c:v>1.1280410000000001</c:v>
                </c:pt>
                <c:pt idx="868">
                  <c:v>1.408782</c:v>
                </c:pt>
                <c:pt idx="869">
                  <c:v>1.235055</c:v>
                </c:pt>
                <c:pt idx="870">
                  <c:v>1.3509500000000001</c:v>
                </c:pt>
                <c:pt idx="871">
                  <c:v>1.1025039999999999</c:v>
                </c:pt>
                <c:pt idx="872">
                  <c:v>1.4969760000000001</c:v>
                </c:pt>
                <c:pt idx="873">
                  <c:v>1.3224610000000001</c:v>
                </c:pt>
                <c:pt idx="874">
                  <c:v>1.218124</c:v>
                </c:pt>
                <c:pt idx="875">
                  <c:v>1.3203849999999999</c:v>
                </c:pt>
                <c:pt idx="876">
                  <c:v>1.282683</c:v>
                </c:pt>
                <c:pt idx="877">
                  <c:v>1.28613</c:v>
                </c:pt>
                <c:pt idx="878">
                  <c:v>1.215932</c:v>
                </c:pt>
                <c:pt idx="879">
                  <c:v>1.1970860000000001</c:v>
                </c:pt>
                <c:pt idx="880">
                  <c:v>1.2706839999999999</c:v>
                </c:pt>
                <c:pt idx="881">
                  <c:v>1.426377</c:v>
                </c:pt>
                <c:pt idx="882">
                  <c:v>1.1524650000000001</c:v>
                </c:pt>
                <c:pt idx="883">
                  <c:v>1.2408349999999999</c:v>
                </c:pt>
                <c:pt idx="884">
                  <c:v>1.308996</c:v>
                </c:pt>
                <c:pt idx="885">
                  <c:v>1.297069</c:v>
                </c:pt>
                <c:pt idx="886">
                  <c:v>1.267663</c:v>
                </c:pt>
                <c:pt idx="887">
                  <c:v>1.0930869999999999</c:v>
                </c:pt>
                <c:pt idx="888">
                  <c:v>1.3020499999999999</c:v>
                </c:pt>
                <c:pt idx="889">
                  <c:v>1.49143</c:v>
                </c:pt>
                <c:pt idx="890">
                  <c:v>1.1888049999999999</c:v>
                </c:pt>
                <c:pt idx="891">
                  <c:v>1.2369760000000001</c:v>
                </c:pt>
                <c:pt idx="892">
                  <c:v>1.3691679999999999</c:v>
                </c:pt>
                <c:pt idx="893">
                  <c:v>1.2339089999999999</c:v>
                </c:pt>
                <c:pt idx="894">
                  <c:v>1.2878970000000001</c:v>
                </c:pt>
                <c:pt idx="895">
                  <c:v>1.2839499999999999</c:v>
                </c:pt>
                <c:pt idx="896">
                  <c:v>1.3748119999999999</c:v>
                </c:pt>
                <c:pt idx="897">
                  <c:v>1.246289</c:v>
                </c:pt>
                <c:pt idx="898">
                  <c:v>1.1701729999999999</c:v>
                </c:pt>
                <c:pt idx="899">
                  <c:v>1.3696729999999999</c:v>
                </c:pt>
                <c:pt idx="900">
                  <c:v>1.3312390000000001</c:v>
                </c:pt>
                <c:pt idx="901">
                  <c:v>1.2580469999999999</c:v>
                </c:pt>
                <c:pt idx="902">
                  <c:v>1.295771</c:v>
                </c:pt>
                <c:pt idx="903">
                  <c:v>1.196318</c:v>
                </c:pt>
                <c:pt idx="904">
                  <c:v>1.2725230000000001</c:v>
                </c:pt>
                <c:pt idx="905">
                  <c:v>1.3567549999999999</c:v>
                </c:pt>
                <c:pt idx="906">
                  <c:v>1.1418299999999999</c:v>
                </c:pt>
                <c:pt idx="907">
                  <c:v>1.336943</c:v>
                </c:pt>
                <c:pt idx="908">
                  <c:v>1.2036070000000001</c:v>
                </c:pt>
                <c:pt idx="909">
                  <c:v>1.122509</c:v>
                </c:pt>
                <c:pt idx="910">
                  <c:v>1.2155</c:v>
                </c:pt>
                <c:pt idx="911">
                  <c:v>1.2852079999999999</c:v>
                </c:pt>
                <c:pt idx="912">
                  <c:v>1.178795</c:v>
                </c:pt>
                <c:pt idx="913">
                  <c:v>1.213543</c:v>
                </c:pt>
                <c:pt idx="914">
                  <c:v>1.256629</c:v>
                </c:pt>
                <c:pt idx="915">
                  <c:v>1.2765820000000001</c:v>
                </c:pt>
                <c:pt idx="916">
                  <c:v>1.160401</c:v>
                </c:pt>
                <c:pt idx="917">
                  <c:v>1.2261310000000001</c:v>
                </c:pt>
                <c:pt idx="918">
                  <c:v>1.0837209999999999</c:v>
                </c:pt>
                <c:pt idx="919">
                  <c:v>1.2388920000000001</c:v>
                </c:pt>
                <c:pt idx="920">
                  <c:v>1.2371380000000001</c:v>
                </c:pt>
                <c:pt idx="921">
                  <c:v>1.2613110000000001</c:v>
                </c:pt>
                <c:pt idx="922">
                  <c:v>1.261941</c:v>
                </c:pt>
                <c:pt idx="923">
                  <c:v>1.4013199999999999</c:v>
                </c:pt>
                <c:pt idx="924">
                  <c:v>1.2198530000000001</c:v>
                </c:pt>
                <c:pt idx="925">
                  <c:v>1.238558</c:v>
                </c:pt>
                <c:pt idx="926">
                  <c:v>1.323852</c:v>
                </c:pt>
                <c:pt idx="927">
                  <c:v>1.1384300000000001</c:v>
                </c:pt>
                <c:pt idx="928">
                  <c:v>1.237741</c:v>
                </c:pt>
                <c:pt idx="929">
                  <c:v>1.1809149999999999</c:v>
                </c:pt>
                <c:pt idx="930">
                  <c:v>1.253368</c:v>
                </c:pt>
                <c:pt idx="931">
                  <c:v>1.2536099999999999</c:v>
                </c:pt>
                <c:pt idx="932">
                  <c:v>1.492167</c:v>
                </c:pt>
                <c:pt idx="933">
                  <c:v>1.2002919999999999</c:v>
                </c:pt>
                <c:pt idx="934">
                  <c:v>1.1848190000000001</c:v>
                </c:pt>
                <c:pt idx="935">
                  <c:v>1.3569659999999999</c:v>
                </c:pt>
                <c:pt idx="936">
                  <c:v>1.3062849999999999</c:v>
                </c:pt>
                <c:pt idx="937">
                  <c:v>1.404758</c:v>
                </c:pt>
                <c:pt idx="938">
                  <c:v>1.3510329999999999</c:v>
                </c:pt>
                <c:pt idx="939">
                  <c:v>1.313334</c:v>
                </c:pt>
                <c:pt idx="940">
                  <c:v>1.2212430000000001</c:v>
                </c:pt>
                <c:pt idx="941">
                  <c:v>1.3065389999999999</c:v>
                </c:pt>
                <c:pt idx="942">
                  <c:v>1.1940059999999999</c:v>
                </c:pt>
                <c:pt idx="943">
                  <c:v>1.2964089999999999</c:v>
                </c:pt>
                <c:pt idx="944">
                  <c:v>1.12016</c:v>
                </c:pt>
                <c:pt idx="945">
                  <c:v>1.3748309999999999</c:v>
                </c:pt>
                <c:pt idx="946">
                  <c:v>1.2978179999999999</c:v>
                </c:pt>
                <c:pt idx="947">
                  <c:v>1.324101</c:v>
                </c:pt>
                <c:pt idx="948">
                  <c:v>1.292133</c:v>
                </c:pt>
                <c:pt idx="949">
                  <c:v>1.2833760000000001</c:v>
                </c:pt>
                <c:pt idx="950">
                  <c:v>1.3170090000000001</c:v>
                </c:pt>
                <c:pt idx="951">
                  <c:v>1.2642389999999999</c:v>
                </c:pt>
                <c:pt idx="952">
                  <c:v>1.065312</c:v>
                </c:pt>
                <c:pt idx="953">
                  <c:v>1.115138</c:v>
                </c:pt>
                <c:pt idx="954">
                  <c:v>1.2578279999999999</c:v>
                </c:pt>
                <c:pt idx="955">
                  <c:v>1.2472460000000001</c:v>
                </c:pt>
                <c:pt idx="956">
                  <c:v>1.22018</c:v>
                </c:pt>
                <c:pt idx="957">
                  <c:v>1.3024880000000001</c:v>
                </c:pt>
                <c:pt idx="958">
                  <c:v>1.21943</c:v>
                </c:pt>
                <c:pt idx="959">
                  <c:v>1.2367980000000001</c:v>
                </c:pt>
                <c:pt idx="960">
                  <c:v>1.3188569999999999</c:v>
                </c:pt>
                <c:pt idx="961">
                  <c:v>1.3659030000000001</c:v>
                </c:pt>
                <c:pt idx="962">
                  <c:v>1.309131</c:v>
                </c:pt>
                <c:pt idx="963">
                  <c:v>1.2236769999999999</c:v>
                </c:pt>
                <c:pt idx="964">
                  <c:v>1.3290789999999999</c:v>
                </c:pt>
                <c:pt idx="965">
                  <c:v>1.3640060000000001</c:v>
                </c:pt>
                <c:pt idx="966">
                  <c:v>1.1750050000000001</c:v>
                </c:pt>
                <c:pt idx="967">
                  <c:v>1.225144</c:v>
                </c:pt>
                <c:pt idx="968">
                  <c:v>1.1438900000000001</c:v>
                </c:pt>
                <c:pt idx="969">
                  <c:v>1.2711790000000001</c:v>
                </c:pt>
                <c:pt idx="970">
                  <c:v>1.1815869999999999</c:v>
                </c:pt>
                <c:pt idx="971">
                  <c:v>1.2848360000000001</c:v>
                </c:pt>
                <c:pt idx="972">
                  <c:v>1.1270500000000001</c:v>
                </c:pt>
                <c:pt idx="973">
                  <c:v>1.4880690000000001</c:v>
                </c:pt>
                <c:pt idx="974">
                  <c:v>1.3057510000000001</c:v>
                </c:pt>
                <c:pt idx="975">
                  <c:v>1.359375</c:v>
                </c:pt>
                <c:pt idx="976">
                  <c:v>1.060098</c:v>
                </c:pt>
                <c:pt idx="977">
                  <c:v>1.185276</c:v>
                </c:pt>
                <c:pt idx="978">
                  <c:v>1.436439</c:v>
                </c:pt>
                <c:pt idx="979">
                  <c:v>1.264634</c:v>
                </c:pt>
                <c:pt idx="980">
                  <c:v>1.2586630000000001</c:v>
                </c:pt>
                <c:pt idx="981">
                  <c:v>1.140339</c:v>
                </c:pt>
                <c:pt idx="982">
                  <c:v>1.3166340000000001</c:v>
                </c:pt>
                <c:pt idx="983">
                  <c:v>1.2060919999999999</c:v>
                </c:pt>
                <c:pt idx="984">
                  <c:v>1.226405</c:v>
                </c:pt>
                <c:pt idx="985">
                  <c:v>1.2002839999999999</c:v>
                </c:pt>
                <c:pt idx="986">
                  <c:v>1.1932990000000001</c:v>
                </c:pt>
                <c:pt idx="987">
                  <c:v>1.1357950000000001</c:v>
                </c:pt>
                <c:pt idx="988">
                  <c:v>1.2752730000000001</c:v>
                </c:pt>
                <c:pt idx="989">
                  <c:v>1.1673709999999999</c:v>
                </c:pt>
                <c:pt idx="990">
                  <c:v>1.267463</c:v>
                </c:pt>
                <c:pt idx="991">
                  <c:v>1.287768</c:v>
                </c:pt>
                <c:pt idx="992">
                  <c:v>1.291747</c:v>
                </c:pt>
                <c:pt idx="993">
                  <c:v>1.266364</c:v>
                </c:pt>
                <c:pt idx="994">
                  <c:v>1.2262519999999999</c:v>
                </c:pt>
                <c:pt idx="995">
                  <c:v>1.110492</c:v>
                </c:pt>
                <c:pt idx="996">
                  <c:v>1.1288530000000001</c:v>
                </c:pt>
                <c:pt idx="997">
                  <c:v>1.287015</c:v>
                </c:pt>
                <c:pt idx="998">
                  <c:v>1.2474460000000001</c:v>
                </c:pt>
                <c:pt idx="999">
                  <c:v>1.1564829999999999</c:v>
                </c:pt>
              </c:numCache>
            </c:numRef>
          </c:xVal>
          <c:yVal>
            <c:numRef>
              <c:f>'Overlay 2'!$A$2:$A$1001</c:f>
              <c:numCache>
                <c:formatCode>General</c:formatCode>
                <c:ptCount val="1000"/>
                <c:pt idx="0">
                  <c:v>93232.5</c:v>
                </c:pt>
                <c:pt idx="1">
                  <c:v>87266.7</c:v>
                </c:pt>
                <c:pt idx="2">
                  <c:v>106676.3</c:v>
                </c:pt>
                <c:pt idx="3">
                  <c:v>115814.9</c:v>
                </c:pt>
                <c:pt idx="4">
                  <c:v>98999.41</c:v>
                </c:pt>
                <c:pt idx="5">
                  <c:v>91019.02</c:v>
                </c:pt>
                <c:pt idx="6">
                  <c:v>102329.7</c:v>
                </c:pt>
                <c:pt idx="7">
                  <c:v>109148.1</c:v>
                </c:pt>
                <c:pt idx="8">
                  <c:v>97697.55</c:v>
                </c:pt>
                <c:pt idx="9">
                  <c:v>117020.5</c:v>
                </c:pt>
                <c:pt idx="10">
                  <c:v>106727.3</c:v>
                </c:pt>
                <c:pt idx="11">
                  <c:v>91861.72</c:v>
                </c:pt>
                <c:pt idx="12">
                  <c:v>96556.45</c:v>
                </c:pt>
                <c:pt idx="13">
                  <c:v>110446.6</c:v>
                </c:pt>
                <c:pt idx="14">
                  <c:v>111115.9</c:v>
                </c:pt>
                <c:pt idx="15">
                  <c:v>92529.94</c:v>
                </c:pt>
                <c:pt idx="16">
                  <c:v>104309.5</c:v>
                </c:pt>
                <c:pt idx="17">
                  <c:v>101095.6</c:v>
                </c:pt>
                <c:pt idx="18">
                  <c:v>118934.1</c:v>
                </c:pt>
                <c:pt idx="19">
                  <c:v>99746.62</c:v>
                </c:pt>
                <c:pt idx="20">
                  <c:v>113447.3</c:v>
                </c:pt>
                <c:pt idx="21">
                  <c:v>93075.95</c:v>
                </c:pt>
                <c:pt idx="22">
                  <c:v>99407.63</c:v>
                </c:pt>
                <c:pt idx="23">
                  <c:v>118504.7</c:v>
                </c:pt>
                <c:pt idx="24">
                  <c:v>102609.4</c:v>
                </c:pt>
                <c:pt idx="25">
                  <c:v>111816</c:v>
                </c:pt>
                <c:pt idx="26">
                  <c:v>112720.3</c:v>
                </c:pt>
                <c:pt idx="27">
                  <c:v>99490.78</c:v>
                </c:pt>
                <c:pt idx="28">
                  <c:v>103402.9</c:v>
                </c:pt>
                <c:pt idx="29">
                  <c:v>96826.06</c:v>
                </c:pt>
                <c:pt idx="30">
                  <c:v>100949.9</c:v>
                </c:pt>
                <c:pt idx="31">
                  <c:v>107755.2</c:v>
                </c:pt>
                <c:pt idx="32">
                  <c:v>105427.2</c:v>
                </c:pt>
                <c:pt idx="33">
                  <c:v>95182.56</c:v>
                </c:pt>
                <c:pt idx="34">
                  <c:v>103754.8</c:v>
                </c:pt>
                <c:pt idx="35">
                  <c:v>116352.1</c:v>
                </c:pt>
                <c:pt idx="36">
                  <c:v>105110.8</c:v>
                </c:pt>
                <c:pt idx="37">
                  <c:v>118775.5</c:v>
                </c:pt>
                <c:pt idx="38">
                  <c:v>98446.78</c:v>
                </c:pt>
                <c:pt idx="39">
                  <c:v>112935.8</c:v>
                </c:pt>
                <c:pt idx="40">
                  <c:v>103550.7</c:v>
                </c:pt>
                <c:pt idx="41">
                  <c:v>105082.6</c:v>
                </c:pt>
                <c:pt idx="42">
                  <c:v>99231.67</c:v>
                </c:pt>
                <c:pt idx="43">
                  <c:v>115608</c:v>
                </c:pt>
                <c:pt idx="44">
                  <c:v>92285.32</c:v>
                </c:pt>
                <c:pt idx="45">
                  <c:v>102775</c:v>
                </c:pt>
                <c:pt idx="46">
                  <c:v>91061.61</c:v>
                </c:pt>
                <c:pt idx="47">
                  <c:v>111808.8</c:v>
                </c:pt>
                <c:pt idx="48">
                  <c:v>104149.8</c:v>
                </c:pt>
                <c:pt idx="49">
                  <c:v>108438.8</c:v>
                </c:pt>
                <c:pt idx="50">
                  <c:v>112201.9</c:v>
                </c:pt>
                <c:pt idx="51">
                  <c:v>108875.8</c:v>
                </c:pt>
                <c:pt idx="52">
                  <c:v>104035.6</c:v>
                </c:pt>
                <c:pt idx="53">
                  <c:v>89316.84</c:v>
                </c:pt>
                <c:pt idx="54">
                  <c:v>98181.43</c:v>
                </c:pt>
                <c:pt idx="55">
                  <c:v>101407.6</c:v>
                </c:pt>
                <c:pt idx="56">
                  <c:v>124076.7</c:v>
                </c:pt>
                <c:pt idx="57">
                  <c:v>116899.5</c:v>
                </c:pt>
                <c:pt idx="58">
                  <c:v>95218.58</c:v>
                </c:pt>
                <c:pt idx="59">
                  <c:v>90362.880000000005</c:v>
                </c:pt>
                <c:pt idx="60">
                  <c:v>101170</c:v>
                </c:pt>
                <c:pt idx="61">
                  <c:v>100578.8</c:v>
                </c:pt>
                <c:pt idx="62">
                  <c:v>107844.2</c:v>
                </c:pt>
                <c:pt idx="63">
                  <c:v>110329.8</c:v>
                </c:pt>
                <c:pt idx="64">
                  <c:v>94409.01</c:v>
                </c:pt>
                <c:pt idx="65">
                  <c:v>101422.1</c:v>
                </c:pt>
                <c:pt idx="66">
                  <c:v>97324.63</c:v>
                </c:pt>
                <c:pt idx="67">
                  <c:v>102544.3</c:v>
                </c:pt>
                <c:pt idx="68">
                  <c:v>103137</c:v>
                </c:pt>
                <c:pt idx="69">
                  <c:v>99205.41</c:v>
                </c:pt>
                <c:pt idx="70">
                  <c:v>105488.3</c:v>
                </c:pt>
                <c:pt idx="71">
                  <c:v>109199.8</c:v>
                </c:pt>
                <c:pt idx="72">
                  <c:v>102332.3</c:v>
                </c:pt>
                <c:pt idx="73">
                  <c:v>114367.2</c:v>
                </c:pt>
                <c:pt idx="74">
                  <c:v>110840.9</c:v>
                </c:pt>
                <c:pt idx="75">
                  <c:v>106029.5</c:v>
                </c:pt>
                <c:pt idx="76">
                  <c:v>98351.91</c:v>
                </c:pt>
                <c:pt idx="77">
                  <c:v>105142.7</c:v>
                </c:pt>
                <c:pt idx="78">
                  <c:v>116664.5</c:v>
                </c:pt>
                <c:pt idx="79">
                  <c:v>107450.1</c:v>
                </c:pt>
                <c:pt idx="80">
                  <c:v>100388.5</c:v>
                </c:pt>
                <c:pt idx="81">
                  <c:v>97186.02</c:v>
                </c:pt>
                <c:pt idx="82">
                  <c:v>95148.52</c:v>
                </c:pt>
                <c:pt idx="83">
                  <c:v>113856.2</c:v>
                </c:pt>
                <c:pt idx="84">
                  <c:v>91749.55</c:v>
                </c:pt>
                <c:pt idx="85">
                  <c:v>107794.9</c:v>
                </c:pt>
                <c:pt idx="86">
                  <c:v>108965.7</c:v>
                </c:pt>
                <c:pt idx="87">
                  <c:v>112126.39999999999</c:v>
                </c:pt>
                <c:pt idx="88">
                  <c:v>96345.26</c:v>
                </c:pt>
                <c:pt idx="89">
                  <c:v>97833.43</c:v>
                </c:pt>
                <c:pt idx="90">
                  <c:v>101785.5</c:v>
                </c:pt>
                <c:pt idx="91">
                  <c:v>94574.15</c:v>
                </c:pt>
                <c:pt idx="92">
                  <c:v>105941</c:v>
                </c:pt>
                <c:pt idx="93">
                  <c:v>106829.5</c:v>
                </c:pt>
                <c:pt idx="94">
                  <c:v>99408.86</c:v>
                </c:pt>
                <c:pt idx="95">
                  <c:v>101993</c:v>
                </c:pt>
                <c:pt idx="96">
                  <c:v>98374.16</c:v>
                </c:pt>
                <c:pt idx="97">
                  <c:v>113637</c:v>
                </c:pt>
                <c:pt idx="98">
                  <c:v>120501.7</c:v>
                </c:pt>
                <c:pt idx="99">
                  <c:v>95279.94</c:v>
                </c:pt>
                <c:pt idx="100">
                  <c:v>102680</c:v>
                </c:pt>
                <c:pt idx="101">
                  <c:v>103283.8</c:v>
                </c:pt>
                <c:pt idx="102">
                  <c:v>119255.6</c:v>
                </c:pt>
                <c:pt idx="103">
                  <c:v>100927.8</c:v>
                </c:pt>
                <c:pt idx="104">
                  <c:v>110421.7</c:v>
                </c:pt>
                <c:pt idx="105">
                  <c:v>101083.3</c:v>
                </c:pt>
                <c:pt idx="106">
                  <c:v>107268.7</c:v>
                </c:pt>
                <c:pt idx="107">
                  <c:v>103117.5</c:v>
                </c:pt>
                <c:pt idx="108">
                  <c:v>105280.9</c:v>
                </c:pt>
                <c:pt idx="109">
                  <c:v>108508.8</c:v>
                </c:pt>
                <c:pt idx="110">
                  <c:v>117849.9</c:v>
                </c:pt>
                <c:pt idx="111">
                  <c:v>114440.3</c:v>
                </c:pt>
                <c:pt idx="112">
                  <c:v>110040.2</c:v>
                </c:pt>
                <c:pt idx="113">
                  <c:v>93548.09</c:v>
                </c:pt>
                <c:pt idx="114">
                  <c:v>114368.9</c:v>
                </c:pt>
                <c:pt idx="115">
                  <c:v>124431.3</c:v>
                </c:pt>
                <c:pt idx="116">
                  <c:v>104421.4</c:v>
                </c:pt>
                <c:pt idx="117">
                  <c:v>111918.7</c:v>
                </c:pt>
                <c:pt idx="118">
                  <c:v>90411.7</c:v>
                </c:pt>
                <c:pt idx="119">
                  <c:v>99745.65</c:v>
                </c:pt>
                <c:pt idx="120">
                  <c:v>93641.47</c:v>
                </c:pt>
                <c:pt idx="121">
                  <c:v>109633.9</c:v>
                </c:pt>
                <c:pt idx="122">
                  <c:v>107590.39999999999</c:v>
                </c:pt>
                <c:pt idx="123">
                  <c:v>98170.41</c:v>
                </c:pt>
                <c:pt idx="124">
                  <c:v>97477.46</c:v>
                </c:pt>
                <c:pt idx="125">
                  <c:v>105350.6</c:v>
                </c:pt>
                <c:pt idx="126">
                  <c:v>109722</c:v>
                </c:pt>
                <c:pt idx="127">
                  <c:v>103786</c:v>
                </c:pt>
                <c:pt idx="128">
                  <c:v>94570.28</c:v>
                </c:pt>
                <c:pt idx="129">
                  <c:v>105916.9</c:v>
                </c:pt>
                <c:pt idx="130">
                  <c:v>109525</c:v>
                </c:pt>
                <c:pt idx="131">
                  <c:v>104308.6</c:v>
                </c:pt>
                <c:pt idx="132">
                  <c:v>111047.5</c:v>
                </c:pt>
                <c:pt idx="133">
                  <c:v>93831.66</c:v>
                </c:pt>
                <c:pt idx="134">
                  <c:v>81620.59</c:v>
                </c:pt>
                <c:pt idx="135">
                  <c:v>104822.1</c:v>
                </c:pt>
                <c:pt idx="136">
                  <c:v>106754.2</c:v>
                </c:pt>
                <c:pt idx="137">
                  <c:v>113049.8</c:v>
                </c:pt>
                <c:pt idx="138">
                  <c:v>110784.7</c:v>
                </c:pt>
                <c:pt idx="139">
                  <c:v>105440.8</c:v>
                </c:pt>
                <c:pt idx="140">
                  <c:v>113242.5</c:v>
                </c:pt>
                <c:pt idx="141">
                  <c:v>101715.1</c:v>
                </c:pt>
                <c:pt idx="142">
                  <c:v>96706.03</c:v>
                </c:pt>
                <c:pt idx="143">
                  <c:v>107796.9</c:v>
                </c:pt>
                <c:pt idx="144">
                  <c:v>111750.1</c:v>
                </c:pt>
                <c:pt idx="145">
                  <c:v>88222.18</c:v>
                </c:pt>
                <c:pt idx="146">
                  <c:v>95442.17</c:v>
                </c:pt>
                <c:pt idx="147">
                  <c:v>125225.4</c:v>
                </c:pt>
                <c:pt idx="148">
                  <c:v>85928.77</c:v>
                </c:pt>
                <c:pt idx="149">
                  <c:v>104472.4</c:v>
                </c:pt>
                <c:pt idx="150">
                  <c:v>102308.2</c:v>
                </c:pt>
                <c:pt idx="151">
                  <c:v>112819.6</c:v>
                </c:pt>
                <c:pt idx="152">
                  <c:v>99870.83</c:v>
                </c:pt>
                <c:pt idx="153">
                  <c:v>97271.41</c:v>
                </c:pt>
                <c:pt idx="154">
                  <c:v>108736.1</c:v>
                </c:pt>
                <c:pt idx="155">
                  <c:v>100700.4</c:v>
                </c:pt>
                <c:pt idx="156">
                  <c:v>102054.3</c:v>
                </c:pt>
                <c:pt idx="157">
                  <c:v>105417.8</c:v>
                </c:pt>
                <c:pt idx="158">
                  <c:v>107644.3</c:v>
                </c:pt>
                <c:pt idx="159">
                  <c:v>103549.3</c:v>
                </c:pt>
                <c:pt idx="160">
                  <c:v>114701.5</c:v>
                </c:pt>
                <c:pt idx="161">
                  <c:v>120146</c:v>
                </c:pt>
                <c:pt idx="162">
                  <c:v>110901.4</c:v>
                </c:pt>
                <c:pt idx="163">
                  <c:v>107247.7</c:v>
                </c:pt>
                <c:pt idx="164">
                  <c:v>104628.6</c:v>
                </c:pt>
                <c:pt idx="165">
                  <c:v>88286.92</c:v>
                </c:pt>
                <c:pt idx="166">
                  <c:v>106594.9</c:v>
                </c:pt>
                <c:pt idx="167">
                  <c:v>100063.9</c:v>
                </c:pt>
                <c:pt idx="168">
                  <c:v>94588.98</c:v>
                </c:pt>
                <c:pt idx="169">
                  <c:v>97812.160000000003</c:v>
                </c:pt>
                <c:pt idx="170">
                  <c:v>107036.2</c:v>
                </c:pt>
                <c:pt idx="171">
                  <c:v>90566.28</c:v>
                </c:pt>
                <c:pt idx="172">
                  <c:v>87515.1</c:v>
                </c:pt>
                <c:pt idx="173">
                  <c:v>105807</c:v>
                </c:pt>
                <c:pt idx="174">
                  <c:v>106793.7</c:v>
                </c:pt>
                <c:pt idx="175">
                  <c:v>103757</c:v>
                </c:pt>
                <c:pt idx="176">
                  <c:v>106457.2</c:v>
                </c:pt>
                <c:pt idx="177">
                  <c:v>102032.4</c:v>
                </c:pt>
                <c:pt idx="178">
                  <c:v>118472.3</c:v>
                </c:pt>
                <c:pt idx="179">
                  <c:v>101770.9</c:v>
                </c:pt>
                <c:pt idx="180">
                  <c:v>94399.54</c:v>
                </c:pt>
                <c:pt idx="181">
                  <c:v>100465.5</c:v>
                </c:pt>
                <c:pt idx="182">
                  <c:v>100364</c:v>
                </c:pt>
                <c:pt idx="183">
                  <c:v>114279.2</c:v>
                </c:pt>
                <c:pt idx="184">
                  <c:v>96815.16</c:v>
                </c:pt>
                <c:pt idx="185">
                  <c:v>104833.4</c:v>
                </c:pt>
                <c:pt idx="186">
                  <c:v>103682.8</c:v>
                </c:pt>
                <c:pt idx="187">
                  <c:v>118300.9</c:v>
                </c:pt>
                <c:pt idx="188">
                  <c:v>94705.73</c:v>
                </c:pt>
                <c:pt idx="189">
                  <c:v>112699.9</c:v>
                </c:pt>
                <c:pt idx="190">
                  <c:v>90684.51</c:v>
                </c:pt>
                <c:pt idx="191">
                  <c:v>105067.6</c:v>
                </c:pt>
                <c:pt idx="192">
                  <c:v>97169.600000000006</c:v>
                </c:pt>
                <c:pt idx="193">
                  <c:v>104521.3</c:v>
                </c:pt>
                <c:pt idx="194">
                  <c:v>106918.9</c:v>
                </c:pt>
                <c:pt idx="195">
                  <c:v>92696.68</c:v>
                </c:pt>
                <c:pt idx="196">
                  <c:v>104719.4</c:v>
                </c:pt>
                <c:pt idx="197">
                  <c:v>118361.60000000001</c:v>
                </c:pt>
                <c:pt idx="198">
                  <c:v>93189.22</c:v>
                </c:pt>
                <c:pt idx="199">
                  <c:v>107827.8</c:v>
                </c:pt>
                <c:pt idx="200">
                  <c:v>99812.88</c:v>
                </c:pt>
                <c:pt idx="201">
                  <c:v>102536.2</c:v>
                </c:pt>
                <c:pt idx="202">
                  <c:v>95524.17</c:v>
                </c:pt>
                <c:pt idx="203">
                  <c:v>105262.3</c:v>
                </c:pt>
                <c:pt idx="204">
                  <c:v>104514.1</c:v>
                </c:pt>
                <c:pt idx="205">
                  <c:v>102977.9</c:v>
                </c:pt>
                <c:pt idx="206">
                  <c:v>112432.9</c:v>
                </c:pt>
                <c:pt idx="207">
                  <c:v>121909.4</c:v>
                </c:pt>
                <c:pt idx="208">
                  <c:v>107264.6</c:v>
                </c:pt>
                <c:pt idx="209">
                  <c:v>107902.5</c:v>
                </c:pt>
                <c:pt idx="210">
                  <c:v>118442.1</c:v>
                </c:pt>
                <c:pt idx="211">
                  <c:v>88886.21</c:v>
                </c:pt>
                <c:pt idx="212">
                  <c:v>112788.8</c:v>
                </c:pt>
                <c:pt idx="213">
                  <c:v>90725.42</c:v>
                </c:pt>
                <c:pt idx="214">
                  <c:v>117355.7</c:v>
                </c:pt>
                <c:pt idx="215">
                  <c:v>101134.6</c:v>
                </c:pt>
                <c:pt idx="216">
                  <c:v>107406.9</c:v>
                </c:pt>
                <c:pt idx="217">
                  <c:v>101848.1</c:v>
                </c:pt>
                <c:pt idx="218">
                  <c:v>119841.4</c:v>
                </c:pt>
                <c:pt idx="219">
                  <c:v>101800.8</c:v>
                </c:pt>
                <c:pt idx="220">
                  <c:v>107538.5</c:v>
                </c:pt>
                <c:pt idx="221">
                  <c:v>111073.8</c:v>
                </c:pt>
                <c:pt idx="222">
                  <c:v>104811.7</c:v>
                </c:pt>
                <c:pt idx="223">
                  <c:v>101919.9</c:v>
                </c:pt>
                <c:pt idx="224">
                  <c:v>132069.6</c:v>
                </c:pt>
                <c:pt idx="225">
                  <c:v>98586.880000000005</c:v>
                </c:pt>
                <c:pt idx="226">
                  <c:v>93139.81</c:v>
                </c:pt>
                <c:pt idx="227">
                  <c:v>102380.3</c:v>
                </c:pt>
                <c:pt idx="228">
                  <c:v>95684.09</c:v>
                </c:pt>
                <c:pt idx="229">
                  <c:v>99058.34</c:v>
                </c:pt>
                <c:pt idx="230">
                  <c:v>95879.49</c:v>
                </c:pt>
                <c:pt idx="231">
                  <c:v>108610.3</c:v>
                </c:pt>
                <c:pt idx="232">
                  <c:v>105936.4</c:v>
                </c:pt>
                <c:pt idx="233">
                  <c:v>109678.3</c:v>
                </c:pt>
                <c:pt idx="234">
                  <c:v>91181.69</c:v>
                </c:pt>
                <c:pt idx="235">
                  <c:v>109256.9</c:v>
                </c:pt>
                <c:pt idx="236">
                  <c:v>98599.69</c:v>
                </c:pt>
                <c:pt idx="237">
                  <c:v>96374.53</c:v>
                </c:pt>
                <c:pt idx="238">
                  <c:v>95651.83</c:v>
                </c:pt>
                <c:pt idx="239">
                  <c:v>97681.88</c:v>
                </c:pt>
                <c:pt idx="240">
                  <c:v>108827.6</c:v>
                </c:pt>
                <c:pt idx="241">
                  <c:v>110192.6</c:v>
                </c:pt>
                <c:pt idx="242">
                  <c:v>98656.31</c:v>
                </c:pt>
                <c:pt idx="243">
                  <c:v>98640.8</c:v>
                </c:pt>
                <c:pt idx="244">
                  <c:v>94507.09</c:v>
                </c:pt>
                <c:pt idx="245">
                  <c:v>100392.4</c:v>
                </c:pt>
                <c:pt idx="246">
                  <c:v>105857.60000000001</c:v>
                </c:pt>
                <c:pt idx="247">
                  <c:v>113755.5</c:v>
                </c:pt>
                <c:pt idx="248">
                  <c:v>105025.7</c:v>
                </c:pt>
                <c:pt idx="249">
                  <c:v>95473.72</c:v>
                </c:pt>
                <c:pt idx="250">
                  <c:v>98870.98</c:v>
                </c:pt>
                <c:pt idx="251">
                  <c:v>90615.95</c:v>
                </c:pt>
                <c:pt idx="252">
                  <c:v>112634.6</c:v>
                </c:pt>
                <c:pt idx="253">
                  <c:v>99219.91</c:v>
                </c:pt>
                <c:pt idx="254">
                  <c:v>104796.5</c:v>
                </c:pt>
                <c:pt idx="255">
                  <c:v>110533</c:v>
                </c:pt>
                <c:pt idx="256">
                  <c:v>86724.79</c:v>
                </c:pt>
                <c:pt idx="257">
                  <c:v>103873.8</c:v>
                </c:pt>
                <c:pt idx="258">
                  <c:v>101501.3</c:v>
                </c:pt>
                <c:pt idx="259">
                  <c:v>119848.3</c:v>
                </c:pt>
                <c:pt idx="260">
                  <c:v>107830.5</c:v>
                </c:pt>
                <c:pt idx="261">
                  <c:v>99816.54</c:v>
                </c:pt>
                <c:pt idx="262">
                  <c:v>107922.1</c:v>
                </c:pt>
                <c:pt idx="263">
                  <c:v>97563.79</c:v>
                </c:pt>
                <c:pt idx="264">
                  <c:v>94538.05</c:v>
                </c:pt>
                <c:pt idx="265">
                  <c:v>102089.8</c:v>
                </c:pt>
                <c:pt idx="266">
                  <c:v>102323.6</c:v>
                </c:pt>
                <c:pt idx="267">
                  <c:v>107814</c:v>
                </c:pt>
                <c:pt idx="268">
                  <c:v>111384.6</c:v>
                </c:pt>
                <c:pt idx="269">
                  <c:v>105142.9</c:v>
                </c:pt>
                <c:pt idx="270">
                  <c:v>92800.9</c:v>
                </c:pt>
                <c:pt idx="271">
                  <c:v>101124.4</c:v>
                </c:pt>
                <c:pt idx="272">
                  <c:v>103993.1</c:v>
                </c:pt>
                <c:pt idx="273">
                  <c:v>108539.6</c:v>
                </c:pt>
                <c:pt idx="274">
                  <c:v>110379.7</c:v>
                </c:pt>
                <c:pt idx="275">
                  <c:v>113169.8</c:v>
                </c:pt>
                <c:pt idx="276">
                  <c:v>118481.9</c:v>
                </c:pt>
                <c:pt idx="277">
                  <c:v>103256.7</c:v>
                </c:pt>
                <c:pt idx="278">
                  <c:v>103030.3</c:v>
                </c:pt>
                <c:pt idx="279">
                  <c:v>106306.5</c:v>
                </c:pt>
                <c:pt idx="280">
                  <c:v>99263.66</c:v>
                </c:pt>
                <c:pt idx="281">
                  <c:v>102683.4</c:v>
                </c:pt>
                <c:pt idx="282">
                  <c:v>106783</c:v>
                </c:pt>
                <c:pt idx="283">
                  <c:v>107084.5</c:v>
                </c:pt>
                <c:pt idx="284">
                  <c:v>99903.67</c:v>
                </c:pt>
                <c:pt idx="285">
                  <c:v>105059.2</c:v>
                </c:pt>
                <c:pt idx="286">
                  <c:v>108281</c:v>
                </c:pt>
                <c:pt idx="287">
                  <c:v>101912.2</c:v>
                </c:pt>
                <c:pt idx="288">
                  <c:v>102970.8</c:v>
                </c:pt>
                <c:pt idx="289">
                  <c:v>100803.1</c:v>
                </c:pt>
                <c:pt idx="290">
                  <c:v>100609.9</c:v>
                </c:pt>
                <c:pt idx="291">
                  <c:v>102859.9</c:v>
                </c:pt>
                <c:pt idx="292">
                  <c:v>112779.5</c:v>
                </c:pt>
                <c:pt idx="293">
                  <c:v>99696.09</c:v>
                </c:pt>
                <c:pt idx="294">
                  <c:v>102461.4</c:v>
                </c:pt>
                <c:pt idx="295">
                  <c:v>91556.58</c:v>
                </c:pt>
                <c:pt idx="296">
                  <c:v>108975.8</c:v>
                </c:pt>
                <c:pt idx="297">
                  <c:v>108161.9</c:v>
                </c:pt>
                <c:pt idx="298">
                  <c:v>111805.3</c:v>
                </c:pt>
                <c:pt idx="299">
                  <c:v>98772.09</c:v>
                </c:pt>
                <c:pt idx="300">
                  <c:v>108219.6</c:v>
                </c:pt>
                <c:pt idx="301">
                  <c:v>102470.2</c:v>
                </c:pt>
                <c:pt idx="302">
                  <c:v>104683.3</c:v>
                </c:pt>
                <c:pt idx="303">
                  <c:v>107995.9</c:v>
                </c:pt>
                <c:pt idx="304">
                  <c:v>115276.8</c:v>
                </c:pt>
                <c:pt idx="305">
                  <c:v>109051</c:v>
                </c:pt>
                <c:pt idx="306">
                  <c:v>99294.55</c:v>
                </c:pt>
                <c:pt idx="307">
                  <c:v>87228.99</c:v>
                </c:pt>
                <c:pt idx="308">
                  <c:v>113113.1</c:v>
                </c:pt>
                <c:pt idx="309">
                  <c:v>112418.1</c:v>
                </c:pt>
                <c:pt idx="310">
                  <c:v>106183.3</c:v>
                </c:pt>
                <c:pt idx="311">
                  <c:v>106462</c:v>
                </c:pt>
                <c:pt idx="312">
                  <c:v>106745.8</c:v>
                </c:pt>
                <c:pt idx="313">
                  <c:v>108038.9</c:v>
                </c:pt>
                <c:pt idx="314">
                  <c:v>97173.14</c:v>
                </c:pt>
                <c:pt idx="315">
                  <c:v>100803.9</c:v>
                </c:pt>
                <c:pt idx="316">
                  <c:v>97358.99</c:v>
                </c:pt>
                <c:pt idx="317">
                  <c:v>111133.7</c:v>
                </c:pt>
                <c:pt idx="318">
                  <c:v>110797.3</c:v>
                </c:pt>
                <c:pt idx="319">
                  <c:v>100119.9</c:v>
                </c:pt>
                <c:pt idx="320">
                  <c:v>108329.2</c:v>
                </c:pt>
                <c:pt idx="321">
                  <c:v>119501.9</c:v>
                </c:pt>
                <c:pt idx="322">
                  <c:v>104128.1</c:v>
                </c:pt>
                <c:pt idx="323">
                  <c:v>101806.39999999999</c:v>
                </c:pt>
                <c:pt idx="324">
                  <c:v>100389.5</c:v>
                </c:pt>
                <c:pt idx="325">
                  <c:v>99460.800000000003</c:v>
                </c:pt>
                <c:pt idx="326">
                  <c:v>107963</c:v>
                </c:pt>
                <c:pt idx="327">
                  <c:v>101260.6</c:v>
                </c:pt>
                <c:pt idx="328">
                  <c:v>105240.9</c:v>
                </c:pt>
                <c:pt idx="329">
                  <c:v>100624.8</c:v>
                </c:pt>
                <c:pt idx="330">
                  <c:v>99769.41</c:v>
                </c:pt>
                <c:pt idx="331">
                  <c:v>106143.1</c:v>
                </c:pt>
                <c:pt idx="332">
                  <c:v>103437.1</c:v>
                </c:pt>
                <c:pt idx="333">
                  <c:v>98035.82</c:v>
                </c:pt>
                <c:pt idx="334">
                  <c:v>98148.53</c:v>
                </c:pt>
                <c:pt idx="335">
                  <c:v>100095.3</c:v>
                </c:pt>
                <c:pt idx="336">
                  <c:v>102774</c:v>
                </c:pt>
                <c:pt idx="337">
                  <c:v>95164.2</c:v>
                </c:pt>
                <c:pt idx="338">
                  <c:v>110350.7</c:v>
                </c:pt>
                <c:pt idx="339">
                  <c:v>101156.8</c:v>
                </c:pt>
                <c:pt idx="340">
                  <c:v>108911.1</c:v>
                </c:pt>
                <c:pt idx="341">
                  <c:v>97508.3</c:v>
                </c:pt>
                <c:pt idx="342">
                  <c:v>108488.2</c:v>
                </c:pt>
                <c:pt idx="343">
                  <c:v>102317.8</c:v>
                </c:pt>
                <c:pt idx="344">
                  <c:v>111910</c:v>
                </c:pt>
                <c:pt idx="345">
                  <c:v>105801.2</c:v>
                </c:pt>
                <c:pt idx="346">
                  <c:v>115133.8</c:v>
                </c:pt>
                <c:pt idx="347">
                  <c:v>105677.5</c:v>
                </c:pt>
                <c:pt idx="348">
                  <c:v>111387.1</c:v>
                </c:pt>
                <c:pt idx="349">
                  <c:v>108084.2</c:v>
                </c:pt>
                <c:pt idx="350">
                  <c:v>84538.59</c:v>
                </c:pt>
                <c:pt idx="351">
                  <c:v>97496.02</c:v>
                </c:pt>
                <c:pt idx="352">
                  <c:v>108802.8</c:v>
                </c:pt>
                <c:pt idx="353">
                  <c:v>106947.1</c:v>
                </c:pt>
                <c:pt idx="354">
                  <c:v>121490.1</c:v>
                </c:pt>
                <c:pt idx="355">
                  <c:v>100392.3</c:v>
                </c:pt>
                <c:pt idx="356">
                  <c:v>101199.6</c:v>
                </c:pt>
                <c:pt idx="357">
                  <c:v>101792.8</c:v>
                </c:pt>
                <c:pt idx="358">
                  <c:v>104185.1</c:v>
                </c:pt>
                <c:pt idx="359">
                  <c:v>118994.7</c:v>
                </c:pt>
                <c:pt idx="360">
                  <c:v>105433.60000000001</c:v>
                </c:pt>
                <c:pt idx="361">
                  <c:v>109675.6</c:v>
                </c:pt>
                <c:pt idx="362">
                  <c:v>119504.8</c:v>
                </c:pt>
                <c:pt idx="363">
                  <c:v>116115.4</c:v>
                </c:pt>
                <c:pt idx="364">
                  <c:v>92944.3</c:v>
                </c:pt>
                <c:pt idx="365">
                  <c:v>99822.05</c:v>
                </c:pt>
                <c:pt idx="366">
                  <c:v>98614.6</c:v>
                </c:pt>
                <c:pt idx="367">
                  <c:v>104455.6</c:v>
                </c:pt>
                <c:pt idx="368">
                  <c:v>91797.67</c:v>
                </c:pt>
                <c:pt idx="369">
                  <c:v>101561.9</c:v>
                </c:pt>
                <c:pt idx="370">
                  <c:v>118580.8</c:v>
                </c:pt>
                <c:pt idx="371">
                  <c:v>105663.9</c:v>
                </c:pt>
                <c:pt idx="372">
                  <c:v>107902.8</c:v>
                </c:pt>
                <c:pt idx="373">
                  <c:v>95569.279999999999</c:v>
                </c:pt>
                <c:pt idx="374">
                  <c:v>103710.9</c:v>
                </c:pt>
                <c:pt idx="375">
                  <c:v>103383.3</c:v>
                </c:pt>
                <c:pt idx="376">
                  <c:v>99354.1</c:v>
                </c:pt>
                <c:pt idx="377">
                  <c:v>108523.2</c:v>
                </c:pt>
                <c:pt idx="378">
                  <c:v>98240.04</c:v>
                </c:pt>
                <c:pt idx="379">
                  <c:v>103171</c:v>
                </c:pt>
                <c:pt idx="380">
                  <c:v>106634.8</c:v>
                </c:pt>
                <c:pt idx="381">
                  <c:v>96955.59</c:v>
                </c:pt>
                <c:pt idx="382">
                  <c:v>103132.2</c:v>
                </c:pt>
                <c:pt idx="383">
                  <c:v>93863.54</c:v>
                </c:pt>
                <c:pt idx="384">
                  <c:v>96615.48</c:v>
                </c:pt>
                <c:pt idx="385">
                  <c:v>92681.41</c:v>
                </c:pt>
                <c:pt idx="386">
                  <c:v>86930.11</c:v>
                </c:pt>
                <c:pt idx="387">
                  <c:v>97321.64</c:v>
                </c:pt>
                <c:pt idx="388">
                  <c:v>92310.61</c:v>
                </c:pt>
                <c:pt idx="389">
                  <c:v>104254.2</c:v>
                </c:pt>
                <c:pt idx="390">
                  <c:v>113268.3</c:v>
                </c:pt>
                <c:pt idx="391">
                  <c:v>110231.3</c:v>
                </c:pt>
                <c:pt idx="392">
                  <c:v>90852.83</c:v>
                </c:pt>
                <c:pt idx="393">
                  <c:v>99751.91</c:v>
                </c:pt>
                <c:pt idx="394">
                  <c:v>105655.2</c:v>
                </c:pt>
                <c:pt idx="395">
                  <c:v>100049.4</c:v>
                </c:pt>
                <c:pt idx="396">
                  <c:v>106429.3</c:v>
                </c:pt>
                <c:pt idx="397">
                  <c:v>100591.5</c:v>
                </c:pt>
                <c:pt idx="398">
                  <c:v>90826.77</c:v>
                </c:pt>
                <c:pt idx="399">
                  <c:v>97679.2</c:v>
                </c:pt>
                <c:pt idx="400">
                  <c:v>108179.8</c:v>
                </c:pt>
                <c:pt idx="401">
                  <c:v>97001.8</c:v>
                </c:pt>
                <c:pt idx="402">
                  <c:v>112899.8</c:v>
                </c:pt>
                <c:pt idx="403">
                  <c:v>115713.7</c:v>
                </c:pt>
                <c:pt idx="404">
                  <c:v>102605.2</c:v>
                </c:pt>
                <c:pt idx="405">
                  <c:v>123057.5</c:v>
                </c:pt>
                <c:pt idx="406">
                  <c:v>89317.78</c:v>
                </c:pt>
                <c:pt idx="407">
                  <c:v>97470.63</c:v>
                </c:pt>
                <c:pt idx="408">
                  <c:v>100187.5</c:v>
                </c:pt>
                <c:pt idx="409">
                  <c:v>114630.8</c:v>
                </c:pt>
                <c:pt idx="410">
                  <c:v>92961.25</c:v>
                </c:pt>
                <c:pt idx="411">
                  <c:v>105128.2</c:v>
                </c:pt>
                <c:pt idx="412">
                  <c:v>110886.39999999999</c:v>
                </c:pt>
                <c:pt idx="413">
                  <c:v>103399.7</c:v>
                </c:pt>
                <c:pt idx="414">
                  <c:v>98156.4</c:v>
                </c:pt>
                <c:pt idx="415">
                  <c:v>109162.3</c:v>
                </c:pt>
                <c:pt idx="416">
                  <c:v>104284.7</c:v>
                </c:pt>
                <c:pt idx="417">
                  <c:v>100139.9</c:v>
                </c:pt>
                <c:pt idx="418">
                  <c:v>101589.4</c:v>
                </c:pt>
                <c:pt idx="419">
                  <c:v>110181.9</c:v>
                </c:pt>
                <c:pt idx="420">
                  <c:v>92726.25</c:v>
                </c:pt>
                <c:pt idx="421">
                  <c:v>107779.2</c:v>
                </c:pt>
                <c:pt idx="422">
                  <c:v>108904.8</c:v>
                </c:pt>
                <c:pt idx="423">
                  <c:v>98240.68</c:v>
                </c:pt>
                <c:pt idx="424">
                  <c:v>104525</c:v>
                </c:pt>
                <c:pt idx="425">
                  <c:v>104447</c:v>
                </c:pt>
                <c:pt idx="426">
                  <c:v>109814.1</c:v>
                </c:pt>
                <c:pt idx="427">
                  <c:v>102426.6</c:v>
                </c:pt>
                <c:pt idx="428">
                  <c:v>97582.52</c:v>
                </c:pt>
                <c:pt idx="429">
                  <c:v>101499.5</c:v>
                </c:pt>
                <c:pt idx="430">
                  <c:v>104014.7</c:v>
                </c:pt>
                <c:pt idx="431">
                  <c:v>95565.5</c:v>
                </c:pt>
                <c:pt idx="432">
                  <c:v>117687.2</c:v>
                </c:pt>
                <c:pt idx="433">
                  <c:v>106828.4</c:v>
                </c:pt>
                <c:pt idx="434">
                  <c:v>120328.1</c:v>
                </c:pt>
                <c:pt idx="435">
                  <c:v>111485.1</c:v>
                </c:pt>
                <c:pt idx="436">
                  <c:v>110337.2</c:v>
                </c:pt>
                <c:pt idx="437">
                  <c:v>108879.7</c:v>
                </c:pt>
                <c:pt idx="438">
                  <c:v>111073.9</c:v>
                </c:pt>
                <c:pt idx="439">
                  <c:v>106829</c:v>
                </c:pt>
                <c:pt idx="440">
                  <c:v>104909.6</c:v>
                </c:pt>
                <c:pt idx="441">
                  <c:v>94046.48</c:v>
                </c:pt>
                <c:pt idx="442">
                  <c:v>101698.8</c:v>
                </c:pt>
                <c:pt idx="443">
                  <c:v>92649.79</c:v>
                </c:pt>
                <c:pt idx="444">
                  <c:v>103203.9</c:v>
                </c:pt>
                <c:pt idx="445">
                  <c:v>103450.4</c:v>
                </c:pt>
                <c:pt idx="446">
                  <c:v>86109.53</c:v>
                </c:pt>
                <c:pt idx="447">
                  <c:v>104829.8</c:v>
                </c:pt>
                <c:pt idx="448">
                  <c:v>96526.73</c:v>
                </c:pt>
                <c:pt idx="449">
                  <c:v>101846.3</c:v>
                </c:pt>
                <c:pt idx="450">
                  <c:v>103691.6</c:v>
                </c:pt>
                <c:pt idx="451">
                  <c:v>129420.9</c:v>
                </c:pt>
                <c:pt idx="452">
                  <c:v>109586.2</c:v>
                </c:pt>
                <c:pt idx="453">
                  <c:v>95974.09</c:v>
                </c:pt>
                <c:pt idx="454">
                  <c:v>106861.1</c:v>
                </c:pt>
                <c:pt idx="455">
                  <c:v>102632.9</c:v>
                </c:pt>
                <c:pt idx="456">
                  <c:v>97869.5</c:v>
                </c:pt>
                <c:pt idx="457">
                  <c:v>103679.2</c:v>
                </c:pt>
                <c:pt idx="458">
                  <c:v>106851.2</c:v>
                </c:pt>
                <c:pt idx="459">
                  <c:v>109524.8</c:v>
                </c:pt>
                <c:pt idx="460">
                  <c:v>95806.48</c:v>
                </c:pt>
                <c:pt idx="461">
                  <c:v>102173.1</c:v>
                </c:pt>
                <c:pt idx="462">
                  <c:v>99013.26</c:v>
                </c:pt>
                <c:pt idx="463">
                  <c:v>116315.2</c:v>
                </c:pt>
                <c:pt idx="464">
                  <c:v>84675.13</c:v>
                </c:pt>
                <c:pt idx="465">
                  <c:v>90199.74</c:v>
                </c:pt>
                <c:pt idx="466">
                  <c:v>107082.4</c:v>
                </c:pt>
                <c:pt idx="467">
                  <c:v>116036.1</c:v>
                </c:pt>
                <c:pt idx="468">
                  <c:v>107650.5</c:v>
                </c:pt>
                <c:pt idx="469">
                  <c:v>101663.6</c:v>
                </c:pt>
                <c:pt idx="470">
                  <c:v>80841.149999999994</c:v>
                </c:pt>
                <c:pt idx="471">
                  <c:v>106413.8</c:v>
                </c:pt>
                <c:pt idx="472">
                  <c:v>109675.4</c:v>
                </c:pt>
                <c:pt idx="473">
                  <c:v>98771.19</c:v>
                </c:pt>
                <c:pt idx="474">
                  <c:v>106845.8</c:v>
                </c:pt>
                <c:pt idx="475">
                  <c:v>97402.69</c:v>
                </c:pt>
                <c:pt idx="476">
                  <c:v>113786.5</c:v>
                </c:pt>
                <c:pt idx="477">
                  <c:v>110551.9</c:v>
                </c:pt>
                <c:pt idx="478">
                  <c:v>102803.9</c:v>
                </c:pt>
                <c:pt idx="479">
                  <c:v>123496.9</c:v>
                </c:pt>
                <c:pt idx="480">
                  <c:v>118128.6</c:v>
                </c:pt>
                <c:pt idx="481">
                  <c:v>106268.6</c:v>
                </c:pt>
                <c:pt idx="482">
                  <c:v>98788.52</c:v>
                </c:pt>
                <c:pt idx="483">
                  <c:v>100388.8</c:v>
                </c:pt>
                <c:pt idx="484">
                  <c:v>101895.1</c:v>
                </c:pt>
                <c:pt idx="485">
                  <c:v>95861.3</c:v>
                </c:pt>
                <c:pt idx="486">
                  <c:v>111923.5</c:v>
                </c:pt>
                <c:pt idx="487">
                  <c:v>102366.39999999999</c:v>
                </c:pt>
                <c:pt idx="488">
                  <c:v>100562.5</c:v>
                </c:pt>
                <c:pt idx="489">
                  <c:v>92897.13</c:v>
                </c:pt>
                <c:pt idx="490">
                  <c:v>103646.2</c:v>
                </c:pt>
                <c:pt idx="491">
                  <c:v>107231.7</c:v>
                </c:pt>
                <c:pt idx="492">
                  <c:v>96607.4</c:v>
                </c:pt>
                <c:pt idx="493">
                  <c:v>105518.5</c:v>
                </c:pt>
                <c:pt idx="494">
                  <c:v>102130.8</c:v>
                </c:pt>
                <c:pt idx="495">
                  <c:v>97183.64</c:v>
                </c:pt>
                <c:pt idx="496">
                  <c:v>89505.99</c:v>
                </c:pt>
                <c:pt idx="497">
                  <c:v>105240.9</c:v>
                </c:pt>
                <c:pt idx="498">
                  <c:v>107529</c:v>
                </c:pt>
                <c:pt idx="499">
                  <c:v>97054.6</c:v>
                </c:pt>
                <c:pt idx="500">
                  <c:v>110602.9</c:v>
                </c:pt>
                <c:pt idx="501">
                  <c:v>102367.3</c:v>
                </c:pt>
                <c:pt idx="502">
                  <c:v>108772.5</c:v>
                </c:pt>
                <c:pt idx="503">
                  <c:v>136261</c:v>
                </c:pt>
                <c:pt idx="504">
                  <c:v>121340.6</c:v>
                </c:pt>
                <c:pt idx="505">
                  <c:v>103123.5</c:v>
                </c:pt>
                <c:pt idx="506">
                  <c:v>103494</c:v>
                </c:pt>
                <c:pt idx="507">
                  <c:v>116533.7</c:v>
                </c:pt>
                <c:pt idx="508">
                  <c:v>97304.43</c:v>
                </c:pt>
                <c:pt idx="509">
                  <c:v>108913.1</c:v>
                </c:pt>
                <c:pt idx="510">
                  <c:v>110478.2</c:v>
                </c:pt>
                <c:pt idx="511">
                  <c:v>99189.64</c:v>
                </c:pt>
                <c:pt idx="512">
                  <c:v>96238.75</c:v>
                </c:pt>
                <c:pt idx="513">
                  <c:v>100715.6</c:v>
                </c:pt>
                <c:pt idx="514">
                  <c:v>96244.47</c:v>
                </c:pt>
                <c:pt idx="515">
                  <c:v>102595.6</c:v>
                </c:pt>
                <c:pt idx="516">
                  <c:v>107276.9</c:v>
                </c:pt>
                <c:pt idx="517">
                  <c:v>98090.46</c:v>
                </c:pt>
                <c:pt idx="518">
                  <c:v>114262.5</c:v>
                </c:pt>
                <c:pt idx="519">
                  <c:v>98494.28</c:v>
                </c:pt>
                <c:pt idx="520">
                  <c:v>108468.1</c:v>
                </c:pt>
                <c:pt idx="521">
                  <c:v>98826.22</c:v>
                </c:pt>
                <c:pt idx="522">
                  <c:v>98362.3</c:v>
                </c:pt>
                <c:pt idx="523">
                  <c:v>95670.83</c:v>
                </c:pt>
                <c:pt idx="524">
                  <c:v>108474.2</c:v>
                </c:pt>
                <c:pt idx="525">
                  <c:v>95899.37</c:v>
                </c:pt>
                <c:pt idx="526">
                  <c:v>107460.6</c:v>
                </c:pt>
                <c:pt idx="527">
                  <c:v>101209.9</c:v>
                </c:pt>
                <c:pt idx="528">
                  <c:v>110309.2</c:v>
                </c:pt>
                <c:pt idx="529">
                  <c:v>114033.9</c:v>
                </c:pt>
                <c:pt idx="530">
                  <c:v>94108.72</c:v>
                </c:pt>
                <c:pt idx="531">
                  <c:v>106026.9</c:v>
                </c:pt>
                <c:pt idx="532">
                  <c:v>109873.60000000001</c:v>
                </c:pt>
                <c:pt idx="533">
                  <c:v>96611.04</c:v>
                </c:pt>
                <c:pt idx="534">
                  <c:v>104177.8</c:v>
                </c:pt>
                <c:pt idx="535">
                  <c:v>97233.91</c:v>
                </c:pt>
                <c:pt idx="536">
                  <c:v>101190.6</c:v>
                </c:pt>
                <c:pt idx="537">
                  <c:v>106262.3</c:v>
                </c:pt>
                <c:pt idx="538">
                  <c:v>103740</c:v>
                </c:pt>
                <c:pt idx="539">
                  <c:v>93842.72</c:v>
                </c:pt>
                <c:pt idx="540">
                  <c:v>109955.4</c:v>
                </c:pt>
                <c:pt idx="541">
                  <c:v>96702.28</c:v>
                </c:pt>
                <c:pt idx="542">
                  <c:v>108006.8</c:v>
                </c:pt>
                <c:pt idx="543">
                  <c:v>100801</c:v>
                </c:pt>
                <c:pt idx="544">
                  <c:v>92081.74</c:v>
                </c:pt>
                <c:pt idx="545">
                  <c:v>97173.33</c:v>
                </c:pt>
                <c:pt idx="546">
                  <c:v>106779.7</c:v>
                </c:pt>
                <c:pt idx="547">
                  <c:v>100090.6</c:v>
                </c:pt>
                <c:pt idx="548">
                  <c:v>108839.8</c:v>
                </c:pt>
                <c:pt idx="549">
                  <c:v>94702.77</c:v>
                </c:pt>
                <c:pt idx="550">
                  <c:v>101220.4</c:v>
                </c:pt>
                <c:pt idx="551">
                  <c:v>103474.2</c:v>
                </c:pt>
                <c:pt idx="552">
                  <c:v>101058.6</c:v>
                </c:pt>
                <c:pt idx="553">
                  <c:v>109927.4</c:v>
                </c:pt>
                <c:pt idx="554">
                  <c:v>107493</c:v>
                </c:pt>
                <c:pt idx="555">
                  <c:v>106317.6</c:v>
                </c:pt>
                <c:pt idx="556">
                  <c:v>114881.3</c:v>
                </c:pt>
                <c:pt idx="557">
                  <c:v>102422.5</c:v>
                </c:pt>
                <c:pt idx="558">
                  <c:v>107218.3</c:v>
                </c:pt>
                <c:pt idx="559">
                  <c:v>98208.16</c:v>
                </c:pt>
                <c:pt idx="560">
                  <c:v>96172.38</c:v>
                </c:pt>
                <c:pt idx="561">
                  <c:v>99195.43</c:v>
                </c:pt>
                <c:pt idx="562">
                  <c:v>109637</c:v>
                </c:pt>
                <c:pt idx="563">
                  <c:v>109185.3</c:v>
                </c:pt>
                <c:pt idx="564">
                  <c:v>97940.53</c:v>
                </c:pt>
                <c:pt idx="565">
                  <c:v>117166.8</c:v>
                </c:pt>
                <c:pt idx="566">
                  <c:v>98484.82</c:v>
                </c:pt>
                <c:pt idx="567">
                  <c:v>95986.55</c:v>
                </c:pt>
                <c:pt idx="568">
                  <c:v>102410.1</c:v>
                </c:pt>
                <c:pt idx="569">
                  <c:v>115476.7</c:v>
                </c:pt>
                <c:pt idx="570">
                  <c:v>88009.05</c:v>
                </c:pt>
                <c:pt idx="571">
                  <c:v>104564.7</c:v>
                </c:pt>
                <c:pt idx="572">
                  <c:v>111461.2</c:v>
                </c:pt>
                <c:pt idx="573">
                  <c:v>106175</c:v>
                </c:pt>
                <c:pt idx="574">
                  <c:v>103496.7</c:v>
                </c:pt>
                <c:pt idx="575">
                  <c:v>131035</c:v>
                </c:pt>
                <c:pt idx="576">
                  <c:v>114782.9</c:v>
                </c:pt>
                <c:pt idx="577">
                  <c:v>115625.7</c:v>
                </c:pt>
                <c:pt idx="578">
                  <c:v>110874.8</c:v>
                </c:pt>
                <c:pt idx="579">
                  <c:v>120703.3</c:v>
                </c:pt>
                <c:pt idx="580">
                  <c:v>93419.65</c:v>
                </c:pt>
                <c:pt idx="581">
                  <c:v>113202.1</c:v>
                </c:pt>
                <c:pt idx="582">
                  <c:v>104371</c:v>
                </c:pt>
                <c:pt idx="583">
                  <c:v>115745</c:v>
                </c:pt>
                <c:pt idx="584">
                  <c:v>101344.7</c:v>
                </c:pt>
                <c:pt idx="585">
                  <c:v>101793.60000000001</c:v>
                </c:pt>
                <c:pt idx="586">
                  <c:v>94464.5</c:v>
                </c:pt>
                <c:pt idx="587">
                  <c:v>107206.7</c:v>
                </c:pt>
                <c:pt idx="588">
                  <c:v>105079.4</c:v>
                </c:pt>
                <c:pt idx="589">
                  <c:v>92668.12</c:v>
                </c:pt>
                <c:pt idx="590">
                  <c:v>97213.29</c:v>
                </c:pt>
                <c:pt idx="591">
                  <c:v>98404.84</c:v>
                </c:pt>
                <c:pt idx="592">
                  <c:v>95452.23</c:v>
                </c:pt>
                <c:pt idx="593">
                  <c:v>100312.8</c:v>
                </c:pt>
                <c:pt idx="594">
                  <c:v>100599.9</c:v>
                </c:pt>
                <c:pt idx="595">
                  <c:v>113276.7</c:v>
                </c:pt>
                <c:pt idx="596">
                  <c:v>104157.7</c:v>
                </c:pt>
                <c:pt idx="597">
                  <c:v>108195.8</c:v>
                </c:pt>
                <c:pt idx="598">
                  <c:v>101702.39999999999</c:v>
                </c:pt>
                <c:pt idx="599">
                  <c:v>92685.2</c:v>
                </c:pt>
                <c:pt idx="600">
                  <c:v>88745.3</c:v>
                </c:pt>
                <c:pt idx="601">
                  <c:v>105452</c:v>
                </c:pt>
                <c:pt idx="602">
                  <c:v>101716</c:v>
                </c:pt>
                <c:pt idx="603">
                  <c:v>99232.24</c:v>
                </c:pt>
                <c:pt idx="604">
                  <c:v>97887.66</c:v>
                </c:pt>
                <c:pt idx="605">
                  <c:v>101762.7</c:v>
                </c:pt>
                <c:pt idx="606">
                  <c:v>96663.53</c:v>
                </c:pt>
                <c:pt idx="607">
                  <c:v>100606.5</c:v>
                </c:pt>
                <c:pt idx="608">
                  <c:v>103280.4</c:v>
                </c:pt>
                <c:pt idx="609">
                  <c:v>108008.1</c:v>
                </c:pt>
                <c:pt idx="610">
                  <c:v>92466.81</c:v>
                </c:pt>
                <c:pt idx="611">
                  <c:v>100150.1</c:v>
                </c:pt>
                <c:pt idx="612">
                  <c:v>107617.5</c:v>
                </c:pt>
                <c:pt idx="613">
                  <c:v>108497</c:v>
                </c:pt>
                <c:pt idx="614">
                  <c:v>107931.7</c:v>
                </c:pt>
                <c:pt idx="615">
                  <c:v>106376.9</c:v>
                </c:pt>
                <c:pt idx="616">
                  <c:v>105441.2</c:v>
                </c:pt>
                <c:pt idx="617">
                  <c:v>102844.2</c:v>
                </c:pt>
                <c:pt idx="618">
                  <c:v>106607.9</c:v>
                </c:pt>
                <c:pt idx="619">
                  <c:v>111554.5</c:v>
                </c:pt>
                <c:pt idx="620">
                  <c:v>96949.1</c:v>
                </c:pt>
                <c:pt idx="621">
                  <c:v>100537.8</c:v>
                </c:pt>
                <c:pt idx="622">
                  <c:v>100349.7</c:v>
                </c:pt>
                <c:pt idx="623">
                  <c:v>99838.41</c:v>
                </c:pt>
                <c:pt idx="624">
                  <c:v>106097.7</c:v>
                </c:pt>
                <c:pt idx="625">
                  <c:v>106690.6</c:v>
                </c:pt>
                <c:pt idx="626">
                  <c:v>117429.7</c:v>
                </c:pt>
                <c:pt idx="627">
                  <c:v>104794.1</c:v>
                </c:pt>
                <c:pt idx="628">
                  <c:v>94085.11</c:v>
                </c:pt>
                <c:pt idx="629">
                  <c:v>107476.6</c:v>
                </c:pt>
                <c:pt idx="630">
                  <c:v>119802.7</c:v>
                </c:pt>
                <c:pt idx="631">
                  <c:v>118638.8</c:v>
                </c:pt>
                <c:pt idx="632">
                  <c:v>97666.55</c:v>
                </c:pt>
                <c:pt idx="633">
                  <c:v>104240.4</c:v>
                </c:pt>
                <c:pt idx="634">
                  <c:v>95169.78</c:v>
                </c:pt>
                <c:pt idx="635">
                  <c:v>114627.3</c:v>
                </c:pt>
                <c:pt idx="636">
                  <c:v>96584.03</c:v>
                </c:pt>
                <c:pt idx="637">
                  <c:v>108277.7</c:v>
                </c:pt>
                <c:pt idx="638">
                  <c:v>108546.7</c:v>
                </c:pt>
                <c:pt idx="639">
                  <c:v>104996.4</c:v>
                </c:pt>
                <c:pt idx="640">
                  <c:v>104087.7</c:v>
                </c:pt>
                <c:pt idx="641">
                  <c:v>88059.27</c:v>
                </c:pt>
                <c:pt idx="642">
                  <c:v>101257.5</c:v>
                </c:pt>
                <c:pt idx="643">
                  <c:v>96915.69</c:v>
                </c:pt>
                <c:pt idx="644">
                  <c:v>113523.5</c:v>
                </c:pt>
                <c:pt idx="645">
                  <c:v>110760.8</c:v>
                </c:pt>
                <c:pt idx="646">
                  <c:v>101274.1</c:v>
                </c:pt>
                <c:pt idx="647">
                  <c:v>106264.1</c:v>
                </c:pt>
                <c:pt idx="648">
                  <c:v>116315.1</c:v>
                </c:pt>
                <c:pt idx="649">
                  <c:v>96500.97</c:v>
                </c:pt>
                <c:pt idx="650">
                  <c:v>107327.9</c:v>
                </c:pt>
                <c:pt idx="651">
                  <c:v>97184.73</c:v>
                </c:pt>
                <c:pt idx="652">
                  <c:v>102608.3</c:v>
                </c:pt>
                <c:pt idx="653">
                  <c:v>104052.9</c:v>
                </c:pt>
                <c:pt idx="654">
                  <c:v>103449.1</c:v>
                </c:pt>
                <c:pt idx="655">
                  <c:v>105692.6</c:v>
                </c:pt>
                <c:pt idx="656">
                  <c:v>112340.9</c:v>
                </c:pt>
                <c:pt idx="657">
                  <c:v>119256.2</c:v>
                </c:pt>
                <c:pt idx="658">
                  <c:v>123256.8</c:v>
                </c:pt>
                <c:pt idx="659">
                  <c:v>107078.9</c:v>
                </c:pt>
                <c:pt idx="660">
                  <c:v>112506.6</c:v>
                </c:pt>
                <c:pt idx="661">
                  <c:v>95702.02</c:v>
                </c:pt>
                <c:pt idx="662">
                  <c:v>101682</c:v>
                </c:pt>
                <c:pt idx="663">
                  <c:v>104196.1</c:v>
                </c:pt>
                <c:pt idx="664">
                  <c:v>111002.1</c:v>
                </c:pt>
                <c:pt idx="665">
                  <c:v>99159.17</c:v>
                </c:pt>
                <c:pt idx="666">
                  <c:v>99086.13</c:v>
                </c:pt>
                <c:pt idx="667">
                  <c:v>106637.3</c:v>
                </c:pt>
                <c:pt idx="668">
                  <c:v>99989.92</c:v>
                </c:pt>
                <c:pt idx="669">
                  <c:v>100323.6</c:v>
                </c:pt>
                <c:pt idx="670">
                  <c:v>126319.3</c:v>
                </c:pt>
                <c:pt idx="671">
                  <c:v>102148.2</c:v>
                </c:pt>
                <c:pt idx="672">
                  <c:v>88363.91</c:v>
                </c:pt>
                <c:pt idx="673">
                  <c:v>123373.9</c:v>
                </c:pt>
                <c:pt idx="674">
                  <c:v>113890.7</c:v>
                </c:pt>
                <c:pt idx="675">
                  <c:v>106747</c:v>
                </c:pt>
                <c:pt idx="676">
                  <c:v>78728.44</c:v>
                </c:pt>
                <c:pt idx="677">
                  <c:v>97257.95</c:v>
                </c:pt>
                <c:pt idx="678">
                  <c:v>92640.99</c:v>
                </c:pt>
                <c:pt idx="679">
                  <c:v>110506.6</c:v>
                </c:pt>
                <c:pt idx="680">
                  <c:v>109073</c:v>
                </c:pt>
                <c:pt idx="681">
                  <c:v>114721.1</c:v>
                </c:pt>
                <c:pt idx="682">
                  <c:v>104712.2</c:v>
                </c:pt>
                <c:pt idx="683">
                  <c:v>107224.4</c:v>
                </c:pt>
                <c:pt idx="684">
                  <c:v>110441.5</c:v>
                </c:pt>
                <c:pt idx="685">
                  <c:v>103277.1</c:v>
                </c:pt>
                <c:pt idx="686">
                  <c:v>114975.8</c:v>
                </c:pt>
                <c:pt idx="687">
                  <c:v>98647.95</c:v>
                </c:pt>
                <c:pt idx="688">
                  <c:v>112958.7</c:v>
                </c:pt>
                <c:pt idx="689">
                  <c:v>111119.3</c:v>
                </c:pt>
                <c:pt idx="690">
                  <c:v>116350.9</c:v>
                </c:pt>
                <c:pt idx="691">
                  <c:v>113631.4</c:v>
                </c:pt>
                <c:pt idx="692">
                  <c:v>109543</c:v>
                </c:pt>
                <c:pt idx="693">
                  <c:v>102403.7</c:v>
                </c:pt>
                <c:pt idx="694">
                  <c:v>100154.1</c:v>
                </c:pt>
                <c:pt idx="695">
                  <c:v>99521.919999999998</c:v>
                </c:pt>
                <c:pt idx="696">
                  <c:v>108453.5</c:v>
                </c:pt>
                <c:pt idx="697">
                  <c:v>95170.54</c:v>
                </c:pt>
                <c:pt idx="698">
                  <c:v>99826.33</c:v>
                </c:pt>
                <c:pt idx="699">
                  <c:v>123393.4</c:v>
                </c:pt>
                <c:pt idx="700">
                  <c:v>97418</c:v>
                </c:pt>
                <c:pt idx="701">
                  <c:v>113704.9</c:v>
                </c:pt>
                <c:pt idx="702">
                  <c:v>98578.9</c:v>
                </c:pt>
                <c:pt idx="703">
                  <c:v>115852.7</c:v>
                </c:pt>
                <c:pt idx="704">
                  <c:v>96279.97</c:v>
                </c:pt>
                <c:pt idx="705">
                  <c:v>92575.71</c:v>
                </c:pt>
                <c:pt idx="706">
                  <c:v>109220.6</c:v>
                </c:pt>
                <c:pt idx="707">
                  <c:v>110042.7</c:v>
                </c:pt>
                <c:pt idx="708">
                  <c:v>91219.12</c:v>
                </c:pt>
                <c:pt idx="709">
                  <c:v>82211.53</c:v>
                </c:pt>
                <c:pt idx="710">
                  <c:v>105248.5</c:v>
                </c:pt>
                <c:pt idx="711">
                  <c:v>100641.5</c:v>
                </c:pt>
                <c:pt idx="712">
                  <c:v>112996.8</c:v>
                </c:pt>
                <c:pt idx="713">
                  <c:v>106364.7</c:v>
                </c:pt>
                <c:pt idx="714">
                  <c:v>108511</c:v>
                </c:pt>
                <c:pt idx="715">
                  <c:v>110215</c:v>
                </c:pt>
                <c:pt idx="716">
                  <c:v>98911.45</c:v>
                </c:pt>
                <c:pt idx="717">
                  <c:v>97779.48</c:v>
                </c:pt>
                <c:pt idx="718">
                  <c:v>106040.2</c:v>
                </c:pt>
                <c:pt idx="719">
                  <c:v>101857.4</c:v>
                </c:pt>
                <c:pt idx="720">
                  <c:v>96185.12</c:v>
                </c:pt>
                <c:pt idx="721">
                  <c:v>100480.3</c:v>
                </c:pt>
                <c:pt idx="722">
                  <c:v>99320.86</c:v>
                </c:pt>
                <c:pt idx="723">
                  <c:v>105556.7</c:v>
                </c:pt>
                <c:pt idx="724">
                  <c:v>116504.4</c:v>
                </c:pt>
                <c:pt idx="725">
                  <c:v>109563.8</c:v>
                </c:pt>
                <c:pt idx="726">
                  <c:v>102460.6</c:v>
                </c:pt>
                <c:pt idx="727">
                  <c:v>108293.6</c:v>
                </c:pt>
                <c:pt idx="728">
                  <c:v>112600.4</c:v>
                </c:pt>
                <c:pt idx="729">
                  <c:v>107743.8</c:v>
                </c:pt>
                <c:pt idx="730">
                  <c:v>98107.77</c:v>
                </c:pt>
                <c:pt idx="731">
                  <c:v>100473.7</c:v>
                </c:pt>
                <c:pt idx="732">
                  <c:v>100382.2</c:v>
                </c:pt>
                <c:pt idx="733">
                  <c:v>105060.8</c:v>
                </c:pt>
                <c:pt idx="734">
                  <c:v>84683.71</c:v>
                </c:pt>
                <c:pt idx="735">
                  <c:v>100066.7</c:v>
                </c:pt>
                <c:pt idx="736">
                  <c:v>95518.98</c:v>
                </c:pt>
                <c:pt idx="737">
                  <c:v>99626.25</c:v>
                </c:pt>
                <c:pt idx="738">
                  <c:v>108645</c:v>
                </c:pt>
                <c:pt idx="739">
                  <c:v>112241.3</c:v>
                </c:pt>
                <c:pt idx="740">
                  <c:v>105922</c:v>
                </c:pt>
                <c:pt idx="741">
                  <c:v>102712.7</c:v>
                </c:pt>
                <c:pt idx="742">
                  <c:v>95590.28</c:v>
                </c:pt>
                <c:pt idx="743">
                  <c:v>111033.8</c:v>
                </c:pt>
                <c:pt idx="744">
                  <c:v>110953.1</c:v>
                </c:pt>
                <c:pt idx="745">
                  <c:v>103721.9</c:v>
                </c:pt>
                <c:pt idx="746">
                  <c:v>100311.1</c:v>
                </c:pt>
                <c:pt idx="747">
                  <c:v>111916.5</c:v>
                </c:pt>
                <c:pt idx="748">
                  <c:v>111762.2</c:v>
                </c:pt>
                <c:pt idx="749">
                  <c:v>102087</c:v>
                </c:pt>
                <c:pt idx="750">
                  <c:v>106852.9</c:v>
                </c:pt>
                <c:pt idx="751">
                  <c:v>110425.2</c:v>
                </c:pt>
                <c:pt idx="752">
                  <c:v>112700</c:v>
                </c:pt>
                <c:pt idx="753">
                  <c:v>97657.79</c:v>
                </c:pt>
                <c:pt idx="754">
                  <c:v>103065.9</c:v>
                </c:pt>
                <c:pt idx="755">
                  <c:v>112240.1</c:v>
                </c:pt>
                <c:pt idx="756">
                  <c:v>90669.81</c:v>
                </c:pt>
                <c:pt idx="757">
                  <c:v>121150.7</c:v>
                </c:pt>
                <c:pt idx="758">
                  <c:v>116054.2</c:v>
                </c:pt>
                <c:pt idx="759">
                  <c:v>92574.34</c:v>
                </c:pt>
                <c:pt idx="760">
                  <c:v>116422.2</c:v>
                </c:pt>
                <c:pt idx="761">
                  <c:v>113096.4</c:v>
                </c:pt>
                <c:pt idx="762">
                  <c:v>109034.7</c:v>
                </c:pt>
                <c:pt idx="763">
                  <c:v>91256.02</c:v>
                </c:pt>
                <c:pt idx="764">
                  <c:v>99424.51</c:v>
                </c:pt>
                <c:pt idx="765">
                  <c:v>100435.8</c:v>
                </c:pt>
                <c:pt idx="766">
                  <c:v>103941.1</c:v>
                </c:pt>
                <c:pt idx="767">
                  <c:v>112280.6</c:v>
                </c:pt>
                <c:pt idx="768">
                  <c:v>90330.33</c:v>
                </c:pt>
                <c:pt idx="769">
                  <c:v>108322.8</c:v>
                </c:pt>
                <c:pt idx="770">
                  <c:v>101126.5</c:v>
                </c:pt>
                <c:pt idx="771">
                  <c:v>85796.41</c:v>
                </c:pt>
                <c:pt idx="772">
                  <c:v>105248.7</c:v>
                </c:pt>
                <c:pt idx="773">
                  <c:v>101332.8</c:v>
                </c:pt>
                <c:pt idx="774">
                  <c:v>89683.25</c:v>
                </c:pt>
                <c:pt idx="775">
                  <c:v>112610.3</c:v>
                </c:pt>
                <c:pt idx="776">
                  <c:v>99872</c:v>
                </c:pt>
                <c:pt idx="777">
                  <c:v>108063.9</c:v>
                </c:pt>
                <c:pt idx="778">
                  <c:v>94568.85</c:v>
                </c:pt>
                <c:pt idx="779">
                  <c:v>109405</c:v>
                </c:pt>
                <c:pt idx="780">
                  <c:v>105553.1</c:v>
                </c:pt>
                <c:pt idx="781">
                  <c:v>101215.1</c:v>
                </c:pt>
                <c:pt idx="782">
                  <c:v>112168.3</c:v>
                </c:pt>
                <c:pt idx="783">
                  <c:v>111441</c:v>
                </c:pt>
                <c:pt idx="784">
                  <c:v>106549.2</c:v>
                </c:pt>
                <c:pt idx="785">
                  <c:v>86442.77</c:v>
                </c:pt>
                <c:pt idx="786">
                  <c:v>91288.43</c:v>
                </c:pt>
                <c:pt idx="787">
                  <c:v>91750.91</c:v>
                </c:pt>
                <c:pt idx="788">
                  <c:v>100556.8</c:v>
                </c:pt>
                <c:pt idx="789">
                  <c:v>104159.6</c:v>
                </c:pt>
                <c:pt idx="790">
                  <c:v>113538.3</c:v>
                </c:pt>
                <c:pt idx="791">
                  <c:v>98954.59</c:v>
                </c:pt>
                <c:pt idx="792">
                  <c:v>117437.5</c:v>
                </c:pt>
                <c:pt idx="793">
                  <c:v>116414.2</c:v>
                </c:pt>
                <c:pt idx="794">
                  <c:v>90983.99</c:v>
                </c:pt>
                <c:pt idx="795">
                  <c:v>106603.8</c:v>
                </c:pt>
                <c:pt idx="796">
                  <c:v>110065.5</c:v>
                </c:pt>
                <c:pt idx="797">
                  <c:v>107441.5</c:v>
                </c:pt>
                <c:pt idx="798">
                  <c:v>100704.8</c:v>
                </c:pt>
                <c:pt idx="799">
                  <c:v>100427.9</c:v>
                </c:pt>
                <c:pt idx="800">
                  <c:v>98616.24</c:v>
                </c:pt>
                <c:pt idx="801">
                  <c:v>108137.3</c:v>
                </c:pt>
                <c:pt idx="802">
                  <c:v>100509.7</c:v>
                </c:pt>
                <c:pt idx="803">
                  <c:v>103830</c:v>
                </c:pt>
                <c:pt idx="804">
                  <c:v>104186.6</c:v>
                </c:pt>
                <c:pt idx="805">
                  <c:v>105865.60000000001</c:v>
                </c:pt>
                <c:pt idx="806">
                  <c:v>95354.73</c:v>
                </c:pt>
                <c:pt idx="807">
                  <c:v>87964.23</c:v>
                </c:pt>
                <c:pt idx="808">
                  <c:v>107479</c:v>
                </c:pt>
                <c:pt idx="809">
                  <c:v>99083.77</c:v>
                </c:pt>
                <c:pt idx="810">
                  <c:v>101897.4</c:v>
                </c:pt>
                <c:pt idx="811">
                  <c:v>101092.7</c:v>
                </c:pt>
                <c:pt idx="812">
                  <c:v>104599.1</c:v>
                </c:pt>
                <c:pt idx="813">
                  <c:v>104952.8</c:v>
                </c:pt>
                <c:pt idx="814">
                  <c:v>107001.9</c:v>
                </c:pt>
                <c:pt idx="815">
                  <c:v>108852</c:v>
                </c:pt>
                <c:pt idx="816">
                  <c:v>85616.86</c:v>
                </c:pt>
                <c:pt idx="817">
                  <c:v>111856.6</c:v>
                </c:pt>
                <c:pt idx="818">
                  <c:v>90812.55</c:v>
                </c:pt>
                <c:pt idx="819">
                  <c:v>111898.3</c:v>
                </c:pt>
                <c:pt idx="820">
                  <c:v>100899.5</c:v>
                </c:pt>
                <c:pt idx="821">
                  <c:v>99442.74</c:v>
                </c:pt>
                <c:pt idx="822">
                  <c:v>107392</c:v>
                </c:pt>
                <c:pt idx="823">
                  <c:v>97735.84</c:v>
                </c:pt>
                <c:pt idx="824">
                  <c:v>97959.34</c:v>
                </c:pt>
                <c:pt idx="825">
                  <c:v>97094.720000000001</c:v>
                </c:pt>
                <c:pt idx="826">
                  <c:v>111173.1</c:v>
                </c:pt>
                <c:pt idx="827">
                  <c:v>99571.29</c:v>
                </c:pt>
                <c:pt idx="828">
                  <c:v>105731.2</c:v>
                </c:pt>
                <c:pt idx="829">
                  <c:v>109888.3</c:v>
                </c:pt>
                <c:pt idx="830">
                  <c:v>107587.2</c:v>
                </c:pt>
                <c:pt idx="831">
                  <c:v>110286.1</c:v>
                </c:pt>
                <c:pt idx="832">
                  <c:v>108588.8</c:v>
                </c:pt>
                <c:pt idx="833">
                  <c:v>98080.72</c:v>
                </c:pt>
                <c:pt idx="834">
                  <c:v>90976.13</c:v>
                </c:pt>
                <c:pt idx="835">
                  <c:v>109641.3</c:v>
                </c:pt>
                <c:pt idx="836">
                  <c:v>115410</c:v>
                </c:pt>
                <c:pt idx="837">
                  <c:v>83555.490000000005</c:v>
                </c:pt>
                <c:pt idx="838">
                  <c:v>108036.2</c:v>
                </c:pt>
                <c:pt idx="839">
                  <c:v>113504</c:v>
                </c:pt>
                <c:pt idx="840">
                  <c:v>107728.9</c:v>
                </c:pt>
                <c:pt idx="841">
                  <c:v>87493.7</c:v>
                </c:pt>
                <c:pt idx="842">
                  <c:v>110404.8</c:v>
                </c:pt>
                <c:pt idx="843">
                  <c:v>92375.56</c:v>
                </c:pt>
                <c:pt idx="844">
                  <c:v>112195.2</c:v>
                </c:pt>
                <c:pt idx="845">
                  <c:v>95262.52</c:v>
                </c:pt>
                <c:pt idx="846">
                  <c:v>92981.88</c:v>
                </c:pt>
                <c:pt idx="847">
                  <c:v>102442.4</c:v>
                </c:pt>
                <c:pt idx="848">
                  <c:v>91904.23</c:v>
                </c:pt>
                <c:pt idx="849">
                  <c:v>100393.4</c:v>
                </c:pt>
                <c:pt idx="850">
                  <c:v>104625.1</c:v>
                </c:pt>
                <c:pt idx="851">
                  <c:v>113601.4</c:v>
                </c:pt>
                <c:pt idx="852">
                  <c:v>98287.46</c:v>
                </c:pt>
                <c:pt idx="853">
                  <c:v>101273.9</c:v>
                </c:pt>
                <c:pt idx="854">
                  <c:v>112040.1</c:v>
                </c:pt>
                <c:pt idx="855">
                  <c:v>90816.45</c:v>
                </c:pt>
                <c:pt idx="856">
                  <c:v>90664.51</c:v>
                </c:pt>
                <c:pt idx="857">
                  <c:v>125602.5</c:v>
                </c:pt>
                <c:pt idx="858">
                  <c:v>107033.2</c:v>
                </c:pt>
                <c:pt idx="859">
                  <c:v>106743.1</c:v>
                </c:pt>
                <c:pt idx="860">
                  <c:v>113981</c:v>
                </c:pt>
                <c:pt idx="861">
                  <c:v>106765.1</c:v>
                </c:pt>
                <c:pt idx="862">
                  <c:v>101795.4</c:v>
                </c:pt>
                <c:pt idx="863">
                  <c:v>106811.6</c:v>
                </c:pt>
                <c:pt idx="864">
                  <c:v>101315.8</c:v>
                </c:pt>
                <c:pt idx="865">
                  <c:v>99718.92</c:v>
                </c:pt>
                <c:pt idx="866">
                  <c:v>101774.2</c:v>
                </c:pt>
                <c:pt idx="867">
                  <c:v>93435.42</c:v>
                </c:pt>
                <c:pt idx="868">
                  <c:v>117171.4</c:v>
                </c:pt>
                <c:pt idx="869">
                  <c:v>103638.39999999999</c:v>
                </c:pt>
                <c:pt idx="870">
                  <c:v>113912</c:v>
                </c:pt>
                <c:pt idx="871">
                  <c:v>92691.55</c:v>
                </c:pt>
                <c:pt idx="872">
                  <c:v>124374.7</c:v>
                </c:pt>
                <c:pt idx="873">
                  <c:v>110362.9</c:v>
                </c:pt>
                <c:pt idx="874">
                  <c:v>102718.5</c:v>
                </c:pt>
                <c:pt idx="875">
                  <c:v>111453.6</c:v>
                </c:pt>
                <c:pt idx="876">
                  <c:v>106344.5</c:v>
                </c:pt>
                <c:pt idx="877">
                  <c:v>107532.1</c:v>
                </c:pt>
                <c:pt idx="878">
                  <c:v>99783.98</c:v>
                </c:pt>
                <c:pt idx="879">
                  <c:v>100089.3</c:v>
                </c:pt>
                <c:pt idx="880">
                  <c:v>105265.4</c:v>
                </c:pt>
                <c:pt idx="881">
                  <c:v>118485.9</c:v>
                </c:pt>
                <c:pt idx="882">
                  <c:v>95700.72</c:v>
                </c:pt>
                <c:pt idx="883">
                  <c:v>103957.9</c:v>
                </c:pt>
                <c:pt idx="884">
                  <c:v>108870.39999999999</c:v>
                </c:pt>
                <c:pt idx="885">
                  <c:v>109129.1</c:v>
                </c:pt>
                <c:pt idx="886">
                  <c:v>104216.4</c:v>
                </c:pt>
                <c:pt idx="887">
                  <c:v>92620.49</c:v>
                </c:pt>
                <c:pt idx="888">
                  <c:v>108683.6</c:v>
                </c:pt>
                <c:pt idx="889">
                  <c:v>124480.4</c:v>
                </c:pt>
                <c:pt idx="890">
                  <c:v>99232.2</c:v>
                </c:pt>
                <c:pt idx="891">
                  <c:v>102941.3</c:v>
                </c:pt>
                <c:pt idx="892">
                  <c:v>113760.1</c:v>
                </c:pt>
                <c:pt idx="893">
                  <c:v>103117.6</c:v>
                </c:pt>
                <c:pt idx="894">
                  <c:v>108015</c:v>
                </c:pt>
                <c:pt idx="895">
                  <c:v>108044.6</c:v>
                </c:pt>
                <c:pt idx="896">
                  <c:v>113661.6</c:v>
                </c:pt>
                <c:pt idx="897">
                  <c:v>103711.2</c:v>
                </c:pt>
                <c:pt idx="898">
                  <c:v>97858.79</c:v>
                </c:pt>
                <c:pt idx="899">
                  <c:v>115033.3</c:v>
                </c:pt>
                <c:pt idx="900">
                  <c:v>110520.9</c:v>
                </c:pt>
                <c:pt idx="901">
                  <c:v>104050.4</c:v>
                </c:pt>
                <c:pt idx="902">
                  <c:v>108367.9</c:v>
                </c:pt>
                <c:pt idx="903">
                  <c:v>100848.1</c:v>
                </c:pt>
                <c:pt idx="904">
                  <c:v>104836.4</c:v>
                </c:pt>
                <c:pt idx="905">
                  <c:v>114968.9</c:v>
                </c:pt>
                <c:pt idx="906">
                  <c:v>96227.91</c:v>
                </c:pt>
                <c:pt idx="907">
                  <c:v>111036.9</c:v>
                </c:pt>
                <c:pt idx="908">
                  <c:v>101147.2</c:v>
                </c:pt>
                <c:pt idx="909">
                  <c:v>93574.3</c:v>
                </c:pt>
                <c:pt idx="910">
                  <c:v>100507.5</c:v>
                </c:pt>
                <c:pt idx="911">
                  <c:v>106247.4</c:v>
                </c:pt>
                <c:pt idx="912">
                  <c:v>97219.29</c:v>
                </c:pt>
                <c:pt idx="913">
                  <c:v>102572.9</c:v>
                </c:pt>
                <c:pt idx="914">
                  <c:v>105454</c:v>
                </c:pt>
                <c:pt idx="915">
                  <c:v>105806.3</c:v>
                </c:pt>
                <c:pt idx="916">
                  <c:v>97463.78</c:v>
                </c:pt>
                <c:pt idx="917">
                  <c:v>101991.6</c:v>
                </c:pt>
                <c:pt idx="918">
                  <c:v>91995.51</c:v>
                </c:pt>
                <c:pt idx="919">
                  <c:v>103887.1</c:v>
                </c:pt>
                <c:pt idx="920">
                  <c:v>103801.5</c:v>
                </c:pt>
                <c:pt idx="921">
                  <c:v>105608.6</c:v>
                </c:pt>
                <c:pt idx="922">
                  <c:v>105414.8</c:v>
                </c:pt>
                <c:pt idx="923">
                  <c:v>117348.6</c:v>
                </c:pt>
                <c:pt idx="924">
                  <c:v>102114.4</c:v>
                </c:pt>
                <c:pt idx="925">
                  <c:v>102621.8</c:v>
                </c:pt>
                <c:pt idx="926">
                  <c:v>110192.6</c:v>
                </c:pt>
                <c:pt idx="927">
                  <c:v>95659.69</c:v>
                </c:pt>
                <c:pt idx="928">
                  <c:v>103675.9</c:v>
                </c:pt>
                <c:pt idx="929">
                  <c:v>98191.679999999993</c:v>
                </c:pt>
                <c:pt idx="930">
                  <c:v>105225.4</c:v>
                </c:pt>
                <c:pt idx="931">
                  <c:v>105308.9</c:v>
                </c:pt>
                <c:pt idx="932">
                  <c:v>123934.9</c:v>
                </c:pt>
                <c:pt idx="933">
                  <c:v>101096</c:v>
                </c:pt>
                <c:pt idx="934">
                  <c:v>99973.98</c:v>
                </c:pt>
                <c:pt idx="935">
                  <c:v>114028.5</c:v>
                </c:pt>
                <c:pt idx="936">
                  <c:v>109194.1</c:v>
                </c:pt>
                <c:pt idx="937">
                  <c:v>117374</c:v>
                </c:pt>
                <c:pt idx="938">
                  <c:v>112763</c:v>
                </c:pt>
                <c:pt idx="939">
                  <c:v>108775.8</c:v>
                </c:pt>
                <c:pt idx="940">
                  <c:v>102031.3</c:v>
                </c:pt>
                <c:pt idx="941">
                  <c:v>108504</c:v>
                </c:pt>
                <c:pt idx="942">
                  <c:v>98721.52</c:v>
                </c:pt>
                <c:pt idx="943">
                  <c:v>108289.1</c:v>
                </c:pt>
                <c:pt idx="944">
                  <c:v>94064.63</c:v>
                </c:pt>
                <c:pt idx="945">
                  <c:v>114157.1</c:v>
                </c:pt>
                <c:pt idx="946">
                  <c:v>107513.9</c:v>
                </c:pt>
                <c:pt idx="947">
                  <c:v>111461.2</c:v>
                </c:pt>
                <c:pt idx="948">
                  <c:v>107600.8</c:v>
                </c:pt>
                <c:pt idx="949">
                  <c:v>105734.3</c:v>
                </c:pt>
                <c:pt idx="950">
                  <c:v>110148.9</c:v>
                </c:pt>
                <c:pt idx="951">
                  <c:v>106342.5</c:v>
                </c:pt>
                <c:pt idx="952">
                  <c:v>88953.94</c:v>
                </c:pt>
                <c:pt idx="953">
                  <c:v>93400.2</c:v>
                </c:pt>
                <c:pt idx="954">
                  <c:v>104265.5</c:v>
                </c:pt>
                <c:pt idx="955">
                  <c:v>105045.3</c:v>
                </c:pt>
                <c:pt idx="956">
                  <c:v>101671.6</c:v>
                </c:pt>
                <c:pt idx="957">
                  <c:v>108292.3</c:v>
                </c:pt>
                <c:pt idx="958">
                  <c:v>103135.7</c:v>
                </c:pt>
                <c:pt idx="959">
                  <c:v>103654.39999999999</c:v>
                </c:pt>
                <c:pt idx="960">
                  <c:v>109781.9</c:v>
                </c:pt>
                <c:pt idx="961">
                  <c:v>112047.4</c:v>
                </c:pt>
                <c:pt idx="962">
                  <c:v>110118.2</c:v>
                </c:pt>
                <c:pt idx="963">
                  <c:v>102149.9</c:v>
                </c:pt>
                <c:pt idx="964">
                  <c:v>111146.3</c:v>
                </c:pt>
                <c:pt idx="965">
                  <c:v>115158</c:v>
                </c:pt>
                <c:pt idx="966">
                  <c:v>97054.73</c:v>
                </c:pt>
                <c:pt idx="967">
                  <c:v>103207.4</c:v>
                </c:pt>
                <c:pt idx="968">
                  <c:v>94988.24</c:v>
                </c:pt>
                <c:pt idx="969">
                  <c:v>106386.3</c:v>
                </c:pt>
                <c:pt idx="970">
                  <c:v>99104.79</c:v>
                </c:pt>
                <c:pt idx="971">
                  <c:v>105360.6</c:v>
                </c:pt>
                <c:pt idx="972">
                  <c:v>95436.02</c:v>
                </c:pt>
                <c:pt idx="973">
                  <c:v>123703.5</c:v>
                </c:pt>
                <c:pt idx="974">
                  <c:v>108917</c:v>
                </c:pt>
                <c:pt idx="975">
                  <c:v>113305.3</c:v>
                </c:pt>
                <c:pt idx="976">
                  <c:v>89446.39</c:v>
                </c:pt>
                <c:pt idx="977">
                  <c:v>100038.9</c:v>
                </c:pt>
                <c:pt idx="978">
                  <c:v>119668.8</c:v>
                </c:pt>
                <c:pt idx="979">
                  <c:v>104902.7</c:v>
                </c:pt>
                <c:pt idx="980">
                  <c:v>104347.5</c:v>
                </c:pt>
                <c:pt idx="981">
                  <c:v>96166.42</c:v>
                </c:pt>
                <c:pt idx="982">
                  <c:v>110165.8</c:v>
                </c:pt>
                <c:pt idx="983">
                  <c:v>101015.9</c:v>
                </c:pt>
                <c:pt idx="984">
                  <c:v>102837</c:v>
                </c:pt>
                <c:pt idx="985">
                  <c:v>100313.3</c:v>
                </c:pt>
                <c:pt idx="986">
                  <c:v>100706.4</c:v>
                </c:pt>
                <c:pt idx="987">
                  <c:v>94942.58</c:v>
                </c:pt>
                <c:pt idx="988">
                  <c:v>106982.39999999999</c:v>
                </c:pt>
                <c:pt idx="989">
                  <c:v>98212.55</c:v>
                </c:pt>
                <c:pt idx="990">
                  <c:v>105206.39999999999</c:v>
                </c:pt>
                <c:pt idx="991">
                  <c:v>108228.5</c:v>
                </c:pt>
                <c:pt idx="992">
                  <c:v>108362.6</c:v>
                </c:pt>
                <c:pt idx="993">
                  <c:v>106907.4</c:v>
                </c:pt>
                <c:pt idx="994">
                  <c:v>103215.8</c:v>
                </c:pt>
                <c:pt idx="995">
                  <c:v>93230.79</c:v>
                </c:pt>
                <c:pt idx="996">
                  <c:v>95597.82</c:v>
                </c:pt>
                <c:pt idx="997">
                  <c:v>107475.8</c:v>
                </c:pt>
                <c:pt idx="998">
                  <c:v>105018.3</c:v>
                </c:pt>
                <c:pt idx="999">
                  <c:v>97655.67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DB5-4AFE-92D8-941528D85AE9}"/>
            </c:ext>
          </c:extLst>
        </c:ser>
        <c:ser>
          <c:idx val="1"/>
          <c:order val="1"/>
          <c:tx>
            <c:v>PSM-intermittent cetuximab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'Overlay 2'!$D$2:$D$1001</c:f>
              <c:numCache>
                <c:formatCode>General</c:formatCode>
                <c:ptCount val="1000"/>
                <c:pt idx="0">
                  <c:v>1.22082</c:v>
                </c:pt>
                <c:pt idx="1">
                  <c:v>1.316284</c:v>
                </c:pt>
                <c:pt idx="2">
                  <c:v>1.4276850000000001</c:v>
                </c:pt>
                <c:pt idx="3">
                  <c:v>1.2237640000000001</c:v>
                </c:pt>
                <c:pt idx="4">
                  <c:v>1.210477</c:v>
                </c:pt>
                <c:pt idx="5">
                  <c:v>1.199881</c:v>
                </c:pt>
                <c:pt idx="6">
                  <c:v>1.2337180000000001</c:v>
                </c:pt>
                <c:pt idx="7">
                  <c:v>1.2242759999999999</c:v>
                </c:pt>
                <c:pt idx="8">
                  <c:v>1.241474</c:v>
                </c:pt>
                <c:pt idx="9">
                  <c:v>1.251762</c:v>
                </c:pt>
                <c:pt idx="10">
                  <c:v>1.3957740000000001</c:v>
                </c:pt>
                <c:pt idx="11">
                  <c:v>1.303763</c:v>
                </c:pt>
                <c:pt idx="12">
                  <c:v>1.3603050000000001</c:v>
                </c:pt>
                <c:pt idx="13">
                  <c:v>1.4582390000000001</c:v>
                </c:pt>
                <c:pt idx="14">
                  <c:v>1.2253419999999999</c:v>
                </c:pt>
                <c:pt idx="15">
                  <c:v>1.1592530000000001</c:v>
                </c:pt>
                <c:pt idx="16">
                  <c:v>1.2179580000000001</c:v>
                </c:pt>
                <c:pt idx="17">
                  <c:v>1.287026</c:v>
                </c:pt>
                <c:pt idx="18">
                  <c:v>1.2569349999999999</c:v>
                </c:pt>
                <c:pt idx="19">
                  <c:v>1.3163899999999999</c:v>
                </c:pt>
                <c:pt idx="20">
                  <c:v>1.17683</c:v>
                </c:pt>
                <c:pt idx="21">
                  <c:v>1.3074140000000001</c:v>
                </c:pt>
                <c:pt idx="22">
                  <c:v>1.2039530000000001</c:v>
                </c:pt>
                <c:pt idx="23">
                  <c:v>1.2404230000000001</c:v>
                </c:pt>
                <c:pt idx="24">
                  <c:v>1.2174100000000001</c:v>
                </c:pt>
                <c:pt idx="25">
                  <c:v>1.222307</c:v>
                </c:pt>
                <c:pt idx="26">
                  <c:v>1.292554</c:v>
                </c:pt>
                <c:pt idx="27">
                  <c:v>1.3197639999999999</c:v>
                </c:pt>
                <c:pt idx="28">
                  <c:v>1.2696959999999999</c:v>
                </c:pt>
                <c:pt idx="29">
                  <c:v>1.2863420000000001</c:v>
                </c:pt>
                <c:pt idx="30">
                  <c:v>1.399181</c:v>
                </c:pt>
                <c:pt idx="31">
                  <c:v>1.3569690000000001</c:v>
                </c:pt>
                <c:pt idx="32">
                  <c:v>1.238448</c:v>
                </c:pt>
                <c:pt idx="33">
                  <c:v>1.335493</c:v>
                </c:pt>
                <c:pt idx="34">
                  <c:v>1.1847190000000001</c:v>
                </c:pt>
                <c:pt idx="35">
                  <c:v>1.134833</c:v>
                </c:pt>
                <c:pt idx="36">
                  <c:v>1.2236199999999999</c:v>
                </c:pt>
                <c:pt idx="37">
                  <c:v>1.354778</c:v>
                </c:pt>
                <c:pt idx="38">
                  <c:v>1.2367379999999999</c:v>
                </c:pt>
                <c:pt idx="39">
                  <c:v>1.330184</c:v>
                </c:pt>
                <c:pt idx="40">
                  <c:v>1.2441450000000001</c:v>
                </c:pt>
                <c:pt idx="41">
                  <c:v>1.0653630000000001</c:v>
                </c:pt>
                <c:pt idx="42">
                  <c:v>1.3460380000000001</c:v>
                </c:pt>
                <c:pt idx="43">
                  <c:v>1.4565520000000001</c:v>
                </c:pt>
                <c:pt idx="44">
                  <c:v>1.4374420000000001</c:v>
                </c:pt>
                <c:pt idx="45">
                  <c:v>1.249493</c:v>
                </c:pt>
                <c:pt idx="46">
                  <c:v>1.2574000000000001</c:v>
                </c:pt>
                <c:pt idx="47">
                  <c:v>1.120185</c:v>
                </c:pt>
                <c:pt idx="48">
                  <c:v>1.392887</c:v>
                </c:pt>
                <c:pt idx="49">
                  <c:v>1.2672779999999999</c:v>
                </c:pt>
                <c:pt idx="50">
                  <c:v>1.2532019999999999</c:v>
                </c:pt>
                <c:pt idx="51">
                  <c:v>1.206798</c:v>
                </c:pt>
                <c:pt idx="52">
                  <c:v>1.2366509999999999</c:v>
                </c:pt>
                <c:pt idx="53">
                  <c:v>1.372382</c:v>
                </c:pt>
                <c:pt idx="54">
                  <c:v>1.0449809999999999</c:v>
                </c:pt>
                <c:pt idx="55">
                  <c:v>1.17014</c:v>
                </c:pt>
                <c:pt idx="56">
                  <c:v>1.261341</c:v>
                </c:pt>
                <c:pt idx="57">
                  <c:v>1.4922230000000001</c:v>
                </c:pt>
                <c:pt idx="58">
                  <c:v>1.178471</c:v>
                </c:pt>
                <c:pt idx="59">
                  <c:v>1.386045</c:v>
                </c:pt>
                <c:pt idx="60">
                  <c:v>1.292778</c:v>
                </c:pt>
                <c:pt idx="61">
                  <c:v>1.268232</c:v>
                </c:pt>
                <c:pt idx="62">
                  <c:v>1.34724</c:v>
                </c:pt>
                <c:pt idx="63">
                  <c:v>1.157694</c:v>
                </c:pt>
                <c:pt idx="64">
                  <c:v>1.188245</c:v>
                </c:pt>
                <c:pt idx="65">
                  <c:v>1.113999</c:v>
                </c:pt>
                <c:pt idx="66">
                  <c:v>1.2876460000000001</c:v>
                </c:pt>
                <c:pt idx="67">
                  <c:v>1.2046209999999999</c:v>
                </c:pt>
                <c:pt idx="68">
                  <c:v>1.2436879999999999</c:v>
                </c:pt>
                <c:pt idx="69">
                  <c:v>1.410115</c:v>
                </c:pt>
                <c:pt idx="70">
                  <c:v>1.3433520000000001</c:v>
                </c:pt>
                <c:pt idx="71">
                  <c:v>1.1963969999999999</c:v>
                </c:pt>
                <c:pt idx="72">
                  <c:v>1.165586</c:v>
                </c:pt>
                <c:pt idx="73">
                  <c:v>1.4340349999999999</c:v>
                </c:pt>
                <c:pt idx="74">
                  <c:v>1.3228420000000001</c:v>
                </c:pt>
                <c:pt idx="75">
                  <c:v>1.201187</c:v>
                </c:pt>
                <c:pt idx="76">
                  <c:v>1.237884</c:v>
                </c:pt>
                <c:pt idx="77">
                  <c:v>1.350646</c:v>
                </c:pt>
                <c:pt idx="78">
                  <c:v>1.1481699999999999</c:v>
                </c:pt>
                <c:pt idx="79">
                  <c:v>1.4335089999999999</c:v>
                </c:pt>
                <c:pt idx="80">
                  <c:v>1.0511790000000001</c:v>
                </c:pt>
                <c:pt idx="81">
                  <c:v>1.30125</c:v>
                </c:pt>
                <c:pt idx="82">
                  <c:v>1.5244949999999999</c:v>
                </c:pt>
                <c:pt idx="83">
                  <c:v>1.1666700000000001</c:v>
                </c:pt>
                <c:pt idx="84">
                  <c:v>1.1740139999999999</c:v>
                </c:pt>
                <c:pt idx="85">
                  <c:v>1.368611</c:v>
                </c:pt>
                <c:pt idx="86">
                  <c:v>1.190585</c:v>
                </c:pt>
                <c:pt idx="87">
                  <c:v>1.371434</c:v>
                </c:pt>
                <c:pt idx="88">
                  <c:v>1.3988640000000001</c:v>
                </c:pt>
                <c:pt idx="89">
                  <c:v>1.3371310000000001</c:v>
                </c:pt>
                <c:pt idx="90">
                  <c:v>1.2794220000000001</c:v>
                </c:pt>
                <c:pt idx="91">
                  <c:v>1.17424</c:v>
                </c:pt>
                <c:pt idx="92">
                  <c:v>1.116611</c:v>
                </c:pt>
                <c:pt idx="93">
                  <c:v>1.1176520000000001</c:v>
                </c:pt>
                <c:pt idx="94">
                  <c:v>1.249593</c:v>
                </c:pt>
                <c:pt idx="95">
                  <c:v>1.185621</c:v>
                </c:pt>
                <c:pt idx="96">
                  <c:v>1.1647130000000001</c:v>
                </c:pt>
                <c:pt idx="97">
                  <c:v>1.2472650000000001</c:v>
                </c:pt>
                <c:pt idx="98">
                  <c:v>1.2778560000000001</c:v>
                </c:pt>
                <c:pt idx="99">
                  <c:v>1.4244810000000001</c:v>
                </c:pt>
                <c:pt idx="100">
                  <c:v>1.2181850000000001</c:v>
                </c:pt>
                <c:pt idx="101">
                  <c:v>1.4136280000000001</c:v>
                </c:pt>
                <c:pt idx="102">
                  <c:v>1.1218410000000001</c:v>
                </c:pt>
                <c:pt idx="103">
                  <c:v>1.369068</c:v>
                </c:pt>
                <c:pt idx="104">
                  <c:v>1.1855059999999999</c:v>
                </c:pt>
                <c:pt idx="105">
                  <c:v>1.247188</c:v>
                </c:pt>
                <c:pt idx="106">
                  <c:v>1.3515889999999999</c:v>
                </c:pt>
                <c:pt idx="107">
                  <c:v>1.1274189999999999</c:v>
                </c:pt>
                <c:pt idx="108">
                  <c:v>1.323088</c:v>
                </c:pt>
                <c:pt idx="109">
                  <c:v>1.3307629999999999</c:v>
                </c:pt>
                <c:pt idx="110">
                  <c:v>1.4504779999999999</c:v>
                </c:pt>
                <c:pt idx="111">
                  <c:v>1.2322820000000001</c:v>
                </c:pt>
                <c:pt idx="112">
                  <c:v>1.2912589999999999</c:v>
                </c:pt>
                <c:pt idx="113">
                  <c:v>1.1922729999999999</c:v>
                </c:pt>
                <c:pt idx="114">
                  <c:v>1.2712220000000001</c:v>
                </c:pt>
                <c:pt idx="115">
                  <c:v>1.440483</c:v>
                </c:pt>
                <c:pt idx="116">
                  <c:v>1.205284</c:v>
                </c:pt>
                <c:pt idx="117">
                  <c:v>1.32402</c:v>
                </c:pt>
                <c:pt idx="118">
                  <c:v>1.2097850000000001</c:v>
                </c:pt>
                <c:pt idx="119">
                  <c:v>1.218583</c:v>
                </c:pt>
                <c:pt idx="120">
                  <c:v>1.38784</c:v>
                </c:pt>
                <c:pt idx="121">
                  <c:v>1.159103</c:v>
                </c:pt>
                <c:pt idx="122">
                  <c:v>1.245236</c:v>
                </c:pt>
                <c:pt idx="123">
                  <c:v>1.3951389999999999</c:v>
                </c:pt>
                <c:pt idx="124">
                  <c:v>1.08016</c:v>
                </c:pt>
                <c:pt idx="125">
                  <c:v>1.2068479999999999</c:v>
                </c:pt>
                <c:pt idx="126">
                  <c:v>1.365648</c:v>
                </c:pt>
                <c:pt idx="127">
                  <c:v>1.2523310000000001</c:v>
                </c:pt>
                <c:pt idx="128">
                  <c:v>1.1588480000000001</c:v>
                </c:pt>
                <c:pt idx="129">
                  <c:v>1.2412289999999999</c:v>
                </c:pt>
                <c:pt idx="130">
                  <c:v>1.527728</c:v>
                </c:pt>
                <c:pt idx="131">
                  <c:v>1.248642</c:v>
                </c:pt>
                <c:pt idx="132">
                  <c:v>1.0568550000000001</c:v>
                </c:pt>
                <c:pt idx="133">
                  <c:v>1.280592</c:v>
                </c:pt>
                <c:pt idx="134">
                  <c:v>1.0927629999999999</c:v>
                </c:pt>
                <c:pt idx="135">
                  <c:v>1.088886</c:v>
                </c:pt>
                <c:pt idx="136">
                  <c:v>1.267363</c:v>
                </c:pt>
                <c:pt idx="137">
                  <c:v>1.218251</c:v>
                </c:pt>
                <c:pt idx="138">
                  <c:v>1.445892</c:v>
                </c:pt>
                <c:pt idx="139">
                  <c:v>1.3364879999999999</c:v>
                </c:pt>
                <c:pt idx="140">
                  <c:v>1.2745340000000001</c:v>
                </c:pt>
                <c:pt idx="141">
                  <c:v>1.209886</c:v>
                </c:pt>
                <c:pt idx="142">
                  <c:v>1.2575499999999999</c:v>
                </c:pt>
                <c:pt idx="143">
                  <c:v>1.2668919999999999</c:v>
                </c:pt>
                <c:pt idx="144">
                  <c:v>1.332236</c:v>
                </c:pt>
                <c:pt idx="145">
                  <c:v>1.1474850000000001</c:v>
                </c:pt>
                <c:pt idx="146">
                  <c:v>1.2122790000000001</c:v>
                </c:pt>
                <c:pt idx="147">
                  <c:v>1.114061</c:v>
                </c:pt>
                <c:pt idx="148">
                  <c:v>1.0282750000000001</c:v>
                </c:pt>
                <c:pt idx="149">
                  <c:v>1.1977059999999999</c:v>
                </c:pt>
                <c:pt idx="150">
                  <c:v>1.2850509999999999</c:v>
                </c:pt>
                <c:pt idx="151">
                  <c:v>1.2641579999999999</c:v>
                </c:pt>
                <c:pt idx="152">
                  <c:v>1.398633</c:v>
                </c:pt>
                <c:pt idx="153">
                  <c:v>1.267611</c:v>
                </c:pt>
                <c:pt idx="154">
                  <c:v>1.2102630000000001</c:v>
                </c:pt>
                <c:pt idx="155">
                  <c:v>1.018051</c:v>
                </c:pt>
                <c:pt idx="156">
                  <c:v>1.035501</c:v>
                </c:pt>
                <c:pt idx="157">
                  <c:v>1.1781919999999999</c:v>
                </c:pt>
                <c:pt idx="158">
                  <c:v>1.2313620000000001</c:v>
                </c:pt>
                <c:pt idx="159">
                  <c:v>1.3426689999999999</c:v>
                </c:pt>
                <c:pt idx="160">
                  <c:v>1.4314119999999999</c:v>
                </c:pt>
                <c:pt idx="161">
                  <c:v>1.1571640000000001</c:v>
                </c:pt>
                <c:pt idx="162">
                  <c:v>1.4273940000000001</c:v>
                </c:pt>
                <c:pt idx="163">
                  <c:v>1.458399</c:v>
                </c:pt>
                <c:pt idx="164">
                  <c:v>1.0314559999999999</c:v>
                </c:pt>
                <c:pt idx="165">
                  <c:v>1.2721389999999999</c:v>
                </c:pt>
                <c:pt idx="166">
                  <c:v>1.4443600000000001</c:v>
                </c:pt>
                <c:pt idx="167">
                  <c:v>1.289285</c:v>
                </c:pt>
                <c:pt idx="168">
                  <c:v>1.1672419999999999</c:v>
                </c:pt>
                <c:pt idx="169">
                  <c:v>1.345175</c:v>
                </c:pt>
                <c:pt idx="170">
                  <c:v>1.221187</c:v>
                </c:pt>
                <c:pt idx="171">
                  <c:v>1.2243280000000001</c:v>
                </c:pt>
                <c:pt idx="172">
                  <c:v>1.0997060000000001</c:v>
                </c:pt>
                <c:pt idx="173">
                  <c:v>1.240524</c:v>
                </c:pt>
                <c:pt idx="174">
                  <c:v>1.435762</c:v>
                </c:pt>
                <c:pt idx="175">
                  <c:v>1.165467</c:v>
                </c:pt>
                <c:pt idx="176">
                  <c:v>1.351084</c:v>
                </c:pt>
                <c:pt idx="177">
                  <c:v>1.3066310000000001</c:v>
                </c:pt>
                <c:pt idx="178">
                  <c:v>1.3411</c:v>
                </c:pt>
                <c:pt idx="179">
                  <c:v>1.193354</c:v>
                </c:pt>
                <c:pt idx="180">
                  <c:v>1.252907</c:v>
                </c:pt>
                <c:pt idx="181">
                  <c:v>1.0484439999999999</c:v>
                </c:pt>
                <c:pt idx="182">
                  <c:v>1.2424679999999999</c:v>
                </c:pt>
                <c:pt idx="183">
                  <c:v>1.101734</c:v>
                </c:pt>
                <c:pt idx="184">
                  <c:v>1.1405069999999999</c:v>
                </c:pt>
                <c:pt idx="185">
                  <c:v>1.1752210000000001</c:v>
                </c:pt>
                <c:pt idx="186">
                  <c:v>1.4237489999999999</c:v>
                </c:pt>
                <c:pt idx="187">
                  <c:v>1.5327310000000001</c:v>
                </c:pt>
                <c:pt idx="188">
                  <c:v>1.36727</c:v>
                </c:pt>
                <c:pt idx="189">
                  <c:v>1.279652</c:v>
                </c:pt>
                <c:pt idx="190">
                  <c:v>1.3013699999999999</c:v>
                </c:pt>
                <c:pt idx="191">
                  <c:v>1.4066149999999999</c:v>
                </c:pt>
                <c:pt idx="192">
                  <c:v>1.4445950000000001</c:v>
                </c:pt>
                <c:pt idx="193">
                  <c:v>1.390431</c:v>
                </c:pt>
                <c:pt idx="194">
                  <c:v>1.1436329999999999</c:v>
                </c:pt>
                <c:pt idx="195">
                  <c:v>1.194045</c:v>
                </c:pt>
                <c:pt idx="196">
                  <c:v>1.4812069999999999</c:v>
                </c:pt>
                <c:pt idx="197">
                  <c:v>1.0295030000000001</c:v>
                </c:pt>
                <c:pt idx="198">
                  <c:v>1.331931</c:v>
                </c:pt>
                <c:pt idx="199">
                  <c:v>1.2287140000000001</c:v>
                </c:pt>
                <c:pt idx="200">
                  <c:v>1.1587879999999999</c:v>
                </c:pt>
                <c:pt idx="201">
                  <c:v>1.226396</c:v>
                </c:pt>
                <c:pt idx="202">
                  <c:v>1.330748</c:v>
                </c:pt>
                <c:pt idx="203">
                  <c:v>1.0544370000000001</c:v>
                </c:pt>
                <c:pt idx="204">
                  <c:v>1.2267729999999999</c:v>
                </c:pt>
                <c:pt idx="205">
                  <c:v>1.148245</c:v>
                </c:pt>
                <c:pt idx="206">
                  <c:v>1.2561880000000001</c:v>
                </c:pt>
                <c:pt idx="207">
                  <c:v>1.412023</c:v>
                </c:pt>
                <c:pt idx="208">
                  <c:v>1.193918</c:v>
                </c:pt>
                <c:pt idx="209">
                  <c:v>1.1648959999999999</c:v>
                </c:pt>
                <c:pt idx="210">
                  <c:v>1.270654</c:v>
                </c:pt>
                <c:pt idx="211">
                  <c:v>1.2306900000000001</c:v>
                </c:pt>
                <c:pt idx="212">
                  <c:v>1.2596069999999999</c:v>
                </c:pt>
                <c:pt idx="213">
                  <c:v>1.247692</c:v>
                </c:pt>
                <c:pt idx="214">
                  <c:v>1.1561060000000001</c:v>
                </c:pt>
                <c:pt idx="215">
                  <c:v>1.170148</c:v>
                </c:pt>
                <c:pt idx="216">
                  <c:v>1.31789</c:v>
                </c:pt>
                <c:pt idx="217">
                  <c:v>1.463638</c:v>
                </c:pt>
                <c:pt idx="218">
                  <c:v>1.1870700000000001</c:v>
                </c:pt>
                <c:pt idx="219">
                  <c:v>1.125354</c:v>
                </c:pt>
                <c:pt idx="220">
                  <c:v>1.328379</c:v>
                </c:pt>
                <c:pt idx="221">
                  <c:v>1.311272</c:v>
                </c:pt>
                <c:pt idx="222">
                  <c:v>1.1006469999999999</c:v>
                </c:pt>
                <c:pt idx="223">
                  <c:v>1.2837149999999999</c:v>
                </c:pt>
                <c:pt idx="224">
                  <c:v>1.295563</c:v>
                </c:pt>
                <c:pt idx="225">
                  <c:v>1.333699</c:v>
                </c:pt>
                <c:pt idx="226">
                  <c:v>1.1536200000000001</c:v>
                </c:pt>
                <c:pt idx="227">
                  <c:v>1.1996899999999999</c:v>
                </c:pt>
                <c:pt idx="228">
                  <c:v>1.264637</c:v>
                </c:pt>
                <c:pt idx="229">
                  <c:v>1.2385949999999999</c:v>
                </c:pt>
                <c:pt idx="230">
                  <c:v>1.185128</c:v>
                </c:pt>
                <c:pt idx="231">
                  <c:v>1.3235319999999999</c:v>
                </c:pt>
                <c:pt idx="232">
                  <c:v>1.0745629999999999</c:v>
                </c:pt>
                <c:pt idx="233">
                  <c:v>1.4178839999999999</c:v>
                </c:pt>
                <c:pt idx="234">
                  <c:v>1.3410899999999999</c:v>
                </c:pt>
                <c:pt idx="235">
                  <c:v>1.337242</c:v>
                </c:pt>
                <c:pt idx="236">
                  <c:v>1.2952859999999999</c:v>
                </c:pt>
                <c:pt idx="237">
                  <c:v>1.2147110000000001</c:v>
                </c:pt>
                <c:pt idx="238">
                  <c:v>1.1307149999999999</c:v>
                </c:pt>
                <c:pt idx="239">
                  <c:v>1.2617750000000001</c:v>
                </c:pt>
                <c:pt idx="240">
                  <c:v>1.277774</c:v>
                </c:pt>
                <c:pt idx="241">
                  <c:v>1.3298179999999999</c:v>
                </c:pt>
                <c:pt idx="242">
                  <c:v>1.361151</c:v>
                </c:pt>
                <c:pt idx="243">
                  <c:v>1.219614</c:v>
                </c:pt>
                <c:pt idx="244">
                  <c:v>1.2773600000000001</c:v>
                </c:pt>
                <c:pt idx="245">
                  <c:v>1.3559270000000001</c:v>
                </c:pt>
                <c:pt idx="246">
                  <c:v>1.280186</c:v>
                </c:pt>
                <c:pt idx="247">
                  <c:v>1.284829</c:v>
                </c:pt>
                <c:pt idx="248">
                  <c:v>1.244367</c:v>
                </c:pt>
                <c:pt idx="249">
                  <c:v>1.2835970000000001</c:v>
                </c:pt>
                <c:pt idx="250">
                  <c:v>1.14703</c:v>
                </c:pt>
                <c:pt idx="251">
                  <c:v>1.3506499999999999</c:v>
                </c:pt>
                <c:pt idx="252">
                  <c:v>1.1056729999999999</c:v>
                </c:pt>
                <c:pt idx="253">
                  <c:v>1.299185</c:v>
                </c:pt>
                <c:pt idx="254">
                  <c:v>1.292308</c:v>
                </c:pt>
                <c:pt idx="255">
                  <c:v>1.1751389999999999</c:v>
                </c:pt>
                <c:pt idx="256">
                  <c:v>1.1474089999999999</c:v>
                </c:pt>
                <c:pt idx="257">
                  <c:v>1.1985129999999999</c:v>
                </c:pt>
                <c:pt idx="258">
                  <c:v>1.4910890000000001</c:v>
                </c:pt>
                <c:pt idx="259">
                  <c:v>1.13723</c:v>
                </c:pt>
                <c:pt idx="260">
                  <c:v>1.1829860000000001</c:v>
                </c:pt>
                <c:pt idx="261">
                  <c:v>1.096554</c:v>
                </c:pt>
                <c:pt idx="262">
                  <c:v>1.22777</c:v>
                </c:pt>
                <c:pt idx="263">
                  <c:v>1.325868</c:v>
                </c:pt>
                <c:pt idx="264">
                  <c:v>1.100722</c:v>
                </c:pt>
                <c:pt idx="265">
                  <c:v>1.339655</c:v>
                </c:pt>
                <c:pt idx="266">
                  <c:v>1.2354529999999999</c:v>
                </c:pt>
                <c:pt idx="267">
                  <c:v>1.222621</c:v>
                </c:pt>
                <c:pt idx="268">
                  <c:v>1.0956189999999999</c:v>
                </c:pt>
                <c:pt idx="269">
                  <c:v>1.1504650000000001</c:v>
                </c:pt>
                <c:pt idx="270">
                  <c:v>1.2985979999999999</c:v>
                </c:pt>
                <c:pt idx="271">
                  <c:v>1.3277319999999999</c:v>
                </c:pt>
                <c:pt idx="272">
                  <c:v>1.2921400000000001</c:v>
                </c:pt>
                <c:pt idx="273">
                  <c:v>1.315153</c:v>
                </c:pt>
                <c:pt idx="274">
                  <c:v>1.2421530000000001</c:v>
                </c:pt>
                <c:pt idx="275">
                  <c:v>1.160536</c:v>
                </c:pt>
                <c:pt idx="276">
                  <c:v>1.227174</c:v>
                </c:pt>
                <c:pt idx="277">
                  <c:v>1.278967</c:v>
                </c:pt>
                <c:pt idx="278">
                  <c:v>1.191959</c:v>
                </c:pt>
                <c:pt idx="279">
                  <c:v>1.1452230000000001</c:v>
                </c:pt>
                <c:pt idx="280">
                  <c:v>1.3854660000000001</c:v>
                </c:pt>
                <c:pt idx="281">
                  <c:v>1.2122219999999999</c:v>
                </c:pt>
                <c:pt idx="282">
                  <c:v>1.3873260000000001</c:v>
                </c:pt>
                <c:pt idx="283">
                  <c:v>1.285639</c:v>
                </c:pt>
                <c:pt idx="284">
                  <c:v>1.379786</c:v>
                </c:pt>
                <c:pt idx="285">
                  <c:v>1.2597799999999999</c:v>
                </c:pt>
                <c:pt idx="286">
                  <c:v>1.409117</c:v>
                </c:pt>
                <c:pt idx="287">
                  <c:v>1.255603</c:v>
                </c:pt>
                <c:pt idx="288">
                  <c:v>1.304762</c:v>
                </c:pt>
                <c:pt idx="289">
                  <c:v>1.1718299999999999</c:v>
                </c:pt>
                <c:pt idx="290">
                  <c:v>1.2239599999999999</c:v>
                </c:pt>
                <c:pt idx="291">
                  <c:v>1.0287900000000001</c:v>
                </c:pt>
                <c:pt idx="292">
                  <c:v>1.4642649999999999</c:v>
                </c:pt>
                <c:pt idx="293">
                  <c:v>1.1785939999999999</c:v>
                </c:pt>
                <c:pt idx="294">
                  <c:v>1.332878</c:v>
                </c:pt>
                <c:pt idx="295">
                  <c:v>1.182677</c:v>
                </c:pt>
                <c:pt idx="296">
                  <c:v>1.111027</c:v>
                </c:pt>
                <c:pt idx="297">
                  <c:v>1.2463340000000001</c:v>
                </c:pt>
                <c:pt idx="298">
                  <c:v>1.0782400000000001</c:v>
                </c:pt>
                <c:pt idx="299">
                  <c:v>1.221168</c:v>
                </c:pt>
                <c:pt idx="300">
                  <c:v>1.108622</c:v>
                </c:pt>
                <c:pt idx="301">
                  <c:v>1.099513</c:v>
                </c:pt>
                <c:pt idx="302">
                  <c:v>1.365192</c:v>
                </c:pt>
                <c:pt idx="303">
                  <c:v>1.370422</c:v>
                </c:pt>
                <c:pt idx="304">
                  <c:v>1.3170649999999999</c:v>
                </c:pt>
                <c:pt idx="305">
                  <c:v>1.359121</c:v>
                </c:pt>
                <c:pt idx="306">
                  <c:v>1.181764</c:v>
                </c:pt>
                <c:pt idx="307">
                  <c:v>1.230699</c:v>
                </c:pt>
                <c:pt idx="308">
                  <c:v>1.271547</c:v>
                </c:pt>
                <c:pt idx="309">
                  <c:v>1.364806</c:v>
                </c:pt>
                <c:pt idx="310">
                  <c:v>1.2352369999999999</c:v>
                </c:pt>
                <c:pt idx="311">
                  <c:v>1.18797</c:v>
                </c:pt>
                <c:pt idx="312">
                  <c:v>1.0865359999999999</c:v>
                </c:pt>
                <c:pt idx="313">
                  <c:v>0.99015549999999997</c:v>
                </c:pt>
                <c:pt idx="314">
                  <c:v>1.2559100000000001</c:v>
                </c:pt>
                <c:pt idx="315">
                  <c:v>1.2912779999999999</c:v>
                </c:pt>
                <c:pt idx="316">
                  <c:v>1.1617839999999999</c:v>
                </c:pt>
                <c:pt idx="317">
                  <c:v>1.3173919999999999</c:v>
                </c:pt>
                <c:pt idx="318">
                  <c:v>1.378765</c:v>
                </c:pt>
                <c:pt idx="319">
                  <c:v>1.4490810000000001</c:v>
                </c:pt>
                <c:pt idx="320">
                  <c:v>1.2263520000000001</c:v>
                </c:pt>
                <c:pt idx="321">
                  <c:v>1.284316</c:v>
                </c:pt>
                <c:pt idx="322">
                  <c:v>1.1055109999999999</c:v>
                </c:pt>
                <c:pt idx="323">
                  <c:v>1.1697500000000001</c:v>
                </c:pt>
                <c:pt idx="324">
                  <c:v>1.228389</c:v>
                </c:pt>
                <c:pt idx="325">
                  <c:v>1.3437239999999999</c:v>
                </c:pt>
                <c:pt idx="326">
                  <c:v>1.2302379999999999</c:v>
                </c:pt>
                <c:pt idx="327">
                  <c:v>1.1910700000000001</c:v>
                </c:pt>
                <c:pt idx="328">
                  <c:v>1.320308</c:v>
                </c:pt>
                <c:pt idx="329">
                  <c:v>1.3189280000000001</c:v>
                </c:pt>
                <c:pt idx="330">
                  <c:v>1.16368</c:v>
                </c:pt>
                <c:pt idx="331">
                  <c:v>1.129745</c:v>
                </c:pt>
                <c:pt idx="332">
                  <c:v>1.161635</c:v>
                </c:pt>
                <c:pt idx="333">
                  <c:v>1.3397509999999999</c:v>
                </c:pt>
                <c:pt idx="334">
                  <c:v>1.253293</c:v>
                </c:pt>
                <c:pt idx="335">
                  <c:v>1.1062399999999999</c:v>
                </c:pt>
                <c:pt idx="336">
                  <c:v>1.1626030000000001</c:v>
                </c:pt>
                <c:pt idx="337">
                  <c:v>1.319113</c:v>
                </c:pt>
                <c:pt idx="338">
                  <c:v>1.3410200000000001</c:v>
                </c:pt>
                <c:pt idx="339">
                  <c:v>1.364903</c:v>
                </c:pt>
                <c:pt idx="340">
                  <c:v>1.1327959999999999</c:v>
                </c:pt>
                <c:pt idx="341">
                  <c:v>1.164901</c:v>
                </c:pt>
                <c:pt idx="342">
                  <c:v>1.3114269999999999</c:v>
                </c:pt>
                <c:pt idx="343">
                  <c:v>1.282016</c:v>
                </c:pt>
                <c:pt idx="344">
                  <c:v>1.38144</c:v>
                </c:pt>
                <c:pt idx="345">
                  <c:v>1.431473</c:v>
                </c:pt>
                <c:pt idx="346">
                  <c:v>1.139289</c:v>
                </c:pt>
                <c:pt idx="347">
                  <c:v>1.313815</c:v>
                </c:pt>
                <c:pt idx="348">
                  <c:v>1.13052</c:v>
                </c:pt>
                <c:pt idx="349">
                  <c:v>1.254419</c:v>
                </c:pt>
                <c:pt idx="350">
                  <c:v>1.093399</c:v>
                </c:pt>
                <c:pt idx="351">
                  <c:v>1.383742</c:v>
                </c:pt>
                <c:pt idx="352">
                  <c:v>1.174004</c:v>
                </c:pt>
                <c:pt idx="353">
                  <c:v>1.153907</c:v>
                </c:pt>
                <c:pt idx="354">
                  <c:v>1.11391</c:v>
                </c:pt>
                <c:pt idx="355">
                  <c:v>1.270686</c:v>
                </c:pt>
                <c:pt idx="356">
                  <c:v>1.0733900000000001</c:v>
                </c:pt>
                <c:pt idx="357">
                  <c:v>1.367334</c:v>
                </c:pt>
                <c:pt idx="358">
                  <c:v>1.2463930000000001</c:v>
                </c:pt>
                <c:pt idx="359">
                  <c:v>1.1615180000000001</c:v>
                </c:pt>
                <c:pt idx="360">
                  <c:v>1.3860479999999999</c:v>
                </c:pt>
                <c:pt idx="361">
                  <c:v>1.127861</c:v>
                </c:pt>
                <c:pt idx="362">
                  <c:v>1.2625040000000001</c:v>
                </c:pt>
                <c:pt idx="363">
                  <c:v>1.3364180000000001</c:v>
                </c:pt>
                <c:pt idx="364">
                  <c:v>1.2457199999999999</c:v>
                </c:pt>
                <c:pt idx="365">
                  <c:v>1.1663859999999999</c:v>
                </c:pt>
                <c:pt idx="366">
                  <c:v>1.1118220000000001</c:v>
                </c:pt>
                <c:pt idx="367">
                  <c:v>1.1895519999999999</c:v>
                </c:pt>
                <c:pt idx="368">
                  <c:v>1.3241499999999999</c:v>
                </c:pt>
                <c:pt idx="369">
                  <c:v>1.1860619999999999</c:v>
                </c:pt>
                <c:pt idx="370">
                  <c:v>1.1541680000000001</c:v>
                </c:pt>
                <c:pt idx="371">
                  <c:v>1.1848879999999999</c:v>
                </c:pt>
                <c:pt idx="372">
                  <c:v>1.180944</c:v>
                </c:pt>
                <c:pt idx="373">
                  <c:v>1.1846909999999999</c:v>
                </c:pt>
                <c:pt idx="374">
                  <c:v>1.2873840000000001</c:v>
                </c:pt>
                <c:pt idx="375">
                  <c:v>1.2131540000000001</c:v>
                </c:pt>
                <c:pt idx="376">
                  <c:v>1.2636369999999999</c:v>
                </c:pt>
                <c:pt idx="377">
                  <c:v>1.2645059999999999</c:v>
                </c:pt>
                <c:pt idx="378">
                  <c:v>1.1731100000000001</c:v>
                </c:pt>
                <c:pt idx="379">
                  <c:v>1.2257800000000001</c:v>
                </c:pt>
                <c:pt idx="380">
                  <c:v>1.269506</c:v>
                </c:pt>
                <c:pt idx="381">
                  <c:v>1.069917</c:v>
                </c:pt>
                <c:pt idx="382">
                  <c:v>1.212161</c:v>
                </c:pt>
                <c:pt idx="383">
                  <c:v>1.2082489999999999</c:v>
                </c:pt>
                <c:pt idx="384">
                  <c:v>1.325852</c:v>
                </c:pt>
                <c:pt idx="385">
                  <c:v>1.2744009999999999</c:v>
                </c:pt>
                <c:pt idx="386">
                  <c:v>1.240307</c:v>
                </c:pt>
                <c:pt idx="387">
                  <c:v>1.166936</c:v>
                </c:pt>
                <c:pt idx="388">
                  <c:v>1.249074</c:v>
                </c:pt>
                <c:pt idx="389">
                  <c:v>1.011018</c:v>
                </c:pt>
                <c:pt idx="390">
                  <c:v>1.3511</c:v>
                </c:pt>
                <c:pt idx="391">
                  <c:v>1.2890159999999999</c:v>
                </c:pt>
                <c:pt idx="392">
                  <c:v>1.248178</c:v>
                </c:pt>
                <c:pt idx="393">
                  <c:v>1.314154</c:v>
                </c:pt>
                <c:pt idx="394">
                  <c:v>1.3451299999999999</c:v>
                </c:pt>
                <c:pt idx="395">
                  <c:v>1.0555840000000001</c:v>
                </c:pt>
                <c:pt idx="396">
                  <c:v>1.240645</c:v>
                </c:pt>
                <c:pt idx="397">
                  <c:v>1.2817590000000001</c:v>
                </c:pt>
                <c:pt idx="398">
                  <c:v>1.125982</c:v>
                </c:pt>
                <c:pt idx="399">
                  <c:v>1.259674</c:v>
                </c:pt>
                <c:pt idx="400">
                  <c:v>1.3756250000000001</c:v>
                </c:pt>
                <c:pt idx="401">
                  <c:v>1.270278</c:v>
                </c:pt>
                <c:pt idx="402">
                  <c:v>1.2096370000000001</c:v>
                </c:pt>
                <c:pt idx="403">
                  <c:v>1.168371</c:v>
                </c:pt>
                <c:pt idx="404">
                  <c:v>1.003744</c:v>
                </c:pt>
                <c:pt idx="405">
                  <c:v>1.2696499999999999</c:v>
                </c:pt>
                <c:pt idx="406">
                  <c:v>1.295221</c:v>
                </c:pt>
                <c:pt idx="407">
                  <c:v>1.101642</c:v>
                </c:pt>
                <c:pt idx="408">
                  <c:v>1.331299</c:v>
                </c:pt>
                <c:pt idx="409">
                  <c:v>1.43329</c:v>
                </c:pt>
                <c:pt idx="410">
                  <c:v>1.3009740000000001</c:v>
                </c:pt>
                <c:pt idx="411">
                  <c:v>1.061269</c:v>
                </c:pt>
                <c:pt idx="412">
                  <c:v>1.313062</c:v>
                </c:pt>
                <c:pt idx="413">
                  <c:v>1.1767460000000001</c:v>
                </c:pt>
                <c:pt idx="414">
                  <c:v>1.2965180000000001</c:v>
                </c:pt>
                <c:pt idx="415">
                  <c:v>1.2506980000000001</c:v>
                </c:pt>
                <c:pt idx="416">
                  <c:v>1.1191679999999999</c:v>
                </c:pt>
                <c:pt idx="417">
                  <c:v>1.2827090000000001</c:v>
                </c:pt>
                <c:pt idx="418">
                  <c:v>1.129678</c:v>
                </c:pt>
                <c:pt idx="419">
                  <c:v>1.241695</c:v>
                </c:pt>
                <c:pt idx="420">
                  <c:v>1.526783</c:v>
                </c:pt>
                <c:pt idx="421">
                  <c:v>1.291582</c:v>
                </c:pt>
                <c:pt idx="422">
                  <c:v>1.3139890000000001</c:v>
                </c:pt>
                <c:pt idx="423">
                  <c:v>1.1136410000000001</c:v>
                </c:pt>
                <c:pt idx="424">
                  <c:v>1.2513339999999999</c:v>
                </c:pt>
                <c:pt idx="425">
                  <c:v>1.2473749999999999</c:v>
                </c:pt>
                <c:pt idx="426">
                  <c:v>1.5077199999999999</c:v>
                </c:pt>
                <c:pt idx="427">
                  <c:v>1.4149119999999999</c:v>
                </c:pt>
                <c:pt idx="428">
                  <c:v>1.119842</c:v>
                </c:pt>
                <c:pt idx="429">
                  <c:v>1.3385339999999999</c:v>
                </c:pt>
                <c:pt idx="430">
                  <c:v>1.1245879999999999</c:v>
                </c:pt>
                <c:pt idx="431">
                  <c:v>1.253271</c:v>
                </c:pt>
                <c:pt idx="432">
                  <c:v>1.121545</c:v>
                </c:pt>
                <c:pt idx="433">
                  <c:v>1.0604789999999999</c:v>
                </c:pt>
                <c:pt idx="434">
                  <c:v>1.257034</c:v>
                </c:pt>
                <c:pt idx="435">
                  <c:v>1.185127</c:v>
                </c:pt>
                <c:pt idx="436">
                  <c:v>1.16794</c:v>
                </c:pt>
                <c:pt idx="437">
                  <c:v>1.016122</c:v>
                </c:pt>
                <c:pt idx="438">
                  <c:v>1.242691</c:v>
                </c:pt>
                <c:pt idx="439">
                  <c:v>1.3381780000000001</c:v>
                </c:pt>
                <c:pt idx="440">
                  <c:v>1.225762</c:v>
                </c:pt>
                <c:pt idx="441">
                  <c:v>1.346994</c:v>
                </c:pt>
                <c:pt idx="442">
                  <c:v>1.3646119999999999</c:v>
                </c:pt>
                <c:pt idx="443">
                  <c:v>1.3308979999999999</c:v>
                </c:pt>
                <c:pt idx="444">
                  <c:v>1.295571</c:v>
                </c:pt>
                <c:pt idx="445">
                  <c:v>1.0345200000000001</c:v>
                </c:pt>
                <c:pt idx="446">
                  <c:v>1.1722410000000001</c:v>
                </c:pt>
                <c:pt idx="447">
                  <c:v>1.2054229999999999</c:v>
                </c:pt>
                <c:pt idx="448">
                  <c:v>1.294103</c:v>
                </c:pt>
                <c:pt idx="449">
                  <c:v>1.4638580000000001</c:v>
                </c:pt>
                <c:pt idx="450">
                  <c:v>1.391888</c:v>
                </c:pt>
                <c:pt idx="451">
                  <c:v>1.461908</c:v>
                </c:pt>
                <c:pt idx="452">
                  <c:v>1.0807530000000001</c:v>
                </c:pt>
                <c:pt idx="453">
                  <c:v>1.327626</c:v>
                </c:pt>
                <c:pt idx="454">
                  <c:v>1.2265299999999999</c:v>
                </c:pt>
                <c:pt idx="455">
                  <c:v>1.3625719999999999</c:v>
                </c:pt>
                <c:pt idx="456">
                  <c:v>1.4344730000000001</c:v>
                </c:pt>
                <c:pt idx="457">
                  <c:v>1.247895</c:v>
                </c:pt>
                <c:pt idx="458">
                  <c:v>1.225088</c:v>
                </c:pt>
                <c:pt idx="459">
                  <c:v>1.4834510000000001</c:v>
                </c:pt>
                <c:pt idx="460">
                  <c:v>1.175724</c:v>
                </c:pt>
                <c:pt idx="461">
                  <c:v>1.136571</c:v>
                </c:pt>
                <c:pt idx="462">
                  <c:v>1.5048269999999999</c:v>
                </c:pt>
                <c:pt idx="463">
                  <c:v>1.4051130000000001</c:v>
                </c:pt>
                <c:pt idx="464">
                  <c:v>1.307876</c:v>
                </c:pt>
                <c:pt idx="465">
                  <c:v>1.429379</c:v>
                </c:pt>
                <c:pt idx="466">
                  <c:v>1.267174</c:v>
                </c:pt>
                <c:pt idx="467">
                  <c:v>1.185055</c:v>
                </c:pt>
                <c:pt idx="468">
                  <c:v>1.166755</c:v>
                </c:pt>
                <c:pt idx="469">
                  <c:v>1.3588169999999999</c:v>
                </c:pt>
                <c:pt idx="470">
                  <c:v>1.325666</c:v>
                </c:pt>
                <c:pt idx="471">
                  <c:v>1.331941</c:v>
                </c:pt>
                <c:pt idx="472">
                  <c:v>1.0629599999999999</c:v>
                </c:pt>
                <c:pt idx="473">
                  <c:v>1.078743</c:v>
                </c:pt>
                <c:pt idx="474">
                  <c:v>1.3285419999999999</c:v>
                </c:pt>
                <c:pt idx="475">
                  <c:v>1.254955</c:v>
                </c:pt>
                <c:pt idx="476">
                  <c:v>1.375715</c:v>
                </c:pt>
                <c:pt idx="477">
                  <c:v>1.3750519999999999</c:v>
                </c:pt>
                <c:pt idx="478">
                  <c:v>1.4175770000000001</c:v>
                </c:pt>
                <c:pt idx="479">
                  <c:v>1.3030870000000001</c:v>
                </c:pt>
                <c:pt idx="480">
                  <c:v>1.1429370000000001</c:v>
                </c:pt>
                <c:pt idx="481">
                  <c:v>1.3497319999999999</c:v>
                </c:pt>
                <c:pt idx="482">
                  <c:v>1.1842999999999999</c:v>
                </c:pt>
                <c:pt idx="483">
                  <c:v>1.338266</c:v>
                </c:pt>
                <c:pt idx="484">
                  <c:v>1.1404380000000001</c:v>
                </c:pt>
                <c:pt idx="485">
                  <c:v>1.2053119999999999</c:v>
                </c:pt>
                <c:pt idx="486">
                  <c:v>1.2907109999999999</c:v>
                </c:pt>
                <c:pt idx="487">
                  <c:v>1.2935760000000001</c:v>
                </c:pt>
                <c:pt idx="488">
                  <c:v>1.3233520000000001</c:v>
                </c:pt>
                <c:pt idx="489">
                  <c:v>1.41574</c:v>
                </c:pt>
                <c:pt idx="490">
                  <c:v>1.3770279999999999</c:v>
                </c:pt>
                <c:pt idx="491">
                  <c:v>1.371035</c:v>
                </c:pt>
                <c:pt idx="492">
                  <c:v>1.094085</c:v>
                </c:pt>
                <c:pt idx="493">
                  <c:v>1.3210489999999999</c:v>
                </c:pt>
                <c:pt idx="494">
                  <c:v>1.3552919999999999</c:v>
                </c:pt>
                <c:pt idx="495">
                  <c:v>1.2102040000000001</c:v>
                </c:pt>
                <c:pt idx="496">
                  <c:v>1.3471219999999999</c:v>
                </c:pt>
                <c:pt idx="497">
                  <c:v>1.2007680000000001</c:v>
                </c:pt>
                <c:pt idx="498">
                  <c:v>1.227349</c:v>
                </c:pt>
                <c:pt idx="499">
                  <c:v>1.119302</c:v>
                </c:pt>
                <c:pt idx="500">
                  <c:v>1.266896</c:v>
                </c:pt>
                <c:pt idx="501">
                  <c:v>1.4170050000000001</c:v>
                </c:pt>
                <c:pt idx="502">
                  <c:v>1.116719</c:v>
                </c:pt>
                <c:pt idx="503">
                  <c:v>1.338965</c:v>
                </c:pt>
                <c:pt idx="504">
                  <c:v>1.1726160000000001</c:v>
                </c:pt>
                <c:pt idx="505">
                  <c:v>1.2952319999999999</c:v>
                </c:pt>
                <c:pt idx="506">
                  <c:v>1.116201</c:v>
                </c:pt>
                <c:pt idx="507">
                  <c:v>1.3272280000000001</c:v>
                </c:pt>
                <c:pt idx="508">
                  <c:v>0.99063049999999997</c:v>
                </c:pt>
                <c:pt idx="509">
                  <c:v>1.4508289999999999</c:v>
                </c:pt>
                <c:pt idx="510">
                  <c:v>1.2418290000000001</c:v>
                </c:pt>
                <c:pt idx="511">
                  <c:v>1.4355119999999999</c:v>
                </c:pt>
                <c:pt idx="512">
                  <c:v>1.2311810000000001</c:v>
                </c:pt>
                <c:pt idx="513">
                  <c:v>1.0626899999999999</c:v>
                </c:pt>
                <c:pt idx="514">
                  <c:v>1.435284</c:v>
                </c:pt>
                <c:pt idx="515">
                  <c:v>1.2730630000000001</c:v>
                </c:pt>
                <c:pt idx="516">
                  <c:v>1.1032280000000001</c:v>
                </c:pt>
                <c:pt idx="517">
                  <c:v>1.185325</c:v>
                </c:pt>
                <c:pt idx="518">
                  <c:v>1.2486969999999999</c:v>
                </c:pt>
                <c:pt idx="519">
                  <c:v>1.2134119999999999</c:v>
                </c:pt>
                <c:pt idx="520">
                  <c:v>1.1992700000000001</c:v>
                </c:pt>
                <c:pt idx="521">
                  <c:v>1.2258340000000001</c:v>
                </c:pt>
                <c:pt idx="522">
                  <c:v>1.3259399999999999</c:v>
                </c:pt>
                <c:pt idx="523">
                  <c:v>1.2701</c:v>
                </c:pt>
                <c:pt idx="524">
                  <c:v>1.2091149999999999</c:v>
                </c:pt>
                <c:pt idx="525">
                  <c:v>1.1227259999999999</c:v>
                </c:pt>
                <c:pt idx="526">
                  <c:v>1.091259</c:v>
                </c:pt>
                <c:pt idx="527">
                  <c:v>1.1654359999999999</c:v>
                </c:pt>
                <c:pt idx="528">
                  <c:v>1.1996</c:v>
                </c:pt>
                <c:pt idx="529">
                  <c:v>1.388609</c:v>
                </c:pt>
                <c:pt idx="530">
                  <c:v>1.357216</c:v>
                </c:pt>
                <c:pt idx="531">
                  <c:v>1.2336039999999999</c:v>
                </c:pt>
                <c:pt idx="532">
                  <c:v>1.27854</c:v>
                </c:pt>
                <c:pt idx="533">
                  <c:v>1.2241150000000001</c:v>
                </c:pt>
                <c:pt idx="534">
                  <c:v>1.1965699999999999</c:v>
                </c:pt>
                <c:pt idx="535">
                  <c:v>1.2462629999999999</c:v>
                </c:pt>
                <c:pt idx="536">
                  <c:v>1.351504</c:v>
                </c:pt>
                <c:pt idx="537">
                  <c:v>1.342903</c:v>
                </c:pt>
                <c:pt idx="538">
                  <c:v>1.17198</c:v>
                </c:pt>
                <c:pt idx="539">
                  <c:v>1.2728870000000001</c:v>
                </c:pt>
                <c:pt idx="540">
                  <c:v>1.0590710000000001</c:v>
                </c:pt>
                <c:pt idx="541">
                  <c:v>1.3318939999999999</c:v>
                </c:pt>
                <c:pt idx="542">
                  <c:v>1.1931860000000001</c:v>
                </c:pt>
                <c:pt idx="543">
                  <c:v>1.137699</c:v>
                </c:pt>
                <c:pt idx="544">
                  <c:v>1.1896739999999999</c:v>
                </c:pt>
                <c:pt idx="545">
                  <c:v>1.2097290000000001</c:v>
                </c:pt>
                <c:pt idx="546">
                  <c:v>1.342268</c:v>
                </c:pt>
                <c:pt idx="547">
                  <c:v>1.0976619999999999</c:v>
                </c:pt>
                <c:pt idx="548">
                  <c:v>0.9700008</c:v>
                </c:pt>
                <c:pt idx="549">
                  <c:v>1.279671</c:v>
                </c:pt>
                <c:pt idx="550">
                  <c:v>1.202475</c:v>
                </c:pt>
                <c:pt idx="551">
                  <c:v>1.182544</c:v>
                </c:pt>
                <c:pt idx="552">
                  <c:v>1.2401949999999999</c:v>
                </c:pt>
                <c:pt idx="553">
                  <c:v>1.2796419999999999</c:v>
                </c:pt>
                <c:pt idx="554">
                  <c:v>1.3103070000000001</c:v>
                </c:pt>
                <c:pt idx="555">
                  <c:v>1.2122679999999999</c:v>
                </c:pt>
                <c:pt idx="556">
                  <c:v>1.2658590000000001</c:v>
                </c:pt>
                <c:pt idx="557">
                  <c:v>1.2555620000000001</c:v>
                </c:pt>
                <c:pt idx="558">
                  <c:v>1.2551840000000001</c:v>
                </c:pt>
                <c:pt idx="559">
                  <c:v>1.2734350000000001</c:v>
                </c:pt>
                <c:pt idx="560">
                  <c:v>1.281971</c:v>
                </c:pt>
                <c:pt idx="561">
                  <c:v>1.3081069999999999</c:v>
                </c:pt>
                <c:pt idx="562">
                  <c:v>1.178634</c:v>
                </c:pt>
                <c:pt idx="563">
                  <c:v>1.308262</c:v>
                </c:pt>
                <c:pt idx="564">
                  <c:v>1.2819339999999999</c:v>
                </c:pt>
                <c:pt idx="565">
                  <c:v>1.3239730000000001</c:v>
                </c:pt>
                <c:pt idx="566">
                  <c:v>1.3546879999999999</c:v>
                </c:pt>
                <c:pt idx="567">
                  <c:v>1.1089290000000001</c:v>
                </c:pt>
                <c:pt idx="568">
                  <c:v>1.252551</c:v>
                </c:pt>
                <c:pt idx="569">
                  <c:v>1.281711</c:v>
                </c:pt>
                <c:pt idx="570">
                  <c:v>1.368293</c:v>
                </c:pt>
                <c:pt idx="571">
                  <c:v>1.1872849999999999</c:v>
                </c:pt>
                <c:pt idx="572">
                  <c:v>1.1502289999999999</c:v>
                </c:pt>
                <c:pt idx="573">
                  <c:v>1.212086</c:v>
                </c:pt>
                <c:pt idx="574">
                  <c:v>1.416766</c:v>
                </c:pt>
                <c:pt idx="575">
                  <c:v>1.314462</c:v>
                </c:pt>
                <c:pt idx="576">
                  <c:v>1.243987</c:v>
                </c:pt>
                <c:pt idx="577">
                  <c:v>1.131435</c:v>
                </c:pt>
                <c:pt idx="578">
                  <c:v>1.346101</c:v>
                </c:pt>
                <c:pt idx="579">
                  <c:v>1.188199</c:v>
                </c:pt>
                <c:pt idx="580">
                  <c:v>1.458861</c:v>
                </c:pt>
                <c:pt idx="581">
                  <c:v>1.161592</c:v>
                </c:pt>
                <c:pt idx="582">
                  <c:v>1.200132</c:v>
                </c:pt>
                <c:pt idx="583">
                  <c:v>1.35131</c:v>
                </c:pt>
                <c:pt idx="584">
                  <c:v>1.2565580000000001</c:v>
                </c:pt>
                <c:pt idx="585">
                  <c:v>1.4135009999999999</c:v>
                </c:pt>
                <c:pt idx="586">
                  <c:v>1.270454</c:v>
                </c:pt>
                <c:pt idx="587">
                  <c:v>1.420221</c:v>
                </c:pt>
                <c:pt idx="588">
                  <c:v>1.2777890000000001</c:v>
                </c:pt>
                <c:pt idx="589">
                  <c:v>1.2568079999999999</c:v>
                </c:pt>
                <c:pt idx="590">
                  <c:v>1.2211430000000001</c:v>
                </c:pt>
                <c:pt idx="591">
                  <c:v>1.2179549999999999</c:v>
                </c:pt>
                <c:pt idx="592">
                  <c:v>1.2346600000000001</c:v>
                </c:pt>
                <c:pt idx="593">
                  <c:v>1.3199240000000001</c:v>
                </c:pt>
                <c:pt idx="594">
                  <c:v>1.22607</c:v>
                </c:pt>
                <c:pt idx="595">
                  <c:v>1.199209</c:v>
                </c:pt>
                <c:pt idx="596">
                  <c:v>1.2835529999999999</c:v>
                </c:pt>
                <c:pt idx="597">
                  <c:v>1.3275159999999999</c:v>
                </c:pt>
                <c:pt idx="598">
                  <c:v>1.1485780000000001</c:v>
                </c:pt>
                <c:pt idx="599">
                  <c:v>1.3397730000000001</c:v>
                </c:pt>
                <c:pt idx="600">
                  <c:v>1.236151</c:v>
                </c:pt>
                <c:pt idx="601">
                  <c:v>1.361216</c:v>
                </c:pt>
                <c:pt idx="602">
                  <c:v>1.238051</c:v>
                </c:pt>
                <c:pt idx="603">
                  <c:v>1.297866</c:v>
                </c:pt>
                <c:pt idx="604">
                  <c:v>1.334649</c:v>
                </c:pt>
                <c:pt idx="605">
                  <c:v>1.314935</c:v>
                </c:pt>
                <c:pt idx="606">
                  <c:v>1.165629</c:v>
                </c:pt>
                <c:pt idx="607">
                  <c:v>1.2846489999999999</c:v>
                </c:pt>
                <c:pt idx="608">
                  <c:v>1.304052</c:v>
                </c:pt>
                <c:pt idx="609">
                  <c:v>1.252399</c:v>
                </c:pt>
                <c:pt idx="610">
                  <c:v>1.1355869999999999</c:v>
                </c:pt>
                <c:pt idx="611">
                  <c:v>1.385945</c:v>
                </c:pt>
                <c:pt idx="612">
                  <c:v>1.3692409999999999</c:v>
                </c:pt>
                <c:pt idx="613">
                  <c:v>1.28176</c:v>
                </c:pt>
                <c:pt idx="614">
                  <c:v>1.2542599999999999</c:v>
                </c:pt>
                <c:pt idx="615">
                  <c:v>1.1764269999999999</c:v>
                </c:pt>
                <c:pt idx="616">
                  <c:v>1.1841330000000001</c:v>
                </c:pt>
                <c:pt idx="617">
                  <c:v>1.332765</c:v>
                </c:pt>
                <c:pt idx="618">
                  <c:v>1.301715</c:v>
                </c:pt>
                <c:pt idx="619">
                  <c:v>1.2705200000000001</c:v>
                </c:pt>
                <c:pt idx="620">
                  <c:v>1.3356349999999999</c:v>
                </c:pt>
                <c:pt idx="621">
                  <c:v>1.4869300000000001</c:v>
                </c:pt>
                <c:pt idx="622">
                  <c:v>1.379948</c:v>
                </c:pt>
                <c:pt idx="623">
                  <c:v>1.2002820000000001</c:v>
                </c:pt>
                <c:pt idx="624">
                  <c:v>1.28365</c:v>
                </c:pt>
                <c:pt idx="625">
                  <c:v>1.15184</c:v>
                </c:pt>
                <c:pt idx="626">
                  <c:v>1.36337</c:v>
                </c:pt>
                <c:pt idx="627">
                  <c:v>1.1919930000000001</c:v>
                </c:pt>
                <c:pt idx="628">
                  <c:v>1.1104959999999999</c:v>
                </c:pt>
                <c:pt idx="629">
                  <c:v>1.271493</c:v>
                </c:pt>
                <c:pt idx="630">
                  <c:v>1.1842250000000001</c:v>
                </c:pt>
                <c:pt idx="631">
                  <c:v>1.186517</c:v>
                </c:pt>
                <c:pt idx="632">
                  <c:v>1.2210730000000001</c:v>
                </c:pt>
                <c:pt idx="633">
                  <c:v>1.3083800000000001</c:v>
                </c:pt>
                <c:pt idx="634">
                  <c:v>1.3315300000000001</c:v>
                </c:pt>
                <c:pt idx="635">
                  <c:v>1.476793</c:v>
                </c:pt>
                <c:pt idx="636">
                  <c:v>1.1319760000000001</c:v>
                </c:pt>
                <c:pt idx="637">
                  <c:v>1.2809649999999999</c:v>
                </c:pt>
                <c:pt idx="638">
                  <c:v>1.167883</c:v>
                </c:pt>
                <c:pt idx="639">
                  <c:v>1.4588540000000001</c:v>
                </c:pt>
                <c:pt idx="640">
                  <c:v>1.180369</c:v>
                </c:pt>
                <c:pt idx="641">
                  <c:v>1.193136</c:v>
                </c:pt>
                <c:pt idx="642">
                  <c:v>1.1327160000000001</c:v>
                </c:pt>
                <c:pt idx="643">
                  <c:v>1.286805</c:v>
                </c:pt>
                <c:pt idx="644">
                  <c:v>1.2004589999999999</c:v>
                </c:pt>
                <c:pt idx="645">
                  <c:v>1.4617720000000001</c:v>
                </c:pt>
                <c:pt idx="646">
                  <c:v>1.3463890000000001</c:v>
                </c:pt>
                <c:pt idx="647">
                  <c:v>1.071426</c:v>
                </c:pt>
                <c:pt idx="648">
                  <c:v>1.274807</c:v>
                </c:pt>
                <c:pt idx="649">
                  <c:v>1.1628529999999999</c:v>
                </c:pt>
                <c:pt idx="650">
                  <c:v>1.2630490000000001</c:v>
                </c:pt>
                <c:pt idx="651">
                  <c:v>1.2527200000000001</c:v>
                </c:pt>
                <c:pt idx="652">
                  <c:v>1.329752</c:v>
                </c:pt>
                <c:pt idx="653">
                  <c:v>1.2646280000000001</c:v>
                </c:pt>
                <c:pt idx="654">
                  <c:v>1.499341</c:v>
                </c:pt>
                <c:pt idx="655">
                  <c:v>1.155084</c:v>
                </c:pt>
                <c:pt idx="656">
                  <c:v>1.1871430000000001</c:v>
                </c:pt>
                <c:pt idx="657">
                  <c:v>1.213824</c:v>
                </c:pt>
                <c:pt idx="658">
                  <c:v>1.179899</c:v>
                </c:pt>
                <c:pt idx="659">
                  <c:v>1.2952570000000001</c:v>
                </c:pt>
                <c:pt idx="660">
                  <c:v>1.137551</c:v>
                </c:pt>
                <c:pt idx="661">
                  <c:v>1.283258</c:v>
                </c:pt>
                <c:pt idx="662">
                  <c:v>1.226539</c:v>
                </c:pt>
                <c:pt idx="663">
                  <c:v>1.043013</c:v>
                </c:pt>
                <c:pt idx="664">
                  <c:v>1.200045</c:v>
                </c:pt>
                <c:pt idx="665">
                  <c:v>1.30118</c:v>
                </c:pt>
                <c:pt idx="666">
                  <c:v>1.1705179999999999</c:v>
                </c:pt>
                <c:pt idx="667">
                  <c:v>1.1055999999999999</c:v>
                </c:pt>
                <c:pt idx="668">
                  <c:v>1.222275</c:v>
                </c:pt>
                <c:pt idx="669">
                  <c:v>1.228234</c:v>
                </c:pt>
                <c:pt idx="670">
                  <c:v>1.3115749999999999</c:v>
                </c:pt>
                <c:pt idx="671">
                  <c:v>1.418126</c:v>
                </c:pt>
                <c:pt idx="672">
                  <c:v>1.364428</c:v>
                </c:pt>
                <c:pt idx="673">
                  <c:v>1.3545780000000001</c:v>
                </c:pt>
                <c:pt idx="674">
                  <c:v>1.1012109999999999</c:v>
                </c:pt>
                <c:pt idx="675">
                  <c:v>1.344714</c:v>
                </c:pt>
                <c:pt idx="676">
                  <c:v>1.0955280000000001</c:v>
                </c:pt>
                <c:pt idx="677">
                  <c:v>1.169368</c:v>
                </c:pt>
                <c:pt idx="678">
                  <c:v>1.0466150000000001</c:v>
                </c:pt>
                <c:pt idx="679">
                  <c:v>1.1821299999999999</c:v>
                </c:pt>
                <c:pt idx="680">
                  <c:v>1.011803</c:v>
                </c:pt>
                <c:pt idx="681">
                  <c:v>1.2671889999999999</c:v>
                </c:pt>
                <c:pt idx="682">
                  <c:v>1.2527550000000001</c:v>
                </c:pt>
                <c:pt idx="683">
                  <c:v>1.3115030000000001</c:v>
                </c:pt>
                <c:pt idx="684">
                  <c:v>1.139357</c:v>
                </c:pt>
                <c:pt idx="685">
                  <c:v>1.4990129999999999</c:v>
                </c:pt>
                <c:pt idx="686">
                  <c:v>1.1990369999999999</c:v>
                </c:pt>
                <c:pt idx="687">
                  <c:v>1.220296</c:v>
                </c:pt>
                <c:pt idx="688">
                  <c:v>1.20797</c:v>
                </c:pt>
                <c:pt idx="689">
                  <c:v>1.133982</c:v>
                </c:pt>
                <c:pt idx="690">
                  <c:v>1.3439209999999999</c:v>
                </c:pt>
                <c:pt idx="691">
                  <c:v>1.2950299999999999</c:v>
                </c:pt>
                <c:pt idx="692">
                  <c:v>1.1695089999999999</c:v>
                </c:pt>
                <c:pt idx="693">
                  <c:v>1.1675230000000001</c:v>
                </c:pt>
                <c:pt idx="694">
                  <c:v>1.2119770000000001</c:v>
                </c:pt>
                <c:pt idx="695">
                  <c:v>1.1858979999999999</c:v>
                </c:pt>
                <c:pt idx="696">
                  <c:v>1.147526</c:v>
                </c:pt>
                <c:pt idx="697">
                  <c:v>1.423886</c:v>
                </c:pt>
                <c:pt idx="698">
                  <c:v>1.416625</c:v>
                </c:pt>
                <c:pt idx="699">
                  <c:v>1.263738</c:v>
                </c:pt>
                <c:pt idx="700">
                  <c:v>1.40974</c:v>
                </c:pt>
                <c:pt idx="701">
                  <c:v>1.2576480000000001</c:v>
                </c:pt>
                <c:pt idx="702">
                  <c:v>1.391313</c:v>
                </c:pt>
                <c:pt idx="703">
                  <c:v>1.406444</c:v>
                </c:pt>
                <c:pt idx="704">
                  <c:v>1.11971</c:v>
                </c:pt>
                <c:pt idx="705">
                  <c:v>1.133745</c:v>
                </c:pt>
                <c:pt idx="706">
                  <c:v>1.3860189999999999</c:v>
                </c:pt>
                <c:pt idx="707">
                  <c:v>1.267965</c:v>
                </c:pt>
                <c:pt idx="708">
                  <c:v>1.5484279999999999</c:v>
                </c:pt>
                <c:pt idx="709">
                  <c:v>1.2422040000000001</c:v>
                </c:pt>
                <c:pt idx="710">
                  <c:v>1.1965479999999999</c:v>
                </c:pt>
                <c:pt idx="711">
                  <c:v>1.3838889999999999</c:v>
                </c:pt>
                <c:pt idx="712">
                  <c:v>1.2864120000000001</c:v>
                </c:pt>
                <c:pt idx="713">
                  <c:v>1.2571540000000001</c:v>
                </c:pt>
                <c:pt idx="714">
                  <c:v>1.252715</c:v>
                </c:pt>
                <c:pt idx="715">
                  <c:v>1.1478109999999999</c:v>
                </c:pt>
                <c:pt idx="716">
                  <c:v>1.0933999999999999</c:v>
                </c:pt>
                <c:pt idx="717">
                  <c:v>1.351947</c:v>
                </c:pt>
                <c:pt idx="718">
                  <c:v>1.323674</c:v>
                </c:pt>
                <c:pt idx="719">
                  <c:v>1.1799759999999999</c:v>
                </c:pt>
                <c:pt idx="720">
                  <c:v>1.558918</c:v>
                </c:pt>
                <c:pt idx="721">
                  <c:v>1.2279960000000001</c:v>
                </c:pt>
                <c:pt idx="722">
                  <c:v>1.2105399999999999</c:v>
                </c:pt>
                <c:pt idx="723">
                  <c:v>1.1371260000000001</c:v>
                </c:pt>
                <c:pt idx="724">
                  <c:v>1.2769760000000001</c:v>
                </c:pt>
                <c:pt idx="725">
                  <c:v>1.406072</c:v>
                </c:pt>
                <c:pt idx="726">
                  <c:v>1.1358280000000001</c:v>
                </c:pt>
                <c:pt idx="727">
                  <c:v>1.183344</c:v>
                </c:pt>
                <c:pt idx="728">
                  <c:v>1.2294879999999999</c:v>
                </c:pt>
                <c:pt idx="729">
                  <c:v>1.2304200000000001</c:v>
                </c:pt>
                <c:pt idx="730">
                  <c:v>1.137964</c:v>
                </c:pt>
                <c:pt idx="731">
                  <c:v>1.312046</c:v>
                </c:pt>
                <c:pt idx="732">
                  <c:v>1.2928299999999999</c:v>
                </c:pt>
                <c:pt idx="733">
                  <c:v>1.2041679999999999</c:v>
                </c:pt>
                <c:pt idx="734">
                  <c:v>1.269366</c:v>
                </c:pt>
                <c:pt idx="735">
                  <c:v>1.261466</c:v>
                </c:pt>
                <c:pt idx="736">
                  <c:v>1.1403160000000001</c:v>
                </c:pt>
                <c:pt idx="737">
                  <c:v>1.2121710000000001</c:v>
                </c:pt>
                <c:pt idx="738">
                  <c:v>1.2442390000000001</c:v>
                </c:pt>
                <c:pt idx="739">
                  <c:v>1.2978270000000001</c:v>
                </c:pt>
                <c:pt idx="740">
                  <c:v>1.0558689999999999</c:v>
                </c:pt>
                <c:pt idx="741">
                  <c:v>1.289102</c:v>
                </c:pt>
                <c:pt idx="742">
                  <c:v>1.254362</c:v>
                </c:pt>
                <c:pt idx="743">
                  <c:v>1.309857</c:v>
                </c:pt>
                <c:pt idx="744">
                  <c:v>1.4004669999999999</c:v>
                </c:pt>
                <c:pt idx="745">
                  <c:v>1.335947</c:v>
                </c:pt>
                <c:pt idx="746">
                  <c:v>1.1655610000000001</c:v>
                </c:pt>
                <c:pt idx="747">
                  <c:v>1.256475</c:v>
                </c:pt>
                <c:pt idx="748">
                  <c:v>1.3237890000000001</c:v>
                </c:pt>
                <c:pt idx="749">
                  <c:v>1.326079</c:v>
                </c:pt>
                <c:pt idx="750">
                  <c:v>1.347788</c:v>
                </c:pt>
                <c:pt idx="751">
                  <c:v>1.162004</c:v>
                </c:pt>
                <c:pt idx="752">
                  <c:v>1.2203390000000001</c:v>
                </c:pt>
                <c:pt idx="753">
                  <c:v>1.29701</c:v>
                </c:pt>
                <c:pt idx="754">
                  <c:v>1.2161960000000001</c:v>
                </c:pt>
                <c:pt idx="755">
                  <c:v>1.260788</c:v>
                </c:pt>
                <c:pt idx="756">
                  <c:v>1.1490830000000001</c:v>
                </c:pt>
                <c:pt idx="757">
                  <c:v>1.312954</c:v>
                </c:pt>
                <c:pt idx="758">
                  <c:v>1.3949510000000001</c:v>
                </c:pt>
                <c:pt idx="759">
                  <c:v>1.2911950000000001</c:v>
                </c:pt>
                <c:pt idx="760">
                  <c:v>1.246642</c:v>
                </c:pt>
                <c:pt idx="761">
                  <c:v>1.254624</c:v>
                </c:pt>
                <c:pt idx="762">
                  <c:v>1.3129390000000001</c:v>
                </c:pt>
                <c:pt idx="763">
                  <c:v>1.307871</c:v>
                </c:pt>
                <c:pt idx="764">
                  <c:v>1.376601</c:v>
                </c:pt>
                <c:pt idx="765">
                  <c:v>1.2668790000000001</c:v>
                </c:pt>
                <c:pt idx="766">
                  <c:v>1.3321609999999999</c:v>
                </c:pt>
                <c:pt idx="767">
                  <c:v>1.3695870000000001</c:v>
                </c:pt>
                <c:pt idx="768">
                  <c:v>1.38805</c:v>
                </c:pt>
                <c:pt idx="769">
                  <c:v>1.5177229999999999</c:v>
                </c:pt>
                <c:pt idx="770">
                  <c:v>1.153041</c:v>
                </c:pt>
                <c:pt idx="771">
                  <c:v>1.341051</c:v>
                </c:pt>
                <c:pt idx="772">
                  <c:v>1.3251280000000001</c:v>
                </c:pt>
                <c:pt idx="773">
                  <c:v>1.1124579999999999</c:v>
                </c:pt>
                <c:pt idx="774">
                  <c:v>1.2245090000000001</c:v>
                </c:pt>
                <c:pt idx="775">
                  <c:v>1.5215320000000001</c:v>
                </c:pt>
                <c:pt idx="776">
                  <c:v>1.2789010000000001</c:v>
                </c:pt>
                <c:pt idx="777">
                  <c:v>1.3104789999999999</c:v>
                </c:pt>
                <c:pt idx="778">
                  <c:v>1.2314590000000001</c:v>
                </c:pt>
                <c:pt idx="779">
                  <c:v>1.1972700000000001</c:v>
                </c:pt>
                <c:pt idx="780">
                  <c:v>1.167967</c:v>
                </c:pt>
                <c:pt idx="781">
                  <c:v>1.332851</c:v>
                </c:pt>
                <c:pt idx="782">
                  <c:v>1.1966600000000001</c:v>
                </c:pt>
                <c:pt idx="783">
                  <c:v>1.3733880000000001</c:v>
                </c:pt>
                <c:pt idx="784">
                  <c:v>1.314155</c:v>
                </c:pt>
                <c:pt idx="785">
                  <c:v>1.423227</c:v>
                </c:pt>
                <c:pt idx="786">
                  <c:v>1.2290559999999999</c:v>
                </c:pt>
                <c:pt idx="787">
                  <c:v>1.1623270000000001</c:v>
                </c:pt>
                <c:pt idx="788">
                  <c:v>1.290573</c:v>
                </c:pt>
                <c:pt idx="789">
                  <c:v>1.2468570000000001</c:v>
                </c:pt>
                <c:pt idx="790">
                  <c:v>1.3520000000000001</c:v>
                </c:pt>
                <c:pt idx="791">
                  <c:v>1.284375</c:v>
                </c:pt>
                <c:pt idx="792">
                  <c:v>1.266972</c:v>
                </c:pt>
                <c:pt idx="793">
                  <c:v>1.367783</c:v>
                </c:pt>
                <c:pt idx="794">
                  <c:v>1.2483329999999999</c:v>
                </c:pt>
                <c:pt idx="795">
                  <c:v>1.1350720000000001</c:v>
                </c:pt>
                <c:pt idx="796">
                  <c:v>1.1881010000000001</c:v>
                </c:pt>
                <c:pt idx="797">
                  <c:v>1.285034</c:v>
                </c:pt>
                <c:pt idx="798">
                  <c:v>1.386336</c:v>
                </c:pt>
                <c:pt idx="799">
                  <c:v>1.1703859999999999</c:v>
                </c:pt>
                <c:pt idx="800">
                  <c:v>1.364795</c:v>
                </c:pt>
                <c:pt idx="801">
                  <c:v>1.2782819999999999</c:v>
                </c:pt>
                <c:pt idx="802">
                  <c:v>1.118428</c:v>
                </c:pt>
                <c:pt idx="803">
                  <c:v>1.2112799999999999</c:v>
                </c:pt>
                <c:pt idx="804">
                  <c:v>1.0772090000000001</c:v>
                </c:pt>
                <c:pt idx="805">
                  <c:v>1.1321600000000001</c:v>
                </c:pt>
                <c:pt idx="806">
                  <c:v>1.113391</c:v>
                </c:pt>
                <c:pt idx="807">
                  <c:v>1.1203529999999999</c:v>
                </c:pt>
                <c:pt idx="808">
                  <c:v>1.2676259999999999</c:v>
                </c:pt>
                <c:pt idx="809">
                  <c:v>1.193891</c:v>
                </c:pt>
                <c:pt idx="810">
                  <c:v>1.118312</c:v>
                </c:pt>
                <c:pt idx="811">
                  <c:v>1.32664</c:v>
                </c:pt>
                <c:pt idx="812">
                  <c:v>1.188531</c:v>
                </c:pt>
                <c:pt idx="813">
                  <c:v>1.135697</c:v>
                </c:pt>
                <c:pt idx="814">
                  <c:v>1.221794</c:v>
                </c:pt>
                <c:pt idx="815">
                  <c:v>1.303917</c:v>
                </c:pt>
                <c:pt idx="816">
                  <c:v>1.2640400000000001</c:v>
                </c:pt>
                <c:pt idx="817">
                  <c:v>1.179246</c:v>
                </c:pt>
                <c:pt idx="818">
                  <c:v>1.321482</c:v>
                </c:pt>
                <c:pt idx="819">
                  <c:v>1.1783429999999999</c:v>
                </c:pt>
                <c:pt idx="820">
                  <c:v>1.2260720000000001</c:v>
                </c:pt>
                <c:pt idx="821">
                  <c:v>1.300524</c:v>
                </c:pt>
                <c:pt idx="822">
                  <c:v>1.262043</c:v>
                </c:pt>
                <c:pt idx="823">
                  <c:v>1.3834960000000001</c:v>
                </c:pt>
                <c:pt idx="824">
                  <c:v>1.421943</c:v>
                </c:pt>
                <c:pt idx="825">
                  <c:v>1.321717</c:v>
                </c:pt>
                <c:pt idx="826">
                  <c:v>1.1266890000000001</c:v>
                </c:pt>
                <c:pt idx="827">
                  <c:v>1.317909</c:v>
                </c:pt>
                <c:pt idx="828">
                  <c:v>1.416245</c:v>
                </c:pt>
                <c:pt idx="829">
                  <c:v>1.197322</c:v>
                </c:pt>
                <c:pt idx="830">
                  <c:v>1.286284</c:v>
                </c:pt>
                <c:pt idx="831">
                  <c:v>1.359216</c:v>
                </c:pt>
                <c:pt idx="832">
                  <c:v>1.1587780000000001</c:v>
                </c:pt>
                <c:pt idx="833">
                  <c:v>1.339013</c:v>
                </c:pt>
                <c:pt idx="834">
                  <c:v>1.1393580000000001</c:v>
                </c:pt>
                <c:pt idx="835">
                  <c:v>1.170973</c:v>
                </c:pt>
                <c:pt idx="836">
                  <c:v>1.343345</c:v>
                </c:pt>
                <c:pt idx="837">
                  <c:v>1.239905</c:v>
                </c:pt>
                <c:pt idx="838">
                  <c:v>1.313542</c:v>
                </c:pt>
                <c:pt idx="839">
                  <c:v>1.3666119999999999</c:v>
                </c:pt>
                <c:pt idx="840">
                  <c:v>1.1950160000000001</c:v>
                </c:pt>
                <c:pt idx="841">
                  <c:v>1.3795090000000001</c:v>
                </c:pt>
                <c:pt idx="842">
                  <c:v>1.2364489999999999</c:v>
                </c:pt>
                <c:pt idx="843">
                  <c:v>1.375955</c:v>
                </c:pt>
                <c:pt idx="844">
                  <c:v>1.172148</c:v>
                </c:pt>
                <c:pt idx="845">
                  <c:v>1.2609079999999999</c:v>
                </c:pt>
                <c:pt idx="846">
                  <c:v>1.3576760000000001</c:v>
                </c:pt>
                <c:pt idx="847">
                  <c:v>1.3794839999999999</c:v>
                </c:pt>
                <c:pt idx="848">
                  <c:v>1.1916340000000001</c:v>
                </c:pt>
                <c:pt idx="849">
                  <c:v>1.2289859999999999</c:v>
                </c:pt>
                <c:pt idx="850">
                  <c:v>1.320454</c:v>
                </c:pt>
                <c:pt idx="851">
                  <c:v>1.212925</c:v>
                </c:pt>
                <c:pt idx="852">
                  <c:v>1.2980700000000001</c:v>
                </c:pt>
                <c:pt idx="853">
                  <c:v>1.2517339999999999</c:v>
                </c:pt>
                <c:pt idx="854">
                  <c:v>1.2692749999999999</c:v>
                </c:pt>
                <c:pt idx="855">
                  <c:v>1.2950060000000001</c:v>
                </c:pt>
                <c:pt idx="856">
                  <c:v>1.3141259999999999</c:v>
                </c:pt>
                <c:pt idx="857">
                  <c:v>1.3954299999999999</c:v>
                </c:pt>
                <c:pt idx="858">
                  <c:v>1.3685799999999999</c:v>
                </c:pt>
                <c:pt idx="859">
                  <c:v>1.197411</c:v>
                </c:pt>
                <c:pt idx="860">
                  <c:v>1.132722</c:v>
                </c:pt>
                <c:pt idx="861">
                  <c:v>1.235355</c:v>
                </c:pt>
                <c:pt idx="862">
                  <c:v>1.1091679999999999</c:v>
                </c:pt>
                <c:pt idx="863">
                  <c:v>1.3216019999999999</c:v>
                </c:pt>
                <c:pt idx="864">
                  <c:v>1.218302</c:v>
                </c:pt>
                <c:pt idx="865">
                  <c:v>1.4358919999999999</c:v>
                </c:pt>
                <c:pt idx="866">
                  <c:v>1.284818</c:v>
                </c:pt>
                <c:pt idx="867">
                  <c:v>1.2547360000000001</c:v>
                </c:pt>
                <c:pt idx="868">
                  <c:v>1.2636400000000001</c:v>
                </c:pt>
                <c:pt idx="869">
                  <c:v>1.27275</c:v>
                </c:pt>
                <c:pt idx="870">
                  <c:v>1.286043</c:v>
                </c:pt>
                <c:pt idx="871">
                  <c:v>1.3352869999999999</c:v>
                </c:pt>
                <c:pt idx="872">
                  <c:v>1.243465</c:v>
                </c:pt>
                <c:pt idx="873">
                  <c:v>1.166445</c:v>
                </c:pt>
                <c:pt idx="874">
                  <c:v>1.2389269999999999</c:v>
                </c:pt>
                <c:pt idx="875">
                  <c:v>1.376633</c:v>
                </c:pt>
                <c:pt idx="876">
                  <c:v>1.3033159999999999</c:v>
                </c:pt>
                <c:pt idx="877">
                  <c:v>1.2082470000000001</c:v>
                </c:pt>
                <c:pt idx="878">
                  <c:v>1.232467</c:v>
                </c:pt>
                <c:pt idx="879">
                  <c:v>1.159932</c:v>
                </c:pt>
                <c:pt idx="880">
                  <c:v>1.195648</c:v>
                </c:pt>
                <c:pt idx="881">
                  <c:v>1.1986019999999999</c:v>
                </c:pt>
                <c:pt idx="882">
                  <c:v>1.3337190000000001</c:v>
                </c:pt>
                <c:pt idx="883">
                  <c:v>1.2204200000000001</c:v>
                </c:pt>
                <c:pt idx="884">
                  <c:v>1.501331</c:v>
                </c:pt>
                <c:pt idx="885">
                  <c:v>1.25726</c:v>
                </c:pt>
                <c:pt idx="886">
                  <c:v>1.1524209999999999</c:v>
                </c:pt>
                <c:pt idx="887">
                  <c:v>1.0437780000000001</c:v>
                </c:pt>
                <c:pt idx="888">
                  <c:v>1.304854</c:v>
                </c:pt>
                <c:pt idx="889">
                  <c:v>1.372679</c:v>
                </c:pt>
                <c:pt idx="890">
                  <c:v>1.1451439999999999</c:v>
                </c:pt>
                <c:pt idx="891">
                  <c:v>1.180704</c:v>
                </c:pt>
                <c:pt idx="892">
                  <c:v>1.1766460000000001</c:v>
                </c:pt>
                <c:pt idx="893">
                  <c:v>1.1851640000000001</c:v>
                </c:pt>
                <c:pt idx="894">
                  <c:v>1.2350829999999999</c:v>
                </c:pt>
                <c:pt idx="895">
                  <c:v>1.39547</c:v>
                </c:pt>
                <c:pt idx="896">
                  <c:v>1.3132470000000001</c:v>
                </c:pt>
                <c:pt idx="897">
                  <c:v>1.158026</c:v>
                </c:pt>
                <c:pt idx="898">
                  <c:v>1.2032959999999999</c:v>
                </c:pt>
                <c:pt idx="899">
                  <c:v>1.244831</c:v>
                </c:pt>
                <c:pt idx="900">
                  <c:v>1.2143010000000001</c:v>
                </c:pt>
                <c:pt idx="901">
                  <c:v>1.169324</c:v>
                </c:pt>
                <c:pt idx="902">
                  <c:v>1.29349</c:v>
                </c:pt>
                <c:pt idx="903">
                  <c:v>1.367146</c:v>
                </c:pt>
                <c:pt idx="904">
                  <c:v>1.155602</c:v>
                </c:pt>
                <c:pt idx="905">
                  <c:v>1.3667830000000001</c:v>
                </c:pt>
                <c:pt idx="906">
                  <c:v>1.3154349999999999</c:v>
                </c:pt>
                <c:pt idx="907">
                  <c:v>1.3058609999999999</c:v>
                </c:pt>
                <c:pt idx="908">
                  <c:v>1.296529</c:v>
                </c:pt>
                <c:pt idx="909">
                  <c:v>1.218081</c:v>
                </c:pt>
                <c:pt idx="910">
                  <c:v>1.095089</c:v>
                </c:pt>
                <c:pt idx="911">
                  <c:v>1.310413</c:v>
                </c:pt>
                <c:pt idx="912">
                  <c:v>1.4778370000000001</c:v>
                </c:pt>
                <c:pt idx="913">
                  <c:v>1.2138139999999999</c:v>
                </c:pt>
                <c:pt idx="914">
                  <c:v>1.2454590000000001</c:v>
                </c:pt>
                <c:pt idx="915">
                  <c:v>1.2024079999999999</c:v>
                </c:pt>
                <c:pt idx="916">
                  <c:v>1.2750870000000001</c:v>
                </c:pt>
                <c:pt idx="917">
                  <c:v>1.276467</c:v>
                </c:pt>
                <c:pt idx="918">
                  <c:v>1.0978559999999999</c:v>
                </c:pt>
                <c:pt idx="919">
                  <c:v>1.2536309999999999</c:v>
                </c:pt>
                <c:pt idx="920">
                  <c:v>1.173392</c:v>
                </c:pt>
                <c:pt idx="921">
                  <c:v>1.1319669999999999</c:v>
                </c:pt>
                <c:pt idx="922">
                  <c:v>1.2156340000000001</c:v>
                </c:pt>
                <c:pt idx="923">
                  <c:v>1.3222179999999999</c:v>
                </c:pt>
                <c:pt idx="924">
                  <c:v>1.0439689999999999</c:v>
                </c:pt>
                <c:pt idx="925">
                  <c:v>1.297426</c:v>
                </c:pt>
                <c:pt idx="926">
                  <c:v>1.2449250000000001</c:v>
                </c:pt>
                <c:pt idx="927">
                  <c:v>1.2644089999999999</c:v>
                </c:pt>
                <c:pt idx="928">
                  <c:v>1.220629</c:v>
                </c:pt>
                <c:pt idx="929">
                  <c:v>1.2534780000000001</c:v>
                </c:pt>
                <c:pt idx="930">
                  <c:v>1.3325670000000001</c:v>
                </c:pt>
                <c:pt idx="931">
                  <c:v>1.340085</c:v>
                </c:pt>
                <c:pt idx="932">
                  <c:v>1.1316349999999999</c:v>
                </c:pt>
                <c:pt idx="933">
                  <c:v>1.34805</c:v>
                </c:pt>
                <c:pt idx="934">
                  <c:v>1.2780530000000001</c:v>
                </c:pt>
                <c:pt idx="935">
                  <c:v>1.1694290000000001</c:v>
                </c:pt>
                <c:pt idx="936">
                  <c:v>1.1528670000000001</c:v>
                </c:pt>
                <c:pt idx="937">
                  <c:v>1.3059430000000001</c:v>
                </c:pt>
                <c:pt idx="938">
                  <c:v>1.1108229999999999</c:v>
                </c:pt>
                <c:pt idx="939">
                  <c:v>1.1959580000000001</c:v>
                </c:pt>
                <c:pt idx="940">
                  <c:v>1.4125700000000001</c:v>
                </c:pt>
                <c:pt idx="941">
                  <c:v>1.392352</c:v>
                </c:pt>
                <c:pt idx="942">
                  <c:v>1.1513979999999999</c:v>
                </c:pt>
                <c:pt idx="943">
                  <c:v>1.189678</c:v>
                </c:pt>
                <c:pt idx="944">
                  <c:v>1.2971809999999999</c:v>
                </c:pt>
                <c:pt idx="945">
                  <c:v>1.1959519999999999</c:v>
                </c:pt>
                <c:pt idx="946">
                  <c:v>1.296862</c:v>
                </c:pt>
                <c:pt idx="947">
                  <c:v>1.275819</c:v>
                </c:pt>
                <c:pt idx="948">
                  <c:v>1.2200869999999999</c:v>
                </c:pt>
                <c:pt idx="949">
                  <c:v>1.258232</c:v>
                </c:pt>
                <c:pt idx="950">
                  <c:v>1.2788820000000001</c:v>
                </c:pt>
                <c:pt idx="951">
                  <c:v>1.240121</c:v>
                </c:pt>
                <c:pt idx="952">
                  <c:v>1.176075</c:v>
                </c:pt>
                <c:pt idx="953">
                  <c:v>1.2128300000000001</c:v>
                </c:pt>
                <c:pt idx="954">
                  <c:v>1.3738459999999999</c:v>
                </c:pt>
                <c:pt idx="955">
                  <c:v>1.2005539999999999</c:v>
                </c:pt>
                <c:pt idx="956">
                  <c:v>1.1772229999999999</c:v>
                </c:pt>
                <c:pt idx="957">
                  <c:v>1.292044</c:v>
                </c:pt>
                <c:pt idx="958">
                  <c:v>1.1679250000000001</c:v>
                </c:pt>
                <c:pt idx="959">
                  <c:v>1.1894469999999999</c:v>
                </c:pt>
                <c:pt idx="960">
                  <c:v>1.30707</c:v>
                </c:pt>
                <c:pt idx="961">
                  <c:v>1.2541659999999999</c:v>
                </c:pt>
                <c:pt idx="962">
                  <c:v>1.2118340000000001</c:v>
                </c:pt>
                <c:pt idx="963">
                  <c:v>1.2179819999999999</c:v>
                </c:pt>
                <c:pt idx="964">
                  <c:v>1.065993</c:v>
                </c:pt>
                <c:pt idx="965">
                  <c:v>1.235222</c:v>
                </c:pt>
                <c:pt idx="966">
                  <c:v>1.19852</c:v>
                </c:pt>
                <c:pt idx="967">
                  <c:v>1.2198560000000001</c:v>
                </c:pt>
                <c:pt idx="968">
                  <c:v>1.1139479999999999</c:v>
                </c:pt>
                <c:pt idx="969">
                  <c:v>1.2306790000000001</c:v>
                </c:pt>
                <c:pt idx="970">
                  <c:v>1.2298610000000001</c:v>
                </c:pt>
                <c:pt idx="971">
                  <c:v>1.2217</c:v>
                </c:pt>
                <c:pt idx="972">
                  <c:v>1.2211050000000001</c:v>
                </c:pt>
                <c:pt idx="973">
                  <c:v>1.378498</c:v>
                </c:pt>
                <c:pt idx="974">
                  <c:v>1.2696449999999999</c:v>
                </c:pt>
                <c:pt idx="975">
                  <c:v>1.279984</c:v>
                </c:pt>
                <c:pt idx="976">
                  <c:v>1.4025570000000001</c:v>
                </c:pt>
                <c:pt idx="977">
                  <c:v>1.173227</c:v>
                </c:pt>
                <c:pt idx="978">
                  <c:v>1.35484</c:v>
                </c:pt>
                <c:pt idx="979">
                  <c:v>1.177594</c:v>
                </c:pt>
                <c:pt idx="980">
                  <c:v>1.4026019999999999</c:v>
                </c:pt>
                <c:pt idx="981">
                  <c:v>1.120873</c:v>
                </c:pt>
                <c:pt idx="982">
                  <c:v>1.178496</c:v>
                </c:pt>
                <c:pt idx="983">
                  <c:v>1.41523</c:v>
                </c:pt>
                <c:pt idx="984">
                  <c:v>1.2733570000000001</c:v>
                </c:pt>
                <c:pt idx="985">
                  <c:v>1.2345969999999999</c:v>
                </c:pt>
                <c:pt idx="986">
                  <c:v>1.263746</c:v>
                </c:pt>
                <c:pt idx="987">
                  <c:v>1.296702</c:v>
                </c:pt>
                <c:pt idx="988">
                  <c:v>1.4502120000000001</c:v>
                </c:pt>
                <c:pt idx="989">
                  <c:v>1.2990269999999999</c:v>
                </c:pt>
                <c:pt idx="990">
                  <c:v>1.3824909999999999</c:v>
                </c:pt>
                <c:pt idx="991">
                  <c:v>1.290103</c:v>
                </c:pt>
                <c:pt idx="992">
                  <c:v>1.2525090000000001</c:v>
                </c:pt>
                <c:pt idx="993">
                  <c:v>1.379319</c:v>
                </c:pt>
                <c:pt idx="994">
                  <c:v>1.2894540000000001</c:v>
                </c:pt>
                <c:pt idx="995">
                  <c:v>1.0720559999999999</c:v>
                </c:pt>
                <c:pt idx="996">
                  <c:v>1.208207</c:v>
                </c:pt>
                <c:pt idx="997">
                  <c:v>1.230669</c:v>
                </c:pt>
                <c:pt idx="998">
                  <c:v>1.4847520000000001</c:v>
                </c:pt>
                <c:pt idx="999">
                  <c:v>1.2805789999999999</c:v>
                </c:pt>
              </c:numCache>
            </c:numRef>
          </c:xVal>
          <c:yVal>
            <c:numRef>
              <c:f>'Overlay 2'!$C$2:$C$1001</c:f>
              <c:numCache>
                <c:formatCode>General</c:formatCode>
                <c:ptCount val="1000"/>
                <c:pt idx="0">
                  <c:v>67780.86</c:v>
                </c:pt>
                <c:pt idx="1">
                  <c:v>73614.27</c:v>
                </c:pt>
                <c:pt idx="2">
                  <c:v>79477.289999999994</c:v>
                </c:pt>
                <c:pt idx="3">
                  <c:v>69845.77</c:v>
                </c:pt>
                <c:pt idx="4">
                  <c:v>69016.91</c:v>
                </c:pt>
                <c:pt idx="5">
                  <c:v>69997.48</c:v>
                </c:pt>
                <c:pt idx="6">
                  <c:v>70060.37</c:v>
                </c:pt>
                <c:pt idx="7">
                  <c:v>70443.11</c:v>
                </c:pt>
                <c:pt idx="8">
                  <c:v>70987.09</c:v>
                </c:pt>
                <c:pt idx="9">
                  <c:v>69428.479999999996</c:v>
                </c:pt>
                <c:pt idx="10">
                  <c:v>78175.009999999995</c:v>
                </c:pt>
                <c:pt idx="11">
                  <c:v>73198.880000000005</c:v>
                </c:pt>
                <c:pt idx="12">
                  <c:v>75770.19</c:v>
                </c:pt>
                <c:pt idx="13">
                  <c:v>80135.460000000006</c:v>
                </c:pt>
                <c:pt idx="14">
                  <c:v>69676.98</c:v>
                </c:pt>
                <c:pt idx="15">
                  <c:v>67327.039999999994</c:v>
                </c:pt>
                <c:pt idx="16">
                  <c:v>68230.44</c:v>
                </c:pt>
                <c:pt idx="17">
                  <c:v>70760.160000000003</c:v>
                </c:pt>
                <c:pt idx="18">
                  <c:v>70280.600000000006</c:v>
                </c:pt>
                <c:pt idx="19">
                  <c:v>73197.36</c:v>
                </c:pt>
                <c:pt idx="20">
                  <c:v>64654.77</c:v>
                </c:pt>
                <c:pt idx="21">
                  <c:v>73211.31</c:v>
                </c:pt>
                <c:pt idx="22">
                  <c:v>68952.17</c:v>
                </c:pt>
                <c:pt idx="23">
                  <c:v>69814.02</c:v>
                </c:pt>
                <c:pt idx="24">
                  <c:v>68394.5</c:v>
                </c:pt>
                <c:pt idx="25">
                  <c:v>68987.78</c:v>
                </c:pt>
                <c:pt idx="26">
                  <c:v>74548.570000000007</c:v>
                </c:pt>
                <c:pt idx="27">
                  <c:v>74206.38</c:v>
                </c:pt>
                <c:pt idx="28">
                  <c:v>71557.460000000006</c:v>
                </c:pt>
                <c:pt idx="29">
                  <c:v>72324.98</c:v>
                </c:pt>
                <c:pt idx="30">
                  <c:v>79403.320000000007</c:v>
                </c:pt>
                <c:pt idx="31">
                  <c:v>76408.89</c:v>
                </c:pt>
                <c:pt idx="32">
                  <c:v>68380.55</c:v>
                </c:pt>
                <c:pt idx="33">
                  <c:v>74910.66</c:v>
                </c:pt>
                <c:pt idx="34">
                  <c:v>67963.91</c:v>
                </c:pt>
                <c:pt idx="35">
                  <c:v>65692.89</c:v>
                </c:pt>
                <c:pt idx="36">
                  <c:v>70862.66</c:v>
                </c:pt>
                <c:pt idx="37">
                  <c:v>77091.039999999994</c:v>
                </c:pt>
                <c:pt idx="38">
                  <c:v>68712.63</c:v>
                </c:pt>
                <c:pt idx="39">
                  <c:v>75388.960000000006</c:v>
                </c:pt>
                <c:pt idx="40">
                  <c:v>70282.27</c:v>
                </c:pt>
                <c:pt idx="41">
                  <c:v>60858.9</c:v>
                </c:pt>
                <c:pt idx="42">
                  <c:v>76183.009999999995</c:v>
                </c:pt>
                <c:pt idx="43">
                  <c:v>80722.23</c:v>
                </c:pt>
                <c:pt idx="44">
                  <c:v>79839.59</c:v>
                </c:pt>
                <c:pt idx="45">
                  <c:v>69633.73</c:v>
                </c:pt>
                <c:pt idx="46">
                  <c:v>71965.899999999994</c:v>
                </c:pt>
                <c:pt idx="47">
                  <c:v>62967.07</c:v>
                </c:pt>
                <c:pt idx="48">
                  <c:v>78123.490000000005</c:v>
                </c:pt>
                <c:pt idx="49">
                  <c:v>71531.64</c:v>
                </c:pt>
                <c:pt idx="50">
                  <c:v>70038.289999999994</c:v>
                </c:pt>
                <c:pt idx="51">
                  <c:v>69734.75</c:v>
                </c:pt>
                <c:pt idx="52">
                  <c:v>68762.990000000005</c:v>
                </c:pt>
                <c:pt idx="53">
                  <c:v>74965.440000000002</c:v>
                </c:pt>
                <c:pt idx="54">
                  <c:v>59264.27</c:v>
                </c:pt>
                <c:pt idx="55">
                  <c:v>67879.73</c:v>
                </c:pt>
                <c:pt idx="56">
                  <c:v>72567.16</c:v>
                </c:pt>
                <c:pt idx="57">
                  <c:v>81670.38</c:v>
                </c:pt>
                <c:pt idx="58">
                  <c:v>66703.360000000001</c:v>
                </c:pt>
                <c:pt idx="59">
                  <c:v>77534.73</c:v>
                </c:pt>
                <c:pt idx="60">
                  <c:v>71573.149999999994</c:v>
                </c:pt>
                <c:pt idx="61">
                  <c:v>70851.41</c:v>
                </c:pt>
                <c:pt idx="62">
                  <c:v>73238.87</c:v>
                </c:pt>
                <c:pt idx="63">
                  <c:v>66190.600000000006</c:v>
                </c:pt>
                <c:pt idx="64">
                  <c:v>66840.479999999996</c:v>
                </c:pt>
                <c:pt idx="65">
                  <c:v>64072.07</c:v>
                </c:pt>
                <c:pt idx="66">
                  <c:v>72246.59</c:v>
                </c:pt>
                <c:pt idx="67">
                  <c:v>66471.38</c:v>
                </c:pt>
                <c:pt idx="68">
                  <c:v>70404.2</c:v>
                </c:pt>
                <c:pt idx="69">
                  <c:v>77861.11</c:v>
                </c:pt>
                <c:pt idx="70">
                  <c:v>76603.23</c:v>
                </c:pt>
                <c:pt idx="71">
                  <c:v>66842.45</c:v>
                </c:pt>
                <c:pt idx="72">
                  <c:v>65764.710000000006</c:v>
                </c:pt>
                <c:pt idx="73">
                  <c:v>79455.09</c:v>
                </c:pt>
                <c:pt idx="74">
                  <c:v>75497.97</c:v>
                </c:pt>
                <c:pt idx="75">
                  <c:v>68567.710000000006</c:v>
                </c:pt>
                <c:pt idx="76">
                  <c:v>68689.19</c:v>
                </c:pt>
                <c:pt idx="77">
                  <c:v>75895.77</c:v>
                </c:pt>
                <c:pt idx="78">
                  <c:v>63480.41</c:v>
                </c:pt>
                <c:pt idx="79">
                  <c:v>79322.2</c:v>
                </c:pt>
                <c:pt idx="80">
                  <c:v>59392.28</c:v>
                </c:pt>
                <c:pt idx="81">
                  <c:v>73362.559999999998</c:v>
                </c:pt>
                <c:pt idx="82">
                  <c:v>84415.98</c:v>
                </c:pt>
                <c:pt idx="83">
                  <c:v>66367.03</c:v>
                </c:pt>
                <c:pt idx="84">
                  <c:v>66437.58</c:v>
                </c:pt>
                <c:pt idx="85">
                  <c:v>76822.27</c:v>
                </c:pt>
                <c:pt idx="86">
                  <c:v>66035.64</c:v>
                </c:pt>
                <c:pt idx="87">
                  <c:v>76037.5</c:v>
                </c:pt>
                <c:pt idx="88">
                  <c:v>79071.990000000005</c:v>
                </c:pt>
                <c:pt idx="89">
                  <c:v>74272.22</c:v>
                </c:pt>
                <c:pt idx="90">
                  <c:v>71987.289999999994</c:v>
                </c:pt>
                <c:pt idx="91">
                  <c:v>66543.89</c:v>
                </c:pt>
                <c:pt idx="92">
                  <c:v>62751.82</c:v>
                </c:pt>
                <c:pt idx="93">
                  <c:v>64000.160000000003</c:v>
                </c:pt>
                <c:pt idx="94">
                  <c:v>71069.87</c:v>
                </c:pt>
                <c:pt idx="95">
                  <c:v>66970.13</c:v>
                </c:pt>
                <c:pt idx="96">
                  <c:v>66969.58</c:v>
                </c:pt>
                <c:pt idx="97">
                  <c:v>70445.84</c:v>
                </c:pt>
                <c:pt idx="98">
                  <c:v>71150.429999999993</c:v>
                </c:pt>
                <c:pt idx="99">
                  <c:v>79537.789999999994</c:v>
                </c:pt>
                <c:pt idx="100">
                  <c:v>68663.58</c:v>
                </c:pt>
                <c:pt idx="101">
                  <c:v>79999</c:v>
                </c:pt>
                <c:pt idx="102">
                  <c:v>63567.92</c:v>
                </c:pt>
                <c:pt idx="103">
                  <c:v>76795.98</c:v>
                </c:pt>
                <c:pt idx="104">
                  <c:v>65699.490000000005</c:v>
                </c:pt>
                <c:pt idx="105">
                  <c:v>69745.789999999994</c:v>
                </c:pt>
                <c:pt idx="106">
                  <c:v>75391.05</c:v>
                </c:pt>
                <c:pt idx="107">
                  <c:v>64248.24</c:v>
                </c:pt>
                <c:pt idx="108">
                  <c:v>76076.3</c:v>
                </c:pt>
                <c:pt idx="109">
                  <c:v>76061.240000000005</c:v>
                </c:pt>
                <c:pt idx="110">
                  <c:v>80311.45</c:v>
                </c:pt>
                <c:pt idx="111">
                  <c:v>69242.62</c:v>
                </c:pt>
                <c:pt idx="112">
                  <c:v>72744.69</c:v>
                </c:pt>
                <c:pt idx="113">
                  <c:v>67751.41</c:v>
                </c:pt>
                <c:pt idx="114">
                  <c:v>69954.86</c:v>
                </c:pt>
                <c:pt idx="115">
                  <c:v>82966.34</c:v>
                </c:pt>
                <c:pt idx="116">
                  <c:v>67555.12</c:v>
                </c:pt>
                <c:pt idx="117">
                  <c:v>74023.56</c:v>
                </c:pt>
                <c:pt idx="118">
                  <c:v>67248.850000000006</c:v>
                </c:pt>
                <c:pt idx="119">
                  <c:v>68594</c:v>
                </c:pt>
                <c:pt idx="120">
                  <c:v>77133.09</c:v>
                </c:pt>
                <c:pt idx="121">
                  <c:v>65596.87</c:v>
                </c:pt>
                <c:pt idx="122">
                  <c:v>71409.41</c:v>
                </c:pt>
                <c:pt idx="123">
                  <c:v>78076.08</c:v>
                </c:pt>
                <c:pt idx="124">
                  <c:v>60836.71</c:v>
                </c:pt>
                <c:pt idx="125">
                  <c:v>69125.399999999994</c:v>
                </c:pt>
                <c:pt idx="126">
                  <c:v>76536.06</c:v>
                </c:pt>
                <c:pt idx="127">
                  <c:v>72141.279999999999</c:v>
                </c:pt>
                <c:pt idx="128">
                  <c:v>64837.57</c:v>
                </c:pt>
                <c:pt idx="129">
                  <c:v>70301.45</c:v>
                </c:pt>
                <c:pt idx="130">
                  <c:v>86191.79</c:v>
                </c:pt>
                <c:pt idx="131">
                  <c:v>70790.990000000005</c:v>
                </c:pt>
                <c:pt idx="132">
                  <c:v>61250.879999999997</c:v>
                </c:pt>
                <c:pt idx="133">
                  <c:v>71914.25</c:v>
                </c:pt>
                <c:pt idx="134">
                  <c:v>62246.83</c:v>
                </c:pt>
                <c:pt idx="135">
                  <c:v>62269.26</c:v>
                </c:pt>
                <c:pt idx="136">
                  <c:v>70338.48</c:v>
                </c:pt>
                <c:pt idx="137">
                  <c:v>68203.72</c:v>
                </c:pt>
                <c:pt idx="138">
                  <c:v>81385.570000000007</c:v>
                </c:pt>
                <c:pt idx="139">
                  <c:v>75996.570000000007</c:v>
                </c:pt>
                <c:pt idx="140">
                  <c:v>71431.5</c:v>
                </c:pt>
                <c:pt idx="141">
                  <c:v>67116.070000000007</c:v>
                </c:pt>
                <c:pt idx="142">
                  <c:v>70994.23</c:v>
                </c:pt>
                <c:pt idx="143">
                  <c:v>69204.67</c:v>
                </c:pt>
                <c:pt idx="144">
                  <c:v>74177.16</c:v>
                </c:pt>
                <c:pt idx="145">
                  <c:v>65003.89</c:v>
                </c:pt>
                <c:pt idx="146">
                  <c:v>68823.05</c:v>
                </c:pt>
                <c:pt idx="147">
                  <c:v>65061.2</c:v>
                </c:pt>
                <c:pt idx="148">
                  <c:v>58937.69</c:v>
                </c:pt>
                <c:pt idx="149">
                  <c:v>66997.259999999995</c:v>
                </c:pt>
                <c:pt idx="150">
                  <c:v>72459.92</c:v>
                </c:pt>
                <c:pt idx="151">
                  <c:v>70048.52</c:v>
                </c:pt>
                <c:pt idx="152">
                  <c:v>79032.08</c:v>
                </c:pt>
                <c:pt idx="153">
                  <c:v>70894.89</c:v>
                </c:pt>
                <c:pt idx="154">
                  <c:v>68447.350000000006</c:v>
                </c:pt>
                <c:pt idx="155">
                  <c:v>56905.39</c:v>
                </c:pt>
                <c:pt idx="156">
                  <c:v>60872.68</c:v>
                </c:pt>
                <c:pt idx="157">
                  <c:v>67107.44</c:v>
                </c:pt>
                <c:pt idx="158">
                  <c:v>71143.789999999994</c:v>
                </c:pt>
                <c:pt idx="159">
                  <c:v>75092.98</c:v>
                </c:pt>
                <c:pt idx="160">
                  <c:v>79462.84</c:v>
                </c:pt>
                <c:pt idx="161">
                  <c:v>66138.399999999994</c:v>
                </c:pt>
                <c:pt idx="162">
                  <c:v>78736.03</c:v>
                </c:pt>
                <c:pt idx="163">
                  <c:v>80542.23</c:v>
                </c:pt>
                <c:pt idx="164">
                  <c:v>60573.67</c:v>
                </c:pt>
                <c:pt idx="165">
                  <c:v>70267.09</c:v>
                </c:pt>
                <c:pt idx="166">
                  <c:v>80455.539999999994</c:v>
                </c:pt>
                <c:pt idx="167">
                  <c:v>71439.740000000005</c:v>
                </c:pt>
                <c:pt idx="168">
                  <c:v>66682.100000000006</c:v>
                </c:pt>
                <c:pt idx="169">
                  <c:v>75610</c:v>
                </c:pt>
                <c:pt idx="170">
                  <c:v>68927.67</c:v>
                </c:pt>
                <c:pt idx="171">
                  <c:v>70143.05</c:v>
                </c:pt>
                <c:pt idx="172">
                  <c:v>62525.56</c:v>
                </c:pt>
                <c:pt idx="173">
                  <c:v>70341.16</c:v>
                </c:pt>
                <c:pt idx="174">
                  <c:v>79738.13</c:v>
                </c:pt>
                <c:pt idx="175">
                  <c:v>64646.07</c:v>
                </c:pt>
                <c:pt idx="176">
                  <c:v>72853.95</c:v>
                </c:pt>
                <c:pt idx="177">
                  <c:v>74052.98</c:v>
                </c:pt>
                <c:pt idx="178">
                  <c:v>75469.539999999994</c:v>
                </c:pt>
                <c:pt idx="179">
                  <c:v>67697.69</c:v>
                </c:pt>
                <c:pt idx="180">
                  <c:v>72508.03</c:v>
                </c:pt>
                <c:pt idx="181">
                  <c:v>60505.21</c:v>
                </c:pt>
                <c:pt idx="182">
                  <c:v>71353.41</c:v>
                </c:pt>
                <c:pt idx="183">
                  <c:v>63792.98</c:v>
                </c:pt>
                <c:pt idx="184">
                  <c:v>66106.61</c:v>
                </c:pt>
                <c:pt idx="185">
                  <c:v>65740.710000000006</c:v>
                </c:pt>
                <c:pt idx="186">
                  <c:v>79350.7</c:v>
                </c:pt>
                <c:pt idx="187">
                  <c:v>83943.81</c:v>
                </c:pt>
                <c:pt idx="188">
                  <c:v>76524.13</c:v>
                </c:pt>
                <c:pt idx="189">
                  <c:v>72929.64</c:v>
                </c:pt>
                <c:pt idx="190">
                  <c:v>74554.3</c:v>
                </c:pt>
                <c:pt idx="191">
                  <c:v>79151.490000000005</c:v>
                </c:pt>
                <c:pt idx="192">
                  <c:v>80707.3</c:v>
                </c:pt>
                <c:pt idx="193">
                  <c:v>75481.13</c:v>
                </c:pt>
                <c:pt idx="194">
                  <c:v>65723.460000000006</c:v>
                </c:pt>
                <c:pt idx="195">
                  <c:v>68201.649999999994</c:v>
                </c:pt>
                <c:pt idx="196">
                  <c:v>81561.25</c:v>
                </c:pt>
                <c:pt idx="197">
                  <c:v>60422.39</c:v>
                </c:pt>
                <c:pt idx="198">
                  <c:v>73305.45</c:v>
                </c:pt>
                <c:pt idx="199">
                  <c:v>69516.3</c:v>
                </c:pt>
                <c:pt idx="200">
                  <c:v>64611.6</c:v>
                </c:pt>
                <c:pt idx="201">
                  <c:v>69358.149999999994</c:v>
                </c:pt>
                <c:pt idx="202">
                  <c:v>74735.759999999995</c:v>
                </c:pt>
                <c:pt idx="203">
                  <c:v>60774.11</c:v>
                </c:pt>
                <c:pt idx="204">
                  <c:v>69702.850000000006</c:v>
                </c:pt>
                <c:pt idx="205">
                  <c:v>66108.800000000003</c:v>
                </c:pt>
                <c:pt idx="206">
                  <c:v>70645.16</c:v>
                </c:pt>
                <c:pt idx="207">
                  <c:v>78655.22</c:v>
                </c:pt>
                <c:pt idx="208">
                  <c:v>68401.070000000007</c:v>
                </c:pt>
                <c:pt idx="209">
                  <c:v>65962</c:v>
                </c:pt>
                <c:pt idx="210">
                  <c:v>70230.48</c:v>
                </c:pt>
                <c:pt idx="211">
                  <c:v>69566.59</c:v>
                </c:pt>
                <c:pt idx="212">
                  <c:v>71212.27</c:v>
                </c:pt>
                <c:pt idx="213">
                  <c:v>70184.460000000006</c:v>
                </c:pt>
                <c:pt idx="214">
                  <c:v>65290.31</c:v>
                </c:pt>
                <c:pt idx="215">
                  <c:v>67672.94</c:v>
                </c:pt>
                <c:pt idx="216">
                  <c:v>74663.11</c:v>
                </c:pt>
                <c:pt idx="217">
                  <c:v>82224.820000000007</c:v>
                </c:pt>
                <c:pt idx="218">
                  <c:v>67600.12</c:v>
                </c:pt>
                <c:pt idx="219">
                  <c:v>64761.89</c:v>
                </c:pt>
                <c:pt idx="220">
                  <c:v>74086.559999999998</c:v>
                </c:pt>
                <c:pt idx="221">
                  <c:v>74888.149999999994</c:v>
                </c:pt>
                <c:pt idx="222">
                  <c:v>61680.7</c:v>
                </c:pt>
                <c:pt idx="223">
                  <c:v>70776.44</c:v>
                </c:pt>
                <c:pt idx="224">
                  <c:v>73623.25</c:v>
                </c:pt>
                <c:pt idx="225">
                  <c:v>74319.09</c:v>
                </c:pt>
                <c:pt idx="226">
                  <c:v>65476.85</c:v>
                </c:pt>
                <c:pt idx="227">
                  <c:v>69093.61</c:v>
                </c:pt>
                <c:pt idx="228">
                  <c:v>71938.13</c:v>
                </c:pt>
                <c:pt idx="229">
                  <c:v>70048.87</c:v>
                </c:pt>
                <c:pt idx="230">
                  <c:v>68341.23</c:v>
                </c:pt>
                <c:pt idx="231">
                  <c:v>73647.42</c:v>
                </c:pt>
                <c:pt idx="232">
                  <c:v>61417.14</c:v>
                </c:pt>
                <c:pt idx="233">
                  <c:v>79193.460000000006</c:v>
                </c:pt>
                <c:pt idx="234">
                  <c:v>74861.13</c:v>
                </c:pt>
                <c:pt idx="235">
                  <c:v>73321.23</c:v>
                </c:pt>
                <c:pt idx="236">
                  <c:v>73077.259999999995</c:v>
                </c:pt>
                <c:pt idx="237">
                  <c:v>69099.77</c:v>
                </c:pt>
                <c:pt idx="238">
                  <c:v>64972.1</c:v>
                </c:pt>
                <c:pt idx="239">
                  <c:v>71299.27</c:v>
                </c:pt>
                <c:pt idx="240">
                  <c:v>74105.59</c:v>
                </c:pt>
                <c:pt idx="241">
                  <c:v>73329.84</c:v>
                </c:pt>
                <c:pt idx="242">
                  <c:v>75967.97</c:v>
                </c:pt>
                <c:pt idx="243">
                  <c:v>68895.69</c:v>
                </c:pt>
                <c:pt idx="244">
                  <c:v>72160.36</c:v>
                </c:pt>
                <c:pt idx="245">
                  <c:v>75357.67</c:v>
                </c:pt>
                <c:pt idx="246">
                  <c:v>72800.5</c:v>
                </c:pt>
                <c:pt idx="247">
                  <c:v>72131.199999999997</c:v>
                </c:pt>
                <c:pt idx="248">
                  <c:v>71041.320000000007</c:v>
                </c:pt>
                <c:pt idx="249">
                  <c:v>72900.59</c:v>
                </c:pt>
                <c:pt idx="250">
                  <c:v>65629.13</c:v>
                </c:pt>
                <c:pt idx="251">
                  <c:v>74887.44</c:v>
                </c:pt>
                <c:pt idx="252">
                  <c:v>61247.47</c:v>
                </c:pt>
                <c:pt idx="253">
                  <c:v>71970.94</c:v>
                </c:pt>
                <c:pt idx="254">
                  <c:v>73478.880000000005</c:v>
                </c:pt>
                <c:pt idx="255">
                  <c:v>67351.95</c:v>
                </c:pt>
                <c:pt idx="256">
                  <c:v>65146.48</c:v>
                </c:pt>
                <c:pt idx="257">
                  <c:v>67244.13</c:v>
                </c:pt>
                <c:pt idx="258">
                  <c:v>83480.77</c:v>
                </c:pt>
                <c:pt idx="259">
                  <c:v>64783.47</c:v>
                </c:pt>
                <c:pt idx="260">
                  <c:v>66053.679999999993</c:v>
                </c:pt>
                <c:pt idx="261">
                  <c:v>61929.64</c:v>
                </c:pt>
                <c:pt idx="262">
                  <c:v>69537.13</c:v>
                </c:pt>
                <c:pt idx="263">
                  <c:v>74159.850000000006</c:v>
                </c:pt>
                <c:pt idx="264">
                  <c:v>63150.01</c:v>
                </c:pt>
                <c:pt idx="265">
                  <c:v>75080.14</c:v>
                </c:pt>
                <c:pt idx="266">
                  <c:v>69865.679999999993</c:v>
                </c:pt>
                <c:pt idx="267">
                  <c:v>68941.09</c:v>
                </c:pt>
                <c:pt idx="268">
                  <c:v>61781.1</c:v>
                </c:pt>
                <c:pt idx="269">
                  <c:v>65208.55</c:v>
                </c:pt>
                <c:pt idx="270">
                  <c:v>72661.02</c:v>
                </c:pt>
                <c:pt idx="271">
                  <c:v>74947.38</c:v>
                </c:pt>
                <c:pt idx="272">
                  <c:v>73582.78</c:v>
                </c:pt>
                <c:pt idx="273">
                  <c:v>74035.63</c:v>
                </c:pt>
                <c:pt idx="274">
                  <c:v>69467.03</c:v>
                </c:pt>
                <c:pt idx="275">
                  <c:v>67194.67</c:v>
                </c:pt>
                <c:pt idx="276">
                  <c:v>68480.66</c:v>
                </c:pt>
                <c:pt idx="277">
                  <c:v>72699.039999999994</c:v>
                </c:pt>
                <c:pt idx="278">
                  <c:v>67865.66</c:v>
                </c:pt>
                <c:pt idx="279">
                  <c:v>65245.39</c:v>
                </c:pt>
                <c:pt idx="280">
                  <c:v>77965.2</c:v>
                </c:pt>
                <c:pt idx="281">
                  <c:v>68509.350000000006</c:v>
                </c:pt>
                <c:pt idx="282">
                  <c:v>76367.360000000001</c:v>
                </c:pt>
                <c:pt idx="283">
                  <c:v>72107.05</c:v>
                </c:pt>
                <c:pt idx="284">
                  <c:v>77913.16</c:v>
                </c:pt>
                <c:pt idx="285">
                  <c:v>72143.990000000005</c:v>
                </c:pt>
                <c:pt idx="286">
                  <c:v>77752.740000000005</c:v>
                </c:pt>
                <c:pt idx="287">
                  <c:v>70128.63</c:v>
                </c:pt>
                <c:pt idx="288">
                  <c:v>73390.98</c:v>
                </c:pt>
                <c:pt idx="289">
                  <c:v>67624.009999999995</c:v>
                </c:pt>
                <c:pt idx="290">
                  <c:v>68307.23</c:v>
                </c:pt>
                <c:pt idx="291">
                  <c:v>59341.03</c:v>
                </c:pt>
                <c:pt idx="292">
                  <c:v>81541.16</c:v>
                </c:pt>
                <c:pt idx="293">
                  <c:v>67591.39</c:v>
                </c:pt>
                <c:pt idx="294">
                  <c:v>76285.929999999993</c:v>
                </c:pt>
                <c:pt idx="295">
                  <c:v>63935.03</c:v>
                </c:pt>
                <c:pt idx="296">
                  <c:v>63668.58</c:v>
                </c:pt>
                <c:pt idx="297">
                  <c:v>70936.63</c:v>
                </c:pt>
                <c:pt idx="298">
                  <c:v>60064.69</c:v>
                </c:pt>
                <c:pt idx="299">
                  <c:v>70676.22</c:v>
                </c:pt>
                <c:pt idx="300">
                  <c:v>63034.48</c:v>
                </c:pt>
                <c:pt idx="301">
                  <c:v>62657.52</c:v>
                </c:pt>
                <c:pt idx="302">
                  <c:v>75564.899999999994</c:v>
                </c:pt>
                <c:pt idx="303">
                  <c:v>76527.899999999994</c:v>
                </c:pt>
                <c:pt idx="304">
                  <c:v>73986.44</c:v>
                </c:pt>
                <c:pt idx="305">
                  <c:v>76420.95</c:v>
                </c:pt>
                <c:pt idx="306">
                  <c:v>66648.66</c:v>
                </c:pt>
                <c:pt idx="307">
                  <c:v>69593.27</c:v>
                </c:pt>
                <c:pt idx="308">
                  <c:v>71521.149999999994</c:v>
                </c:pt>
                <c:pt idx="309">
                  <c:v>76338.740000000005</c:v>
                </c:pt>
                <c:pt idx="310">
                  <c:v>69983.520000000004</c:v>
                </c:pt>
                <c:pt idx="311">
                  <c:v>68829.62</c:v>
                </c:pt>
                <c:pt idx="312">
                  <c:v>61472.98</c:v>
                </c:pt>
                <c:pt idx="313">
                  <c:v>57960.73</c:v>
                </c:pt>
                <c:pt idx="314">
                  <c:v>70542.48</c:v>
                </c:pt>
                <c:pt idx="315">
                  <c:v>72875.02</c:v>
                </c:pt>
                <c:pt idx="316">
                  <c:v>66207.08</c:v>
                </c:pt>
                <c:pt idx="317">
                  <c:v>73061.850000000006</c:v>
                </c:pt>
                <c:pt idx="318">
                  <c:v>76718.11</c:v>
                </c:pt>
                <c:pt idx="319">
                  <c:v>80248.59</c:v>
                </c:pt>
                <c:pt idx="320">
                  <c:v>69784.38</c:v>
                </c:pt>
                <c:pt idx="321">
                  <c:v>72026.38</c:v>
                </c:pt>
                <c:pt idx="322">
                  <c:v>63427.97</c:v>
                </c:pt>
                <c:pt idx="323">
                  <c:v>66905.16</c:v>
                </c:pt>
                <c:pt idx="324">
                  <c:v>68807.600000000006</c:v>
                </c:pt>
                <c:pt idx="325">
                  <c:v>74184.89</c:v>
                </c:pt>
                <c:pt idx="326">
                  <c:v>69578.740000000005</c:v>
                </c:pt>
                <c:pt idx="327">
                  <c:v>68246.98</c:v>
                </c:pt>
                <c:pt idx="328">
                  <c:v>74414.13</c:v>
                </c:pt>
                <c:pt idx="329">
                  <c:v>73973.98</c:v>
                </c:pt>
                <c:pt idx="330">
                  <c:v>67644.759999999995</c:v>
                </c:pt>
                <c:pt idx="331">
                  <c:v>63771.040000000001</c:v>
                </c:pt>
                <c:pt idx="332">
                  <c:v>66519.37</c:v>
                </c:pt>
                <c:pt idx="333">
                  <c:v>73157.09</c:v>
                </c:pt>
                <c:pt idx="334">
                  <c:v>69338.41</c:v>
                </c:pt>
                <c:pt idx="335">
                  <c:v>63923.43</c:v>
                </c:pt>
                <c:pt idx="336">
                  <c:v>65975.63</c:v>
                </c:pt>
                <c:pt idx="337">
                  <c:v>73060.58</c:v>
                </c:pt>
                <c:pt idx="338">
                  <c:v>76128.02</c:v>
                </c:pt>
                <c:pt idx="339">
                  <c:v>76185.53</c:v>
                </c:pt>
                <c:pt idx="340">
                  <c:v>63278.15</c:v>
                </c:pt>
                <c:pt idx="341">
                  <c:v>64133.72</c:v>
                </c:pt>
                <c:pt idx="342">
                  <c:v>73729.460000000006</c:v>
                </c:pt>
                <c:pt idx="343">
                  <c:v>70184.66</c:v>
                </c:pt>
                <c:pt idx="344">
                  <c:v>77663.69</c:v>
                </c:pt>
                <c:pt idx="345">
                  <c:v>77733.62</c:v>
                </c:pt>
                <c:pt idx="346">
                  <c:v>64668.77</c:v>
                </c:pt>
                <c:pt idx="347">
                  <c:v>74074.009999999995</c:v>
                </c:pt>
                <c:pt idx="348">
                  <c:v>64020.52</c:v>
                </c:pt>
                <c:pt idx="349">
                  <c:v>71258.460000000006</c:v>
                </c:pt>
                <c:pt idx="350">
                  <c:v>63258.9</c:v>
                </c:pt>
                <c:pt idx="351">
                  <c:v>78413.2</c:v>
                </c:pt>
                <c:pt idx="352">
                  <c:v>66169.08</c:v>
                </c:pt>
                <c:pt idx="353">
                  <c:v>64792.28</c:v>
                </c:pt>
                <c:pt idx="354">
                  <c:v>63359.82</c:v>
                </c:pt>
                <c:pt idx="355">
                  <c:v>70568.34</c:v>
                </c:pt>
                <c:pt idx="356">
                  <c:v>61309.61</c:v>
                </c:pt>
                <c:pt idx="357">
                  <c:v>75976.31</c:v>
                </c:pt>
                <c:pt idx="358">
                  <c:v>70503.31</c:v>
                </c:pt>
                <c:pt idx="359">
                  <c:v>64157.33</c:v>
                </c:pt>
                <c:pt idx="360">
                  <c:v>78408.56</c:v>
                </c:pt>
                <c:pt idx="361">
                  <c:v>63541.64</c:v>
                </c:pt>
                <c:pt idx="362">
                  <c:v>71169.399999999994</c:v>
                </c:pt>
                <c:pt idx="363">
                  <c:v>74328.2</c:v>
                </c:pt>
                <c:pt idx="364">
                  <c:v>69533.66</c:v>
                </c:pt>
                <c:pt idx="365">
                  <c:v>65399.45</c:v>
                </c:pt>
                <c:pt idx="366">
                  <c:v>62372.77</c:v>
                </c:pt>
                <c:pt idx="367">
                  <c:v>67241.83</c:v>
                </c:pt>
                <c:pt idx="368">
                  <c:v>73269.02</c:v>
                </c:pt>
                <c:pt idx="369">
                  <c:v>66357.88</c:v>
                </c:pt>
                <c:pt idx="370">
                  <c:v>66023.05</c:v>
                </c:pt>
                <c:pt idx="371">
                  <c:v>64248.480000000003</c:v>
                </c:pt>
                <c:pt idx="372">
                  <c:v>65331.23</c:v>
                </c:pt>
                <c:pt idx="373">
                  <c:v>66550.77</c:v>
                </c:pt>
                <c:pt idx="374">
                  <c:v>73231.61</c:v>
                </c:pt>
                <c:pt idx="375">
                  <c:v>69196.800000000003</c:v>
                </c:pt>
                <c:pt idx="376">
                  <c:v>70073.429999999993</c:v>
                </c:pt>
                <c:pt idx="377">
                  <c:v>72937.95</c:v>
                </c:pt>
                <c:pt idx="378">
                  <c:v>65627.41</c:v>
                </c:pt>
                <c:pt idx="379">
                  <c:v>68636.2</c:v>
                </c:pt>
                <c:pt idx="380">
                  <c:v>71498.490000000005</c:v>
                </c:pt>
                <c:pt idx="381">
                  <c:v>60385.55</c:v>
                </c:pt>
                <c:pt idx="382">
                  <c:v>69956.990000000005</c:v>
                </c:pt>
                <c:pt idx="383">
                  <c:v>67447.22</c:v>
                </c:pt>
                <c:pt idx="384">
                  <c:v>73555.600000000006</c:v>
                </c:pt>
                <c:pt idx="385">
                  <c:v>70621.47</c:v>
                </c:pt>
                <c:pt idx="386">
                  <c:v>71330.44</c:v>
                </c:pt>
                <c:pt idx="387">
                  <c:v>66278.41</c:v>
                </c:pt>
                <c:pt idx="388">
                  <c:v>70240.31</c:v>
                </c:pt>
                <c:pt idx="389">
                  <c:v>57872.82</c:v>
                </c:pt>
                <c:pt idx="390">
                  <c:v>77708.17</c:v>
                </c:pt>
                <c:pt idx="391">
                  <c:v>72438.91</c:v>
                </c:pt>
                <c:pt idx="392">
                  <c:v>70311.990000000005</c:v>
                </c:pt>
                <c:pt idx="393">
                  <c:v>74177.5</c:v>
                </c:pt>
                <c:pt idx="394">
                  <c:v>76898.66</c:v>
                </c:pt>
                <c:pt idx="395">
                  <c:v>62593.54</c:v>
                </c:pt>
                <c:pt idx="396">
                  <c:v>68766.990000000005</c:v>
                </c:pt>
                <c:pt idx="397">
                  <c:v>74240.97</c:v>
                </c:pt>
                <c:pt idx="398">
                  <c:v>63553.53</c:v>
                </c:pt>
                <c:pt idx="399">
                  <c:v>72101.73</c:v>
                </c:pt>
                <c:pt idx="400">
                  <c:v>76985.45</c:v>
                </c:pt>
                <c:pt idx="401">
                  <c:v>72040.990000000005</c:v>
                </c:pt>
                <c:pt idx="402">
                  <c:v>68214.89</c:v>
                </c:pt>
                <c:pt idx="403">
                  <c:v>67451.740000000005</c:v>
                </c:pt>
                <c:pt idx="404">
                  <c:v>57321.24</c:v>
                </c:pt>
                <c:pt idx="405">
                  <c:v>72884.320000000007</c:v>
                </c:pt>
                <c:pt idx="406">
                  <c:v>72821.22</c:v>
                </c:pt>
                <c:pt idx="407">
                  <c:v>63238.9</c:v>
                </c:pt>
                <c:pt idx="408">
                  <c:v>74214.41</c:v>
                </c:pt>
                <c:pt idx="409">
                  <c:v>80087.42</c:v>
                </c:pt>
                <c:pt idx="410">
                  <c:v>72201.820000000007</c:v>
                </c:pt>
                <c:pt idx="411">
                  <c:v>61331.42</c:v>
                </c:pt>
                <c:pt idx="412">
                  <c:v>74925.09</c:v>
                </c:pt>
                <c:pt idx="413">
                  <c:v>66181.17</c:v>
                </c:pt>
                <c:pt idx="414">
                  <c:v>72838.539999999994</c:v>
                </c:pt>
                <c:pt idx="415">
                  <c:v>70521.67</c:v>
                </c:pt>
                <c:pt idx="416">
                  <c:v>63783.02</c:v>
                </c:pt>
                <c:pt idx="417">
                  <c:v>73157.119999999995</c:v>
                </c:pt>
                <c:pt idx="418">
                  <c:v>64636.61</c:v>
                </c:pt>
                <c:pt idx="419">
                  <c:v>70311.02</c:v>
                </c:pt>
                <c:pt idx="420">
                  <c:v>85101.21</c:v>
                </c:pt>
                <c:pt idx="421">
                  <c:v>72447.149999999994</c:v>
                </c:pt>
                <c:pt idx="422">
                  <c:v>74245.69</c:v>
                </c:pt>
                <c:pt idx="423">
                  <c:v>64322.57</c:v>
                </c:pt>
                <c:pt idx="424">
                  <c:v>69818.23</c:v>
                </c:pt>
                <c:pt idx="425">
                  <c:v>70837.929999999993</c:v>
                </c:pt>
                <c:pt idx="426">
                  <c:v>84302.17</c:v>
                </c:pt>
                <c:pt idx="427">
                  <c:v>78833.789999999994</c:v>
                </c:pt>
                <c:pt idx="428">
                  <c:v>62447.5</c:v>
                </c:pt>
                <c:pt idx="429">
                  <c:v>74201.3</c:v>
                </c:pt>
                <c:pt idx="430">
                  <c:v>64195.21</c:v>
                </c:pt>
                <c:pt idx="431">
                  <c:v>69639.490000000005</c:v>
                </c:pt>
                <c:pt idx="432">
                  <c:v>66115.929999999993</c:v>
                </c:pt>
                <c:pt idx="433">
                  <c:v>59582.41</c:v>
                </c:pt>
                <c:pt idx="434">
                  <c:v>71324.210000000006</c:v>
                </c:pt>
                <c:pt idx="435">
                  <c:v>66983.63</c:v>
                </c:pt>
                <c:pt idx="436">
                  <c:v>65976.600000000006</c:v>
                </c:pt>
                <c:pt idx="437">
                  <c:v>58097.31</c:v>
                </c:pt>
                <c:pt idx="438">
                  <c:v>69111.55</c:v>
                </c:pt>
                <c:pt idx="439">
                  <c:v>73016.789999999994</c:v>
                </c:pt>
                <c:pt idx="440">
                  <c:v>69060.740000000005</c:v>
                </c:pt>
                <c:pt idx="441">
                  <c:v>74720.06</c:v>
                </c:pt>
                <c:pt idx="442">
                  <c:v>76312.66</c:v>
                </c:pt>
                <c:pt idx="443">
                  <c:v>75387.199999999997</c:v>
                </c:pt>
                <c:pt idx="444">
                  <c:v>72736.89</c:v>
                </c:pt>
                <c:pt idx="445">
                  <c:v>60872.31</c:v>
                </c:pt>
                <c:pt idx="446">
                  <c:v>66697.7</c:v>
                </c:pt>
                <c:pt idx="447">
                  <c:v>68022.42</c:v>
                </c:pt>
                <c:pt idx="448">
                  <c:v>71457.09</c:v>
                </c:pt>
                <c:pt idx="449">
                  <c:v>82090.16</c:v>
                </c:pt>
                <c:pt idx="450">
                  <c:v>77202.3</c:v>
                </c:pt>
                <c:pt idx="451">
                  <c:v>79987.3</c:v>
                </c:pt>
                <c:pt idx="452">
                  <c:v>61572.86</c:v>
                </c:pt>
                <c:pt idx="453">
                  <c:v>74979.789999999994</c:v>
                </c:pt>
                <c:pt idx="454">
                  <c:v>68447.55</c:v>
                </c:pt>
                <c:pt idx="455">
                  <c:v>76047.02</c:v>
                </c:pt>
                <c:pt idx="456">
                  <c:v>78718.7</c:v>
                </c:pt>
                <c:pt idx="457">
                  <c:v>71515.59</c:v>
                </c:pt>
                <c:pt idx="458">
                  <c:v>69968.23</c:v>
                </c:pt>
                <c:pt idx="459">
                  <c:v>82855.89</c:v>
                </c:pt>
                <c:pt idx="460">
                  <c:v>67062.97</c:v>
                </c:pt>
                <c:pt idx="461">
                  <c:v>66985.09</c:v>
                </c:pt>
                <c:pt idx="462">
                  <c:v>84315.8</c:v>
                </c:pt>
                <c:pt idx="463">
                  <c:v>78191.149999999994</c:v>
                </c:pt>
                <c:pt idx="464">
                  <c:v>74454.720000000001</c:v>
                </c:pt>
                <c:pt idx="465">
                  <c:v>80202.070000000007</c:v>
                </c:pt>
                <c:pt idx="466">
                  <c:v>70696.95</c:v>
                </c:pt>
                <c:pt idx="467">
                  <c:v>66723.95</c:v>
                </c:pt>
                <c:pt idx="468">
                  <c:v>64155.360000000001</c:v>
                </c:pt>
                <c:pt idx="469">
                  <c:v>76151.61</c:v>
                </c:pt>
                <c:pt idx="470">
                  <c:v>74890.53</c:v>
                </c:pt>
                <c:pt idx="471">
                  <c:v>74110.38</c:v>
                </c:pt>
                <c:pt idx="472">
                  <c:v>61071.17</c:v>
                </c:pt>
                <c:pt idx="473">
                  <c:v>61901.74</c:v>
                </c:pt>
                <c:pt idx="474">
                  <c:v>72537.55</c:v>
                </c:pt>
                <c:pt idx="475">
                  <c:v>70681.59</c:v>
                </c:pt>
                <c:pt idx="476">
                  <c:v>77273.89</c:v>
                </c:pt>
                <c:pt idx="477">
                  <c:v>75606.66</c:v>
                </c:pt>
                <c:pt idx="478">
                  <c:v>79313.98</c:v>
                </c:pt>
                <c:pt idx="479">
                  <c:v>73591</c:v>
                </c:pt>
                <c:pt idx="480">
                  <c:v>63943.93</c:v>
                </c:pt>
                <c:pt idx="481">
                  <c:v>75091.34</c:v>
                </c:pt>
                <c:pt idx="482">
                  <c:v>67449.600000000006</c:v>
                </c:pt>
                <c:pt idx="483">
                  <c:v>74119.3</c:v>
                </c:pt>
                <c:pt idx="484">
                  <c:v>64214.21</c:v>
                </c:pt>
                <c:pt idx="485">
                  <c:v>68920.66</c:v>
                </c:pt>
                <c:pt idx="486">
                  <c:v>72049.34</c:v>
                </c:pt>
                <c:pt idx="487">
                  <c:v>74435.98</c:v>
                </c:pt>
                <c:pt idx="488">
                  <c:v>72281.600000000006</c:v>
                </c:pt>
                <c:pt idx="489">
                  <c:v>79233.8</c:v>
                </c:pt>
                <c:pt idx="490">
                  <c:v>77541.2</c:v>
                </c:pt>
                <c:pt idx="491">
                  <c:v>76905.59</c:v>
                </c:pt>
                <c:pt idx="492">
                  <c:v>61503.99</c:v>
                </c:pt>
                <c:pt idx="493">
                  <c:v>72798.95</c:v>
                </c:pt>
                <c:pt idx="494">
                  <c:v>74556.56</c:v>
                </c:pt>
                <c:pt idx="495">
                  <c:v>68901.789999999994</c:v>
                </c:pt>
                <c:pt idx="496">
                  <c:v>74688.13</c:v>
                </c:pt>
                <c:pt idx="497">
                  <c:v>67482.320000000007</c:v>
                </c:pt>
                <c:pt idx="498">
                  <c:v>69017.56</c:v>
                </c:pt>
                <c:pt idx="499">
                  <c:v>62955.34</c:v>
                </c:pt>
                <c:pt idx="500">
                  <c:v>70488.14</c:v>
                </c:pt>
                <c:pt idx="501">
                  <c:v>78223.710000000006</c:v>
                </c:pt>
                <c:pt idx="502">
                  <c:v>64339.15</c:v>
                </c:pt>
                <c:pt idx="503">
                  <c:v>74094.2</c:v>
                </c:pt>
                <c:pt idx="504">
                  <c:v>65759.09</c:v>
                </c:pt>
                <c:pt idx="505">
                  <c:v>72986.66</c:v>
                </c:pt>
                <c:pt idx="506">
                  <c:v>65216.39</c:v>
                </c:pt>
                <c:pt idx="507">
                  <c:v>76036.83</c:v>
                </c:pt>
                <c:pt idx="508">
                  <c:v>56673.46</c:v>
                </c:pt>
                <c:pt idx="509">
                  <c:v>81649.62</c:v>
                </c:pt>
                <c:pt idx="510">
                  <c:v>69530.490000000005</c:v>
                </c:pt>
                <c:pt idx="511">
                  <c:v>80787.3</c:v>
                </c:pt>
                <c:pt idx="512">
                  <c:v>69119.47</c:v>
                </c:pt>
                <c:pt idx="513">
                  <c:v>61233.02</c:v>
                </c:pt>
                <c:pt idx="514">
                  <c:v>79330.28</c:v>
                </c:pt>
                <c:pt idx="515">
                  <c:v>72235.78</c:v>
                </c:pt>
                <c:pt idx="516">
                  <c:v>63649.52</c:v>
                </c:pt>
                <c:pt idx="517">
                  <c:v>66685.149999999994</c:v>
                </c:pt>
                <c:pt idx="518">
                  <c:v>69481.399999999994</c:v>
                </c:pt>
                <c:pt idx="519">
                  <c:v>67079.69</c:v>
                </c:pt>
                <c:pt idx="520">
                  <c:v>68543.850000000006</c:v>
                </c:pt>
                <c:pt idx="521">
                  <c:v>68805.02</c:v>
                </c:pt>
                <c:pt idx="522">
                  <c:v>74486.94</c:v>
                </c:pt>
                <c:pt idx="523">
                  <c:v>70713.23</c:v>
                </c:pt>
                <c:pt idx="524">
                  <c:v>67410.06</c:v>
                </c:pt>
                <c:pt idx="525">
                  <c:v>64430.52</c:v>
                </c:pt>
                <c:pt idx="526">
                  <c:v>61031.25</c:v>
                </c:pt>
                <c:pt idx="527">
                  <c:v>65259.58</c:v>
                </c:pt>
                <c:pt idx="528">
                  <c:v>68403.13</c:v>
                </c:pt>
                <c:pt idx="529">
                  <c:v>78052.05</c:v>
                </c:pt>
                <c:pt idx="530">
                  <c:v>76537.48</c:v>
                </c:pt>
                <c:pt idx="531">
                  <c:v>69170.149999999994</c:v>
                </c:pt>
                <c:pt idx="532">
                  <c:v>72743.100000000006</c:v>
                </c:pt>
                <c:pt idx="533">
                  <c:v>68123.38</c:v>
                </c:pt>
                <c:pt idx="534">
                  <c:v>66663.199999999997</c:v>
                </c:pt>
                <c:pt idx="535">
                  <c:v>68613.06</c:v>
                </c:pt>
                <c:pt idx="536">
                  <c:v>75589.710000000006</c:v>
                </c:pt>
                <c:pt idx="537">
                  <c:v>74621.23</c:v>
                </c:pt>
                <c:pt idx="538">
                  <c:v>65747.820000000007</c:v>
                </c:pt>
                <c:pt idx="539">
                  <c:v>72533.59</c:v>
                </c:pt>
                <c:pt idx="540">
                  <c:v>60482.720000000001</c:v>
                </c:pt>
                <c:pt idx="541">
                  <c:v>73971.7</c:v>
                </c:pt>
                <c:pt idx="542">
                  <c:v>67754.38</c:v>
                </c:pt>
                <c:pt idx="543">
                  <c:v>65085.03</c:v>
                </c:pt>
                <c:pt idx="544">
                  <c:v>68454.09</c:v>
                </c:pt>
                <c:pt idx="545">
                  <c:v>68712.429999999993</c:v>
                </c:pt>
                <c:pt idx="546">
                  <c:v>75064.710000000006</c:v>
                </c:pt>
                <c:pt idx="547">
                  <c:v>60466.8</c:v>
                </c:pt>
                <c:pt idx="548">
                  <c:v>56056.61</c:v>
                </c:pt>
                <c:pt idx="549">
                  <c:v>73189.86</c:v>
                </c:pt>
                <c:pt idx="550">
                  <c:v>67436.92</c:v>
                </c:pt>
                <c:pt idx="551">
                  <c:v>67058.460000000006</c:v>
                </c:pt>
                <c:pt idx="552">
                  <c:v>70918.41</c:v>
                </c:pt>
                <c:pt idx="553">
                  <c:v>72249.17</c:v>
                </c:pt>
                <c:pt idx="554">
                  <c:v>72036.350000000006</c:v>
                </c:pt>
                <c:pt idx="555">
                  <c:v>69357.27</c:v>
                </c:pt>
                <c:pt idx="556">
                  <c:v>71073.77</c:v>
                </c:pt>
                <c:pt idx="557">
                  <c:v>69120.27</c:v>
                </c:pt>
                <c:pt idx="558">
                  <c:v>69076.53</c:v>
                </c:pt>
                <c:pt idx="559">
                  <c:v>69848.479999999996</c:v>
                </c:pt>
                <c:pt idx="560">
                  <c:v>71831.839999999997</c:v>
                </c:pt>
                <c:pt idx="561">
                  <c:v>73062.25</c:v>
                </c:pt>
                <c:pt idx="562">
                  <c:v>65599.199999999997</c:v>
                </c:pt>
                <c:pt idx="563">
                  <c:v>72608.759999999995</c:v>
                </c:pt>
                <c:pt idx="564">
                  <c:v>70913.38</c:v>
                </c:pt>
                <c:pt idx="565">
                  <c:v>72421.73</c:v>
                </c:pt>
                <c:pt idx="566">
                  <c:v>76417.83</c:v>
                </c:pt>
                <c:pt idx="567">
                  <c:v>63191.77</c:v>
                </c:pt>
                <c:pt idx="568">
                  <c:v>71665.23</c:v>
                </c:pt>
                <c:pt idx="569">
                  <c:v>71207.039999999994</c:v>
                </c:pt>
                <c:pt idx="570">
                  <c:v>77709.2</c:v>
                </c:pt>
                <c:pt idx="571">
                  <c:v>68486.740000000005</c:v>
                </c:pt>
                <c:pt idx="572">
                  <c:v>64953.25</c:v>
                </c:pt>
                <c:pt idx="573">
                  <c:v>68615.570000000007</c:v>
                </c:pt>
                <c:pt idx="574">
                  <c:v>77530.009999999995</c:v>
                </c:pt>
                <c:pt idx="575">
                  <c:v>73733.78</c:v>
                </c:pt>
                <c:pt idx="576">
                  <c:v>70121.490000000005</c:v>
                </c:pt>
                <c:pt idx="577">
                  <c:v>64640.57</c:v>
                </c:pt>
                <c:pt idx="578">
                  <c:v>76691.8</c:v>
                </c:pt>
                <c:pt idx="579">
                  <c:v>67672.100000000006</c:v>
                </c:pt>
                <c:pt idx="580">
                  <c:v>80004.28</c:v>
                </c:pt>
                <c:pt idx="581">
                  <c:v>66357.23</c:v>
                </c:pt>
                <c:pt idx="582">
                  <c:v>66259.350000000006</c:v>
                </c:pt>
                <c:pt idx="583">
                  <c:v>76859.5</c:v>
                </c:pt>
                <c:pt idx="584">
                  <c:v>71535.38</c:v>
                </c:pt>
                <c:pt idx="585">
                  <c:v>78949.56</c:v>
                </c:pt>
                <c:pt idx="586">
                  <c:v>73069.66</c:v>
                </c:pt>
                <c:pt idx="587">
                  <c:v>79869.179999999993</c:v>
                </c:pt>
                <c:pt idx="588">
                  <c:v>72751.87</c:v>
                </c:pt>
                <c:pt idx="589">
                  <c:v>70640.59</c:v>
                </c:pt>
                <c:pt idx="590">
                  <c:v>69526.97</c:v>
                </c:pt>
                <c:pt idx="591">
                  <c:v>68127.3</c:v>
                </c:pt>
                <c:pt idx="592">
                  <c:v>68293.570000000007</c:v>
                </c:pt>
                <c:pt idx="593">
                  <c:v>73332.429999999993</c:v>
                </c:pt>
                <c:pt idx="594">
                  <c:v>70557.58</c:v>
                </c:pt>
                <c:pt idx="595">
                  <c:v>67310.98</c:v>
                </c:pt>
                <c:pt idx="596">
                  <c:v>71675.839999999997</c:v>
                </c:pt>
                <c:pt idx="597">
                  <c:v>72940.11</c:v>
                </c:pt>
                <c:pt idx="598">
                  <c:v>63698.239999999998</c:v>
                </c:pt>
                <c:pt idx="599">
                  <c:v>74873.45</c:v>
                </c:pt>
                <c:pt idx="600">
                  <c:v>68662.23</c:v>
                </c:pt>
                <c:pt idx="601">
                  <c:v>75109.5</c:v>
                </c:pt>
                <c:pt idx="602">
                  <c:v>69065.16</c:v>
                </c:pt>
                <c:pt idx="603">
                  <c:v>73662.570000000007</c:v>
                </c:pt>
                <c:pt idx="604">
                  <c:v>75552.23</c:v>
                </c:pt>
                <c:pt idx="605">
                  <c:v>72449.149999999994</c:v>
                </c:pt>
                <c:pt idx="606">
                  <c:v>66236.05</c:v>
                </c:pt>
                <c:pt idx="607">
                  <c:v>71841.53</c:v>
                </c:pt>
                <c:pt idx="608">
                  <c:v>73103.13</c:v>
                </c:pt>
                <c:pt idx="609">
                  <c:v>70052.240000000005</c:v>
                </c:pt>
                <c:pt idx="610">
                  <c:v>64978.52</c:v>
                </c:pt>
                <c:pt idx="611">
                  <c:v>78062.84</c:v>
                </c:pt>
                <c:pt idx="612">
                  <c:v>75530.67</c:v>
                </c:pt>
                <c:pt idx="613">
                  <c:v>71276.69</c:v>
                </c:pt>
                <c:pt idx="614">
                  <c:v>69736.899999999994</c:v>
                </c:pt>
                <c:pt idx="615">
                  <c:v>67040.08</c:v>
                </c:pt>
                <c:pt idx="616">
                  <c:v>66832.63</c:v>
                </c:pt>
                <c:pt idx="617">
                  <c:v>74485.13</c:v>
                </c:pt>
                <c:pt idx="618">
                  <c:v>73368.429999999993</c:v>
                </c:pt>
                <c:pt idx="619">
                  <c:v>72294.81</c:v>
                </c:pt>
                <c:pt idx="620">
                  <c:v>74921.789999999994</c:v>
                </c:pt>
                <c:pt idx="621">
                  <c:v>82725.039999999994</c:v>
                </c:pt>
                <c:pt idx="622">
                  <c:v>75824.36</c:v>
                </c:pt>
                <c:pt idx="623">
                  <c:v>65844.09</c:v>
                </c:pt>
                <c:pt idx="624">
                  <c:v>72021.350000000006</c:v>
                </c:pt>
                <c:pt idx="625">
                  <c:v>66021.8</c:v>
                </c:pt>
                <c:pt idx="626">
                  <c:v>78765.77</c:v>
                </c:pt>
                <c:pt idx="627">
                  <c:v>67842.8</c:v>
                </c:pt>
                <c:pt idx="628">
                  <c:v>63286.93</c:v>
                </c:pt>
                <c:pt idx="629">
                  <c:v>72434.06</c:v>
                </c:pt>
                <c:pt idx="630">
                  <c:v>66572.03</c:v>
                </c:pt>
                <c:pt idx="631">
                  <c:v>65819.97</c:v>
                </c:pt>
                <c:pt idx="632">
                  <c:v>69897.47</c:v>
                </c:pt>
                <c:pt idx="633">
                  <c:v>76027.839999999997</c:v>
                </c:pt>
                <c:pt idx="634">
                  <c:v>74400.63</c:v>
                </c:pt>
                <c:pt idx="635">
                  <c:v>82597.34</c:v>
                </c:pt>
                <c:pt idx="636">
                  <c:v>65288.4</c:v>
                </c:pt>
                <c:pt idx="637">
                  <c:v>72011.78</c:v>
                </c:pt>
                <c:pt idx="638">
                  <c:v>67306.94</c:v>
                </c:pt>
                <c:pt idx="639">
                  <c:v>80554.02</c:v>
                </c:pt>
                <c:pt idx="640">
                  <c:v>65983.95</c:v>
                </c:pt>
                <c:pt idx="641">
                  <c:v>67959.5</c:v>
                </c:pt>
                <c:pt idx="642">
                  <c:v>65035.07</c:v>
                </c:pt>
                <c:pt idx="643">
                  <c:v>72508.23</c:v>
                </c:pt>
                <c:pt idx="644">
                  <c:v>69514.13</c:v>
                </c:pt>
                <c:pt idx="645">
                  <c:v>79608.800000000003</c:v>
                </c:pt>
                <c:pt idx="646">
                  <c:v>77195.59</c:v>
                </c:pt>
                <c:pt idx="647">
                  <c:v>60526.28</c:v>
                </c:pt>
                <c:pt idx="648">
                  <c:v>71785.490000000005</c:v>
                </c:pt>
                <c:pt idx="649">
                  <c:v>65465.55</c:v>
                </c:pt>
                <c:pt idx="650">
                  <c:v>70072.179999999993</c:v>
                </c:pt>
                <c:pt idx="651">
                  <c:v>70200.460000000006</c:v>
                </c:pt>
                <c:pt idx="652">
                  <c:v>74710.06</c:v>
                </c:pt>
                <c:pt idx="653">
                  <c:v>68314.100000000006</c:v>
                </c:pt>
                <c:pt idx="654">
                  <c:v>83847.25</c:v>
                </c:pt>
                <c:pt idx="655">
                  <c:v>65905.63</c:v>
                </c:pt>
                <c:pt idx="656">
                  <c:v>68641.14</c:v>
                </c:pt>
                <c:pt idx="657">
                  <c:v>68830.55</c:v>
                </c:pt>
                <c:pt idx="658">
                  <c:v>66233.53</c:v>
                </c:pt>
                <c:pt idx="659">
                  <c:v>73753.399999999994</c:v>
                </c:pt>
                <c:pt idx="660">
                  <c:v>64846.34</c:v>
                </c:pt>
                <c:pt idx="661">
                  <c:v>72056.02</c:v>
                </c:pt>
                <c:pt idx="662">
                  <c:v>69541.66</c:v>
                </c:pt>
                <c:pt idx="663">
                  <c:v>59100.53</c:v>
                </c:pt>
                <c:pt idx="664">
                  <c:v>67079.710000000006</c:v>
                </c:pt>
                <c:pt idx="665">
                  <c:v>72894.600000000006</c:v>
                </c:pt>
                <c:pt idx="666">
                  <c:v>66441.13</c:v>
                </c:pt>
                <c:pt idx="667">
                  <c:v>62830.19</c:v>
                </c:pt>
                <c:pt idx="668">
                  <c:v>70648.3</c:v>
                </c:pt>
                <c:pt idx="669">
                  <c:v>71033.56</c:v>
                </c:pt>
                <c:pt idx="670">
                  <c:v>73510.42</c:v>
                </c:pt>
                <c:pt idx="671">
                  <c:v>78920.63</c:v>
                </c:pt>
                <c:pt idx="672">
                  <c:v>77653.19</c:v>
                </c:pt>
                <c:pt idx="673">
                  <c:v>74855.98</c:v>
                </c:pt>
                <c:pt idx="674">
                  <c:v>63525.32</c:v>
                </c:pt>
                <c:pt idx="675">
                  <c:v>75283.06</c:v>
                </c:pt>
                <c:pt idx="676">
                  <c:v>63047.360000000001</c:v>
                </c:pt>
                <c:pt idx="677">
                  <c:v>67264.5</c:v>
                </c:pt>
                <c:pt idx="678">
                  <c:v>59862.400000000001</c:v>
                </c:pt>
                <c:pt idx="679">
                  <c:v>67894.3</c:v>
                </c:pt>
                <c:pt idx="680">
                  <c:v>57926.18</c:v>
                </c:pt>
                <c:pt idx="681">
                  <c:v>72129.899999999994</c:v>
                </c:pt>
                <c:pt idx="682">
                  <c:v>71100.62</c:v>
                </c:pt>
                <c:pt idx="683">
                  <c:v>73635.839999999997</c:v>
                </c:pt>
                <c:pt idx="684">
                  <c:v>64880.31</c:v>
                </c:pt>
                <c:pt idx="685">
                  <c:v>81647.77</c:v>
                </c:pt>
                <c:pt idx="686">
                  <c:v>68528.55</c:v>
                </c:pt>
                <c:pt idx="687">
                  <c:v>68164.3</c:v>
                </c:pt>
                <c:pt idx="688">
                  <c:v>68043.48</c:v>
                </c:pt>
                <c:pt idx="689">
                  <c:v>65117.75</c:v>
                </c:pt>
                <c:pt idx="690">
                  <c:v>74105.05</c:v>
                </c:pt>
                <c:pt idx="691">
                  <c:v>72210.8</c:v>
                </c:pt>
                <c:pt idx="692">
                  <c:v>66677.37</c:v>
                </c:pt>
                <c:pt idx="693">
                  <c:v>67276.399999999994</c:v>
                </c:pt>
                <c:pt idx="694">
                  <c:v>67505</c:v>
                </c:pt>
                <c:pt idx="695">
                  <c:v>64876.45</c:v>
                </c:pt>
                <c:pt idx="696">
                  <c:v>64007.68</c:v>
                </c:pt>
                <c:pt idx="697">
                  <c:v>78836.09</c:v>
                </c:pt>
                <c:pt idx="698">
                  <c:v>80132.12</c:v>
                </c:pt>
                <c:pt idx="699">
                  <c:v>69863.850000000006</c:v>
                </c:pt>
                <c:pt idx="700">
                  <c:v>79084.86</c:v>
                </c:pt>
                <c:pt idx="701">
                  <c:v>70143.64</c:v>
                </c:pt>
                <c:pt idx="702">
                  <c:v>77709.009999999995</c:v>
                </c:pt>
                <c:pt idx="703">
                  <c:v>78182.210000000006</c:v>
                </c:pt>
                <c:pt idx="704">
                  <c:v>64386.18</c:v>
                </c:pt>
                <c:pt idx="705">
                  <c:v>65879.100000000006</c:v>
                </c:pt>
                <c:pt idx="706">
                  <c:v>78518.5</c:v>
                </c:pt>
                <c:pt idx="707">
                  <c:v>71506.89</c:v>
                </c:pt>
                <c:pt idx="708">
                  <c:v>85955.33</c:v>
                </c:pt>
                <c:pt idx="709">
                  <c:v>69870.490000000005</c:v>
                </c:pt>
                <c:pt idx="710">
                  <c:v>68064.479999999996</c:v>
                </c:pt>
                <c:pt idx="711">
                  <c:v>76308.22</c:v>
                </c:pt>
                <c:pt idx="712">
                  <c:v>72590.52</c:v>
                </c:pt>
                <c:pt idx="713">
                  <c:v>69269.710000000006</c:v>
                </c:pt>
                <c:pt idx="714">
                  <c:v>69387.08</c:v>
                </c:pt>
                <c:pt idx="715">
                  <c:v>63337.14</c:v>
                </c:pt>
                <c:pt idx="716">
                  <c:v>62966.27</c:v>
                </c:pt>
                <c:pt idx="717">
                  <c:v>76403.289999999994</c:v>
                </c:pt>
                <c:pt idx="718">
                  <c:v>75656.11</c:v>
                </c:pt>
                <c:pt idx="719">
                  <c:v>67520.42</c:v>
                </c:pt>
                <c:pt idx="720">
                  <c:v>85026.7</c:v>
                </c:pt>
                <c:pt idx="721">
                  <c:v>69933.75</c:v>
                </c:pt>
                <c:pt idx="722">
                  <c:v>67157.91</c:v>
                </c:pt>
                <c:pt idx="723">
                  <c:v>64399.57</c:v>
                </c:pt>
                <c:pt idx="724">
                  <c:v>73571.42</c:v>
                </c:pt>
                <c:pt idx="725">
                  <c:v>79385.67</c:v>
                </c:pt>
                <c:pt idx="726">
                  <c:v>65161.18</c:v>
                </c:pt>
                <c:pt idx="727">
                  <c:v>68508.53</c:v>
                </c:pt>
                <c:pt idx="728">
                  <c:v>70345.84</c:v>
                </c:pt>
                <c:pt idx="729">
                  <c:v>70080.59</c:v>
                </c:pt>
                <c:pt idx="730">
                  <c:v>65463.87</c:v>
                </c:pt>
                <c:pt idx="731">
                  <c:v>74336.23</c:v>
                </c:pt>
                <c:pt idx="732">
                  <c:v>71950.2</c:v>
                </c:pt>
                <c:pt idx="733">
                  <c:v>67444.41</c:v>
                </c:pt>
                <c:pt idx="734">
                  <c:v>71588.800000000003</c:v>
                </c:pt>
                <c:pt idx="735">
                  <c:v>70858.95</c:v>
                </c:pt>
                <c:pt idx="736">
                  <c:v>64055.24</c:v>
                </c:pt>
                <c:pt idx="737">
                  <c:v>67630.880000000005</c:v>
                </c:pt>
                <c:pt idx="738">
                  <c:v>70207.7</c:v>
                </c:pt>
                <c:pt idx="739">
                  <c:v>73670.100000000006</c:v>
                </c:pt>
                <c:pt idx="740">
                  <c:v>59125.95</c:v>
                </c:pt>
                <c:pt idx="741">
                  <c:v>73105.77</c:v>
                </c:pt>
                <c:pt idx="742">
                  <c:v>71515.320000000007</c:v>
                </c:pt>
                <c:pt idx="743">
                  <c:v>73077.2</c:v>
                </c:pt>
                <c:pt idx="744">
                  <c:v>78583.89</c:v>
                </c:pt>
                <c:pt idx="745">
                  <c:v>75077.05</c:v>
                </c:pt>
                <c:pt idx="746">
                  <c:v>66630.41</c:v>
                </c:pt>
                <c:pt idx="747">
                  <c:v>73224.52</c:v>
                </c:pt>
                <c:pt idx="748">
                  <c:v>74206.539999999994</c:v>
                </c:pt>
                <c:pt idx="749">
                  <c:v>76430.02</c:v>
                </c:pt>
                <c:pt idx="750">
                  <c:v>74416.08</c:v>
                </c:pt>
                <c:pt idx="751">
                  <c:v>63886.02</c:v>
                </c:pt>
                <c:pt idx="752">
                  <c:v>70121.61</c:v>
                </c:pt>
                <c:pt idx="753">
                  <c:v>71008.78</c:v>
                </c:pt>
                <c:pt idx="754">
                  <c:v>68934.02</c:v>
                </c:pt>
                <c:pt idx="755">
                  <c:v>72352.160000000003</c:v>
                </c:pt>
                <c:pt idx="756">
                  <c:v>65200.25</c:v>
                </c:pt>
                <c:pt idx="757">
                  <c:v>74418.48</c:v>
                </c:pt>
                <c:pt idx="758">
                  <c:v>78705.69</c:v>
                </c:pt>
                <c:pt idx="759">
                  <c:v>72529.009999999995</c:v>
                </c:pt>
                <c:pt idx="760">
                  <c:v>70186.23</c:v>
                </c:pt>
                <c:pt idx="761">
                  <c:v>69951.039999999994</c:v>
                </c:pt>
                <c:pt idx="762">
                  <c:v>73641.710000000006</c:v>
                </c:pt>
                <c:pt idx="763">
                  <c:v>72497.47</c:v>
                </c:pt>
                <c:pt idx="764">
                  <c:v>76153.88</c:v>
                </c:pt>
                <c:pt idx="765">
                  <c:v>72431.41</c:v>
                </c:pt>
                <c:pt idx="766">
                  <c:v>74406.7</c:v>
                </c:pt>
                <c:pt idx="767">
                  <c:v>77165.61</c:v>
                </c:pt>
                <c:pt idx="768">
                  <c:v>78450.66</c:v>
                </c:pt>
                <c:pt idx="769">
                  <c:v>85890.89</c:v>
                </c:pt>
                <c:pt idx="770">
                  <c:v>64956.97</c:v>
                </c:pt>
                <c:pt idx="771">
                  <c:v>75700.350000000006</c:v>
                </c:pt>
                <c:pt idx="772">
                  <c:v>73676.11</c:v>
                </c:pt>
                <c:pt idx="773">
                  <c:v>62251.7</c:v>
                </c:pt>
                <c:pt idx="774">
                  <c:v>68730.97</c:v>
                </c:pt>
                <c:pt idx="775">
                  <c:v>82989.56</c:v>
                </c:pt>
                <c:pt idx="776">
                  <c:v>72838.67</c:v>
                </c:pt>
                <c:pt idx="777">
                  <c:v>73191.98</c:v>
                </c:pt>
                <c:pt idx="778">
                  <c:v>69639.839999999997</c:v>
                </c:pt>
                <c:pt idx="779">
                  <c:v>68272.87</c:v>
                </c:pt>
                <c:pt idx="780">
                  <c:v>65160.3</c:v>
                </c:pt>
                <c:pt idx="781">
                  <c:v>75295.47</c:v>
                </c:pt>
                <c:pt idx="782">
                  <c:v>67730.23</c:v>
                </c:pt>
                <c:pt idx="783">
                  <c:v>77780.56</c:v>
                </c:pt>
                <c:pt idx="784">
                  <c:v>73080.960000000006</c:v>
                </c:pt>
                <c:pt idx="785">
                  <c:v>79632.77</c:v>
                </c:pt>
                <c:pt idx="786">
                  <c:v>69995.45</c:v>
                </c:pt>
                <c:pt idx="787">
                  <c:v>66965.31</c:v>
                </c:pt>
                <c:pt idx="788">
                  <c:v>70635.929999999993</c:v>
                </c:pt>
                <c:pt idx="789">
                  <c:v>69399.839999999997</c:v>
                </c:pt>
                <c:pt idx="790">
                  <c:v>75719.33</c:v>
                </c:pt>
                <c:pt idx="791">
                  <c:v>73274</c:v>
                </c:pt>
                <c:pt idx="792">
                  <c:v>70930.69</c:v>
                </c:pt>
                <c:pt idx="793">
                  <c:v>76079.03</c:v>
                </c:pt>
                <c:pt idx="794">
                  <c:v>70609.539999999994</c:v>
                </c:pt>
                <c:pt idx="795">
                  <c:v>64488.01</c:v>
                </c:pt>
                <c:pt idx="796">
                  <c:v>67276.639999999999</c:v>
                </c:pt>
                <c:pt idx="797">
                  <c:v>72690.97</c:v>
                </c:pt>
                <c:pt idx="798">
                  <c:v>75581.27</c:v>
                </c:pt>
                <c:pt idx="799">
                  <c:v>67539.33</c:v>
                </c:pt>
                <c:pt idx="800">
                  <c:v>76297.2</c:v>
                </c:pt>
                <c:pt idx="801">
                  <c:v>72903.520000000004</c:v>
                </c:pt>
                <c:pt idx="802">
                  <c:v>64109.89</c:v>
                </c:pt>
                <c:pt idx="803">
                  <c:v>66860.460000000006</c:v>
                </c:pt>
                <c:pt idx="804">
                  <c:v>60115.05</c:v>
                </c:pt>
                <c:pt idx="805">
                  <c:v>64437.56</c:v>
                </c:pt>
                <c:pt idx="806">
                  <c:v>63594.3</c:v>
                </c:pt>
                <c:pt idx="807">
                  <c:v>64487.46</c:v>
                </c:pt>
                <c:pt idx="808">
                  <c:v>70386.679999999993</c:v>
                </c:pt>
                <c:pt idx="809">
                  <c:v>67572.539999999994</c:v>
                </c:pt>
                <c:pt idx="810">
                  <c:v>64505.95</c:v>
                </c:pt>
                <c:pt idx="811">
                  <c:v>73946.929999999993</c:v>
                </c:pt>
                <c:pt idx="812">
                  <c:v>66528.02</c:v>
                </c:pt>
                <c:pt idx="813">
                  <c:v>64502.27</c:v>
                </c:pt>
                <c:pt idx="814">
                  <c:v>68050.289999999994</c:v>
                </c:pt>
                <c:pt idx="815">
                  <c:v>74462.38</c:v>
                </c:pt>
                <c:pt idx="816">
                  <c:v>68718.350000000006</c:v>
                </c:pt>
                <c:pt idx="817">
                  <c:v>64447.16</c:v>
                </c:pt>
                <c:pt idx="818">
                  <c:v>74539.240000000005</c:v>
                </c:pt>
                <c:pt idx="819">
                  <c:v>66039.69</c:v>
                </c:pt>
                <c:pt idx="820">
                  <c:v>68757.81</c:v>
                </c:pt>
                <c:pt idx="821">
                  <c:v>72622.73</c:v>
                </c:pt>
                <c:pt idx="822">
                  <c:v>70674.820000000007</c:v>
                </c:pt>
                <c:pt idx="823">
                  <c:v>78562.17</c:v>
                </c:pt>
                <c:pt idx="824">
                  <c:v>76927.679999999993</c:v>
                </c:pt>
                <c:pt idx="825">
                  <c:v>74455.350000000006</c:v>
                </c:pt>
                <c:pt idx="826">
                  <c:v>64630.84</c:v>
                </c:pt>
                <c:pt idx="827">
                  <c:v>74706.77</c:v>
                </c:pt>
                <c:pt idx="828">
                  <c:v>79589.83</c:v>
                </c:pt>
                <c:pt idx="829">
                  <c:v>68506.41</c:v>
                </c:pt>
                <c:pt idx="830">
                  <c:v>73025.820000000007</c:v>
                </c:pt>
                <c:pt idx="831">
                  <c:v>75387.87</c:v>
                </c:pt>
                <c:pt idx="832">
                  <c:v>65259.63</c:v>
                </c:pt>
                <c:pt idx="833">
                  <c:v>74029.820000000007</c:v>
                </c:pt>
                <c:pt idx="834">
                  <c:v>64145.25</c:v>
                </c:pt>
                <c:pt idx="835">
                  <c:v>67965.05</c:v>
                </c:pt>
                <c:pt idx="836">
                  <c:v>75952.399999999994</c:v>
                </c:pt>
                <c:pt idx="837">
                  <c:v>69513.990000000005</c:v>
                </c:pt>
                <c:pt idx="838">
                  <c:v>73752.66</c:v>
                </c:pt>
                <c:pt idx="839">
                  <c:v>75809.42</c:v>
                </c:pt>
                <c:pt idx="840">
                  <c:v>67689.56</c:v>
                </c:pt>
                <c:pt idx="841">
                  <c:v>76695.09</c:v>
                </c:pt>
                <c:pt idx="842">
                  <c:v>68053.960000000006</c:v>
                </c:pt>
                <c:pt idx="843">
                  <c:v>76426.48</c:v>
                </c:pt>
                <c:pt idx="844">
                  <c:v>65600.070000000007</c:v>
                </c:pt>
                <c:pt idx="845">
                  <c:v>71395.37</c:v>
                </c:pt>
                <c:pt idx="846">
                  <c:v>74899.53</c:v>
                </c:pt>
                <c:pt idx="847">
                  <c:v>77677.14</c:v>
                </c:pt>
                <c:pt idx="848">
                  <c:v>67133.16</c:v>
                </c:pt>
                <c:pt idx="849">
                  <c:v>69422.86</c:v>
                </c:pt>
                <c:pt idx="850">
                  <c:v>74875.92</c:v>
                </c:pt>
                <c:pt idx="851">
                  <c:v>68097.53</c:v>
                </c:pt>
                <c:pt idx="852">
                  <c:v>73383.210000000006</c:v>
                </c:pt>
                <c:pt idx="853">
                  <c:v>69512.740000000005</c:v>
                </c:pt>
                <c:pt idx="854">
                  <c:v>71937.649999999994</c:v>
                </c:pt>
                <c:pt idx="855">
                  <c:v>72730.960000000006</c:v>
                </c:pt>
                <c:pt idx="856">
                  <c:v>73170.09</c:v>
                </c:pt>
                <c:pt idx="857">
                  <c:v>78468.259999999995</c:v>
                </c:pt>
                <c:pt idx="858">
                  <c:v>75723.28</c:v>
                </c:pt>
                <c:pt idx="859">
                  <c:v>67149.66</c:v>
                </c:pt>
                <c:pt idx="860">
                  <c:v>65126.11</c:v>
                </c:pt>
                <c:pt idx="861">
                  <c:v>68989.600000000006</c:v>
                </c:pt>
                <c:pt idx="862">
                  <c:v>63842.74</c:v>
                </c:pt>
                <c:pt idx="863">
                  <c:v>74072.5</c:v>
                </c:pt>
                <c:pt idx="864">
                  <c:v>68458.149999999994</c:v>
                </c:pt>
                <c:pt idx="865">
                  <c:v>78703.09</c:v>
                </c:pt>
                <c:pt idx="866">
                  <c:v>72262.42</c:v>
                </c:pt>
                <c:pt idx="867">
                  <c:v>71250.12</c:v>
                </c:pt>
                <c:pt idx="868">
                  <c:v>70409.37</c:v>
                </c:pt>
                <c:pt idx="869">
                  <c:v>71832.210000000006</c:v>
                </c:pt>
                <c:pt idx="870">
                  <c:v>74261.990000000005</c:v>
                </c:pt>
                <c:pt idx="871">
                  <c:v>75698.62</c:v>
                </c:pt>
                <c:pt idx="872">
                  <c:v>70392.55</c:v>
                </c:pt>
                <c:pt idx="873">
                  <c:v>65366.59</c:v>
                </c:pt>
                <c:pt idx="874">
                  <c:v>69715.58</c:v>
                </c:pt>
                <c:pt idx="875">
                  <c:v>75546.44</c:v>
                </c:pt>
                <c:pt idx="876">
                  <c:v>72720.94</c:v>
                </c:pt>
                <c:pt idx="877">
                  <c:v>67802.149999999994</c:v>
                </c:pt>
                <c:pt idx="878">
                  <c:v>69523.87</c:v>
                </c:pt>
                <c:pt idx="879">
                  <c:v>66890.679999999993</c:v>
                </c:pt>
                <c:pt idx="880">
                  <c:v>68770.350000000006</c:v>
                </c:pt>
                <c:pt idx="881">
                  <c:v>67644.460000000006</c:v>
                </c:pt>
                <c:pt idx="882">
                  <c:v>74586.22</c:v>
                </c:pt>
                <c:pt idx="883">
                  <c:v>70405.5</c:v>
                </c:pt>
                <c:pt idx="884">
                  <c:v>81204.31</c:v>
                </c:pt>
                <c:pt idx="885">
                  <c:v>70122.070000000007</c:v>
                </c:pt>
                <c:pt idx="886">
                  <c:v>64583.56</c:v>
                </c:pt>
                <c:pt idx="887">
                  <c:v>59551.87</c:v>
                </c:pt>
                <c:pt idx="888">
                  <c:v>74525.45</c:v>
                </c:pt>
                <c:pt idx="889">
                  <c:v>77523.73</c:v>
                </c:pt>
                <c:pt idx="890">
                  <c:v>65729.850000000006</c:v>
                </c:pt>
                <c:pt idx="891">
                  <c:v>67505.84</c:v>
                </c:pt>
                <c:pt idx="892">
                  <c:v>66730.05</c:v>
                </c:pt>
                <c:pt idx="893">
                  <c:v>66636.19</c:v>
                </c:pt>
                <c:pt idx="894">
                  <c:v>69691.070000000007</c:v>
                </c:pt>
                <c:pt idx="895">
                  <c:v>76211.7</c:v>
                </c:pt>
                <c:pt idx="896">
                  <c:v>74048.539999999994</c:v>
                </c:pt>
                <c:pt idx="897">
                  <c:v>65310.91</c:v>
                </c:pt>
                <c:pt idx="898">
                  <c:v>68403.13</c:v>
                </c:pt>
                <c:pt idx="899">
                  <c:v>69956.460000000006</c:v>
                </c:pt>
                <c:pt idx="900">
                  <c:v>68838.34</c:v>
                </c:pt>
                <c:pt idx="901">
                  <c:v>66536.23</c:v>
                </c:pt>
                <c:pt idx="902">
                  <c:v>72526.679999999993</c:v>
                </c:pt>
                <c:pt idx="903">
                  <c:v>76293.77</c:v>
                </c:pt>
                <c:pt idx="904">
                  <c:v>65445.94</c:v>
                </c:pt>
                <c:pt idx="905">
                  <c:v>77303.31</c:v>
                </c:pt>
                <c:pt idx="906">
                  <c:v>72766.720000000001</c:v>
                </c:pt>
                <c:pt idx="907">
                  <c:v>73818.13</c:v>
                </c:pt>
                <c:pt idx="908">
                  <c:v>72753.7</c:v>
                </c:pt>
                <c:pt idx="909">
                  <c:v>67538.880000000005</c:v>
                </c:pt>
                <c:pt idx="910">
                  <c:v>62696.01</c:v>
                </c:pt>
                <c:pt idx="911">
                  <c:v>74523.55</c:v>
                </c:pt>
                <c:pt idx="912">
                  <c:v>82095.55</c:v>
                </c:pt>
                <c:pt idx="913">
                  <c:v>68711.520000000004</c:v>
                </c:pt>
                <c:pt idx="914">
                  <c:v>71405.25</c:v>
                </c:pt>
                <c:pt idx="915">
                  <c:v>66971.83</c:v>
                </c:pt>
                <c:pt idx="916">
                  <c:v>70281.7</c:v>
                </c:pt>
                <c:pt idx="917">
                  <c:v>71956.77</c:v>
                </c:pt>
                <c:pt idx="918">
                  <c:v>62364.95</c:v>
                </c:pt>
                <c:pt idx="919">
                  <c:v>70646.81</c:v>
                </c:pt>
                <c:pt idx="920">
                  <c:v>67041.259999999995</c:v>
                </c:pt>
                <c:pt idx="921">
                  <c:v>64141.56</c:v>
                </c:pt>
                <c:pt idx="922">
                  <c:v>67934.600000000006</c:v>
                </c:pt>
                <c:pt idx="923">
                  <c:v>74430.960000000006</c:v>
                </c:pt>
                <c:pt idx="924">
                  <c:v>61596.6</c:v>
                </c:pt>
                <c:pt idx="925">
                  <c:v>72101.41</c:v>
                </c:pt>
                <c:pt idx="926">
                  <c:v>69999.5</c:v>
                </c:pt>
                <c:pt idx="927">
                  <c:v>72204.789999999994</c:v>
                </c:pt>
                <c:pt idx="928">
                  <c:v>69179.88</c:v>
                </c:pt>
                <c:pt idx="929">
                  <c:v>71048.740000000005</c:v>
                </c:pt>
                <c:pt idx="930">
                  <c:v>74765.23</c:v>
                </c:pt>
                <c:pt idx="931">
                  <c:v>74456.350000000006</c:v>
                </c:pt>
                <c:pt idx="932">
                  <c:v>63365.11</c:v>
                </c:pt>
                <c:pt idx="933">
                  <c:v>73646.600000000006</c:v>
                </c:pt>
                <c:pt idx="934">
                  <c:v>71767.88</c:v>
                </c:pt>
                <c:pt idx="935">
                  <c:v>66521.240000000005</c:v>
                </c:pt>
                <c:pt idx="936">
                  <c:v>64751.35</c:v>
                </c:pt>
                <c:pt idx="937">
                  <c:v>73874.41</c:v>
                </c:pt>
                <c:pt idx="938">
                  <c:v>63261.98</c:v>
                </c:pt>
                <c:pt idx="939">
                  <c:v>68190.5</c:v>
                </c:pt>
                <c:pt idx="940">
                  <c:v>79316.12</c:v>
                </c:pt>
                <c:pt idx="941">
                  <c:v>76946.45</c:v>
                </c:pt>
                <c:pt idx="942">
                  <c:v>65645.38</c:v>
                </c:pt>
                <c:pt idx="943">
                  <c:v>66929.850000000006</c:v>
                </c:pt>
                <c:pt idx="944">
                  <c:v>73841.259999999995</c:v>
                </c:pt>
                <c:pt idx="945">
                  <c:v>68804.63</c:v>
                </c:pt>
                <c:pt idx="946">
                  <c:v>72920.63</c:v>
                </c:pt>
                <c:pt idx="947">
                  <c:v>72143.94</c:v>
                </c:pt>
                <c:pt idx="948">
                  <c:v>66417.2</c:v>
                </c:pt>
                <c:pt idx="949">
                  <c:v>70506.53</c:v>
                </c:pt>
                <c:pt idx="950">
                  <c:v>71957.7</c:v>
                </c:pt>
                <c:pt idx="951">
                  <c:v>68635.19</c:v>
                </c:pt>
                <c:pt idx="952">
                  <c:v>66982.28</c:v>
                </c:pt>
                <c:pt idx="953">
                  <c:v>68478.45</c:v>
                </c:pt>
                <c:pt idx="954">
                  <c:v>77654.100000000006</c:v>
                </c:pt>
                <c:pt idx="955">
                  <c:v>68296.539999999994</c:v>
                </c:pt>
                <c:pt idx="956">
                  <c:v>65683.14</c:v>
                </c:pt>
                <c:pt idx="957">
                  <c:v>71735.7</c:v>
                </c:pt>
                <c:pt idx="958">
                  <c:v>65859.62</c:v>
                </c:pt>
                <c:pt idx="959">
                  <c:v>66067.97</c:v>
                </c:pt>
                <c:pt idx="960">
                  <c:v>72059.899999999994</c:v>
                </c:pt>
                <c:pt idx="961">
                  <c:v>69481.429999999993</c:v>
                </c:pt>
                <c:pt idx="962">
                  <c:v>69611.92</c:v>
                </c:pt>
                <c:pt idx="963">
                  <c:v>67915.960000000006</c:v>
                </c:pt>
                <c:pt idx="964">
                  <c:v>61510.3</c:v>
                </c:pt>
                <c:pt idx="965">
                  <c:v>70208.73</c:v>
                </c:pt>
                <c:pt idx="966">
                  <c:v>68285.63</c:v>
                </c:pt>
                <c:pt idx="967">
                  <c:v>68340.3</c:v>
                </c:pt>
                <c:pt idx="968">
                  <c:v>63473.07</c:v>
                </c:pt>
                <c:pt idx="969">
                  <c:v>70031.05</c:v>
                </c:pt>
                <c:pt idx="970">
                  <c:v>70521.67</c:v>
                </c:pt>
                <c:pt idx="971">
                  <c:v>66683.899999999994</c:v>
                </c:pt>
                <c:pt idx="972">
                  <c:v>68065.98</c:v>
                </c:pt>
                <c:pt idx="973">
                  <c:v>75662.53</c:v>
                </c:pt>
                <c:pt idx="974">
                  <c:v>70060.66</c:v>
                </c:pt>
                <c:pt idx="975">
                  <c:v>72842.34</c:v>
                </c:pt>
                <c:pt idx="976">
                  <c:v>77564.160000000003</c:v>
                </c:pt>
                <c:pt idx="977">
                  <c:v>66564.02</c:v>
                </c:pt>
                <c:pt idx="978">
                  <c:v>75630.070000000007</c:v>
                </c:pt>
                <c:pt idx="979">
                  <c:v>65166.34</c:v>
                </c:pt>
                <c:pt idx="980">
                  <c:v>77554.28</c:v>
                </c:pt>
                <c:pt idx="981">
                  <c:v>62898.46</c:v>
                </c:pt>
                <c:pt idx="982">
                  <c:v>65682.12</c:v>
                </c:pt>
                <c:pt idx="983">
                  <c:v>77987.55</c:v>
                </c:pt>
                <c:pt idx="984">
                  <c:v>71296.44</c:v>
                </c:pt>
                <c:pt idx="985">
                  <c:v>70273.37</c:v>
                </c:pt>
                <c:pt idx="986">
                  <c:v>70969.61</c:v>
                </c:pt>
                <c:pt idx="987">
                  <c:v>72062.3</c:v>
                </c:pt>
                <c:pt idx="988">
                  <c:v>81158.13</c:v>
                </c:pt>
                <c:pt idx="989">
                  <c:v>73554.289999999994</c:v>
                </c:pt>
                <c:pt idx="990">
                  <c:v>76892.679999999993</c:v>
                </c:pt>
                <c:pt idx="991">
                  <c:v>72921.34</c:v>
                </c:pt>
                <c:pt idx="992">
                  <c:v>71132.2</c:v>
                </c:pt>
                <c:pt idx="993">
                  <c:v>77563.039999999994</c:v>
                </c:pt>
                <c:pt idx="994">
                  <c:v>71863.009999999995</c:v>
                </c:pt>
                <c:pt idx="995">
                  <c:v>60819.63</c:v>
                </c:pt>
                <c:pt idx="996">
                  <c:v>66433.59</c:v>
                </c:pt>
                <c:pt idx="997">
                  <c:v>69829.289999999994</c:v>
                </c:pt>
                <c:pt idx="998">
                  <c:v>81850.27</c:v>
                </c:pt>
                <c:pt idx="999">
                  <c:v>71067.95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DB5-4AFE-92D8-941528D85AE9}"/>
            </c:ext>
          </c:extLst>
        </c:ser>
        <c:ser>
          <c:idx val="2"/>
          <c:order val="2"/>
          <c:tx>
            <c:v>MCMC-continuous cetuximab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Model!$AY$9:$AY$1008</c:f>
              <c:numCache>
                <c:formatCode>General</c:formatCode>
                <c:ptCount val="1000"/>
                <c:pt idx="0">
                  <c:v>1.1914053816299655</c:v>
                </c:pt>
                <c:pt idx="1">
                  <c:v>1.1859887115875571</c:v>
                </c:pt>
                <c:pt idx="2">
                  <c:v>1.2146216233088709</c:v>
                </c:pt>
                <c:pt idx="3">
                  <c:v>1.273602917361397</c:v>
                </c:pt>
                <c:pt idx="4">
                  <c:v>1.2178001442970086</c:v>
                </c:pt>
                <c:pt idx="5">
                  <c:v>1.318539302320159</c:v>
                </c:pt>
                <c:pt idx="6">
                  <c:v>1.2417690855472483</c:v>
                </c:pt>
                <c:pt idx="7">
                  <c:v>1.1681137341563195</c:v>
                </c:pt>
                <c:pt idx="8">
                  <c:v>1.2071526174264757</c:v>
                </c:pt>
                <c:pt idx="9">
                  <c:v>1.271379948337559</c:v>
                </c:pt>
                <c:pt idx="10">
                  <c:v>1.2217296934926842</c:v>
                </c:pt>
                <c:pt idx="11">
                  <c:v>1.2439745106246369</c:v>
                </c:pt>
                <c:pt idx="12">
                  <c:v>1.2020954311656067</c:v>
                </c:pt>
                <c:pt idx="13">
                  <c:v>1.1793918025615742</c:v>
                </c:pt>
                <c:pt idx="14">
                  <c:v>1.226526404431876</c:v>
                </c:pt>
                <c:pt idx="15">
                  <c:v>1.1819033736199591</c:v>
                </c:pt>
                <c:pt idx="16">
                  <c:v>1.3144687424188615</c:v>
                </c:pt>
                <c:pt idx="17">
                  <c:v>1.2650250893028825</c:v>
                </c:pt>
                <c:pt idx="18">
                  <c:v>1.2330995545904213</c:v>
                </c:pt>
                <c:pt idx="19">
                  <c:v>1.1800910694681686</c:v>
                </c:pt>
                <c:pt idx="20">
                  <c:v>1.2358122585496067</c:v>
                </c:pt>
                <c:pt idx="21">
                  <c:v>1.164738481839291</c:v>
                </c:pt>
                <c:pt idx="22">
                  <c:v>1.1610207508930828</c:v>
                </c:pt>
                <c:pt idx="23">
                  <c:v>1.3179304240087319</c:v>
                </c:pt>
                <c:pt idx="24">
                  <c:v>1.1209089315051362</c:v>
                </c:pt>
                <c:pt idx="25">
                  <c:v>1.2211954502820164</c:v>
                </c:pt>
                <c:pt idx="26">
                  <c:v>1.3162173563471724</c:v>
                </c:pt>
                <c:pt idx="27">
                  <c:v>1.222743334720866</c:v>
                </c:pt>
                <c:pt idx="28">
                  <c:v>1.2011898005475792</c:v>
                </c:pt>
                <c:pt idx="29">
                  <c:v>1.2886896202978741</c:v>
                </c:pt>
                <c:pt idx="30">
                  <c:v>1.1773598064348667</c:v>
                </c:pt>
                <c:pt idx="31">
                  <c:v>1.2168340439743082</c:v>
                </c:pt>
                <c:pt idx="32">
                  <c:v>1.1986010068557822</c:v>
                </c:pt>
                <c:pt idx="33">
                  <c:v>1.2027681020595331</c:v>
                </c:pt>
                <c:pt idx="34">
                  <c:v>1.3368097106374264</c:v>
                </c:pt>
                <c:pt idx="35">
                  <c:v>1.2420722106766182</c:v>
                </c:pt>
                <c:pt idx="36">
                  <c:v>1.2501903296757453</c:v>
                </c:pt>
                <c:pt idx="37">
                  <c:v>1.1936115239821492</c:v>
                </c:pt>
                <c:pt idx="38">
                  <c:v>1.1937262706803244</c:v>
                </c:pt>
                <c:pt idx="39">
                  <c:v>1.1964020615547986</c:v>
                </c:pt>
                <c:pt idx="40">
                  <c:v>1.2070550575234935</c:v>
                </c:pt>
                <c:pt idx="41">
                  <c:v>1.1842387869168589</c:v>
                </c:pt>
                <c:pt idx="42">
                  <c:v>1.3277961623440591</c:v>
                </c:pt>
                <c:pt idx="43">
                  <c:v>1.2581412361792899</c:v>
                </c:pt>
                <c:pt idx="44">
                  <c:v>1.2423412839814851</c:v>
                </c:pt>
                <c:pt idx="45">
                  <c:v>1.1998841050784579</c:v>
                </c:pt>
                <c:pt idx="46">
                  <c:v>1.1940972871097333</c:v>
                </c:pt>
                <c:pt idx="47">
                  <c:v>1.252350961724366</c:v>
                </c:pt>
                <c:pt idx="48">
                  <c:v>1.1328179819000215</c:v>
                </c:pt>
                <c:pt idx="49">
                  <c:v>1.2524048539216368</c:v>
                </c:pt>
                <c:pt idx="50">
                  <c:v>1.1671699141396343</c:v>
                </c:pt>
                <c:pt idx="51">
                  <c:v>1.2110547073763431</c:v>
                </c:pt>
                <c:pt idx="52">
                  <c:v>1.2399497957101917</c:v>
                </c:pt>
                <c:pt idx="53">
                  <c:v>1.2434004407797412</c:v>
                </c:pt>
                <c:pt idx="54">
                  <c:v>1.2248722582380971</c:v>
                </c:pt>
                <c:pt idx="55">
                  <c:v>1.2080550291273116</c:v>
                </c:pt>
                <c:pt idx="56">
                  <c:v>1.2399658118305077</c:v>
                </c:pt>
                <c:pt idx="57">
                  <c:v>1.2141228244305209</c:v>
                </c:pt>
                <c:pt idx="58">
                  <c:v>1.2051326412777856</c:v>
                </c:pt>
                <c:pt idx="59">
                  <c:v>1.2368759942531311</c:v>
                </c:pt>
                <c:pt idx="60">
                  <c:v>1.2896590835842199</c:v>
                </c:pt>
                <c:pt idx="61">
                  <c:v>1.2666323357558704</c:v>
                </c:pt>
                <c:pt idx="62">
                  <c:v>1.129180989682852</c:v>
                </c:pt>
                <c:pt idx="63">
                  <c:v>1.1434541659972126</c:v>
                </c:pt>
                <c:pt idx="64">
                  <c:v>1.1537856294110855</c:v>
                </c:pt>
                <c:pt idx="65">
                  <c:v>1.2107846612940003</c:v>
                </c:pt>
                <c:pt idx="66">
                  <c:v>1.2315896919560372</c:v>
                </c:pt>
                <c:pt idx="67">
                  <c:v>1.3281733248322602</c:v>
                </c:pt>
                <c:pt idx="68">
                  <c:v>1.2860744806968669</c:v>
                </c:pt>
                <c:pt idx="69">
                  <c:v>1.1782577400876191</c:v>
                </c:pt>
                <c:pt idx="70">
                  <c:v>1.1862778916336152</c:v>
                </c:pt>
                <c:pt idx="71">
                  <c:v>1.2025787913479811</c:v>
                </c:pt>
                <c:pt idx="72">
                  <c:v>1.2302268920232584</c:v>
                </c:pt>
                <c:pt idx="73">
                  <c:v>1.2407331743310133</c:v>
                </c:pt>
                <c:pt idx="74">
                  <c:v>1.1799792380194434</c:v>
                </c:pt>
                <c:pt idx="75">
                  <c:v>1.2602894241189324</c:v>
                </c:pt>
                <c:pt idx="76">
                  <c:v>1.2667810191140678</c:v>
                </c:pt>
                <c:pt idx="77">
                  <c:v>1.228819191560365</c:v>
                </c:pt>
                <c:pt idx="78">
                  <c:v>1.2743265669450763</c:v>
                </c:pt>
                <c:pt idx="79">
                  <c:v>1.3102325348344837</c:v>
                </c:pt>
                <c:pt idx="80">
                  <c:v>1.2883748848194756</c:v>
                </c:pt>
                <c:pt idx="81">
                  <c:v>1.2579684927247747</c:v>
                </c:pt>
                <c:pt idx="82">
                  <c:v>1.2323655794051858</c:v>
                </c:pt>
                <c:pt idx="83">
                  <c:v>1.289659385214097</c:v>
                </c:pt>
                <c:pt idx="84">
                  <c:v>1.3047290344913578</c:v>
                </c:pt>
                <c:pt idx="85">
                  <c:v>1.2510006135783736</c:v>
                </c:pt>
                <c:pt idx="86">
                  <c:v>1.2569375160358138</c:v>
                </c:pt>
                <c:pt idx="87">
                  <c:v>1.2225863177896434</c:v>
                </c:pt>
                <c:pt idx="88">
                  <c:v>1.2244680199040148</c:v>
                </c:pt>
                <c:pt idx="89">
                  <c:v>1.1283338177155104</c:v>
                </c:pt>
                <c:pt idx="90">
                  <c:v>1.2028673460963244</c:v>
                </c:pt>
                <c:pt idx="91">
                  <c:v>1.1664793930417741</c:v>
                </c:pt>
                <c:pt idx="92">
                  <c:v>1.1944953873278097</c:v>
                </c:pt>
                <c:pt idx="93">
                  <c:v>1.2698795976489123</c:v>
                </c:pt>
                <c:pt idx="94">
                  <c:v>1.1515449910602773</c:v>
                </c:pt>
                <c:pt idx="95">
                  <c:v>1.2369698507920606</c:v>
                </c:pt>
                <c:pt idx="96">
                  <c:v>1.2106789355294709</c:v>
                </c:pt>
                <c:pt idx="97">
                  <c:v>1.2019842351136287</c:v>
                </c:pt>
                <c:pt idx="98">
                  <c:v>1.2464813809161464</c:v>
                </c:pt>
                <c:pt idx="99">
                  <c:v>1.2813185210164184</c:v>
                </c:pt>
                <c:pt idx="100">
                  <c:v>1.1958716842536714</c:v>
                </c:pt>
                <c:pt idx="101">
                  <c:v>1.3112367670451741</c:v>
                </c:pt>
                <c:pt idx="102">
                  <c:v>1.1692751924607316</c:v>
                </c:pt>
                <c:pt idx="103">
                  <c:v>1.1996803002140188</c:v>
                </c:pt>
                <c:pt idx="104">
                  <c:v>1.2656702031692133</c:v>
                </c:pt>
                <c:pt idx="105">
                  <c:v>1.2597127169690419</c:v>
                </c:pt>
                <c:pt idx="106">
                  <c:v>1.2573644278001783</c:v>
                </c:pt>
                <c:pt idx="107">
                  <c:v>1.1942183416494083</c:v>
                </c:pt>
                <c:pt idx="108">
                  <c:v>1.2129730335713407</c:v>
                </c:pt>
                <c:pt idx="109">
                  <c:v>1.2230150905546417</c:v>
                </c:pt>
                <c:pt idx="110">
                  <c:v>1.2994702007526686</c:v>
                </c:pt>
                <c:pt idx="111">
                  <c:v>1.2153651313444036</c:v>
                </c:pt>
                <c:pt idx="112">
                  <c:v>1.1926500257673587</c:v>
                </c:pt>
                <c:pt idx="113">
                  <c:v>1.2483777409942012</c:v>
                </c:pt>
                <c:pt idx="114">
                  <c:v>1.2251742049938465</c:v>
                </c:pt>
                <c:pt idx="115">
                  <c:v>1.223901307772818</c:v>
                </c:pt>
                <c:pt idx="116">
                  <c:v>1.2914560186628996</c:v>
                </c:pt>
                <c:pt idx="117">
                  <c:v>1.2588809927777198</c:v>
                </c:pt>
                <c:pt idx="118">
                  <c:v>1.2304624664504396</c:v>
                </c:pt>
                <c:pt idx="119">
                  <c:v>1.2253884519620022</c:v>
                </c:pt>
                <c:pt idx="120">
                  <c:v>1.3085055170472324</c:v>
                </c:pt>
                <c:pt idx="121">
                  <c:v>1.212578979300982</c:v>
                </c:pt>
                <c:pt idx="122">
                  <c:v>1.2687796716222546</c:v>
                </c:pt>
                <c:pt idx="123">
                  <c:v>1.215338794522612</c:v>
                </c:pt>
                <c:pt idx="124">
                  <c:v>1.2733523204066126</c:v>
                </c:pt>
                <c:pt idx="125">
                  <c:v>1.2916465187147408</c:v>
                </c:pt>
                <c:pt idx="126">
                  <c:v>1.3068320699087321</c:v>
                </c:pt>
                <c:pt idx="127">
                  <c:v>1.2519452737489554</c:v>
                </c:pt>
                <c:pt idx="128">
                  <c:v>1.2125888841294021</c:v>
                </c:pt>
                <c:pt idx="129">
                  <c:v>1.1957087873301218</c:v>
                </c:pt>
                <c:pt idx="130">
                  <c:v>1.2351773045935666</c:v>
                </c:pt>
                <c:pt idx="131">
                  <c:v>1.258836267637339</c:v>
                </c:pt>
                <c:pt idx="132">
                  <c:v>1.2176328426251919</c:v>
                </c:pt>
                <c:pt idx="133">
                  <c:v>1.2292127545901272</c:v>
                </c:pt>
                <c:pt idx="134">
                  <c:v>1.2052979055768207</c:v>
                </c:pt>
                <c:pt idx="135">
                  <c:v>1.2506789302557615</c:v>
                </c:pt>
                <c:pt idx="136">
                  <c:v>1.2831503362338377</c:v>
                </c:pt>
                <c:pt idx="137">
                  <c:v>1.2014064640001751</c:v>
                </c:pt>
                <c:pt idx="138">
                  <c:v>1.2348279520476102</c:v>
                </c:pt>
                <c:pt idx="139">
                  <c:v>1.2446553196540413</c:v>
                </c:pt>
                <c:pt idx="140">
                  <c:v>1.2772373768976895</c:v>
                </c:pt>
                <c:pt idx="141">
                  <c:v>1.2982168054976335</c:v>
                </c:pt>
                <c:pt idx="142">
                  <c:v>1.2784830853843179</c:v>
                </c:pt>
                <c:pt idx="143">
                  <c:v>1.2666132462760142</c:v>
                </c:pt>
                <c:pt idx="144">
                  <c:v>1.2716127420133505</c:v>
                </c:pt>
                <c:pt idx="145">
                  <c:v>1.1999930847001408</c:v>
                </c:pt>
                <c:pt idx="146">
                  <c:v>1.2518306513939037</c:v>
                </c:pt>
                <c:pt idx="147">
                  <c:v>1.1985115148776637</c:v>
                </c:pt>
                <c:pt idx="148">
                  <c:v>1.333455417052233</c:v>
                </c:pt>
                <c:pt idx="149">
                  <c:v>1.2254886785836909</c:v>
                </c:pt>
                <c:pt idx="150">
                  <c:v>1.245877482691361</c:v>
                </c:pt>
                <c:pt idx="151">
                  <c:v>1.2943723929263122</c:v>
                </c:pt>
                <c:pt idx="152">
                  <c:v>1.226189460871091</c:v>
                </c:pt>
                <c:pt idx="153">
                  <c:v>1.1767416790956364</c:v>
                </c:pt>
                <c:pt idx="154">
                  <c:v>1.2645415021537876</c:v>
                </c:pt>
                <c:pt idx="155">
                  <c:v>1.2951282142467551</c:v>
                </c:pt>
                <c:pt idx="156">
                  <c:v>1.1854366797791727</c:v>
                </c:pt>
                <c:pt idx="157">
                  <c:v>1.2791195113662666</c:v>
                </c:pt>
                <c:pt idx="158">
                  <c:v>1.2255432025823445</c:v>
                </c:pt>
                <c:pt idx="159">
                  <c:v>1.3162057242749539</c:v>
                </c:pt>
                <c:pt idx="160">
                  <c:v>1.2136812239176245</c:v>
                </c:pt>
                <c:pt idx="161">
                  <c:v>1.2181058044294675</c:v>
                </c:pt>
                <c:pt idx="162">
                  <c:v>1.2185328797353436</c:v>
                </c:pt>
                <c:pt idx="163">
                  <c:v>1.1828505382370569</c:v>
                </c:pt>
                <c:pt idx="164">
                  <c:v>1.251968407480166</c:v>
                </c:pt>
                <c:pt idx="165">
                  <c:v>1.2416208286131383</c:v>
                </c:pt>
                <c:pt idx="166">
                  <c:v>1.2776379462222418</c:v>
                </c:pt>
                <c:pt idx="167">
                  <c:v>1.2550044995393346</c:v>
                </c:pt>
                <c:pt idx="168">
                  <c:v>1.0454370843753744</c:v>
                </c:pt>
                <c:pt idx="169">
                  <c:v>1.2349168554474161</c:v>
                </c:pt>
                <c:pt idx="170">
                  <c:v>1.2600879573807064</c:v>
                </c:pt>
                <c:pt idx="171">
                  <c:v>1.1964717905009623</c:v>
                </c:pt>
                <c:pt idx="172">
                  <c:v>1.1308549818726332</c:v>
                </c:pt>
                <c:pt idx="173">
                  <c:v>1.2506436926474762</c:v>
                </c:pt>
                <c:pt idx="174">
                  <c:v>1.1734476613537221</c:v>
                </c:pt>
                <c:pt idx="175">
                  <c:v>1.1667043512410309</c:v>
                </c:pt>
                <c:pt idx="176">
                  <c:v>1.2733625422874821</c:v>
                </c:pt>
                <c:pt idx="177">
                  <c:v>1.1558426922442173</c:v>
                </c:pt>
                <c:pt idx="178">
                  <c:v>1.2634053943429522</c:v>
                </c:pt>
                <c:pt idx="179">
                  <c:v>1.161998053322457</c:v>
                </c:pt>
                <c:pt idx="180">
                  <c:v>1.1988626097097956</c:v>
                </c:pt>
                <c:pt idx="181">
                  <c:v>1.266367926146174</c:v>
                </c:pt>
                <c:pt idx="182">
                  <c:v>1.2404747393763222</c:v>
                </c:pt>
                <c:pt idx="183">
                  <c:v>1.2370033187823364</c:v>
                </c:pt>
                <c:pt idx="184">
                  <c:v>1.2530879330684643</c:v>
                </c:pt>
                <c:pt idx="185">
                  <c:v>1.3001796726392296</c:v>
                </c:pt>
                <c:pt idx="186">
                  <c:v>1.168400433585993</c:v>
                </c:pt>
                <c:pt idx="187">
                  <c:v>1.1700420963493705</c:v>
                </c:pt>
                <c:pt idx="188">
                  <c:v>1.1937071910719421</c:v>
                </c:pt>
                <c:pt idx="189">
                  <c:v>1.2418208332619676</c:v>
                </c:pt>
                <c:pt idx="190">
                  <c:v>1.2571767361417878</c:v>
                </c:pt>
                <c:pt idx="191">
                  <c:v>1.2509582563256645</c:v>
                </c:pt>
                <c:pt idx="192">
                  <c:v>1.2480931056164959</c:v>
                </c:pt>
                <c:pt idx="193">
                  <c:v>1.2623211972764965</c:v>
                </c:pt>
                <c:pt idx="194">
                  <c:v>1.2749240216892237</c:v>
                </c:pt>
                <c:pt idx="195">
                  <c:v>1.2329009791824492</c:v>
                </c:pt>
                <c:pt idx="196">
                  <c:v>1.2286177246312138</c:v>
                </c:pt>
                <c:pt idx="197">
                  <c:v>1.2252499998570174</c:v>
                </c:pt>
                <c:pt idx="198">
                  <c:v>1.2040260810912453</c:v>
                </c:pt>
                <c:pt idx="199">
                  <c:v>1.1227498422494722</c:v>
                </c:pt>
                <c:pt idx="200">
                  <c:v>1.1285722455435285</c:v>
                </c:pt>
                <c:pt idx="201">
                  <c:v>1.2137305975294592</c:v>
                </c:pt>
                <c:pt idx="202">
                  <c:v>1.1818500453462826</c:v>
                </c:pt>
                <c:pt idx="203">
                  <c:v>1.2241102422353518</c:v>
                </c:pt>
                <c:pt idx="204">
                  <c:v>1.2238999791899972</c:v>
                </c:pt>
                <c:pt idx="205">
                  <c:v>1.1935254997610512</c:v>
                </c:pt>
                <c:pt idx="206">
                  <c:v>1.2412605709935418</c:v>
                </c:pt>
                <c:pt idx="207">
                  <c:v>1.2696110755250503</c:v>
                </c:pt>
                <c:pt idx="208">
                  <c:v>1.2723766400904175</c:v>
                </c:pt>
                <c:pt idx="209">
                  <c:v>1.2648163761312383</c:v>
                </c:pt>
                <c:pt idx="210">
                  <c:v>1.166907899304519</c:v>
                </c:pt>
                <c:pt idx="211">
                  <c:v>1.2513168666590753</c:v>
                </c:pt>
                <c:pt idx="212">
                  <c:v>1.2565776638448836</c:v>
                </c:pt>
                <c:pt idx="213">
                  <c:v>1.2220041044891417</c:v>
                </c:pt>
                <c:pt idx="214">
                  <c:v>1.2361797210000769</c:v>
                </c:pt>
                <c:pt idx="215">
                  <c:v>1.2508953399844565</c:v>
                </c:pt>
                <c:pt idx="216">
                  <c:v>1.2608255523879213</c:v>
                </c:pt>
                <c:pt idx="217">
                  <c:v>1.1823238742504789</c:v>
                </c:pt>
                <c:pt idx="218">
                  <c:v>1.2146242056187713</c:v>
                </c:pt>
                <c:pt idx="219">
                  <c:v>1.2747560868683558</c:v>
                </c:pt>
                <c:pt idx="220">
                  <c:v>1.2044730404874575</c:v>
                </c:pt>
                <c:pt idx="221">
                  <c:v>1.2053852022223728</c:v>
                </c:pt>
                <c:pt idx="222">
                  <c:v>1.2042592667681671</c:v>
                </c:pt>
                <c:pt idx="223">
                  <c:v>1.2481687172515818</c:v>
                </c:pt>
                <c:pt idx="224">
                  <c:v>1.1518875948896137</c:v>
                </c:pt>
                <c:pt idx="225">
                  <c:v>1.2465374067164614</c:v>
                </c:pt>
                <c:pt idx="226">
                  <c:v>1.263521055850674</c:v>
                </c:pt>
                <c:pt idx="227">
                  <c:v>1.219526925457461</c:v>
                </c:pt>
                <c:pt idx="228">
                  <c:v>1.265163417766777</c:v>
                </c:pt>
                <c:pt idx="229">
                  <c:v>1.2077146894483941</c:v>
                </c:pt>
                <c:pt idx="230">
                  <c:v>1.1778523829001013</c:v>
                </c:pt>
                <c:pt idx="231">
                  <c:v>1.1868099235794587</c:v>
                </c:pt>
                <c:pt idx="232">
                  <c:v>1.2217191516007206</c:v>
                </c:pt>
                <c:pt idx="233">
                  <c:v>1.2429489202703989</c:v>
                </c:pt>
                <c:pt idx="234">
                  <c:v>1.2501641083294737</c:v>
                </c:pt>
                <c:pt idx="235">
                  <c:v>1.2928483615636928</c:v>
                </c:pt>
                <c:pt idx="236">
                  <c:v>1.2584306787718984</c:v>
                </c:pt>
                <c:pt idx="237">
                  <c:v>1.2126243005706576</c:v>
                </c:pt>
                <c:pt idx="238">
                  <c:v>1.252765045118486</c:v>
                </c:pt>
                <c:pt idx="239">
                  <c:v>1.1858852520175442</c:v>
                </c:pt>
                <c:pt idx="240">
                  <c:v>1.1791367539924247</c:v>
                </c:pt>
                <c:pt idx="241">
                  <c:v>1.2027943741289171</c:v>
                </c:pt>
                <c:pt idx="242">
                  <c:v>1.193256499619757</c:v>
                </c:pt>
                <c:pt idx="243">
                  <c:v>1.225975197560716</c:v>
                </c:pt>
                <c:pt idx="244">
                  <c:v>1.2330623472184561</c:v>
                </c:pt>
                <c:pt idx="245">
                  <c:v>1.2729783109382327</c:v>
                </c:pt>
                <c:pt idx="246">
                  <c:v>1.2522488452158189</c:v>
                </c:pt>
                <c:pt idx="247">
                  <c:v>1.2722925865628629</c:v>
                </c:pt>
                <c:pt idx="248">
                  <c:v>1.3084485804208483</c:v>
                </c:pt>
                <c:pt idx="249">
                  <c:v>1.1830133034347474</c:v>
                </c:pt>
                <c:pt idx="250">
                  <c:v>1.2082862934193093</c:v>
                </c:pt>
                <c:pt idx="251">
                  <c:v>1.2306990122119268</c:v>
                </c:pt>
                <c:pt idx="252">
                  <c:v>1.1423441711878852</c:v>
                </c:pt>
                <c:pt idx="253">
                  <c:v>1.2214649729059961</c:v>
                </c:pt>
                <c:pt idx="254">
                  <c:v>1.2959543960601654</c:v>
                </c:pt>
                <c:pt idx="255">
                  <c:v>1.1535702954895941</c:v>
                </c:pt>
                <c:pt idx="256">
                  <c:v>1.1804204875302093</c:v>
                </c:pt>
                <c:pt idx="257">
                  <c:v>1.3090176048219755</c:v>
                </c:pt>
                <c:pt idx="258">
                  <c:v>1.2895678216834272</c:v>
                </c:pt>
                <c:pt idx="259">
                  <c:v>1.2541844616584834</c:v>
                </c:pt>
                <c:pt idx="260">
                  <c:v>1.2241773525087365</c:v>
                </c:pt>
                <c:pt idx="261">
                  <c:v>1.26416037359002</c:v>
                </c:pt>
                <c:pt idx="262">
                  <c:v>1.2116453829477258</c:v>
                </c:pt>
                <c:pt idx="263">
                  <c:v>1.18598987948958</c:v>
                </c:pt>
                <c:pt idx="264">
                  <c:v>1.1647788822379312</c:v>
                </c:pt>
                <c:pt idx="265">
                  <c:v>1.1716846236960532</c:v>
                </c:pt>
                <c:pt idx="266">
                  <c:v>1.2585243605630103</c:v>
                </c:pt>
                <c:pt idx="267">
                  <c:v>1.1938609308421106</c:v>
                </c:pt>
                <c:pt idx="268">
                  <c:v>1.1326442704079729</c:v>
                </c:pt>
                <c:pt idx="269">
                  <c:v>1.298759201638487</c:v>
                </c:pt>
                <c:pt idx="270">
                  <c:v>1.2280291745239005</c:v>
                </c:pt>
                <c:pt idx="271">
                  <c:v>1.2608733240635477</c:v>
                </c:pt>
                <c:pt idx="272">
                  <c:v>1.2334069891389947</c:v>
                </c:pt>
                <c:pt idx="273">
                  <c:v>1.2174999914480771</c:v>
                </c:pt>
                <c:pt idx="274">
                  <c:v>1.2379738701790739</c:v>
                </c:pt>
                <c:pt idx="275">
                  <c:v>1.2706741663533172</c:v>
                </c:pt>
                <c:pt idx="276">
                  <c:v>1.2370419699153405</c:v>
                </c:pt>
                <c:pt idx="277">
                  <c:v>1.2262386180662457</c:v>
                </c:pt>
                <c:pt idx="278">
                  <c:v>1.1967424750525959</c:v>
                </c:pt>
                <c:pt idx="279">
                  <c:v>1.3020624101205045</c:v>
                </c:pt>
                <c:pt idx="280">
                  <c:v>1.1471769490672918</c:v>
                </c:pt>
                <c:pt idx="281">
                  <c:v>1.1851740359229255</c:v>
                </c:pt>
                <c:pt idx="282">
                  <c:v>1.281856273421992</c:v>
                </c:pt>
                <c:pt idx="283">
                  <c:v>1.1838823732049164</c:v>
                </c:pt>
                <c:pt idx="284">
                  <c:v>1.1910025620415614</c:v>
                </c:pt>
                <c:pt idx="285">
                  <c:v>1.192139831230687</c:v>
                </c:pt>
                <c:pt idx="286">
                  <c:v>1.2521573193177107</c:v>
                </c:pt>
                <c:pt idx="287">
                  <c:v>1.231923341500841</c:v>
                </c:pt>
                <c:pt idx="288">
                  <c:v>1.1089676469480749</c:v>
                </c:pt>
                <c:pt idx="289">
                  <c:v>1.2649166254667317</c:v>
                </c:pt>
                <c:pt idx="290">
                  <c:v>1.135243779847221</c:v>
                </c:pt>
                <c:pt idx="291">
                  <c:v>1.197335478909678</c:v>
                </c:pt>
                <c:pt idx="292">
                  <c:v>1.252429356579905</c:v>
                </c:pt>
                <c:pt idx="293">
                  <c:v>1.2851621908222586</c:v>
                </c:pt>
                <c:pt idx="294">
                  <c:v>1.1910902882717391</c:v>
                </c:pt>
                <c:pt idx="295">
                  <c:v>1.2905937810111721</c:v>
                </c:pt>
                <c:pt idx="296">
                  <c:v>1.1923712744916781</c:v>
                </c:pt>
                <c:pt idx="297">
                  <c:v>1.2594667243156117</c:v>
                </c:pt>
                <c:pt idx="298">
                  <c:v>1.2241785125068672</c:v>
                </c:pt>
                <c:pt idx="299">
                  <c:v>1.1576721706916477</c:v>
                </c:pt>
                <c:pt idx="300">
                  <c:v>1.290026246503585</c:v>
                </c:pt>
                <c:pt idx="301">
                  <c:v>1.3172857747877937</c:v>
                </c:pt>
                <c:pt idx="302">
                  <c:v>1.2698182936002067</c:v>
                </c:pt>
                <c:pt idx="303">
                  <c:v>1.248213734219171</c:v>
                </c:pt>
                <c:pt idx="304">
                  <c:v>1.2026388169465165</c:v>
                </c:pt>
                <c:pt idx="305">
                  <c:v>1.2119338377744526</c:v>
                </c:pt>
                <c:pt idx="306">
                  <c:v>1.2693763128226534</c:v>
                </c:pt>
                <c:pt idx="307">
                  <c:v>1.2483383113831479</c:v>
                </c:pt>
                <c:pt idx="308">
                  <c:v>1.2478953152375727</c:v>
                </c:pt>
                <c:pt idx="309">
                  <c:v>1.1843351904688089</c:v>
                </c:pt>
                <c:pt idx="310">
                  <c:v>1.2080375357139317</c:v>
                </c:pt>
                <c:pt idx="311">
                  <c:v>1.1513800752863299</c:v>
                </c:pt>
                <c:pt idx="312">
                  <c:v>1.2262745443525609</c:v>
                </c:pt>
                <c:pt idx="313">
                  <c:v>1.2603913833231681</c:v>
                </c:pt>
                <c:pt idx="314">
                  <c:v>1.2489593690917382</c:v>
                </c:pt>
                <c:pt idx="315">
                  <c:v>1.2329667484199696</c:v>
                </c:pt>
                <c:pt idx="316">
                  <c:v>1.2616429495135868</c:v>
                </c:pt>
                <c:pt idx="317">
                  <c:v>1.2436419767610347</c:v>
                </c:pt>
                <c:pt idx="318">
                  <c:v>1.2129585512332932</c:v>
                </c:pt>
                <c:pt idx="319">
                  <c:v>1.209271041269854</c:v>
                </c:pt>
                <c:pt idx="320">
                  <c:v>1.1764345973547248</c:v>
                </c:pt>
                <c:pt idx="321">
                  <c:v>1.2150523066454531</c:v>
                </c:pt>
                <c:pt idx="322">
                  <c:v>1.2555618801566546</c:v>
                </c:pt>
                <c:pt idx="323">
                  <c:v>1.2513627594403067</c:v>
                </c:pt>
                <c:pt idx="324">
                  <c:v>1.2562818023341851</c:v>
                </c:pt>
                <c:pt idx="325">
                  <c:v>1.1619225769734776</c:v>
                </c:pt>
                <c:pt idx="326">
                  <c:v>1.1877319673628131</c:v>
                </c:pt>
                <c:pt idx="327">
                  <c:v>1.1946275519775655</c:v>
                </c:pt>
                <c:pt idx="328">
                  <c:v>1.2755399233540854</c:v>
                </c:pt>
                <c:pt idx="329">
                  <c:v>1.1446942781270928</c:v>
                </c:pt>
                <c:pt idx="330">
                  <c:v>1.1815630235452881</c:v>
                </c:pt>
                <c:pt idx="331">
                  <c:v>1.1430309681219</c:v>
                </c:pt>
                <c:pt idx="332">
                  <c:v>1.2386046033352454</c:v>
                </c:pt>
                <c:pt idx="333">
                  <c:v>1.1958377619992684</c:v>
                </c:pt>
                <c:pt idx="334">
                  <c:v>1.2183290108197891</c:v>
                </c:pt>
                <c:pt idx="335">
                  <c:v>1.2067614536074551</c:v>
                </c:pt>
                <c:pt idx="336">
                  <c:v>1.200271983253812</c:v>
                </c:pt>
                <c:pt idx="337">
                  <c:v>1.2358835560986479</c:v>
                </c:pt>
                <c:pt idx="338">
                  <c:v>1.2519128290184502</c:v>
                </c:pt>
                <c:pt idx="339">
                  <c:v>1.2364748484346488</c:v>
                </c:pt>
                <c:pt idx="340">
                  <c:v>1.2304783578310921</c:v>
                </c:pt>
                <c:pt idx="341">
                  <c:v>1.2147010576277157</c:v>
                </c:pt>
                <c:pt idx="342">
                  <c:v>1.2372900629252328</c:v>
                </c:pt>
                <c:pt idx="343">
                  <c:v>1.2710015808443316</c:v>
                </c:pt>
                <c:pt idx="344">
                  <c:v>1.2925547721628208</c:v>
                </c:pt>
                <c:pt idx="345">
                  <c:v>1.1305926053324626</c:v>
                </c:pt>
                <c:pt idx="346">
                  <c:v>1.1898120071064962</c:v>
                </c:pt>
                <c:pt idx="347">
                  <c:v>1.2852527846076016</c:v>
                </c:pt>
                <c:pt idx="348">
                  <c:v>1.2010316278028879</c:v>
                </c:pt>
                <c:pt idx="349">
                  <c:v>1.2740263313082589</c:v>
                </c:pt>
                <c:pt idx="350">
                  <c:v>1.1671252617682732</c:v>
                </c:pt>
                <c:pt idx="351">
                  <c:v>1.2508487313501504</c:v>
                </c:pt>
                <c:pt idx="352">
                  <c:v>1.2648433515054127</c:v>
                </c:pt>
                <c:pt idx="353">
                  <c:v>1.2551276272735883</c:v>
                </c:pt>
                <c:pt idx="354">
                  <c:v>1.238217121549712</c:v>
                </c:pt>
                <c:pt idx="355">
                  <c:v>1.2810314790580737</c:v>
                </c:pt>
                <c:pt idx="356">
                  <c:v>1.2930789687131445</c:v>
                </c:pt>
                <c:pt idx="357">
                  <c:v>1.2394478099861781</c:v>
                </c:pt>
                <c:pt idx="358">
                  <c:v>1.2262535504067951</c:v>
                </c:pt>
                <c:pt idx="359">
                  <c:v>1.2286598135075577</c:v>
                </c:pt>
                <c:pt idx="360">
                  <c:v>1.1880455111808284</c:v>
                </c:pt>
                <c:pt idx="361">
                  <c:v>1.2602269543265743</c:v>
                </c:pt>
                <c:pt idx="362">
                  <c:v>1.2625603072665834</c:v>
                </c:pt>
                <c:pt idx="363">
                  <c:v>1.1609768465834649</c:v>
                </c:pt>
                <c:pt idx="364">
                  <c:v>1.2204918015628581</c:v>
                </c:pt>
                <c:pt idx="365">
                  <c:v>1.2002957709301674</c:v>
                </c:pt>
                <c:pt idx="366">
                  <c:v>1.2478110219180105</c:v>
                </c:pt>
                <c:pt idx="367">
                  <c:v>1.237314545342965</c:v>
                </c:pt>
                <c:pt idx="368">
                  <c:v>1.1521199161194358</c:v>
                </c:pt>
                <c:pt idx="369">
                  <c:v>1.2252010438302401</c:v>
                </c:pt>
                <c:pt idx="370">
                  <c:v>1.1619352597219408</c:v>
                </c:pt>
                <c:pt idx="371">
                  <c:v>1.2425035629464312</c:v>
                </c:pt>
                <c:pt idx="372">
                  <c:v>1.2222340648622325</c:v>
                </c:pt>
                <c:pt idx="373">
                  <c:v>1.2244022283292615</c:v>
                </c:pt>
                <c:pt idx="374">
                  <c:v>1.1599778763145301</c:v>
                </c:pt>
                <c:pt idx="375">
                  <c:v>1.2770219639507181</c:v>
                </c:pt>
                <c:pt idx="376">
                  <c:v>1.2230298014861822</c:v>
                </c:pt>
                <c:pt idx="377">
                  <c:v>1.2991518439167589</c:v>
                </c:pt>
                <c:pt idx="378">
                  <c:v>1.1804910064116925</c:v>
                </c:pt>
                <c:pt idx="379">
                  <c:v>1.186139438058635</c:v>
                </c:pt>
                <c:pt idx="380">
                  <c:v>1.2471277533198544</c:v>
                </c:pt>
                <c:pt idx="381">
                  <c:v>1.2571331551770275</c:v>
                </c:pt>
                <c:pt idx="382">
                  <c:v>1.2289875470710734</c:v>
                </c:pt>
                <c:pt idx="383">
                  <c:v>1.314483188817547</c:v>
                </c:pt>
                <c:pt idx="384">
                  <c:v>1.1807824340868787</c:v>
                </c:pt>
                <c:pt idx="385">
                  <c:v>1.1600117554147147</c:v>
                </c:pt>
                <c:pt idx="386">
                  <c:v>1.179782253739873</c:v>
                </c:pt>
                <c:pt idx="387">
                  <c:v>1.2239855907619042</c:v>
                </c:pt>
                <c:pt idx="388">
                  <c:v>1.3096059994773757</c:v>
                </c:pt>
                <c:pt idx="389">
                  <c:v>1.2923577442268386</c:v>
                </c:pt>
                <c:pt idx="390">
                  <c:v>1.2366603566591063</c:v>
                </c:pt>
                <c:pt idx="391">
                  <c:v>1.2004128187312681</c:v>
                </c:pt>
                <c:pt idx="392">
                  <c:v>1.2139538653839841</c:v>
                </c:pt>
                <c:pt idx="393">
                  <c:v>1.1694941762658186</c:v>
                </c:pt>
                <c:pt idx="394">
                  <c:v>1.2786637657320874</c:v>
                </c:pt>
                <c:pt idx="395">
                  <c:v>1.183563625778318</c:v>
                </c:pt>
                <c:pt idx="396">
                  <c:v>1.288546033880468</c:v>
                </c:pt>
                <c:pt idx="397">
                  <c:v>1.2533137393279263</c:v>
                </c:pt>
                <c:pt idx="398">
                  <c:v>1.2595800042666674</c:v>
                </c:pt>
                <c:pt idx="399">
                  <c:v>1.1647830851861554</c:v>
                </c:pt>
                <c:pt idx="400">
                  <c:v>1.22653755405651</c:v>
                </c:pt>
                <c:pt idx="401">
                  <c:v>1.193868018723256</c:v>
                </c:pt>
                <c:pt idx="402">
                  <c:v>1.1389987196260161</c:v>
                </c:pt>
                <c:pt idx="403">
                  <c:v>1.172237749342474</c:v>
                </c:pt>
                <c:pt idx="404">
                  <c:v>1.2556023035125126</c:v>
                </c:pt>
                <c:pt idx="405">
                  <c:v>1.2369432178905231</c:v>
                </c:pt>
                <c:pt idx="406">
                  <c:v>1.1977915047249845</c:v>
                </c:pt>
                <c:pt idx="407">
                  <c:v>1.1786947692707956</c:v>
                </c:pt>
                <c:pt idx="408">
                  <c:v>1.2622551520908991</c:v>
                </c:pt>
                <c:pt idx="409">
                  <c:v>1.2792092358187479</c:v>
                </c:pt>
                <c:pt idx="410">
                  <c:v>1.2396392667569338</c:v>
                </c:pt>
                <c:pt idx="411">
                  <c:v>1.2942323527282198</c:v>
                </c:pt>
                <c:pt idx="412">
                  <c:v>1.2728583491662309</c:v>
                </c:pt>
                <c:pt idx="413">
                  <c:v>1.1957926901602518</c:v>
                </c:pt>
                <c:pt idx="414">
                  <c:v>1.2488959098975501</c:v>
                </c:pt>
                <c:pt idx="415">
                  <c:v>1.2931161220070035</c:v>
                </c:pt>
                <c:pt idx="416">
                  <c:v>1.2003646862286856</c:v>
                </c:pt>
                <c:pt idx="417">
                  <c:v>1.1947106098284404</c:v>
                </c:pt>
                <c:pt idx="418">
                  <c:v>1.1499290667718509</c:v>
                </c:pt>
                <c:pt idx="419">
                  <c:v>1.2324599267655731</c:v>
                </c:pt>
                <c:pt idx="420">
                  <c:v>1.276345713971462</c:v>
                </c:pt>
                <c:pt idx="421">
                  <c:v>1.2822112044249367</c:v>
                </c:pt>
                <c:pt idx="422">
                  <c:v>1.2569385053808744</c:v>
                </c:pt>
                <c:pt idx="423">
                  <c:v>1.199005811493949</c:v>
                </c:pt>
                <c:pt idx="424">
                  <c:v>1.2389397461014671</c:v>
                </c:pt>
                <c:pt idx="425">
                  <c:v>1.2706638002228119</c:v>
                </c:pt>
                <c:pt idx="426">
                  <c:v>1.2454281547671382</c:v>
                </c:pt>
                <c:pt idx="427">
                  <c:v>1.2117063791038118</c:v>
                </c:pt>
                <c:pt idx="428">
                  <c:v>1.1743353445270035</c:v>
                </c:pt>
                <c:pt idx="429">
                  <c:v>1.2306111571111709</c:v>
                </c:pt>
                <c:pt idx="430">
                  <c:v>1.2456815900788998</c:v>
                </c:pt>
                <c:pt idx="431">
                  <c:v>1.2347185553647737</c:v>
                </c:pt>
                <c:pt idx="432">
                  <c:v>1.1722367441444672</c:v>
                </c:pt>
                <c:pt idx="433">
                  <c:v>1.2552397898049523</c:v>
                </c:pt>
                <c:pt idx="434">
                  <c:v>1.1553877020367276</c:v>
                </c:pt>
                <c:pt idx="435">
                  <c:v>1.2407395611440128</c:v>
                </c:pt>
                <c:pt idx="436">
                  <c:v>1.2655106756674157</c:v>
                </c:pt>
                <c:pt idx="437">
                  <c:v>1.1825110096528277</c:v>
                </c:pt>
                <c:pt idx="438">
                  <c:v>1.2437115082012546</c:v>
                </c:pt>
                <c:pt idx="439">
                  <c:v>1.2436950013724555</c:v>
                </c:pt>
                <c:pt idx="440">
                  <c:v>1.2228050019176688</c:v>
                </c:pt>
                <c:pt idx="441">
                  <c:v>1.2481261961316614</c:v>
                </c:pt>
                <c:pt idx="442">
                  <c:v>1.2641129784369391</c:v>
                </c:pt>
                <c:pt idx="443">
                  <c:v>1.2063388447051617</c:v>
                </c:pt>
                <c:pt idx="444">
                  <c:v>1.3075489367687263</c:v>
                </c:pt>
                <c:pt idx="445">
                  <c:v>1.2738637624885014</c:v>
                </c:pt>
                <c:pt idx="446">
                  <c:v>1.3185493568844258</c:v>
                </c:pt>
                <c:pt idx="447">
                  <c:v>1.265185688814688</c:v>
                </c:pt>
                <c:pt idx="448">
                  <c:v>1.1588210890385344</c:v>
                </c:pt>
                <c:pt idx="449">
                  <c:v>1.2341891258870132</c:v>
                </c:pt>
                <c:pt idx="450">
                  <c:v>1.2177418482812208</c:v>
                </c:pt>
                <c:pt idx="451">
                  <c:v>1.2752808162063602</c:v>
                </c:pt>
                <c:pt idx="452">
                  <c:v>1.2343692497026737</c:v>
                </c:pt>
                <c:pt idx="453">
                  <c:v>1.2280577576852529</c:v>
                </c:pt>
                <c:pt idx="454">
                  <c:v>1.1951922915826017</c:v>
                </c:pt>
                <c:pt idx="455">
                  <c:v>1.1968381501069847</c:v>
                </c:pt>
                <c:pt idx="456">
                  <c:v>1.1952677687347961</c:v>
                </c:pt>
                <c:pt idx="457">
                  <c:v>1.2796400883758325</c:v>
                </c:pt>
                <c:pt idx="458">
                  <c:v>1.2062599777017939</c:v>
                </c:pt>
                <c:pt idx="459">
                  <c:v>1.2504377482569813</c:v>
                </c:pt>
                <c:pt idx="460">
                  <c:v>1.2011324541838908</c:v>
                </c:pt>
                <c:pt idx="461">
                  <c:v>1.2339251749298015</c:v>
                </c:pt>
                <c:pt idx="462">
                  <c:v>1.1993641881593209</c:v>
                </c:pt>
                <c:pt idx="463">
                  <c:v>1.2006652650969281</c:v>
                </c:pt>
                <c:pt idx="464">
                  <c:v>1.3143696991581773</c:v>
                </c:pt>
                <c:pt idx="465">
                  <c:v>1.288970433570449</c:v>
                </c:pt>
                <c:pt idx="466">
                  <c:v>1.2087412125512409</c:v>
                </c:pt>
                <c:pt idx="467">
                  <c:v>1.2453093117083012</c:v>
                </c:pt>
                <c:pt idx="468">
                  <c:v>1.2490947513408239</c:v>
                </c:pt>
                <c:pt idx="469">
                  <c:v>1.1367942264432274</c:v>
                </c:pt>
                <c:pt idx="470">
                  <c:v>1.1910031333065521</c:v>
                </c:pt>
                <c:pt idx="471">
                  <c:v>1.2618055758063647</c:v>
                </c:pt>
                <c:pt idx="472">
                  <c:v>1.2308436874150237</c:v>
                </c:pt>
                <c:pt idx="473">
                  <c:v>1.2168082808641871</c:v>
                </c:pt>
                <c:pt idx="474">
                  <c:v>1.3006921869092487</c:v>
                </c:pt>
                <c:pt idx="475">
                  <c:v>1.2941630490379952</c:v>
                </c:pt>
                <c:pt idx="476">
                  <c:v>1.3110940580165771</c:v>
                </c:pt>
                <c:pt idx="477">
                  <c:v>1.2176121245991158</c:v>
                </c:pt>
                <c:pt idx="478">
                  <c:v>1.2624961132166783</c:v>
                </c:pt>
                <c:pt idx="479">
                  <c:v>1.2510206549087852</c:v>
                </c:pt>
                <c:pt idx="480">
                  <c:v>1.244236708855029</c:v>
                </c:pt>
                <c:pt idx="481">
                  <c:v>1.236446199586819</c:v>
                </c:pt>
                <c:pt idx="482">
                  <c:v>1.3642877286577693</c:v>
                </c:pt>
                <c:pt idx="483">
                  <c:v>1.2385294147479682</c:v>
                </c:pt>
                <c:pt idx="484">
                  <c:v>1.2390866711194231</c:v>
                </c:pt>
                <c:pt idx="485">
                  <c:v>1.1534228875156816</c:v>
                </c:pt>
                <c:pt idx="486">
                  <c:v>1.1571114635036164</c:v>
                </c:pt>
                <c:pt idx="487">
                  <c:v>1.227886957019225</c:v>
                </c:pt>
                <c:pt idx="488">
                  <c:v>1.1615138534298062</c:v>
                </c:pt>
                <c:pt idx="489">
                  <c:v>1.248145039288957</c:v>
                </c:pt>
                <c:pt idx="490">
                  <c:v>1.2120930617825108</c:v>
                </c:pt>
                <c:pt idx="491">
                  <c:v>1.2077362109299719</c:v>
                </c:pt>
                <c:pt idx="492">
                  <c:v>1.2333269941201424</c:v>
                </c:pt>
                <c:pt idx="493">
                  <c:v>1.2978443955416432</c:v>
                </c:pt>
                <c:pt idx="494">
                  <c:v>1.2558034363751567</c:v>
                </c:pt>
                <c:pt idx="495">
                  <c:v>1.1813849317528977</c:v>
                </c:pt>
                <c:pt idx="496">
                  <c:v>1.2584737539716764</c:v>
                </c:pt>
                <c:pt idx="497">
                  <c:v>1.2603620308290591</c:v>
                </c:pt>
                <c:pt idx="498">
                  <c:v>1.2801033036890246</c:v>
                </c:pt>
                <c:pt idx="499">
                  <c:v>1.2067146389252814</c:v>
                </c:pt>
                <c:pt idx="500">
                  <c:v>1.2052841120355287</c:v>
                </c:pt>
                <c:pt idx="501">
                  <c:v>1.2302767484981314</c:v>
                </c:pt>
                <c:pt idx="502">
                  <c:v>1.2087951788697999</c:v>
                </c:pt>
                <c:pt idx="503">
                  <c:v>1.2429545146243901</c:v>
                </c:pt>
                <c:pt idx="504">
                  <c:v>1.2233735923554734</c:v>
                </c:pt>
                <c:pt idx="505">
                  <c:v>1.191504226904712</c:v>
                </c:pt>
                <c:pt idx="506">
                  <c:v>1.142185689460574</c:v>
                </c:pt>
                <c:pt idx="507">
                  <c:v>1.2463053243762678</c:v>
                </c:pt>
                <c:pt idx="508">
                  <c:v>1.2708914991070404</c:v>
                </c:pt>
                <c:pt idx="509">
                  <c:v>1.2382272678940098</c:v>
                </c:pt>
                <c:pt idx="510">
                  <c:v>1.2364731000607467</c:v>
                </c:pt>
                <c:pt idx="511">
                  <c:v>1.2293118404449781</c:v>
                </c:pt>
                <c:pt idx="512">
                  <c:v>1.1646846331992509</c:v>
                </c:pt>
                <c:pt idx="513">
                  <c:v>1.2578724753069432</c:v>
                </c:pt>
                <c:pt idx="514">
                  <c:v>1.1477401464218446</c:v>
                </c:pt>
                <c:pt idx="515">
                  <c:v>1.2743347942582073</c:v>
                </c:pt>
                <c:pt idx="516">
                  <c:v>1.1778953295045234</c:v>
                </c:pt>
                <c:pt idx="517">
                  <c:v>1.2333732902735961</c:v>
                </c:pt>
                <c:pt idx="518">
                  <c:v>1.2814340283163888</c:v>
                </c:pt>
                <c:pt idx="519">
                  <c:v>1.2489210699150131</c:v>
                </c:pt>
                <c:pt idx="520">
                  <c:v>1.2183505510821482</c:v>
                </c:pt>
                <c:pt idx="521">
                  <c:v>1.2530380848421556</c:v>
                </c:pt>
                <c:pt idx="522">
                  <c:v>1.1465568789343645</c:v>
                </c:pt>
                <c:pt idx="523">
                  <c:v>1.1400922513192748</c:v>
                </c:pt>
                <c:pt idx="524">
                  <c:v>1.2192971125744023</c:v>
                </c:pt>
                <c:pt idx="525">
                  <c:v>1.2860838957710479</c:v>
                </c:pt>
                <c:pt idx="526">
                  <c:v>1.3211534836144838</c:v>
                </c:pt>
                <c:pt idx="527">
                  <c:v>1.3280423960791758</c:v>
                </c:pt>
                <c:pt idx="528">
                  <c:v>1.2722774655221161</c:v>
                </c:pt>
                <c:pt idx="529">
                  <c:v>1.2800532119747232</c:v>
                </c:pt>
                <c:pt idx="530">
                  <c:v>1.2193037262006543</c:v>
                </c:pt>
                <c:pt idx="531">
                  <c:v>1.2211227270988816</c:v>
                </c:pt>
                <c:pt idx="532">
                  <c:v>1.24014979400829</c:v>
                </c:pt>
                <c:pt idx="533">
                  <c:v>1.2909185747085052</c:v>
                </c:pt>
                <c:pt idx="534">
                  <c:v>1.1650273843432557</c:v>
                </c:pt>
                <c:pt idx="535">
                  <c:v>1.2624353222599147</c:v>
                </c:pt>
                <c:pt idx="536">
                  <c:v>1.1583378981306334</c:v>
                </c:pt>
                <c:pt idx="537">
                  <c:v>1.2749004327063418</c:v>
                </c:pt>
                <c:pt idx="538">
                  <c:v>1.2326547618098758</c:v>
                </c:pt>
                <c:pt idx="539">
                  <c:v>1.1972578862486543</c:v>
                </c:pt>
                <c:pt idx="540">
                  <c:v>1.2548925529940296</c:v>
                </c:pt>
                <c:pt idx="541">
                  <c:v>1.2774810834246662</c:v>
                </c:pt>
                <c:pt idx="542">
                  <c:v>1.2120381832906983</c:v>
                </c:pt>
                <c:pt idx="543">
                  <c:v>1.1322091666438898</c:v>
                </c:pt>
                <c:pt idx="544">
                  <c:v>1.2541155228375662</c:v>
                </c:pt>
                <c:pt idx="545">
                  <c:v>1.155489499189605</c:v>
                </c:pt>
                <c:pt idx="546">
                  <c:v>1.1402222042246151</c:v>
                </c:pt>
                <c:pt idx="547">
                  <c:v>1.1849361713733171</c:v>
                </c:pt>
                <c:pt idx="548">
                  <c:v>1.2324983711269235</c:v>
                </c:pt>
                <c:pt idx="549">
                  <c:v>1.2039059930700227</c:v>
                </c:pt>
                <c:pt idx="550">
                  <c:v>1.135998229751261</c:v>
                </c:pt>
                <c:pt idx="551">
                  <c:v>1.267853530877936</c:v>
                </c:pt>
                <c:pt idx="552">
                  <c:v>1.2311787701407184</c:v>
                </c:pt>
                <c:pt idx="553">
                  <c:v>1.1600528216388288</c:v>
                </c:pt>
                <c:pt idx="554">
                  <c:v>1.2833289565182495</c:v>
                </c:pt>
                <c:pt idx="555">
                  <c:v>1.2185375742791655</c:v>
                </c:pt>
                <c:pt idx="556">
                  <c:v>1.1794155079980748</c:v>
                </c:pt>
                <c:pt idx="557">
                  <c:v>1.2045086643694303</c:v>
                </c:pt>
                <c:pt idx="558">
                  <c:v>1.2526176368890347</c:v>
                </c:pt>
                <c:pt idx="559">
                  <c:v>1.2632935007636814</c:v>
                </c:pt>
                <c:pt idx="560">
                  <c:v>1.2206663775044635</c:v>
                </c:pt>
                <c:pt idx="561">
                  <c:v>1.1963835488472017</c:v>
                </c:pt>
                <c:pt idx="562">
                  <c:v>1.224875073521728</c:v>
                </c:pt>
                <c:pt idx="563">
                  <c:v>1.1873097034356137</c:v>
                </c:pt>
                <c:pt idx="564">
                  <c:v>1.2199738357919012</c:v>
                </c:pt>
                <c:pt idx="565">
                  <c:v>1.2364139903789582</c:v>
                </c:pt>
                <c:pt idx="566">
                  <c:v>1.2660110704143401</c:v>
                </c:pt>
                <c:pt idx="567">
                  <c:v>1.1884115866067819</c:v>
                </c:pt>
                <c:pt idx="568">
                  <c:v>1.2242637366253442</c:v>
                </c:pt>
                <c:pt idx="569">
                  <c:v>1.2846747259890632</c:v>
                </c:pt>
                <c:pt idx="570">
                  <c:v>1.1526558063712202</c:v>
                </c:pt>
                <c:pt idx="571">
                  <c:v>1.2654474643077869</c:v>
                </c:pt>
                <c:pt idx="572">
                  <c:v>1.314978323312733</c:v>
                </c:pt>
                <c:pt idx="573">
                  <c:v>1.1884304360705147</c:v>
                </c:pt>
                <c:pt idx="574">
                  <c:v>1.2099818043592403</c:v>
                </c:pt>
                <c:pt idx="575">
                  <c:v>1.2648061065689629</c:v>
                </c:pt>
                <c:pt idx="576">
                  <c:v>1.2531990615891946</c:v>
                </c:pt>
                <c:pt idx="577">
                  <c:v>1.2804079908601957</c:v>
                </c:pt>
                <c:pt idx="578">
                  <c:v>1.2975011741168321</c:v>
                </c:pt>
                <c:pt idx="579">
                  <c:v>1.1669883209181977</c:v>
                </c:pt>
                <c:pt idx="580">
                  <c:v>1.2415296713303212</c:v>
                </c:pt>
                <c:pt idx="581">
                  <c:v>1.2018904444474696</c:v>
                </c:pt>
                <c:pt idx="582">
                  <c:v>1.3286578345741504</c:v>
                </c:pt>
                <c:pt idx="583">
                  <c:v>1.2755533133532588</c:v>
                </c:pt>
                <c:pt idx="584">
                  <c:v>1.2750563442045793</c:v>
                </c:pt>
                <c:pt idx="585">
                  <c:v>1.215759242455932</c:v>
                </c:pt>
                <c:pt idx="586">
                  <c:v>1.2195407899426778</c:v>
                </c:pt>
                <c:pt idx="587">
                  <c:v>1.2112594986358145</c:v>
                </c:pt>
                <c:pt idx="588">
                  <c:v>1.2678546524143579</c:v>
                </c:pt>
                <c:pt idx="589">
                  <c:v>1.2753414664507343</c:v>
                </c:pt>
                <c:pt idx="590">
                  <c:v>1.2587964407714536</c:v>
                </c:pt>
                <c:pt idx="591">
                  <c:v>1.3031228598903457</c:v>
                </c:pt>
                <c:pt idx="592">
                  <c:v>1.2298913263301416</c:v>
                </c:pt>
                <c:pt idx="593">
                  <c:v>1.1549417985338992</c:v>
                </c:pt>
                <c:pt idx="594">
                  <c:v>1.3032923989291867</c:v>
                </c:pt>
                <c:pt idx="595">
                  <c:v>1.2747118969415532</c:v>
                </c:pt>
                <c:pt idx="596">
                  <c:v>1.2050602483777202</c:v>
                </c:pt>
                <c:pt idx="597">
                  <c:v>1.2386746650686158</c:v>
                </c:pt>
                <c:pt idx="598">
                  <c:v>1.2629702288525859</c:v>
                </c:pt>
                <c:pt idx="599">
                  <c:v>1.2254106331921117</c:v>
                </c:pt>
                <c:pt idx="600">
                  <c:v>1.2441064961092532</c:v>
                </c:pt>
                <c:pt idx="601">
                  <c:v>1.274842826472429</c:v>
                </c:pt>
                <c:pt idx="602">
                  <c:v>1.2439820383709974</c:v>
                </c:pt>
                <c:pt idx="603">
                  <c:v>1.3226397670573888</c:v>
                </c:pt>
                <c:pt idx="604">
                  <c:v>1.2033987259573176</c:v>
                </c:pt>
                <c:pt idx="605">
                  <c:v>1.2423914556801365</c:v>
                </c:pt>
                <c:pt idx="606">
                  <c:v>1.213336759087672</c:v>
                </c:pt>
                <c:pt idx="607">
                  <c:v>1.2854460161488177</c:v>
                </c:pt>
                <c:pt idx="608">
                  <c:v>1.2279872285128972</c:v>
                </c:pt>
                <c:pt idx="609">
                  <c:v>1.238833610716418</c:v>
                </c:pt>
                <c:pt idx="610">
                  <c:v>1.2275336481923536</c:v>
                </c:pt>
                <c:pt idx="611">
                  <c:v>1.2421715017352954</c:v>
                </c:pt>
                <c:pt idx="612">
                  <c:v>1.2636314533684339</c:v>
                </c:pt>
                <c:pt idx="613">
                  <c:v>1.3090554429222174</c:v>
                </c:pt>
                <c:pt idx="614">
                  <c:v>1.2109180293848048</c:v>
                </c:pt>
                <c:pt idx="615">
                  <c:v>1.2985736268697923</c:v>
                </c:pt>
                <c:pt idx="616">
                  <c:v>1.1581036003418197</c:v>
                </c:pt>
                <c:pt idx="617">
                  <c:v>1.1585860444002478</c:v>
                </c:pt>
                <c:pt idx="618">
                  <c:v>1.2154696273061765</c:v>
                </c:pt>
                <c:pt idx="619">
                  <c:v>1.2634857812406919</c:v>
                </c:pt>
                <c:pt idx="620">
                  <c:v>1.1911416860284509</c:v>
                </c:pt>
                <c:pt idx="621">
                  <c:v>1.1868770268159463</c:v>
                </c:pt>
                <c:pt idx="622">
                  <c:v>1.2447018006081101</c:v>
                </c:pt>
                <c:pt idx="623">
                  <c:v>1.1929409684530556</c:v>
                </c:pt>
                <c:pt idx="624">
                  <c:v>1.2385720700716438</c:v>
                </c:pt>
                <c:pt idx="625">
                  <c:v>1.2343821523572167</c:v>
                </c:pt>
                <c:pt idx="626">
                  <c:v>1.2368215356209196</c:v>
                </c:pt>
                <c:pt idx="627">
                  <c:v>1.2716199208304626</c:v>
                </c:pt>
                <c:pt idx="628">
                  <c:v>1.2258741202385262</c:v>
                </c:pt>
                <c:pt idx="629">
                  <c:v>1.263561189174879</c:v>
                </c:pt>
                <c:pt idx="630">
                  <c:v>1.2612638990246676</c:v>
                </c:pt>
                <c:pt idx="631">
                  <c:v>1.2089060560021871</c:v>
                </c:pt>
                <c:pt idx="632">
                  <c:v>1.2370843194934229</c:v>
                </c:pt>
                <c:pt idx="633">
                  <c:v>1.2006057843889713</c:v>
                </c:pt>
                <c:pt idx="634">
                  <c:v>1.283411996642108</c:v>
                </c:pt>
                <c:pt idx="635">
                  <c:v>1.1838717326903332</c:v>
                </c:pt>
                <c:pt idx="636">
                  <c:v>1.3237393229490284</c:v>
                </c:pt>
                <c:pt idx="637">
                  <c:v>1.1861973738898732</c:v>
                </c:pt>
                <c:pt idx="638">
                  <c:v>1.1806943135655883</c:v>
                </c:pt>
                <c:pt idx="639">
                  <c:v>1.2264057887402999</c:v>
                </c:pt>
                <c:pt idx="640">
                  <c:v>1.2839539203672126</c:v>
                </c:pt>
                <c:pt idx="641">
                  <c:v>1.233140756931681</c:v>
                </c:pt>
                <c:pt idx="642">
                  <c:v>1.2483194349341622</c:v>
                </c:pt>
                <c:pt idx="643">
                  <c:v>1.1468397626741571</c:v>
                </c:pt>
                <c:pt idx="644">
                  <c:v>1.2226202725166686</c:v>
                </c:pt>
                <c:pt idx="645">
                  <c:v>1.1618013899585338</c:v>
                </c:pt>
                <c:pt idx="646">
                  <c:v>1.217571944630943</c:v>
                </c:pt>
                <c:pt idx="647">
                  <c:v>1.2799436613330883</c:v>
                </c:pt>
                <c:pt idx="648">
                  <c:v>1.2799333963232475</c:v>
                </c:pt>
                <c:pt idx="649">
                  <c:v>1.2065697211181152</c:v>
                </c:pt>
                <c:pt idx="650">
                  <c:v>1.2502063976460256</c:v>
                </c:pt>
                <c:pt idx="651">
                  <c:v>1.2919463744726001</c:v>
                </c:pt>
                <c:pt idx="652">
                  <c:v>1.1995151163235875</c:v>
                </c:pt>
                <c:pt idx="653">
                  <c:v>1.3090024480713649</c:v>
                </c:pt>
                <c:pt idx="654">
                  <c:v>1.3395857097026322</c:v>
                </c:pt>
                <c:pt idx="655">
                  <c:v>1.3087903643263616</c:v>
                </c:pt>
                <c:pt idx="656">
                  <c:v>1.2165374787410621</c:v>
                </c:pt>
                <c:pt idx="657">
                  <c:v>1.1655885019513179</c:v>
                </c:pt>
                <c:pt idx="658">
                  <c:v>1.2144798821524492</c:v>
                </c:pt>
                <c:pt idx="659">
                  <c:v>1.2778729625493386</c:v>
                </c:pt>
                <c:pt idx="660">
                  <c:v>1.1706239702599257</c:v>
                </c:pt>
                <c:pt idx="661">
                  <c:v>1.1701465874369845</c:v>
                </c:pt>
                <c:pt idx="662">
                  <c:v>1.1594480673089964</c:v>
                </c:pt>
                <c:pt idx="663">
                  <c:v>1.1775021617979931</c:v>
                </c:pt>
                <c:pt idx="664">
                  <c:v>1.2347230099245214</c:v>
                </c:pt>
                <c:pt idx="665">
                  <c:v>1.2261834592196106</c:v>
                </c:pt>
                <c:pt idx="666">
                  <c:v>1.252593434205838</c:v>
                </c:pt>
                <c:pt idx="667">
                  <c:v>1.1939926921986241</c:v>
                </c:pt>
                <c:pt idx="668">
                  <c:v>1.2124522348417437</c:v>
                </c:pt>
                <c:pt idx="669">
                  <c:v>1.2266253198582053</c:v>
                </c:pt>
                <c:pt idx="670">
                  <c:v>1.3051432657461026</c:v>
                </c:pt>
                <c:pt idx="671">
                  <c:v>1.2226314220495296</c:v>
                </c:pt>
                <c:pt idx="672">
                  <c:v>1.2585128863860051</c:v>
                </c:pt>
                <c:pt idx="673">
                  <c:v>1.2748154242509644</c:v>
                </c:pt>
                <c:pt idx="674">
                  <c:v>1.2143930055316798</c:v>
                </c:pt>
                <c:pt idx="675">
                  <c:v>1.1333029188028738</c:v>
                </c:pt>
                <c:pt idx="676">
                  <c:v>1.244780919787003</c:v>
                </c:pt>
                <c:pt idx="677">
                  <c:v>1.245877255701541</c:v>
                </c:pt>
                <c:pt idx="678">
                  <c:v>1.2758467037569874</c:v>
                </c:pt>
                <c:pt idx="679">
                  <c:v>1.2106686178706947</c:v>
                </c:pt>
                <c:pt idx="680">
                  <c:v>1.2785210350513387</c:v>
                </c:pt>
                <c:pt idx="681">
                  <c:v>1.2537188818839193</c:v>
                </c:pt>
                <c:pt idx="682">
                  <c:v>1.1467134544786284</c:v>
                </c:pt>
                <c:pt idx="683">
                  <c:v>1.1329277961794608</c:v>
                </c:pt>
                <c:pt idx="684">
                  <c:v>1.2503354700943317</c:v>
                </c:pt>
                <c:pt idx="685">
                  <c:v>1.2548779036364948</c:v>
                </c:pt>
                <c:pt idx="686">
                  <c:v>1.2139390659351745</c:v>
                </c:pt>
                <c:pt idx="687">
                  <c:v>1.1898968376755232</c:v>
                </c:pt>
                <c:pt idx="688">
                  <c:v>1.2636951152837645</c:v>
                </c:pt>
                <c:pt idx="689">
                  <c:v>1.2468828030233259</c:v>
                </c:pt>
                <c:pt idx="690">
                  <c:v>1.2066563378877464</c:v>
                </c:pt>
                <c:pt idx="691">
                  <c:v>1.2032096779408805</c:v>
                </c:pt>
                <c:pt idx="692">
                  <c:v>1.2896784368662513</c:v>
                </c:pt>
                <c:pt idx="693">
                  <c:v>1.2528236366363916</c:v>
                </c:pt>
                <c:pt idx="694">
                  <c:v>1.2224530434290115</c:v>
                </c:pt>
                <c:pt idx="695">
                  <c:v>1.1575280745593339</c:v>
                </c:pt>
                <c:pt idx="696">
                  <c:v>1.1199768003109329</c:v>
                </c:pt>
                <c:pt idx="697">
                  <c:v>1.2393624753169792</c:v>
                </c:pt>
                <c:pt idx="698">
                  <c:v>1.2152579373225465</c:v>
                </c:pt>
                <c:pt idx="699">
                  <c:v>1.2424875722586435</c:v>
                </c:pt>
                <c:pt idx="700">
                  <c:v>1.2242085826206663</c:v>
                </c:pt>
                <c:pt idx="701">
                  <c:v>1.2675836115962635</c:v>
                </c:pt>
                <c:pt idx="702">
                  <c:v>1.191034197509319</c:v>
                </c:pt>
                <c:pt idx="703">
                  <c:v>1.2262078603188848</c:v>
                </c:pt>
                <c:pt idx="704">
                  <c:v>1.2552006815770735</c:v>
                </c:pt>
                <c:pt idx="705">
                  <c:v>1.2309778037642141</c:v>
                </c:pt>
                <c:pt idx="706">
                  <c:v>1.2391647668676997</c:v>
                </c:pt>
                <c:pt idx="707">
                  <c:v>1.2757903697979029</c:v>
                </c:pt>
                <c:pt idx="708">
                  <c:v>1.2686671530304814</c:v>
                </c:pt>
                <c:pt idx="709">
                  <c:v>1.2911745297607098</c:v>
                </c:pt>
                <c:pt idx="710">
                  <c:v>1.1786404371433228</c:v>
                </c:pt>
                <c:pt idx="711">
                  <c:v>1.2576590877274101</c:v>
                </c:pt>
                <c:pt idx="712">
                  <c:v>1.2102796297177838</c:v>
                </c:pt>
                <c:pt idx="713">
                  <c:v>1.2812617507863231</c:v>
                </c:pt>
                <c:pt idx="714">
                  <c:v>1.2120977437336748</c:v>
                </c:pt>
                <c:pt idx="715">
                  <c:v>1.2318520517054647</c:v>
                </c:pt>
                <c:pt idx="716">
                  <c:v>1.2745181045726193</c:v>
                </c:pt>
                <c:pt idx="717">
                  <c:v>1.1871202493756154</c:v>
                </c:pt>
                <c:pt idx="718">
                  <c:v>1.0481509044194508</c:v>
                </c:pt>
                <c:pt idx="719">
                  <c:v>1.2719698134065804</c:v>
                </c:pt>
                <c:pt idx="720">
                  <c:v>1.2494197758145131</c:v>
                </c:pt>
                <c:pt idx="721">
                  <c:v>1.3255585608084148</c:v>
                </c:pt>
                <c:pt idx="722">
                  <c:v>1.2544905865421623</c:v>
                </c:pt>
                <c:pt idx="723">
                  <c:v>1.2495167165978092</c:v>
                </c:pt>
                <c:pt idx="724">
                  <c:v>1.2268799590148112</c:v>
                </c:pt>
                <c:pt idx="725">
                  <c:v>1.1765996779592074</c:v>
                </c:pt>
                <c:pt idx="726">
                  <c:v>1.1683124223509291</c:v>
                </c:pt>
                <c:pt idx="727">
                  <c:v>1.2661475173842778</c:v>
                </c:pt>
                <c:pt idx="728">
                  <c:v>1.1963630284054307</c:v>
                </c:pt>
                <c:pt idx="729">
                  <c:v>1.2342703010441116</c:v>
                </c:pt>
                <c:pt idx="730">
                  <c:v>1.2607788623755967</c:v>
                </c:pt>
                <c:pt idx="731">
                  <c:v>1.2421853937261291</c:v>
                </c:pt>
                <c:pt idx="732">
                  <c:v>1.1985011156202536</c:v>
                </c:pt>
                <c:pt idx="733">
                  <c:v>1.2342926016086508</c:v>
                </c:pt>
                <c:pt idx="734">
                  <c:v>1.248960683087265</c:v>
                </c:pt>
                <c:pt idx="735">
                  <c:v>1.2395630173285661</c:v>
                </c:pt>
                <c:pt idx="736">
                  <c:v>1.3149264946030446</c:v>
                </c:pt>
                <c:pt idx="737">
                  <c:v>1.2241496285298914</c:v>
                </c:pt>
                <c:pt idx="738">
                  <c:v>1.2126082616472948</c:v>
                </c:pt>
                <c:pt idx="739">
                  <c:v>1.298364316780146</c:v>
                </c:pt>
                <c:pt idx="740">
                  <c:v>1.2578359957633629</c:v>
                </c:pt>
                <c:pt idx="741">
                  <c:v>1.188872725563856</c:v>
                </c:pt>
                <c:pt idx="742">
                  <c:v>1.2813176827375146</c:v>
                </c:pt>
                <c:pt idx="743">
                  <c:v>1.2236140633342363</c:v>
                </c:pt>
                <c:pt idx="744">
                  <c:v>1.2507813051015833</c:v>
                </c:pt>
                <c:pt idx="745">
                  <c:v>1.2515047430094495</c:v>
                </c:pt>
                <c:pt idx="746">
                  <c:v>1.2065562009001238</c:v>
                </c:pt>
                <c:pt idx="747">
                  <c:v>1.2857607300179597</c:v>
                </c:pt>
                <c:pt idx="748">
                  <c:v>1.1982137493747367</c:v>
                </c:pt>
                <c:pt idx="749">
                  <c:v>1.3075776669875248</c:v>
                </c:pt>
                <c:pt idx="750">
                  <c:v>1.2270939167698685</c:v>
                </c:pt>
                <c:pt idx="751">
                  <c:v>1.211947568718891</c:v>
                </c:pt>
                <c:pt idx="752">
                  <c:v>1.2059502136150779</c:v>
                </c:pt>
                <c:pt idx="753">
                  <c:v>1.2028812581749999</c:v>
                </c:pt>
                <c:pt idx="754">
                  <c:v>1.246411605429754</c:v>
                </c:pt>
                <c:pt idx="755">
                  <c:v>1.2678958663322366</c:v>
                </c:pt>
                <c:pt idx="756">
                  <c:v>1.2240833667337609</c:v>
                </c:pt>
                <c:pt idx="757">
                  <c:v>1.1996679674383082</c:v>
                </c:pt>
                <c:pt idx="758">
                  <c:v>1.2375522433361201</c:v>
                </c:pt>
                <c:pt idx="759">
                  <c:v>1.2181724758342467</c:v>
                </c:pt>
                <c:pt idx="760">
                  <c:v>1.2719079898237724</c:v>
                </c:pt>
                <c:pt idx="761">
                  <c:v>1.2256805228475816</c:v>
                </c:pt>
                <c:pt idx="762">
                  <c:v>1.2975253898140591</c:v>
                </c:pt>
                <c:pt idx="763">
                  <c:v>1.303023325556619</c:v>
                </c:pt>
                <c:pt idx="764">
                  <c:v>1.2091293619271148</c:v>
                </c:pt>
                <c:pt idx="765">
                  <c:v>1.2733461384746732</c:v>
                </c:pt>
                <c:pt idx="766">
                  <c:v>1.1284377568875559</c:v>
                </c:pt>
                <c:pt idx="767">
                  <c:v>1.2456555880624787</c:v>
                </c:pt>
                <c:pt idx="768">
                  <c:v>1.2300456089282459</c:v>
                </c:pt>
                <c:pt idx="769">
                  <c:v>1.1765629318039001</c:v>
                </c:pt>
                <c:pt idx="770">
                  <c:v>1.234853178588754</c:v>
                </c:pt>
                <c:pt idx="771">
                  <c:v>1.2129616353215456</c:v>
                </c:pt>
                <c:pt idx="772">
                  <c:v>1.2172688491440711</c:v>
                </c:pt>
                <c:pt idx="773">
                  <c:v>1.2489493722067815</c:v>
                </c:pt>
                <c:pt idx="774">
                  <c:v>1.3096572576297714</c:v>
                </c:pt>
                <c:pt idx="775">
                  <c:v>1.2643177429742765</c:v>
                </c:pt>
                <c:pt idx="776">
                  <c:v>1.2454922644840181</c:v>
                </c:pt>
                <c:pt idx="777">
                  <c:v>1.2541595506213956</c:v>
                </c:pt>
                <c:pt idx="778">
                  <c:v>1.2144851024105152</c:v>
                </c:pt>
                <c:pt idx="779">
                  <c:v>1.1852858256201366</c:v>
                </c:pt>
                <c:pt idx="780">
                  <c:v>1.1956479550894339</c:v>
                </c:pt>
                <c:pt idx="781">
                  <c:v>1.2555557292114812</c:v>
                </c:pt>
                <c:pt idx="782">
                  <c:v>1.2318183238325855</c:v>
                </c:pt>
                <c:pt idx="783">
                  <c:v>1.1868767095874209</c:v>
                </c:pt>
                <c:pt idx="784">
                  <c:v>1.2184044006929207</c:v>
                </c:pt>
                <c:pt idx="785">
                  <c:v>1.3368596159520632</c:v>
                </c:pt>
                <c:pt idx="786">
                  <c:v>1.2764638316044321</c:v>
                </c:pt>
                <c:pt idx="787">
                  <c:v>1.2574712648432365</c:v>
                </c:pt>
                <c:pt idx="788">
                  <c:v>1.2402505377068391</c:v>
                </c:pt>
                <c:pt idx="789">
                  <c:v>1.1966951626617153</c:v>
                </c:pt>
                <c:pt idx="790">
                  <c:v>1.2227358493688549</c:v>
                </c:pt>
                <c:pt idx="791">
                  <c:v>1.2607502336285681</c:v>
                </c:pt>
                <c:pt idx="792">
                  <c:v>1.1999802414358296</c:v>
                </c:pt>
                <c:pt idx="793">
                  <c:v>1.1931496522106799</c:v>
                </c:pt>
                <c:pt idx="794">
                  <c:v>1.1788651824299956</c:v>
                </c:pt>
                <c:pt idx="795">
                  <c:v>1.1895111775064382</c:v>
                </c:pt>
                <c:pt idx="796">
                  <c:v>1.2664262134783095</c:v>
                </c:pt>
                <c:pt idx="797">
                  <c:v>1.3146961906750003</c:v>
                </c:pt>
                <c:pt idx="798">
                  <c:v>1.2564700880276467</c:v>
                </c:pt>
                <c:pt idx="799">
                  <c:v>1.3242266742511326</c:v>
                </c:pt>
                <c:pt idx="800">
                  <c:v>1.2294182867056112</c:v>
                </c:pt>
                <c:pt idx="801">
                  <c:v>1.2645612840782279</c:v>
                </c:pt>
                <c:pt idx="802">
                  <c:v>1.2807643582290389</c:v>
                </c:pt>
                <c:pt idx="803">
                  <c:v>1.1977271846451087</c:v>
                </c:pt>
                <c:pt idx="804">
                  <c:v>1.1741823977491108</c:v>
                </c:pt>
                <c:pt idx="805">
                  <c:v>1.1707986927330651</c:v>
                </c:pt>
                <c:pt idx="806">
                  <c:v>1.2290599807203326</c:v>
                </c:pt>
                <c:pt idx="807">
                  <c:v>1.2222873593962063</c:v>
                </c:pt>
                <c:pt idx="808">
                  <c:v>1.2039355958604627</c:v>
                </c:pt>
                <c:pt idx="809">
                  <c:v>1.2591720700853193</c:v>
                </c:pt>
                <c:pt idx="810">
                  <c:v>1.1519307487242785</c:v>
                </c:pt>
                <c:pt idx="811">
                  <c:v>1.3456811792085215</c:v>
                </c:pt>
                <c:pt idx="812">
                  <c:v>1.2584793473655802</c:v>
                </c:pt>
                <c:pt idx="813">
                  <c:v>1.2337159006771983</c:v>
                </c:pt>
                <c:pt idx="814">
                  <c:v>1.2198689647720087</c:v>
                </c:pt>
                <c:pt idx="815">
                  <c:v>1.172829238517382</c:v>
                </c:pt>
                <c:pt idx="816">
                  <c:v>1.2051896832882409</c:v>
                </c:pt>
                <c:pt idx="817">
                  <c:v>1.220860783646939</c:v>
                </c:pt>
                <c:pt idx="818">
                  <c:v>1.1801592354007899</c:v>
                </c:pt>
                <c:pt idx="819">
                  <c:v>1.2673581629000366</c:v>
                </c:pt>
                <c:pt idx="820">
                  <c:v>1.2931428629132984</c:v>
                </c:pt>
                <c:pt idx="821">
                  <c:v>1.2798799907863871</c:v>
                </c:pt>
                <c:pt idx="822">
                  <c:v>1.1992131882724368</c:v>
                </c:pt>
                <c:pt idx="823">
                  <c:v>1.2582453419542319</c:v>
                </c:pt>
                <c:pt idx="824">
                  <c:v>1.2017771173969132</c:v>
                </c:pt>
                <c:pt idx="825">
                  <c:v>1.187260292015504</c:v>
                </c:pt>
                <c:pt idx="826">
                  <c:v>1.2693768690302378</c:v>
                </c:pt>
                <c:pt idx="827">
                  <c:v>1.2449040935570499</c:v>
                </c:pt>
                <c:pt idx="828">
                  <c:v>1.2110814284668965</c:v>
                </c:pt>
                <c:pt idx="829">
                  <c:v>1.2491864557285934</c:v>
                </c:pt>
                <c:pt idx="830">
                  <c:v>1.2369722847254261</c:v>
                </c:pt>
                <c:pt idx="831">
                  <c:v>1.1683141683578662</c:v>
                </c:pt>
                <c:pt idx="832">
                  <c:v>1.2716409902840404</c:v>
                </c:pt>
                <c:pt idx="833">
                  <c:v>1.2526004702433597</c:v>
                </c:pt>
                <c:pt idx="834">
                  <c:v>1.1710727314139873</c:v>
                </c:pt>
                <c:pt idx="835">
                  <c:v>1.1867731267895667</c:v>
                </c:pt>
                <c:pt idx="836">
                  <c:v>1.2729104489373178</c:v>
                </c:pt>
                <c:pt idx="837">
                  <c:v>1.2896926720797264</c:v>
                </c:pt>
                <c:pt idx="838">
                  <c:v>1.1892057213501936</c:v>
                </c:pt>
                <c:pt idx="839">
                  <c:v>1.2795421090982213</c:v>
                </c:pt>
                <c:pt idx="840">
                  <c:v>1.2850967606720933</c:v>
                </c:pt>
                <c:pt idx="841">
                  <c:v>1.2336229370261176</c:v>
                </c:pt>
                <c:pt idx="842">
                  <c:v>1.1609578759738906</c:v>
                </c:pt>
                <c:pt idx="843">
                  <c:v>1.3393082271442802</c:v>
                </c:pt>
                <c:pt idx="844">
                  <c:v>1.256399992079509</c:v>
                </c:pt>
                <c:pt idx="845">
                  <c:v>1.2320988167224987</c:v>
                </c:pt>
                <c:pt idx="846">
                  <c:v>1.2590053069363258</c:v>
                </c:pt>
                <c:pt idx="847">
                  <c:v>1.2197887369680314</c:v>
                </c:pt>
                <c:pt idx="848">
                  <c:v>1.2782568001541008</c:v>
                </c:pt>
                <c:pt idx="849">
                  <c:v>1.2541338330809275</c:v>
                </c:pt>
                <c:pt idx="850">
                  <c:v>1.1720652076970171</c:v>
                </c:pt>
                <c:pt idx="851">
                  <c:v>1.1532162210383436</c:v>
                </c:pt>
                <c:pt idx="852">
                  <c:v>1.2989551838537565</c:v>
                </c:pt>
                <c:pt idx="853">
                  <c:v>1.2860289808913072</c:v>
                </c:pt>
                <c:pt idx="854">
                  <c:v>1.1283341585531415</c:v>
                </c:pt>
                <c:pt idx="855">
                  <c:v>1.2057436338826406</c:v>
                </c:pt>
                <c:pt idx="856">
                  <c:v>1.3169636535725786</c:v>
                </c:pt>
                <c:pt idx="857">
                  <c:v>1.2259393361575293</c:v>
                </c:pt>
                <c:pt idx="858">
                  <c:v>1.2142532200990104</c:v>
                </c:pt>
                <c:pt idx="859">
                  <c:v>1.1840617788337509</c:v>
                </c:pt>
                <c:pt idx="860">
                  <c:v>1.2412536783996222</c:v>
                </c:pt>
                <c:pt idx="861">
                  <c:v>1.259060636529314</c:v>
                </c:pt>
                <c:pt idx="862">
                  <c:v>1.1859576142029651</c:v>
                </c:pt>
                <c:pt idx="863">
                  <c:v>1.2387275740427413</c:v>
                </c:pt>
                <c:pt idx="864">
                  <c:v>1.2230145170858502</c:v>
                </c:pt>
                <c:pt idx="865">
                  <c:v>1.2673597569033981</c:v>
                </c:pt>
                <c:pt idx="866">
                  <c:v>1.3183966049212725</c:v>
                </c:pt>
                <c:pt idx="867">
                  <c:v>1.2988347705347374</c:v>
                </c:pt>
                <c:pt idx="868">
                  <c:v>1.2854645016387738</c:v>
                </c:pt>
                <c:pt idx="869">
                  <c:v>1.3111222003664305</c:v>
                </c:pt>
                <c:pt idx="870">
                  <c:v>1.17550835139863</c:v>
                </c:pt>
                <c:pt idx="871">
                  <c:v>1.19099461212237</c:v>
                </c:pt>
                <c:pt idx="872">
                  <c:v>1.3007492216505359</c:v>
                </c:pt>
                <c:pt idx="873">
                  <c:v>1.1958663023936347</c:v>
                </c:pt>
                <c:pt idx="874">
                  <c:v>1.250952752060867</c:v>
                </c:pt>
                <c:pt idx="875">
                  <c:v>1.2428835947797574</c:v>
                </c:pt>
                <c:pt idx="876">
                  <c:v>1.2268164499244782</c:v>
                </c:pt>
                <c:pt idx="877">
                  <c:v>1.202355903956255</c:v>
                </c:pt>
                <c:pt idx="878">
                  <c:v>1.2683087883243676</c:v>
                </c:pt>
                <c:pt idx="879">
                  <c:v>1.2395173972052356</c:v>
                </c:pt>
                <c:pt idx="880">
                  <c:v>1.2135208340145582</c:v>
                </c:pt>
                <c:pt idx="881">
                  <c:v>1.2188418670707608</c:v>
                </c:pt>
                <c:pt idx="882">
                  <c:v>1.1373109774948422</c:v>
                </c:pt>
                <c:pt idx="883">
                  <c:v>1.2614159792918416</c:v>
                </c:pt>
                <c:pt idx="884">
                  <c:v>1.2248046259236809</c:v>
                </c:pt>
                <c:pt idx="885">
                  <c:v>1.2355002386582661</c:v>
                </c:pt>
                <c:pt idx="886">
                  <c:v>1.2302032808996097</c:v>
                </c:pt>
                <c:pt idx="887">
                  <c:v>1.2332860825600593</c:v>
                </c:pt>
                <c:pt idx="888">
                  <c:v>1.317959147705382</c:v>
                </c:pt>
                <c:pt idx="889">
                  <c:v>1.1837292557106363</c:v>
                </c:pt>
                <c:pt idx="890">
                  <c:v>1.1735134768423694</c:v>
                </c:pt>
                <c:pt idx="891">
                  <c:v>1.22054183615282</c:v>
                </c:pt>
                <c:pt idx="892">
                  <c:v>1.2575472668942063</c:v>
                </c:pt>
                <c:pt idx="893">
                  <c:v>1.268472123538654</c:v>
                </c:pt>
                <c:pt idx="894">
                  <c:v>1.2442659341863698</c:v>
                </c:pt>
                <c:pt idx="895">
                  <c:v>1.2203165974907826</c:v>
                </c:pt>
                <c:pt idx="896">
                  <c:v>1.2239681456211795</c:v>
                </c:pt>
                <c:pt idx="897">
                  <c:v>1.2200856534441265</c:v>
                </c:pt>
                <c:pt idx="898">
                  <c:v>1.1744385779030795</c:v>
                </c:pt>
                <c:pt idx="899">
                  <c:v>1.2928401342756333</c:v>
                </c:pt>
                <c:pt idx="900">
                  <c:v>1.3325128909565005</c:v>
                </c:pt>
                <c:pt idx="901">
                  <c:v>1.2822901050384665</c:v>
                </c:pt>
                <c:pt idx="902">
                  <c:v>1.240549453134306</c:v>
                </c:pt>
                <c:pt idx="903">
                  <c:v>1.1780401377611063</c:v>
                </c:pt>
                <c:pt idx="904">
                  <c:v>1.2586277896232989</c:v>
                </c:pt>
                <c:pt idx="905">
                  <c:v>1.2257291933924641</c:v>
                </c:pt>
                <c:pt idx="906">
                  <c:v>1.1373239708334593</c:v>
                </c:pt>
                <c:pt idx="907">
                  <c:v>1.1891336864791895</c:v>
                </c:pt>
                <c:pt idx="908">
                  <c:v>1.2346748941594705</c:v>
                </c:pt>
                <c:pt idx="909">
                  <c:v>1.2066093873810981</c:v>
                </c:pt>
                <c:pt idx="910">
                  <c:v>1.2267372707163553</c:v>
                </c:pt>
                <c:pt idx="911">
                  <c:v>1.1960662255955705</c:v>
                </c:pt>
                <c:pt idx="912">
                  <c:v>1.2156024523753191</c:v>
                </c:pt>
                <c:pt idx="913">
                  <c:v>1.1885626286979565</c:v>
                </c:pt>
                <c:pt idx="914">
                  <c:v>1.2722365485081921</c:v>
                </c:pt>
                <c:pt idx="915">
                  <c:v>1.2473852121483961</c:v>
                </c:pt>
                <c:pt idx="916">
                  <c:v>1.2383249952158524</c:v>
                </c:pt>
                <c:pt idx="917">
                  <c:v>1.2438638773877062</c:v>
                </c:pt>
                <c:pt idx="918">
                  <c:v>1.2576152307612229</c:v>
                </c:pt>
                <c:pt idx="919">
                  <c:v>1.1925993660494014</c:v>
                </c:pt>
                <c:pt idx="920">
                  <c:v>1.229690704730958</c:v>
                </c:pt>
                <c:pt idx="921">
                  <c:v>1.2153889717455639</c:v>
                </c:pt>
                <c:pt idx="922">
                  <c:v>1.2336102121768771</c:v>
                </c:pt>
                <c:pt idx="923">
                  <c:v>1.1553381478098124</c:v>
                </c:pt>
                <c:pt idx="924">
                  <c:v>1.2193711727249548</c:v>
                </c:pt>
                <c:pt idx="925">
                  <c:v>1.2118618003097288</c:v>
                </c:pt>
                <c:pt idx="926">
                  <c:v>1.260534760951852</c:v>
                </c:pt>
                <c:pt idx="927">
                  <c:v>1.2502922247029478</c:v>
                </c:pt>
                <c:pt idx="928">
                  <c:v>1.176660659777073</c:v>
                </c:pt>
                <c:pt idx="929">
                  <c:v>1.2896333748941329</c:v>
                </c:pt>
                <c:pt idx="930">
                  <c:v>1.1873552209254394</c:v>
                </c:pt>
                <c:pt idx="931">
                  <c:v>1.2676741259389079</c:v>
                </c:pt>
                <c:pt idx="932">
                  <c:v>1.2646847131185381</c:v>
                </c:pt>
                <c:pt idx="933">
                  <c:v>1.2267868392673922</c:v>
                </c:pt>
                <c:pt idx="934">
                  <c:v>1.2798477441249343</c:v>
                </c:pt>
                <c:pt idx="935">
                  <c:v>1.0615870167105712</c:v>
                </c:pt>
                <c:pt idx="936">
                  <c:v>1.2095990344050798</c:v>
                </c:pt>
                <c:pt idx="937">
                  <c:v>1.2169907510496805</c:v>
                </c:pt>
                <c:pt idx="938">
                  <c:v>1.259700055398961</c:v>
                </c:pt>
                <c:pt idx="939">
                  <c:v>1.0947271661898592</c:v>
                </c:pt>
                <c:pt idx="940">
                  <c:v>1.2398889642686668</c:v>
                </c:pt>
                <c:pt idx="941">
                  <c:v>1.2488397704114436</c:v>
                </c:pt>
                <c:pt idx="942">
                  <c:v>1.3020093235021966</c:v>
                </c:pt>
                <c:pt idx="943">
                  <c:v>1.2275208466889378</c:v>
                </c:pt>
                <c:pt idx="944">
                  <c:v>1.2335919742676185</c:v>
                </c:pt>
                <c:pt idx="945">
                  <c:v>1.2639356007082547</c:v>
                </c:pt>
                <c:pt idx="946">
                  <c:v>1.2567362468015562</c:v>
                </c:pt>
                <c:pt idx="947">
                  <c:v>1.1357822960758721</c:v>
                </c:pt>
                <c:pt idx="948">
                  <c:v>1.3097060588746681</c:v>
                </c:pt>
                <c:pt idx="949">
                  <c:v>1.2762845396661455</c:v>
                </c:pt>
                <c:pt idx="950">
                  <c:v>1.2336788336789337</c:v>
                </c:pt>
                <c:pt idx="951">
                  <c:v>1.2047621987807329</c:v>
                </c:pt>
                <c:pt idx="952">
                  <c:v>1.2247941665338047</c:v>
                </c:pt>
                <c:pt idx="953">
                  <c:v>1.2343539459378818</c:v>
                </c:pt>
                <c:pt idx="954">
                  <c:v>1.2332075550192521</c:v>
                </c:pt>
                <c:pt idx="955">
                  <c:v>1.3132780054669342</c:v>
                </c:pt>
                <c:pt idx="956">
                  <c:v>1.2556611760009138</c:v>
                </c:pt>
                <c:pt idx="957">
                  <c:v>1.2493699181214257</c:v>
                </c:pt>
                <c:pt idx="958">
                  <c:v>1.2174906837280228</c:v>
                </c:pt>
                <c:pt idx="959">
                  <c:v>1.2222477944448951</c:v>
                </c:pt>
                <c:pt idx="960">
                  <c:v>1.2205932306473559</c:v>
                </c:pt>
                <c:pt idx="961">
                  <c:v>1.3033432362293291</c:v>
                </c:pt>
                <c:pt idx="962">
                  <c:v>1.2515020226443978</c:v>
                </c:pt>
                <c:pt idx="963">
                  <c:v>1.2469955574587339</c:v>
                </c:pt>
                <c:pt idx="964">
                  <c:v>1.2357254187128335</c:v>
                </c:pt>
                <c:pt idx="965">
                  <c:v>1.2540111426813998</c:v>
                </c:pt>
                <c:pt idx="966">
                  <c:v>1.2197186694791475</c:v>
                </c:pt>
                <c:pt idx="967">
                  <c:v>1.1555733472561598</c:v>
                </c:pt>
                <c:pt idx="968">
                  <c:v>1.2694550021120294</c:v>
                </c:pt>
                <c:pt idx="969">
                  <c:v>1.2162229174742845</c:v>
                </c:pt>
                <c:pt idx="970">
                  <c:v>1.1637345679304587</c:v>
                </c:pt>
                <c:pt idx="971">
                  <c:v>1.2314680980693715</c:v>
                </c:pt>
                <c:pt idx="972">
                  <c:v>1.036102432033484</c:v>
                </c:pt>
                <c:pt idx="973">
                  <c:v>1.2081808872570552</c:v>
                </c:pt>
                <c:pt idx="974">
                  <c:v>1.2769389689826656</c:v>
                </c:pt>
                <c:pt idx="975">
                  <c:v>1.1511766779000652</c:v>
                </c:pt>
                <c:pt idx="976">
                  <c:v>1.2529521452857031</c:v>
                </c:pt>
                <c:pt idx="977">
                  <c:v>1.2754385238545995</c:v>
                </c:pt>
                <c:pt idx="978">
                  <c:v>1.2782894964801497</c:v>
                </c:pt>
                <c:pt idx="979">
                  <c:v>1.2215561332025688</c:v>
                </c:pt>
                <c:pt idx="980">
                  <c:v>1.2296681029943701</c:v>
                </c:pt>
                <c:pt idx="981">
                  <c:v>1.1989947347857093</c:v>
                </c:pt>
                <c:pt idx="982">
                  <c:v>1.1939243488536204</c:v>
                </c:pt>
                <c:pt idx="983">
                  <c:v>1.3009599639218719</c:v>
                </c:pt>
                <c:pt idx="984">
                  <c:v>1.1767527661315527</c:v>
                </c:pt>
                <c:pt idx="985">
                  <c:v>1.2642177307526863</c:v>
                </c:pt>
                <c:pt idx="986">
                  <c:v>1.2756846349146636</c:v>
                </c:pt>
                <c:pt idx="987">
                  <c:v>1.2129574876164955</c:v>
                </c:pt>
                <c:pt idx="988">
                  <c:v>1.2460748106064354</c:v>
                </c:pt>
                <c:pt idx="989">
                  <c:v>1.2575455698464995</c:v>
                </c:pt>
                <c:pt idx="990">
                  <c:v>1.2065009570353553</c:v>
                </c:pt>
                <c:pt idx="991">
                  <c:v>1.2279012117145633</c:v>
                </c:pt>
                <c:pt idx="992">
                  <c:v>1.2294845563796106</c:v>
                </c:pt>
                <c:pt idx="993">
                  <c:v>1.1616396358677115</c:v>
                </c:pt>
                <c:pt idx="994">
                  <c:v>1.3374796410992185</c:v>
                </c:pt>
                <c:pt idx="995">
                  <c:v>1.263932879469748</c:v>
                </c:pt>
                <c:pt idx="996">
                  <c:v>1.2937037689791286</c:v>
                </c:pt>
                <c:pt idx="997">
                  <c:v>1.1774376211546502</c:v>
                </c:pt>
                <c:pt idx="998">
                  <c:v>1.2415913777781615</c:v>
                </c:pt>
                <c:pt idx="999">
                  <c:v>1.2254791918026386</c:v>
                </c:pt>
              </c:numCache>
            </c:numRef>
          </c:xVal>
          <c:yVal>
            <c:numRef>
              <c:f>Model!$AX$9:$AX$1008</c:f>
              <c:numCache>
                <c:formatCode>General</c:formatCode>
                <c:ptCount val="1000"/>
                <c:pt idx="0">
                  <c:v>114525.92768572361</c:v>
                </c:pt>
                <c:pt idx="1">
                  <c:v>76699.57417491464</c:v>
                </c:pt>
                <c:pt idx="2">
                  <c:v>78993.268981711139</c:v>
                </c:pt>
                <c:pt idx="3">
                  <c:v>76638.919953082208</c:v>
                </c:pt>
                <c:pt idx="4">
                  <c:v>80580.125806462325</c:v>
                </c:pt>
                <c:pt idx="5">
                  <c:v>79262.867405905694</c:v>
                </c:pt>
                <c:pt idx="6">
                  <c:v>78953.28757491149</c:v>
                </c:pt>
                <c:pt idx="7">
                  <c:v>79901.790019283202</c:v>
                </c:pt>
                <c:pt idx="8">
                  <c:v>76644.868587463949</c:v>
                </c:pt>
                <c:pt idx="9">
                  <c:v>80231.87052314906</c:v>
                </c:pt>
                <c:pt idx="10">
                  <c:v>78309.099027926495</c:v>
                </c:pt>
                <c:pt idx="11">
                  <c:v>81585.818578029997</c:v>
                </c:pt>
                <c:pt idx="12">
                  <c:v>86435.650676207588</c:v>
                </c:pt>
                <c:pt idx="13">
                  <c:v>78064.708419705668</c:v>
                </c:pt>
                <c:pt idx="14">
                  <c:v>77259.036050774594</c:v>
                </c:pt>
                <c:pt idx="15">
                  <c:v>79713.631880536734</c:v>
                </c:pt>
                <c:pt idx="16">
                  <c:v>76649.452880944853</c:v>
                </c:pt>
                <c:pt idx="17">
                  <c:v>77296.792512535423</c:v>
                </c:pt>
                <c:pt idx="18">
                  <c:v>77736.644202411175</c:v>
                </c:pt>
                <c:pt idx="19">
                  <c:v>127630.60610549311</c:v>
                </c:pt>
                <c:pt idx="20">
                  <c:v>84055.879300709203</c:v>
                </c:pt>
                <c:pt idx="21">
                  <c:v>78566.427151364478</c:v>
                </c:pt>
                <c:pt idx="22">
                  <c:v>81473.326268406468</c:v>
                </c:pt>
                <c:pt idx="23">
                  <c:v>76604.419631506345</c:v>
                </c:pt>
                <c:pt idx="24">
                  <c:v>77755.022870365894</c:v>
                </c:pt>
                <c:pt idx="25">
                  <c:v>91494.664845559193</c:v>
                </c:pt>
                <c:pt idx="26">
                  <c:v>78495.248412271132</c:v>
                </c:pt>
                <c:pt idx="27">
                  <c:v>77752.763368300395</c:v>
                </c:pt>
                <c:pt idx="28">
                  <c:v>102068.27445884756</c:v>
                </c:pt>
                <c:pt idx="29">
                  <c:v>79404.261783571783</c:v>
                </c:pt>
                <c:pt idx="30">
                  <c:v>89492.005236772238</c:v>
                </c:pt>
                <c:pt idx="31">
                  <c:v>83013.558939704948</c:v>
                </c:pt>
                <c:pt idx="32">
                  <c:v>108001.96978684323</c:v>
                </c:pt>
                <c:pt idx="33">
                  <c:v>83142.363196058315</c:v>
                </c:pt>
                <c:pt idx="34">
                  <c:v>93369.282616495446</c:v>
                </c:pt>
                <c:pt idx="35">
                  <c:v>90056.34301870779</c:v>
                </c:pt>
                <c:pt idx="36">
                  <c:v>82651.59729338155</c:v>
                </c:pt>
                <c:pt idx="37">
                  <c:v>78033.408953021659</c:v>
                </c:pt>
                <c:pt idx="38">
                  <c:v>84211.295486658695</c:v>
                </c:pt>
                <c:pt idx="39">
                  <c:v>111805.76200409667</c:v>
                </c:pt>
                <c:pt idx="40">
                  <c:v>76551.216496882611</c:v>
                </c:pt>
                <c:pt idx="41">
                  <c:v>83195.849813301946</c:v>
                </c:pt>
                <c:pt idx="42">
                  <c:v>78656.291232594289</c:v>
                </c:pt>
                <c:pt idx="43">
                  <c:v>76958.851347928678</c:v>
                </c:pt>
                <c:pt idx="44">
                  <c:v>77504.680539690933</c:v>
                </c:pt>
                <c:pt idx="45">
                  <c:v>80520.063286979523</c:v>
                </c:pt>
                <c:pt idx="46">
                  <c:v>81025.635238071802</c:v>
                </c:pt>
                <c:pt idx="47">
                  <c:v>81067.29195123208</c:v>
                </c:pt>
                <c:pt idx="48">
                  <c:v>77108.122490917653</c:v>
                </c:pt>
                <c:pt idx="49">
                  <c:v>80889.810851855786</c:v>
                </c:pt>
                <c:pt idx="50">
                  <c:v>78664.761651649838</c:v>
                </c:pt>
                <c:pt idx="51">
                  <c:v>77293.174302815853</c:v>
                </c:pt>
                <c:pt idx="52">
                  <c:v>81770.79644299022</c:v>
                </c:pt>
                <c:pt idx="53">
                  <c:v>78983.124541873636</c:v>
                </c:pt>
                <c:pt idx="54">
                  <c:v>83464.614670200128</c:v>
                </c:pt>
                <c:pt idx="55">
                  <c:v>87928.425670364173</c:v>
                </c:pt>
                <c:pt idx="56">
                  <c:v>77989.361454244543</c:v>
                </c:pt>
                <c:pt idx="57">
                  <c:v>91487.677694802667</c:v>
                </c:pt>
                <c:pt idx="58">
                  <c:v>80281.686780346092</c:v>
                </c:pt>
                <c:pt idx="59">
                  <c:v>107860.17918191789</c:v>
                </c:pt>
                <c:pt idx="60">
                  <c:v>77553.122808622196</c:v>
                </c:pt>
                <c:pt idx="61">
                  <c:v>79422.615280105019</c:v>
                </c:pt>
                <c:pt idx="62">
                  <c:v>77096.108847194249</c:v>
                </c:pt>
                <c:pt idx="63">
                  <c:v>79702.754918301274</c:v>
                </c:pt>
                <c:pt idx="64">
                  <c:v>77277.858482928277</c:v>
                </c:pt>
                <c:pt idx="65">
                  <c:v>128516.92945938074</c:v>
                </c:pt>
                <c:pt idx="66">
                  <c:v>77685.260426143475</c:v>
                </c:pt>
                <c:pt idx="67">
                  <c:v>77564.741680333886</c:v>
                </c:pt>
                <c:pt idx="68">
                  <c:v>78383.81161015344</c:v>
                </c:pt>
                <c:pt idx="69">
                  <c:v>77902.909232483886</c:v>
                </c:pt>
                <c:pt idx="70">
                  <c:v>87943.635967714712</c:v>
                </c:pt>
                <c:pt idx="71">
                  <c:v>88696.54450088751</c:v>
                </c:pt>
                <c:pt idx="72">
                  <c:v>78827.825411452475</c:v>
                </c:pt>
                <c:pt idx="73">
                  <c:v>82406.458667065672</c:v>
                </c:pt>
                <c:pt idx="74">
                  <c:v>76892.795534866862</c:v>
                </c:pt>
                <c:pt idx="75">
                  <c:v>76476.808895459166</c:v>
                </c:pt>
                <c:pt idx="76">
                  <c:v>78374.676144211422</c:v>
                </c:pt>
                <c:pt idx="77">
                  <c:v>78281.68142860537</c:v>
                </c:pt>
                <c:pt idx="78">
                  <c:v>79439.409388945569</c:v>
                </c:pt>
                <c:pt idx="79">
                  <c:v>80174.81246348322</c:v>
                </c:pt>
                <c:pt idx="80">
                  <c:v>83280.056929543294</c:v>
                </c:pt>
                <c:pt idx="81">
                  <c:v>78222.167639602631</c:v>
                </c:pt>
                <c:pt idx="82">
                  <c:v>79105.667147502696</c:v>
                </c:pt>
                <c:pt idx="83">
                  <c:v>78691.308913079731</c:v>
                </c:pt>
                <c:pt idx="84">
                  <c:v>77843.844037704679</c:v>
                </c:pt>
                <c:pt idx="85">
                  <c:v>79521.829136999702</c:v>
                </c:pt>
                <c:pt idx="86">
                  <c:v>76972.183899751122</c:v>
                </c:pt>
                <c:pt idx="87">
                  <c:v>80873.14329870505</c:v>
                </c:pt>
                <c:pt idx="88">
                  <c:v>79250.915296094012</c:v>
                </c:pt>
                <c:pt idx="89">
                  <c:v>76940.276681580057</c:v>
                </c:pt>
                <c:pt idx="90">
                  <c:v>79530.125416910436</c:v>
                </c:pt>
                <c:pt idx="91">
                  <c:v>95752.30697104428</c:v>
                </c:pt>
                <c:pt idx="92">
                  <c:v>78291.692940167093</c:v>
                </c:pt>
                <c:pt idx="93">
                  <c:v>77189.812656848924</c:v>
                </c:pt>
                <c:pt idx="94">
                  <c:v>81054.919855493528</c:v>
                </c:pt>
                <c:pt idx="95">
                  <c:v>79419.314731968028</c:v>
                </c:pt>
                <c:pt idx="96">
                  <c:v>77721.916092188534</c:v>
                </c:pt>
                <c:pt idx="97">
                  <c:v>77153.599280205992</c:v>
                </c:pt>
                <c:pt idx="98">
                  <c:v>76974.290595195576</c:v>
                </c:pt>
                <c:pt idx="99">
                  <c:v>110461.51564938511</c:v>
                </c:pt>
                <c:pt idx="100">
                  <c:v>77915.624388106444</c:v>
                </c:pt>
                <c:pt idx="101">
                  <c:v>76773.011850605442</c:v>
                </c:pt>
                <c:pt idx="102">
                  <c:v>78760.473942048062</c:v>
                </c:pt>
                <c:pt idx="103">
                  <c:v>86446.001577450457</c:v>
                </c:pt>
                <c:pt idx="104">
                  <c:v>79968.794255307133</c:v>
                </c:pt>
                <c:pt idx="105">
                  <c:v>78839.935229318755</c:v>
                </c:pt>
                <c:pt idx="106">
                  <c:v>77663.126375505075</c:v>
                </c:pt>
                <c:pt idx="107">
                  <c:v>78738.183895122813</c:v>
                </c:pt>
                <c:pt idx="108">
                  <c:v>78011.277423318665</c:v>
                </c:pt>
                <c:pt idx="109">
                  <c:v>103799.11927190176</c:v>
                </c:pt>
                <c:pt idx="110">
                  <c:v>90984.533750685892</c:v>
                </c:pt>
                <c:pt idx="111">
                  <c:v>77806.94600394569</c:v>
                </c:pt>
                <c:pt idx="112">
                  <c:v>78246.014792106696</c:v>
                </c:pt>
                <c:pt idx="113">
                  <c:v>80547.361718258355</c:v>
                </c:pt>
                <c:pt idx="114">
                  <c:v>104940.90123818703</c:v>
                </c:pt>
                <c:pt idx="115">
                  <c:v>80674.278209299417</c:v>
                </c:pt>
                <c:pt idx="116">
                  <c:v>80393.49535048187</c:v>
                </c:pt>
                <c:pt idx="117">
                  <c:v>83115.071879657466</c:v>
                </c:pt>
                <c:pt idx="118">
                  <c:v>78657.24934191689</c:v>
                </c:pt>
                <c:pt idx="119">
                  <c:v>77606.110747459621</c:v>
                </c:pt>
                <c:pt idx="120">
                  <c:v>80092.123140496245</c:v>
                </c:pt>
                <c:pt idx="121">
                  <c:v>78369.589152863831</c:v>
                </c:pt>
                <c:pt idx="122">
                  <c:v>78959.369793389807</c:v>
                </c:pt>
                <c:pt idx="123">
                  <c:v>84369.228236068753</c:v>
                </c:pt>
                <c:pt idx="124">
                  <c:v>77504.678511943348</c:v>
                </c:pt>
                <c:pt idx="125">
                  <c:v>79948.216127180844</c:v>
                </c:pt>
                <c:pt idx="126">
                  <c:v>84638.483137717063</c:v>
                </c:pt>
                <c:pt idx="127">
                  <c:v>77028.200507807167</c:v>
                </c:pt>
                <c:pt idx="128">
                  <c:v>77495.011790044096</c:v>
                </c:pt>
                <c:pt idx="129">
                  <c:v>78224.312030587025</c:v>
                </c:pt>
                <c:pt idx="130">
                  <c:v>77406.255718499946</c:v>
                </c:pt>
                <c:pt idx="131">
                  <c:v>77585.319702395238</c:v>
                </c:pt>
                <c:pt idx="132">
                  <c:v>77327.284019248211</c:v>
                </c:pt>
                <c:pt idx="133">
                  <c:v>80518.634883492414</c:v>
                </c:pt>
                <c:pt idx="134">
                  <c:v>77363.463246755869</c:v>
                </c:pt>
                <c:pt idx="135">
                  <c:v>85663.011512502562</c:v>
                </c:pt>
                <c:pt idx="136">
                  <c:v>88195.000054987293</c:v>
                </c:pt>
                <c:pt idx="137">
                  <c:v>78254.053353252646</c:v>
                </c:pt>
                <c:pt idx="138">
                  <c:v>78627.423442817002</c:v>
                </c:pt>
                <c:pt idx="139">
                  <c:v>85731.703099578241</c:v>
                </c:pt>
                <c:pt idx="140">
                  <c:v>80046.867451892947</c:v>
                </c:pt>
                <c:pt idx="141">
                  <c:v>77375.695251206926</c:v>
                </c:pt>
                <c:pt idx="142">
                  <c:v>81181.148086843503</c:v>
                </c:pt>
                <c:pt idx="143">
                  <c:v>78695.560437017935</c:v>
                </c:pt>
                <c:pt idx="144">
                  <c:v>78836.953624490066</c:v>
                </c:pt>
                <c:pt idx="145">
                  <c:v>82888.338892210391</c:v>
                </c:pt>
                <c:pt idx="146">
                  <c:v>79152.097200550663</c:v>
                </c:pt>
                <c:pt idx="147">
                  <c:v>76747.8675304153</c:v>
                </c:pt>
                <c:pt idx="148">
                  <c:v>78161.817444074113</c:v>
                </c:pt>
                <c:pt idx="149">
                  <c:v>77020.874567165316</c:v>
                </c:pt>
                <c:pt idx="150">
                  <c:v>79000.277736776421</c:v>
                </c:pt>
                <c:pt idx="151">
                  <c:v>83347.46505009057</c:v>
                </c:pt>
                <c:pt idx="152">
                  <c:v>79187.009829472532</c:v>
                </c:pt>
                <c:pt idx="153">
                  <c:v>80437.187535468925</c:v>
                </c:pt>
                <c:pt idx="154">
                  <c:v>80896.083890240625</c:v>
                </c:pt>
                <c:pt idx="155">
                  <c:v>86032.733486308964</c:v>
                </c:pt>
                <c:pt idx="156">
                  <c:v>76988.984122904832</c:v>
                </c:pt>
                <c:pt idx="157">
                  <c:v>90484.789055893358</c:v>
                </c:pt>
                <c:pt idx="158">
                  <c:v>79016.078924899775</c:v>
                </c:pt>
                <c:pt idx="159">
                  <c:v>80646.296987840557</c:v>
                </c:pt>
                <c:pt idx="160">
                  <c:v>77442.705848457903</c:v>
                </c:pt>
                <c:pt idx="161">
                  <c:v>90246.496087165666</c:v>
                </c:pt>
                <c:pt idx="162">
                  <c:v>77696.5013728224</c:v>
                </c:pt>
                <c:pt idx="163">
                  <c:v>83359.887095372833</c:v>
                </c:pt>
                <c:pt idx="164">
                  <c:v>77436.66847890729</c:v>
                </c:pt>
                <c:pt idx="165">
                  <c:v>78264.50167170458</c:v>
                </c:pt>
                <c:pt idx="166">
                  <c:v>84909.182477431707</c:v>
                </c:pt>
                <c:pt idx="167">
                  <c:v>89449.559923836641</c:v>
                </c:pt>
                <c:pt idx="168">
                  <c:v>78806.58606290225</c:v>
                </c:pt>
                <c:pt idx="169">
                  <c:v>79189.216955538548</c:v>
                </c:pt>
                <c:pt idx="170">
                  <c:v>96363.642804679752</c:v>
                </c:pt>
                <c:pt idx="171">
                  <c:v>78205.081010117516</c:v>
                </c:pt>
                <c:pt idx="172">
                  <c:v>81782.838518129429</c:v>
                </c:pt>
                <c:pt idx="173">
                  <c:v>77741.761582328996</c:v>
                </c:pt>
                <c:pt idx="174">
                  <c:v>82493.818190318663</c:v>
                </c:pt>
                <c:pt idx="175">
                  <c:v>77688.154619636756</c:v>
                </c:pt>
                <c:pt idx="176">
                  <c:v>78693.418957845803</c:v>
                </c:pt>
                <c:pt idx="177">
                  <c:v>77123.149901348588</c:v>
                </c:pt>
                <c:pt idx="178">
                  <c:v>87045.09467460771</c:v>
                </c:pt>
                <c:pt idx="179">
                  <c:v>77443.304776525241</c:v>
                </c:pt>
                <c:pt idx="180">
                  <c:v>83839.339433324916</c:v>
                </c:pt>
                <c:pt idx="181">
                  <c:v>80690.919941302709</c:v>
                </c:pt>
                <c:pt idx="182">
                  <c:v>76577.742885833533</c:v>
                </c:pt>
                <c:pt idx="183">
                  <c:v>82086.940885958727</c:v>
                </c:pt>
                <c:pt idx="184">
                  <c:v>83304.630360022114</c:v>
                </c:pt>
                <c:pt idx="185">
                  <c:v>80384.507939257412</c:v>
                </c:pt>
                <c:pt idx="186">
                  <c:v>91677.22025541203</c:v>
                </c:pt>
                <c:pt idx="187">
                  <c:v>76827.357135147584</c:v>
                </c:pt>
                <c:pt idx="188">
                  <c:v>81274.369697333954</c:v>
                </c:pt>
                <c:pt idx="189">
                  <c:v>81489.826547975375</c:v>
                </c:pt>
                <c:pt idx="190">
                  <c:v>103993.02231772558</c:v>
                </c:pt>
                <c:pt idx="191">
                  <c:v>87283.049496478925</c:v>
                </c:pt>
                <c:pt idx="192">
                  <c:v>86279.150815812711</c:v>
                </c:pt>
                <c:pt idx="193">
                  <c:v>77030.23138980224</c:v>
                </c:pt>
                <c:pt idx="194">
                  <c:v>77117.789113896477</c:v>
                </c:pt>
                <c:pt idx="195">
                  <c:v>93155.832599222398</c:v>
                </c:pt>
                <c:pt idx="196">
                  <c:v>76820.134422857707</c:v>
                </c:pt>
                <c:pt idx="197">
                  <c:v>78939.281036458284</c:v>
                </c:pt>
                <c:pt idx="198">
                  <c:v>83396.097227026024</c:v>
                </c:pt>
                <c:pt idx="199">
                  <c:v>82700.193158796785</c:v>
                </c:pt>
                <c:pt idx="200">
                  <c:v>86893.059307277144</c:v>
                </c:pt>
                <c:pt idx="201">
                  <c:v>86563.981909267779</c:v>
                </c:pt>
                <c:pt idx="202">
                  <c:v>79381.030479577108</c:v>
                </c:pt>
                <c:pt idx="203">
                  <c:v>82921.310596827534</c:v>
                </c:pt>
                <c:pt idx="204">
                  <c:v>77828.747889846563</c:v>
                </c:pt>
                <c:pt idx="205">
                  <c:v>76687.491009483201</c:v>
                </c:pt>
                <c:pt idx="206">
                  <c:v>79588.292539960603</c:v>
                </c:pt>
                <c:pt idx="207">
                  <c:v>99782.914704291514</c:v>
                </c:pt>
                <c:pt idx="208">
                  <c:v>79995.436842560812</c:v>
                </c:pt>
                <c:pt idx="209">
                  <c:v>94645.016686266375</c:v>
                </c:pt>
                <c:pt idx="210">
                  <c:v>77409.405280288527</c:v>
                </c:pt>
                <c:pt idx="211">
                  <c:v>84616.455196973824</c:v>
                </c:pt>
                <c:pt idx="212">
                  <c:v>77089.261983529301</c:v>
                </c:pt>
                <c:pt idx="213">
                  <c:v>78694.587045747292</c:v>
                </c:pt>
                <c:pt idx="214">
                  <c:v>96331.749706916627</c:v>
                </c:pt>
                <c:pt idx="215">
                  <c:v>78665.249662727903</c:v>
                </c:pt>
                <c:pt idx="216">
                  <c:v>85447.575979300222</c:v>
                </c:pt>
                <c:pt idx="217">
                  <c:v>81962.826644701039</c:v>
                </c:pt>
                <c:pt idx="218">
                  <c:v>174806.52129317331</c:v>
                </c:pt>
                <c:pt idx="219">
                  <c:v>77420.011502434209</c:v>
                </c:pt>
                <c:pt idx="220">
                  <c:v>83470.432249408419</c:v>
                </c:pt>
                <c:pt idx="221">
                  <c:v>80771.421536901558</c:v>
                </c:pt>
                <c:pt idx="222">
                  <c:v>77951.368626186886</c:v>
                </c:pt>
                <c:pt idx="223">
                  <c:v>80295.191148210462</c:v>
                </c:pt>
                <c:pt idx="224">
                  <c:v>81991.754648160015</c:v>
                </c:pt>
                <c:pt idx="225">
                  <c:v>78405.04575667037</c:v>
                </c:pt>
                <c:pt idx="226">
                  <c:v>85748.572065973291</c:v>
                </c:pt>
                <c:pt idx="227">
                  <c:v>89120.852153343803</c:v>
                </c:pt>
                <c:pt idx="228">
                  <c:v>80901.386756833715</c:v>
                </c:pt>
                <c:pt idx="229">
                  <c:v>76515.563293461819</c:v>
                </c:pt>
                <c:pt idx="230">
                  <c:v>77197.294763678641</c:v>
                </c:pt>
                <c:pt idx="231">
                  <c:v>81114.109404503251</c:v>
                </c:pt>
                <c:pt idx="232">
                  <c:v>78534.28008999383</c:v>
                </c:pt>
                <c:pt idx="233">
                  <c:v>77562.852550215815</c:v>
                </c:pt>
                <c:pt idx="234">
                  <c:v>80364.678466743877</c:v>
                </c:pt>
                <c:pt idx="235">
                  <c:v>90674.595359803003</c:v>
                </c:pt>
                <c:pt idx="236">
                  <c:v>82251.337086912579</c:v>
                </c:pt>
                <c:pt idx="237">
                  <c:v>78103.758734020579</c:v>
                </c:pt>
                <c:pt idx="238">
                  <c:v>77418.652360240027</c:v>
                </c:pt>
                <c:pt idx="239">
                  <c:v>79083.121670178545</c:v>
                </c:pt>
                <c:pt idx="240">
                  <c:v>76690.109100758826</c:v>
                </c:pt>
                <c:pt idx="241">
                  <c:v>77746.557216643763</c:v>
                </c:pt>
                <c:pt idx="242">
                  <c:v>76898.592303477533</c:v>
                </c:pt>
                <c:pt idx="243">
                  <c:v>81268.777035616964</c:v>
                </c:pt>
                <c:pt idx="244">
                  <c:v>77750.694586270212</c:v>
                </c:pt>
                <c:pt idx="245">
                  <c:v>82561.341040305822</c:v>
                </c:pt>
                <c:pt idx="246">
                  <c:v>78493.279677750688</c:v>
                </c:pt>
                <c:pt idx="247">
                  <c:v>76956.186859173962</c:v>
                </c:pt>
                <c:pt idx="248">
                  <c:v>79200.618623345421</c:v>
                </c:pt>
                <c:pt idx="249">
                  <c:v>88364.091794808744</c:v>
                </c:pt>
                <c:pt idx="250">
                  <c:v>77723.042313637518</c:v>
                </c:pt>
                <c:pt idx="251">
                  <c:v>79769.041476780723</c:v>
                </c:pt>
                <c:pt idx="252">
                  <c:v>80974.935800142863</c:v>
                </c:pt>
                <c:pt idx="253">
                  <c:v>77327.089364233587</c:v>
                </c:pt>
                <c:pt idx="254">
                  <c:v>77766.289302982041</c:v>
                </c:pt>
                <c:pt idx="255">
                  <c:v>84629.616726226042</c:v>
                </c:pt>
                <c:pt idx="256">
                  <c:v>80794.043656200331</c:v>
                </c:pt>
                <c:pt idx="257">
                  <c:v>78035.870232133107</c:v>
                </c:pt>
                <c:pt idx="258">
                  <c:v>81916.396920582221</c:v>
                </c:pt>
                <c:pt idx="259">
                  <c:v>86624.870182841143</c:v>
                </c:pt>
                <c:pt idx="260">
                  <c:v>82909.515657166892</c:v>
                </c:pt>
                <c:pt idx="261">
                  <c:v>92558.747864320176</c:v>
                </c:pt>
                <c:pt idx="262">
                  <c:v>76609.969633554807</c:v>
                </c:pt>
                <c:pt idx="263">
                  <c:v>77049.029743078121</c:v>
                </c:pt>
                <c:pt idx="264">
                  <c:v>78333.072947901615</c:v>
                </c:pt>
                <c:pt idx="265">
                  <c:v>80170.17931939775</c:v>
                </c:pt>
                <c:pt idx="266">
                  <c:v>76504.74288561524</c:v>
                </c:pt>
                <c:pt idx="267">
                  <c:v>102849.79911852619</c:v>
                </c:pt>
                <c:pt idx="268">
                  <c:v>140518.33833514299</c:v>
                </c:pt>
                <c:pt idx="269">
                  <c:v>93750.279878606452</c:v>
                </c:pt>
                <c:pt idx="270">
                  <c:v>76819.161097359465</c:v>
                </c:pt>
                <c:pt idx="271">
                  <c:v>84804.371800228982</c:v>
                </c:pt>
                <c:pt idx="272">
                  <c:v>83574.707953028003</c:v>
                </c:pt>
                <c:pt idx="273">
                  <c:v>79160.419736067881</c:v>
                </c:pt>
                <c:pt idx="274">
                  <c:v>81554.936213917099</c:v>
                </c:pt>
                <c:pt idx="275">
                  <c:v>77970.745344884243</c:v>
                </c:pt>
                <c:pt idx="276">
                  <c:v>87680.182615506346</c:v>
                </c:pt>
                <c:pt idx="277">
                  <c:v>85260.892502880626</c:v>
                </c:pt>
                <c:pt idx="278">
                  <c:v>78942.855584950172</c:v>
                </c:pt>
                <c:pt idx="279">
                  <c:v>88181.916098794929</c:v>
                </c:pt>
                <c:pt idx="280">
                  <c:v>80678.045212039156</c:v>
                </c:pt>
                <c:pt idx="281">
                  <c:v>79614.318308974645</c:v>
                </c:pt>
                <c:pt idx="282">
                  <c:v>86184.179403162707</c:v>
                </c:pt>
                <c:pt idx="283">
                  <c:v>79886.603382704547</c:v>
                </c:pt>
                <c:pt idx="284">
                  <c:v>82535.073903057419</c:v>
                </c:pt>
                <c:pt idx="285">
                  <c:v>76721.706128032689</c:v>
                </c:pt>
                <c:pt idx="286">
                  <c:v>96711.411169737607</c:v>
                </c:pt>
                <c:pt idx="287">
                  <c:v>79669.59215002766</c:v>
                </c:pt>
                <c:pt idx="288">
                  <c:v>86881.617791160243</c:v>
                </c:pt>
                <c:pt idx="289">
                  <c:v>79328.807318342049</c:v>
                </c:pt>
                <c:pt idx="290">
                  <c:v>76846.286226169294</c:v>
                </c:pt>
                <c:pt idx="291">
                  <c:v>77788.621270964213</c:v>
                </c:pt>
                <c:pt idx="292">
                  <c:v>87270.613580221281</c:v>
                </c:pt>
                <c:pt idx="293">
                  <c:v>77877.626862516961</c:v>
                </c:pt>
                <c:pt idx="294">
                  <c:v>81073.563954455763</c:v>
                </c:pt>
                <c:pt idx="295">
                  <c:v>76806.593221979158</c:v>
                </c:pt>
                <c:pt idx="296">
                  <c:v>77193.420797103507</c:v>
                </c:pt>
                <c:pt idx="297">
                  <c:v>79275.877866209921</c:v>
                </c:pt>
                <c:pt idx="298">
                  <c:v>91818.713693909027</c:v>
                </c:pt>
                <c:pt idx="299">
                  <c:v>79920.699116238975</c:v>
                </c:pt>
                <c:pt idx="300">
                  <c:v>78075.525787912411</c:v>
                </c:pt>
                <c:pt idx="301">
                  <c:v>79593.20445892337</c:v>
                </c:pt>
                <c:pt idx="302">
                  <c:v>85642.703600133944</c:v>
                </c:pt>
                <c:pt idx="303">
                  <c:v>81648.022757094644</c:v>
                </c:pt>
                <c:pt idx="304">
                  <c:v>99961.84477794994</c:v>
                </c:pt>
                <c:pt idx="305">
                  <c:v>80260.425018015929</c:v>
                </c:pt>
                <c:pt idx="306">
                  <c:v>76983.205517603288</c:v>
                </c:pt>
                <c:pt idx="307">
                  <c:v>78042.096877705539</c:v>
                </c:pt>
                <c:pt idx="308">
                  <c:v>87717.087866261703</c:v>
                </c:pt>
                <c:pt idx="309">
                  <c:v>88288.234469354502</c:v>
                </c:pt>
                <c:pt idx="310">
                  <c:v>79970.619804376882</c:v>
                </c:pt>
                <c:pt idx="311">
                  <c:v>79967.187739443878</c:v>
                </c:pt>
                <c:pt idx="312">
                  <c:v>76414.101824233396</c:v>
                </c:pt>
                <c:pt idx="313">
                  <c:v>77346.646769787039</c:v>
                </c:pt>
                <c:pt idx="314">
                  <c:v>77422.714471233528</c:v>
                </c:pt>
                <c:pt idx="315">
                  <c:v>80389.617535085068</c:v>
                </c:pt>
                <c:pt idx="316">
                  <c:v>85016.567317717316</c:v>
                </c:pt>
                <c:pt idx="317">
                  <c:v>77507.009794048965</c:v>
                </c:pt>
                <c:pt idx="318">
                  <c:v>77577.464959807403</c:v>
                </c:pt>
                <c:pt idx="319">
                  <c:v>82843.576871961704</c:v>
                </c:pt>
                <c:pt idx="320">
                  <c:v>87466.231185456563</c:v>
                </c:pt>
                <c:pt idx="321">
                  <c:v>82952.562363104313</c:v>
                </c:pt>
                <c:pt idx="322">
                  <c:v>79077.791337174654</c:v>
                </c:pt>
                <c:pt idx="323">
                  <c:v>80457.788155499496</c:v>
                </c:pt>
                <c:pt idx="324">
                  <c:v>101322.39444060663</c:v>
                </c:pt>
                <c:pt idx="325">
                  <c:v>104252.15251601147</c:v>
                </c:pt>
                <c:pt idx="326">
                  <c:v>96232.743521515105</c:v>
                </c:pt>
                <c:pt idx="327">
                  <c:v>102632.22238280142</c:v>
                </c:pt>
                <c:pt idx="328">
                  <c:v>77017.553555620339</c:v>
                </c:pt>
                <c:pt idx="329">
                  <c:v>80224.093186400307</c:v>
                </c:pt>
                <c:pt idx="330">
                  <c:v>139651.34281753359</c:v>
                </c:pt>
                <c:pt idx="331">
                  <c:v>76866.665250729522</c:v>
                </c:pt>
                <c:pt idx="332">
                  <c:v>78097.422677123177</c:v>
                </c:pt>
                <c:pt idx="333">
                  <c:v>76958.751178197155</c:v>
                </c:pt>
                <c:pt idx="334">
                  <c:v>88348.087599781167</c:v>
                </c:pt>
                <c:pt idx="335">
                  <c:v>95886.188117722777</c:v>
                </c:pt>
                <c:pt idx="336">
                  <c:v>77104.021630193514</c:v>
                </c:pt>
                <c:pt idx="337">
                  <c:v>76998.733825283343</c:v>
                </c:pt>
                <c:pt idx="338">
                  <c:v>87976.391634375017</c:v>
                </c:pt>
                <c:pt idx="339">
                  <c:v>80408.165386468201</c:v>
                </c:pt>
                <c:pt idx="340">
                  <c:v>77717.247990505188</c:v>
                </c:pt>
                <c:pt idx="341">
                  <c:v>79349.968651734394</c:v>
                </c:pt>
                <c:pt idx="342">
                  <c:v>168832.61718629691</c:v>
                </c:pt>
                <c:pt idx="343">
                  <c:v>78307.028841161824</c:v>
                </c:pt>
                <c:pt idx="344">
                  <c:v>80442.761604268628</c:v>
                </c:pt>
                <c:pt idx="345">
                  <c:v>78645.550571135886</c:v>
                </c:pt>
                <c:pt idx="346">
                  <c:v>160757.24798410002</c:v>
                </c:pt>
                <c:pt idx="347">
                  <c:v>77057.305252962789</c:v>
                </c:pt>
                <c:pt idx="348">
                  <c:v>92786.800772874936</c:v>
                </c:pt>
                <c:pt idx="349">
                  <c:v>80999.154089173753</c:v>
                </c:pt>
                <c:pt idx="350">
                  <c:v>97366.248388189561</c:v>
                </c:pt>
                <c:pt idx="351">
                  <c:v>76767.601776705938</c:v>
                </c:pt>
                <c:pt idx="352">
                  <c:v>78401.87723035313</c:v>
                </c:pt>
                <c:pt idx="353">
                  <c:v>81757.71861836483</c:v>
                </c:pt>
                <c:pt idx="354">
                  <c:v>77320.345896099781</c:v>
                </c:pt>
                <c:pt idx="355">
                  <c:v>76797.772043089411</c:v>
                </c:pt>
                <c:pt idx="356">
                  <c:v>77489.595080902902</c:v>
                </c:pt>
                <c:pt idx="357">
                  <c:v>77806.481551833625</c:v>
                </c:pt>
                <c:pt idx="358">
                  <c:v>101528.20934839138</c:v>
                </c:pt>
                <c:pt idx="359">
                  <c:v>82991.16860352752</c:v>
                </c:pt>
                <c:pt idx="360">
                  <c:v>77184.616113153636</c:v>
                </c:pt>
                <c:pt idx="361">
                  <c:v>76674.70664261104</c:v>
                </c:pt>
                <c:pt idx="362">
                  <c:v>92989.480269633728</c:v>
                </c:pt>
                <c:pt idx="363">
                  <c:v>80439.618098683073</c:v>
                </c:pt>
                <c:pt idx="364">
                  <c:v>80528.530220250221</c:v>
                </c:pt>
                <c:pt idx="365">
                  <c:v>89129.636252435448</c:v>
                </c:pt>
                <c:pt idx="366">
                  <c:v>104796.30144774399</c:v>
                </c:pt>
                <c:pt idx="367">
                  <c:v>79900.853078670145</c:v>
                </c:pt>
                <c:pt idx="368">
                  <c:v>77269.115583838677</c:v>
                </c:pt>
                <c:pt idx="369">
                  <c:v>77868.322826197837</c:v>
                </c:pt>
                <c:pt idx="370">
                  <c:v>80717.130549011214</c:v>
                </c:pt>
                <c:pt idx="371">
                  <c:v>96396.264504801817</c:v>
                </c:pt>
                <c:pt idx="372">
                  <c:v>80960.160057695044</c:v>
                </c:pt>
                <c:pt idx="373">
                  <c:v>82050.76706416416</c:v>
                </c:pt>
                <c:pt idx="374">
                  <c:v>78464.713370566082</c:v>
                </c:pt>
                <c:pt idx="375">
                  <c:v>77409.952608335152</c:v>
                </c:pt>
                <c:pt idx="376">
                  <c:v>83211.212961892437</c:v>
                </c:pt>
                <c:pt idx="377">
                  <c:v>92474.13877827274</c:v>
                </c:pt>
                <c:pt idx="378">
                  <c:v>80817.991703690612</c:v>
                </c:pt>
                <c:pt idx="379">
                  <c:v>80717.269676928452</c:v>
                </c:pt>
                <c:pt idx="380">
                  <c:v>78083.386324392108</c:v>
                </c:pt>
                <c:pt idx="381">
                  <c:v>82944.875705373706</c:v>
                </c:pt>
                <c:pt idx="382">
                  <c:v>88754.602837091748</c:v>
                </c:pt>
                <c:pt idx="383">
                  <c:v>77303.375381941121</c:v>
                </c:pt>
                <c:pt idx="384">
                  <c:v>80365.778868600406</c:v>
                </c:pt>
                <c:pt idx="385">
                  <c:v>87271.69522603706</c:v>
                </c:pt>
                <c:pt idx="386">
                  <c:v>79956.84268901746</c:v>
                </c:pt>
                <c:pt idx="387">
                  <c:v>77573.176018317536</c:v>
                </c:pt>
                <c:pt idx="388">
                  <c:v>84352.166272248636</c:v>
                </c:pt>
                <c:pt idx="389">
                  <c:v>78001.3543441566</c:v>
                </c:pt>
                <c:pt idx="390">
                  <c:v>77846.489049777505</c:v>
                </c:pt>
                <c:pt idx="391">
                  <c:v>80215.039529660848</c:v>
                </c:pt>
                <c:pt idx="392">
                  <c:v>86814.649256449164</c:v>
                </c:pt>
                <c:pt idx="393">
                  <c:v>87748.437617217336</c:v>
                </c:pt>
                <c:pt idx="394">
                  <c:v>81131.707994552795</c:v>
                </c:pt>
                <c:pt idx="395">
                  <c:v>76679.059333363592</c:v>
                </c:pt>
                <c:pt idx="396">
                  <c:v>88438.722205346028</c:v>
                </c:pt>
                <c:pt idx="397">
                  <c:v>79124.24213290769</c:v>
                </c:pt>
                <c:pt idx="398">
                  <c:v>84350.831330990681</c:v>
                </c:pt>
                <c:pt idx="399">
                  <c:v>86690.308247808978</c:v>
                </c:pt>
                <c:pt idx="400">
                  <c:v>90382.498371490001</c:v>
                </c:pt>
                <c:pt idx="401">
                  <c:v>81796.059941268395</c:v>
                </c:pt>
                <c:pt idx="402">
                  <c:v>77358.242939017859</c:v>
                </c:pt>
                <c:pt idx="403">
                  <c:v>78777.038961737271</c:v>
                </c:pt>
                <c:pt idx="404">
                  <c:v>83468.015084083192</c:v>
                </c:pt>
                <c:pt idx="405">
                  <c:v>95457.402258692367</c:v>
                </c:pt>
                <c:pt idx="406">
                  <c:v>85988.927936139706</c:v>
                </c:pt>
                <c:pt idx="407">
                  <c:v>78538.078998431738</c:v>
                </c:pt>
                <c:pt idx="408">
                  <c:v>79023.651682304568</c:v>
                </c:pt>
                <c:pt idx="409">
                  <c:v>82914.735120403246</c:v>
                </c:pt>
                <c:pt idx="410">
                  <c:v>90386.351470198017</c:v>
                </c:pt>
                <c:pt idx="411">
                  <c:v>79300.92424679191</c:v>
                </c:pt>
                <c:pt idx="412">
                  <c:v>77456.152525790996</c:v>
                </c:pt>
                <c:pt idx="413">
                  <c:v>77030.251534612151</c:v>
                </c:pt>
                <c:pt idx="414">
                  <c:v>80329.439808533789</c:v>
                </c:pt>
                <c:pt idx="415">
                  <c:v>79765.587093609895</c:v>
                </c:pt>
                <c:pt idx="416">
                  <c:v>82107.598305907479</c:v>
                </c:pt>
                <c:pt idx="417">
                  <c:v>91720.383159107063</c:v>
                </c:pt>
                <c:pt idx="418">
                  <c:v>91915.361298873104</c:v>
                </c:pt>
                <c:pt idx="419">
                  <c:v>81172.361088435151</c:v>
                </c:pt>
                <c:pt idx="420">
                  <c:v>98940.416003330334</c:v>
                </c:pt>
                <c:pt idx="421">
                  <c:v>76774.949581988214</c:v>
                </c:pt>
                <c:pt idx="422">
                  <c:v>79086.315159706253</c:v>
                </c:pt>
                <c:pt idx="423">
                  <c:v>79306.437534825585</c:v>
                </c:pt>
                <c:pt idx="424">
                  <c:v>91017.397137756372</c:v>
                </c:pt>
                <c:pt idx="425">
                  <c:v>81945.931211372343</c:v>
                </c:pt>
                <c:pt idx="426">
                  <c:v>93666.331186204654</c:v>
                </c:pt>
                <c:pt idx="427">
                  <c:v>76890.740823403554</c:v>
                </c:pt>
                <c:pt idx="428">
                  <c:v>85893.99295314301</c:v>
                </c:pt>
                <c:pt idx="429">
                  <c:v>80612.922739895483</c:v>
                </c:pt>
                <c:pt idx="430">
                  <c:v>90100.344555857184</c:v>
                </c:pt>
                <c:pt idx="431">
                  <c:v>96953.460132653345</c:v>
                </c:pt>
                <c:pt idx="432">
                  <c:v>83393.812676196714</c:v>
                </c:pt>
                <c:pt idx="433">
                  <c:v>78216.370759185476</c:v>
                </c:pt>
                <c:pt idx="434">
                  <c:v>76812.055353741118</c:v>
                </c:pt>
                <c:pt idx="435">
                  <c:v>94857.472794107176</c:v>
                </c:pt>
                <c:pt idx="436">
                  <c:v>80843.653269131231</c:v>
                </c:pt>
                <c:pt idx="437">
                  <c:v>78070.969572262387</c:v>
                </c:pt>
                <c:pt idx="438">
                  <c:v>78242.532540060201</c:v>
                </c:pt>
                <c:pt idx="439">
                  <c:v>87858.022151422541</c:v>
                </c:pt>
                <c:pt idx="440">
                  <c:v>77845.966884053807</c:v>
                </c:pt>
                <c:pt idx="441">
                  <c:v>81004.319656652602</c:v>
                </c:pt>
                <c:pt idx="442">
                  <c:v>78216.33451513949</c:v>
                </c:pt>
                <c:pt idx="443">
                  <c:v>77211.839749307022</c:v>
                </c:pt>
                <c:pt idx="444">
                  <c:v>79939.558636215806</c:v>
                </c:pt>
                <c:pt idx="445">
                  <c:v>79657.393121459972</c:v>
                </c:pt>
                <c:pt idx="446">
                  <c:v>80106.646982663369</c:v>
                </c:pt>
                <c:pt idx="447">
                  <c:v>76822.144214794374</c:v>
                </c:pt>
                <c:pt idx="448">
                  <c:v>77205.834073959515</c:v>
                </c:pt>
                <c:pt idx="449">
                  <c:v>77211.522026949067</c:v>
                </c:pt>
                <c:pt idx="450">
                  <c:v>76771.652211280001</c:v>
                </c:pt>
                <c:pt idx="451">
                  <c:v>76868.325623564713</c:v>
                </c:pt>
                <c:pt idx="452">
                  <c:v>77576.417688572983</c:v>
                </c:pt>
                <c:pt idx="453">
                  <c:v>79594.568473559426</c:v>
                </c:pt>
                <c:pt idx="454">
                  <c:v>78143.30941088016</c:v>
                </c:pt>
                <c:pt idx="455">
                  <c:v>76898.575441462148</c:v>
                </c:pt>
                <c:pt idx="456">
                  <c:v>79044.531411348551</c:v>
                </c:pt>
                <c:pt idx="457">
                  <c:v>76887.013880003127</c:v>
                </c:pt>
                <c:pt idx="458">
                  <c:v>79064.722095890902</c:v>
                </c:pt>
                <c:pt idx="459">
                  <c:v>80613.216550270183</c:v>
                </c:pt>
                <c:pt idx="460">
                  <c:v>78921.696969121869</c:v>
                </c:pt>
                <c:pt idx="461">
                  <c:v>79051.439646755796</c:v>
                </c:pt>
                <c:pt idx="462">
                  <c:v>78659.91100770708</c:v>
                </c:pt>
                <c:pt idx="463">
                  <c:v>90554.799427654885</c:v>
                </c:pt>
                <c:pt idx="464">
                  <c:v>83216.590620100847</c:v>
                </c:pt>
                <c:pt idx="465">
                  <c:v>92035.277321532427</c:v>
                </c:pt>
                <c:pt idx="466">
                  <c:v>106001.25782425432</c:v>
                </c:pt>
                <c:pt idx="467">
                  <c:v>80252.647938695925</c:v>
                </c:pt>
                <c:pt idx="468">
                  <c:v>78006.005359703777</c:v>
                </c:pt>
                <c:pt idx="469">
                  <c:v>82757.055202822987</c:v>
                </c:pt>
                <c:pt idx="470">
                  <c:v>78231.705632038502</c:v>
                </c:pt>
                <c:pt idx="471">
                  <c:v>77393.287390554251</c:v>
                </c:pt>
                <c:pt idx="472">
                  <c:v>77398.355300067502</c:v>
                </c:pt>
                <c:pt idx="473">
                  <c:v>81003.438018650064</c:v>
                </c:pt>
                <c:pt idx="474">
                  <c:v>89277.694467673282</c:v>
                </c:pt>
                <c:pt idx="475">
                  <c:v>86023.610126103609</c:v>
                </c:pt>
                <c:pt idx="476">
                  <c:v>78647.618112497934</c:v>
                </c:pt>
                <c:pt idx="477">
                  <c:v>79190.065337334003</c:v>
                </c:pt>
                <c:pt idx="478">
                  <c:v>93812.847578716232</c:v>
                </c:pt>
                <c:pt idx="479">
                  <c:v>77093.269747944534</c:v>
                </c:pt>
                <c:pt idx="480">
                  <c:v>87444.400138450786</c:v>
                </c:pt>
                <c:pt idx="481">
                  <c:v>77192.791835522657</c:v>
                </c:pt>
                <c:pt idx="482">
                  <c:v>85427.487827082979</c:v>
                </c:pt>
                <c:pt idx="483">
                  <c:v>79639.262673826117</c:v>
                </c:pt>
                <c:pt idx="484">
                  <c:v>108731.81043892528</c:v>
                </c:pt>
                <c:pt idx="485">
                  <c:v>78729.372918452573</c:v>
                </c:pt>
                <c:pt idx="486">
                  <c:v>78572.139797547905</c:v>
                </c:pt>
                <c:pt idx="487">
                  <c:v>77909.474718070196</c:v>
                </c:pt>
                <c:pt idx="488">
                  <c:v>77459.710262356472</c:v>
                </c:pt>
                <c:pt idx="489">
                  <c:v>80058.513498405024</c:v>
                </c:pt>
                <c:pt idx="490">
                  <c:v>78950.793332212168</c:v>
                </c:pt>
                <c:pt idx="491">
                  <c:v>76760.788972489594</c:v>
                </c:pt>
                <c:pt idx="492">
                  <c:v>85711.30336205932</c:v>
                </c:pt>
                <c:pt idx="493">
                  <c:v>78379.669017934924</c:v>
                </c:pt>
                <c:pt idx="494">
                  <c:v>79817.191455875116</c:v>
                </c:pt>
                <c:pt idx="495">
                  <c:v>93283.851077296218</c:v>
                </c:pt>
                <c:pt idx="496">
                  <c:v>80227.021014342085</c:v>
                </c:pt>
                <c:pt idx="497">
                  <c:v>92904.032013565738</c:v>
                </c:pt>
                <c:pt idx="498">
                  <c:v>77510.517406513827</c:v>
                </c:pt>
                <c:pt idx="499">
                  <c:v>78330.966220849397</c:v>
                </c:pt>
                <c:pt idx="500">
                  <c:v>77557.853295289169</c:v>
                </c:pt>
                <c:pt idx="501">
                  <c:v>78812.381151646434</c:v>
                </c:pt>
                <c:pt idx="502">
                  <c:v>80187.993879634727</c:v>
                </c:pt>
                <c:pt idx="503">
                  <c:v>94614.159789888072</c:v>
                </c:pt>
                <c:pt idx="504">
                  <c:v>77748.663908433067</c:v>
                </c:pt>
                <c:pt idx="505">
                  <c:v>78671.990452252954</c:v>
                </c:pt>
                <c:pt idx="506">
                  <c:v>80420.668121502022</c:v>
                </c:pt>
                <c:pt idx="507">
                  <c:v>85674.273157034273</c:v>
                </c:pt>
                <c:pt idx="508">
                  <c:v>79122.800149968709</c:v>
                </c:pt>
                <c:pt idx="509">
                  <c:v>79265.684993184332</c:v>
                </c:pt>
                <c:pt idx="510">
                  <c:v>80630.851486399406</c:v>
                </c:pt>
                <c:pt idx="511">
                  <c:v>77510.399173402606</c:v>
                </c:pt>
                <c:pt idx="512">
                  <c:v>90309.924414624664</c:v>
                </c:pt>
                <c:pt idx="513">
                  <c:v>79125.946093908642</c:v>
                </c:pt>
                <c:pt idx="514">
                  <c:v>81726.908089523844</c:v>
                </c:pt>
                <c:pt idx="515">
                  <c:v>77553.015480184986</c:v>
                </c:pt>
                <c:pt idx="516">
                  <c:v>78176.968552094244</c:v>
                </c:pt>
                <c:pt idx="517">
                  <c:v>92813.517033214826</c:v>
                </c:pt>
                <c:pt idx="518">
                  <c:v>83129.539757386257</c:v>
                </c:pt>
                <c:pt idx="519">
                  <c:v>83829.913641096442</c:v>
                </c:pt>
                <c:pt idx="520">
                  <c:v>83555.656767957233</c:v>
                </c:pt>
                <c:pt idx="521">
                  <c:v>77465.275874876679</c:v>
                </c:pt>
                <c:pt idx="522">
                  <c:v>77691.331925613937</c:v>
                </c:pt>
                <c:pt idx="523">
                  <c:v>83407.017019839506</c:v>
                </c:pt>
                <c:pt idx="524">
                  <c:v>77337.873871632473</c:v>
                </c:pt>
                <c:pt idx="525">
                  <c:v>86854.156901514536</c:v>
                </c:pt>
                <c:pt idx="526">
                  <c:v>82272.575336853013</c:v>
                </c:pt>
                <c:pt idx="527">
                  <c:v>79882.93744882055</c:v>
                </c:pt>
                <c:pt idx="528">
                  <c:v>92666.166443483264</c:v>
                </c:pt>
                <c:pt idx="529">
                  <c:v>80338.771789190316</c:v>
                </c:pt>
                <c:pt idx="530">
                  <c:v>77160.365276780678</c:v>
                </c:pt>
                <c:pt idx="531">
                  <c:v>77710.221977933325</c:v>
                </c:pt>
                <c:pt idx="532">
                  <c:v>76947.75676475701</c:v>
                </c:pt>
                <c:pt idx="533">
                  <c:v>79467.381022115049</c:v>
                </c:pt>
                <c:pt idx="534">
                  <c:v>88498.108147884253</c:v>
                </c:pt>
                <c:pt idx="535">
                  <c:v>77475.649051782806</c:v>
                </c:pt>
                <c:pt idx="536">
                  <c:v>89970.291458261534</c:v>
                </c:pt>
                <c:pt idx="537">
                  <c:v>95706.351097676466</c:v>
                </c:pt>
                <c:pt idx="538">
                  <c:v>77992.568599330218</c:v>
                </c:pt>
                <c:pt idx="539">
                  <c:v>79587.97177353804</c:v>
                </c:pt>
                <c:pt idx="540">
                  <c:v>78000.408545390645</c:v>
                </c:pt>
                <c:pt idx="541">
                  <c:v>86665.590907980353</c:v>
                </c:pt>
                <c:pt idx="542">
                  <c:v>87628.230540218574</c:v>
                </c:pt>
                <c:pt idx="543">
                  <c:v>79105.241915816208</c:v>
                </c:pt>
                <c:pt idx="544">
                  <c:v>76660.24761158161</c:v>
                </c:pt>
                <c:pt idx="545">
                  <c:v>80242.044680953928</c:v>
                </c:pt>
                <c:pt idx="546">
                  <c:v>77773.869645979779</c:v>
                </c:pt>
                <c:pt idx="547">
                  <c:v>87628.98015912452</c:v>
                </c:pt>
                <c:pt idx="548">
                  <c:v>80258.31012906041</c:v>
                </c:pt>
                <c:pt idx="549">
                  <c:v>77143.278606921362</c:v>
                </c:pt>
                <c:pt idx="550">
                  <c:v>83339.65685832336</c:v>
                </c:pt>
                <c:pt idx="551">
                  <c:v>77177.545233523648</c:v>
                </c:pt>
                <c:pt idx="552">
                  <c:v>86816.088759128179</c:v>
                </c:pt>
                <c:pt idx="553">
                  <c:v>77940.177265866456</c:v>
                </c:pt>
                <c:pt idx="554">
                  <c:v>80019.5816963166</c:v>
                </c:pt>
                <c:pt idx="555">
                  <c:v>77483.262184529172</c:v>
                </c:pt>
                <c:pt idx="556">
                  <c:v>81899.031969551404</c:v>
                </c:pt>
                <c:pt idx="557">
                  <c:v>84389.125468853774</c:v>
                </c:pt>
                <c:pt idx="558">
                  <c:v>77735.212245753704</c:v>
                </c:pt>
                <c:pt idx="559">
                  <c:v>85699.20456425655</c:v>
                </c:pt>
                <c:pt idx="560">
                  <c:v>103407.01251473661</c:v>
                </c:pt>
                <c:pt idx="561">
                  <c:v>77624.283440274507</c:v>
                </c:pt>
                <c:pt idx="562">
                  <c:v>84350.703952045558</c:v>
                </c:pt>
                <c:pt idx="563">
                  <c:v>111219.17325211508</c:v>
                </c:pt>
                <c:pt idx="564">
                  <c:v>79764.506068384304</c:v>
                </c:pt>
                <c:pt idx="565">
                  <c:v>77971.89864786058</c:v>
                </c:pt>
                <c:pt idx="566">
                  <c:v>77950.008675291261</c:v>
                </c:pt>
                <c:pt idx="567">
                  <c:v>81360.728619823247</c:v>
                </c:pt>
                <c:pt idx="568">
                  <c:v>78910.946023313707</c:v>
                </c:pt>
                <c:pt idx="569">
                  <c:v>91269.619390711465</c:v>
                </c:pt>
                <c:pt idx="570">
                  <c:v>78256.017597868427</c:v>
                </c:pt>
                <c:pt idx="571">
                  <c:v>98151.04561151877</c:v>
                </c:pt>
                <c:pt idx="572">
                  <c:v>82626.281867198733</c:v>
                </c:pt>
                <c:pt idx="573">
                  <c:v>79805.685925758604</c:v>
                </c:pt>
                <c:pt idx="574">
                  <c:v>78198.096116079862</c:v>
                </c:pt>
                <c:pt idx="575">
                  <c:v>94408.963940874557</c:v>
                </c:pt>
                <c:pt idx="576">
                  <c:v>80764.381762018427</c:v>
                </c:pt>
                <c:pt idx="577">
                  <c:v>80727.107650574457</c:v>
                </c:pt>
                <c:pt idx="578">
                  <c:v>77599.334992723801</c:v>
                </c:pt>
                <c:pt idx="579">
                  <c:v>77709.412865984195</c:v>
                </c:pt>
                <c:pt idx="580">
                  <c:v>77621.05829550093</c:v>
                </c:pt>
                <c:pt idx="581">
                  <c:v>76799.150081372602</c:v>
                </c:pt>
                <c:pt idx="582">
                  <c:v>78871.955458301964</c:v>
                </c:pt>
                <c:pt idx="583">
                  <c:v>77547.479127366154</c:v>
                </c:pt>
                <c:pt idx="584">
                  <c:v>86621.765359351761</c:v>
                </c:pt>
                <c:pt idx="585">
                  <c:v>78085.544125052998</c:v>
                </c:pt>
                <c:pt idx="586">
                  <c:v>92901.642013949109</c:v>
                </c:pt>
                <c:pt idx="587">
                  <c:v>109852.02100121274</c:v>
                </c:pt>
                <c:pt idx="588">
                  <c:v>80752.568523841517</c:v>
                </c:pt>
                <c:pt idx="589">
                  <c:v>79143.354939423225</c:v>
                </c:pt>
                <c:pt idx="590">
                  <c:v>83254.180714117014</c:v>
                </c:pt>
                <c:pt idx="591">
                  <c:v>86414.498694110021</c:v>
                </c:pt>
                <c:pt idx="592">
                  <c:v>83414.907430114297</c:v>
                </c:pt>
                <c:pt idx="593">
                  <c:v>79807.581671247186</c:v>
                </c:pt>
                <c:pt idx="594">
                  <c:v>79131.819777796132</c:v>
                </c:pt>
                <c:pt idx="595">
                  <c:v>79370.130001723242</c:v>
                </c:pt>
                <c:pt idx="596">
                  <c:v>93697.919146294589</c:v>
                </c:pt>
                <c:pt idx="597">
                  <c:v>78148.105553377274</c:v>
                </c:pt>
                <c:pt idx="598">
                  <c:v>78200.245795321942</c:v>
                </c:pt>
                <c:pt idx="599">
                  <c:v>77463.144864995513</c:v>
                </c:pt>
                <c:pt idx="600">
                  <c:v>76403.726357230102</c:v>
                </c:pt>
                <c:pt idx="601">
                  <c:v>78785.112732241396</c:v>
                </c:pt>
                <c:pt idx="602">
                  <c:v>81394.946756168501</c:v>
                </c:pt>
                <c:pt idx="603">
                  <c:v>78087.417018282038</c:v>
                </c:pt>
                <c:pt idx="604">
                  <c:v>78593.278795870501</c:v>
                </c:pt>
                <c:pt idx="605">
                  <c:v>84120.525370245479</c:v>
                </c:pt>
                <c:pt idx="606">
                  <c:v>78086.45447660533</c:v>
                </c:pt>
                <c:pt idx="607">
                  <c:v>81239.56343034211</c:v>
                </c:pt>
                <c:pt idx="608">
                  <c:v>97891.766713972145</c:v>
                </c:pt>
                <c:pt idx="609">
                  <c:v>82908.204531827505</c:v>
                </c:pt>
                <c:pt idx="610">
                  <c:v>77313.714131778703</c:v>
                </c:pt>
                <c:pt idx="611">
                  <c:v>89491.338828385371</c:v>
                </c:pt>
                <c:pt idx="612">
                  <c:v>80368.997467053516</c:v>
                </c:pt>
                <c:pt idx="613">
                  <c:v>79903.650729181842</c:v>
                </c:pt>
                <c:pt idx="614">
                  <c:v>85820.417347861265</c:v>
                </c:pt>
                <c:pt idx="615">
                  <c:v>78976.703414973439</c:v>
                </c:pt>
                <c:pt idx="616">
                  <c:v>84548.747586610407</c:v>
                </c:pt>
                <c:pt idx="617">
                  <c:v>79692.584239341333</c:v>
                </c:pt>
                <c:pt idx="618">
                  <c:v>87685.395398209439</c:v>
                </c:pt>
                <c:pt idx="619">
                  <c:v>95169.629364190871</c:v>
                </c:pt>
                <c:pt idx="620">
                  <c:v>79577.885650048906</c:v>
                </c:pt>
                <c:pt idx="621">
                  <c:v>83518.213365070886</c:v>
                </c:pt>
                <c:pt idx="622">
                  <c:v>78677.638630104659</c:v>
                </c:pt>
                <c:pt idx="623">
                  <c:v>79309.697991065637</c:v>
                </c:pt>
                <c:pt idx="624">
                  <c:v>78018.383799420524</c:v>
                </c:pt>
                <c:pt idx="625">
                  <c:v>77894.320428432868</c:v>
                </c:pt>
                <c:pt idx="626">
                  <c:v>77420.875000423315</c:v>
                </c:pt>
                <c:pt idx="627">
                  <c:v>76800.790953511765</c:v>
                </c:pt>
                <c:pt idx="628">
                  <c:v>76882.313824774872</c:v>
                </c:pt>
                <c:pt idx="629">
                  <c:v>77540.17381198662</c:v>
                </c:pt>
                <c:pt idx="630">
                  <c:v>78008.691178789202</c:v>
                </c:pt>
                <c:pt idx="631">
                  <c:v>137239.07537890467</c:v>
                </c:pt>
                <c:pt idx="632">
                  <c:v>80220.951283537084</c:v>
                </c:pt>
                <c:pt idx="633">
                  <c:v>95389.643747301379</c:v>
                </c:pt>
                <c:pt idx="634">
                  <c:v>84039.46963407255</c:v>
                </c:pt>
                <c:pt idx="635">
                  <c:v>78394.380010975059</c:v>
                </c:pt>
                <c:pt idx="636">
                  <c:v>76539.594738673361</c:v>
                </c:pt>
                <c:pt idx="637">
                  <c:v>82225.689033678675</c:v>
                </c:pt>
                <c:pt idx="638">
                  <c:v>77418.965266067346</c:v>
                </c:pt>
                <c:pt idx="639">
                  <c:v>81666.339388370747</c:v>
                </c:pt>
                <c:pt idx="640">
                  <c:v>84537.006709210444</c:v>
                </c:pt>
                <c:pt idx="641">
                  <c:v>77858.205640853339</c:v>
                </c:pt>
                <c:pt idx="642">
                  <c:v>81654.167554284781</c:v>
                </c:pt>
                <c:pt idx="643">
                  <c:v>77257.74509513448</c:v>
                </c:pt>
                <c:pt idx="644">
                  <c:v>77718.81803903183</c:v>
                </c:pt>
                <c:pt idx="645">
                  <c:v>86319.31126932404</c:v>
                </c:pt>
                <c:pt idx="646">
                  <c:v>76773.157776018721</c:v>
                </c:pt>
                <c:pt idx="647">
                  <c:v>77427.895487518996</c:v>
                </c:pt>
                <c:pt idx="648">
                  <c:v>79853.387091058248</c:v>
                </c:pt>
                <c:pt idx="649">
                  <c:v>82388.05493062496</c:v>
                </c:pt>
                <c:pt idx="650">
                  <c:v>76503.480396973886</c:v>
                </c:pt>
                <c:pt idx="651">
                  <c:v>76907.465953787556</c:v>
                </c:pt>
                <c:pt idx="652">
                  <c:v>84707.404532767105</c:v>
                </c:pt>
                <c:pt idx="653">
                  <c:v>77161.607818314398</c:v>
                </c:pt>
                <c:pt idx="654">
                  <c:v>81085.206489309407</c:v>
                </c:pt>
                <c:pt idx="655">
                  <c:v>80663.966411156522</c:v>
                </c:pt>
                <c:pt idx="656">
                  <c:v>77677.836974529448</c:v>
                </c:pt>
                <c:pt idx="657">
                  <c:v>81932.331693215965</c:v>
                </c:pt>
                <c:pt idx="658">
                  <c:v>77311.376037784401</c:v>
                </c:pt>
                <c:pt idx="659">
                  <c:v>80324.462379398276</c:v>
                </c:pt>
                <c:pt idx="660">
                  <c:v>79160.57375815502</c:v>
                </c:pt>
                <c:pt idx="661">
                  <c:v>81711.101166783861</c:v>
                </c:pt>
                <c:pt idx="662">
                  <c:v>79562.598491405064</c:v>
                </c:pt>
                <c:pt idx="663">
                  <c:v>81929.052092681566</c:v>
                </c:pt>
                <c:pt idx="664">
                  <c:v>77459.25504338232</c:v>
                </c:pt>
                <c:pt idx="665">
                  <c:v>80845.476375407496</c:v>
                </c:pt>
                <c:pt idx="666">
                  <c:v>76578.032524532013</c:v>
                </c:pt>
                <c:pt idx="667">
                  <c:v>79791.606846769893</c:v>
                </c:pt>
                <c:pt idx="668">
                  <c:v>76773.061780604781</c:v>
                </c:pt>
                <c:pt idx="669">
                  <c:v>76693.71396278427</c:v>
                </c:pt>
                <c:pt idx="670">
                  <c:v>77403.321005030666</c:v>
                </c:pt>
                <c:pt idx="671">
                  <c:v>92848.408402337227</c:v>
                </c:pt>
                <c:pt idx="672">
                  <c:v>78591.854731084386</c:v>
                </c:pt>
                <c:pt idx="673">
                  <c:v>79926.508520804753</c:v>
                </c:pt>
                <c:pt idx="674">
                  <c:v>80053.219093964668</c:v>
                </c:pt>
                <c:pt idx="675">
                  <c:v>79826.066984294739</c:v>
                </c:pt>
                <c:pt idx="676">
                  <c:v>78828.373249729906</c:v>
                </c:pt>
                <c:pt idx="677">
                  <c:v>114768.14057436943</c:v>
                </c:pt>
                <c:pt idx="678">
                  <c:v>81969.64082008542</c:v>
                </c:pt>
                <c:pt idx="679">
                  <c:v>151938.26567076985</c:v>
                </c:pt>
                <c:pt idx="680">
                  <c:v>84237.110266589036</c:v>
                </c:pt>
                <c:pt idx="681">
                  <c:v>77619.231265472728</c:v>
                </c:pt>
                <c:pt idx="682">
                  <c:v>91782.722258516878</c:v>
                </c:pt>
                <c:pt idx="683">
                  <c:v>76439.568198145134</c:v>
                </c:pt>
                <c:pt idx="684">
                  <c:v>78303.900711893089</c:v>
                </c:pt>
                <c:pt idx="685">
                  <c:v>77166.272450904013</c:v>
                </c:pt>
                <c:pt idx="686">
                  <c:v>85861.146416834323</c:v>
                </c:pt>
                <c:pt idx="687">
                  <c:v>78985.054252365808</c:v>
                </c:pt>
                <c:pt idx="688">
                  <c:v>85818.815659046537</c:v>
                </c:pt>
                <c:pt idx="689">
                  <c:v>84690.644880972046</c:v>
                </c:pt>
                <c:pt idx="690">
                  <c:v>79895.431933316519</c:v>
                </c:pt>
                <c:pt idx="691">
                  <c:v>77692.685982235402</c:v>
                </c:pt>
                <c:pt idx="692">
                  <c:v>84500.941016921352</c:v>
                </c:pt>
                <c:pt idx="693">
                  <c:v>89226.477342390281</c:v>
                </c:pt>
                <c:pt idx="694">
                  <c:v>76902.611394809224</c:v>
                </c:pt>
                <c:pt idx="695">
                  <c:v>76992.967312632012</c:v>
                </c:pt>
                <c:pt idx="696">
                  <c:v>77970.038524322677</c:v>
                </c:pt>
                <c:pt idx="697">
                  <c:v>79632.470052202814</c:v>
                </c:pt>
                <c:pt idx="698">
                  <c:v>77669.153617080534</c:v>
                </c:pt>
                <c:pt idx="699">
                  <c:v>77731.13913820633</c:v>
                </c:pt>
                <c:pt idx="700">
                  <c:v>77642.679059100847</c:v>
                </c:pt>
                <c:pt idx="701">
                  <c:v>76807.089836317435</c:v>
                </c:pt>
                <c:pt idx="702">
                  <c:v>77445.74093964936</c:v>
                </c:pt>
                <c:pt idx="703">
                  <c:v>78474.937114922373</c:v>
                </c:pt>
                <c:pt idx="704">
                  <c:v>77657.994034043833</c:v>
                </c:pt>
                <c:pt idx="705">
                  <c:v>165292.55963357195</c:v>
                </c:pt>
                <c:pt idx="706">
                  <c:v>78205.067461033774</c:v>
                </c:pt>
                <c:pt idx="707">
                  <c:v>78900.307566635573</c:v>
                </c:pt>
                <c:pt idx="708">
                  <c:v>77632.800998284278</c:v>
                </c:pt>
                <c:pt idx="709">
                  <c:v>77191.763318357291</c:v>
                </c:pt>
                <c:pt idx="710">
                  <c:v>76890.474512970744</c:v>
                </c:pt>
                <c:pt idx="711">
                  <c:v>76707.98146188297</c:v>
                </c:pt>
                <c:pt idx="712">
                  <c:v>81911.921705590881</c:v>
                </c:pt>
                <c:pt idx="713">
                  <c:v>77218.443915473297</c:v>
                </c:pt>
                <c:pt idx="714">
                  <c:v>82429.414828946785</c:v>
                </c:pt>
                <c:pt idx="715">
                  <c:v>87720.66907325128</c:v>
                </c:pt>
                <c:pt idx="716">
                  <c:v>76620.974049709796</c:v>
                </c:pt>
                <c:pt idx="717">
                  <c:v>85490.388145979538</c:v>
                </c:pt>
                <c:pt idx="718">
                  <c:v>77439.009783414425</c:v>
                </c:pt>
                <c:pt idx="719">
                  <c:v>79810.230338823545</c:v>
                </c:pt>
                <c:pt idx="720">
                  <c:v>82918.109407278433</c:v>
                </c:pt>
                <c:pt idx="721">
                  <c:v>80438.811401391082</c:v>
                </c:pt>
                <c:pt idx="722">
                  <c:v>79252.159114793321</c:v>
                </c:pt>
                <c:pt idx="723">
                  <c:v>99911.705826421006</c:v>
                </c:pt>
                <c:pt idx="724">
                  <c:v>77879.107767154448</c:v>
                </c:pt>
                <c:pt idx="725">
                  <c:v>76943.994911548099</c:v>
                </c:pt>
                <c:pt idx="726">
                  <c:v>78013.557775526802</c:v>
                </c:pt>
                <c:pt idx="727">
                  <c:v>78296.126931198291</c:v>
                </c:pt>
                <c:pt idx="728">
                  <c:v>77667.920979629547</c:v>
                </c:pt>
                <c:pt idx="729">
                  <c:v>103368.14351994946</c:v>
                </c:pt>
                <c:pt idx="730">
                  <c:v>76847.914959604357</c:v>
                </c:pt>
                <c:pt idx="731">
                  <c:v>76694.189428309939</c:v>
                </c:pt>
                <c:pt idx="732">
                  <c:v>82700.599487362808</c:v>
                </c:pt>
                <c:pt idx="733">
                  <c:v>80400.110894719139</c:v>
                </c:pt>
                <c:pt idx="734">
                  <c:v>77352.493324590847</c:v>
                </c:pt>
                <c:pt idx="735">
                  <c:v>79121.666294433046</c:v>
                </c:pt>
                <c:pt idx="736">
                  <c:v>89626.96178638027</c:v>
                </c:pt>
                <c:pt idx="737">
                  <c:v>121155.46361508712</c:v>
                </c:pt>
                <c:pt idx="738">
                  <c:v>80627.718817852918</c:v>
                </c:pt>
                <c:pt idx="739">
                  <c:v>77222.817519508593</c:v>
                </c:pt>
                <c:pt idx="740">
                  <c:v>76641.671156004842</c:v>
                </c:pt>
                <c:pt idx="741">
                  <c:v>79791.966673028932</c:v>
                </c:pt>
                <c:pt idx="742">
                  <c:v>89860.672720116956</c:v>
                </c:pt>
                <c:pt idx="743">
                  <c:v>80246.78740062486</c:v>
                </c:pt>
                <c:pt idx="744">
                  <c:v>82513.059100439365</c:v>
                </c:pt>
                <c:pt idx="745">
                  <c:v>79299.140886325738</c:v>
                </c:pt>
                <c:pt idx="746">
                  <c:v>96132.734973469545</c:v>
                </c:pt>
                <c:pt idx="747">
                  <c:v>77257.091286941053</c:v>
                </c:pt>
                <c:pt idx="748">
                  <c:v>77800.800662963375</c:v>
                </c:pt>
                <c:pt idx="749">
                  <c:v>77847.52790217119</c:v>
                </c:pt>
                <c:pt idx="750">
                  <c:v>77815.284831600089</c:v>
                </c:pt>
                <c:pt idx="751">
                  <c:v>118488.7994386378</c:v>
                </c:pt>
                <c:pt idx="752">
                  <c:v>78042.885250455249</c:v>
                </c:pt>
                <c:pt idx="753">
                  <c:v>76954.770036777845</c:v>
                </c:pt>
                <c:pt idx="754">
                  <c:v>77262.742462652619</c:v>
                </c:pt>
                <c:pt idx="755">
                  <c:v>76851.737701305654</c:v>
                </c:pt>
                <c:pt idx="756">
                  <c:v>77499.79036697415</c:v>
                </c:pt>
                <c:pt idx="757">
                  <c:v>76893.536869244024</c:v>
                </c:pt>
                <c:pt idx="758">
                  <c:v>78474.005682339601</c:v>
                </c:pt>
                <c:pt idx="759">
                  <c:v>81219.888336414413</c:v>
                </c:pt>
                <c:pt idx="760">
                  <c:v>77518.617701340729</c:v>
                </c:pt>
                <c:pt idx="761">
                  <c:v>77704.927064741962</c:v>
                </c:pt>
                <c:pt idx="762">
                  <c:v>86069.958058920834</c:v>
                </c:pt>
                <c:pt idx="763">
                  <c:v>89516.312514665216</c:v>
                </c:pt>
                <c:pt idx="764">
                  <c:v>79592.229276494196</c:v>
                </c:pt>
                <c:pt idx="765">
                  <c:v>77292.151980560317</c:v>
                </c:pt>
                <c:pt idx="766">
                  <c:v>77230.205288047815</c:v>
                </c:pt>
                <c:pt idx="767">
                  <c:v>78797.835295482524</c:v>
                </c:pt>
                <c:pt idx="768">
                  <c:v>82667.354093988397</c:v>
                </c:pt>
                <c:pt idx="769">
                  <c:v>76909.573705494477</c:v>
                </c:pt>
                <c:pt idx="770">
                  <c:v>85336.562533744014</c:v>
                </c:pt>
                <c:pt idx="771">
                  <c:v>86228.819667110147</c:v>
                </c:pt>
                <c:pt idx="772">
                  <c:v>112361.6619852288</c:v>
                </c:pt>
                <c:pt idx="773">
                  <c:v>80218.278975982641</c:v>
                </c:pt>
                <c:pt idx="774">
                  <c:v>78576.389800819627</c:v>
                </c:pt>
                <c:pt idx="775">
                  <c:v>88149.85402111047</c:v>
                </c:pt>
                <c:pt idx="776">
                  <c:v>84027.131972067553</c:v>
                </c:pt>
                <c:pt idx="777">
                  <c:v>81762.630609972926</c:v>
                </c:pt>
                <c:pt idx="778">
                  <c:v>79266.947094944553</c:v>
                </c:pt>
                <c:pt idx="779">
                  <c:v>77685.042857335895</c:v>
                </c:pt>
                <c:pt idx="780">
                  <c:v>78515.559276582397</c:v>
                </c:pt>
                <c:pt idx="781">
                  <c:v>77285.805979042605</c:v>
                </c:pt>
                <c:pt idx="782">
                  <c:v>90580.015938076991</c:v>
                </c:pt>
                <c:pt idx="783">
                  <c:v>77169.546433786381</c:v>
                </c:pt>
                <c:pt idx="784">
                  <c:v>85022.117188987599</c:v>
                </c:pt>
                <c:pt idx="785">
                  <c:v>84089.762417801277</c:v>
                </c:pt>
                <c:pt idx="786">
                  <c:v>82117.238127547578</c:v>
                </c:pt>
                <c:pt idx="787">
                  <c:v>76847.276186973322</c:v>
                </c:pt>
                <c:pt idx="788">
                  <c:v>85196.419404981803</c:v>
                </c:pt>
                <c:pt idx="789">
                  <c:v>78106.345642074972</c:v>
                </c:pt>
                <c:pt idx="790">
                  <c:v>76722.808402803872</c:v>
                </c:pt>
                <c:pt idx="791">
                  <c:v>77664.471983508323</c:v>
                </c:pt>
                <c:pt idx="792">
                  <c:v>93462.174365684274</c:v>
                </c:pt>
                <c:pt idx="793">
                  <c:v>86926.975450796439</c:v>
                </c:pt>
                <c:pt idx="794">
                  <c:v>85557.825498511927</c:v>
                </c:pt>
                <c:pt idx="795">
                  <c:v>83059.231816829008</c:v>
                </c:pt>
                <c:pt idx="796">
                  <c:v>77824.510741386854</c:v>
                </c:pt>
                <c:pt idx="797">
                  <c:v>80189.437250798321</c:v>
                </c:pt>
                <c:pt idx="798">
                  <c:v>84981.208085412771</c:v>
                </c:pt>
                <c:pt idx="799">
                  <c:v>77389.721272116207</c:v>
                </c:pt>
                <c:pt idx="800">
                  <c:v>76653.443796480817</c:v>
                </c:pt>
                <c:pt idx="801">
                  <c:v>87723.709419830135</c:v>
                </c:pt>
                <c:pt idx="802">
                  <c:v>81676.479150243162</c:v>
                </c:pt>
                <c:pt idx="803">
                  <c:v>81775.956516065242</c:v>
                </c:pt>
                <c:pt idx="804">
                  <c:v>77647.252342247113</c:v>
                </c:pt>
                <c:pt idx="805">
                  <c:v>80783.493633161284</c:v>
                </c:pt>
                <c:pt idx="806">
                  <c:v>78384.661130900626</c:v>
                </c:pt>
                <c:pt idx="807">
                  <c:v>84848.36970108324</c:v>
                </c:pt>
                <c:pt idx="808">
                  <c:v>76704.858940191552</c:v>
                </c:pt>
                <c:pt idx="809">
                  <c:v>81752.928690746892</c:v>
                </c:pt>
                <c:pt idx="810">
                  <c:v>76969.952982333634</c:v>
                </c:pt>
                <c:pt idx="811">
                  <c:v>86364.627808991761</c:v>
                </c:pt>
                <c:pt idx="812">
                  <c:v>77590.908385477756</c:v>
                </c:pt>
                <c:pt idx="813">
                  <c:v>81852.300109192976</c:v>
                </c:pt>
                <c:pt idx="814">
                  <c:v>84911.44958815712</c:v>
                </c:pt>
                <c:pt idx="815">
                  <c:v>85158.95697363418</c:v>
                </c:pt>
                <c:pt idx="816">
                  <c:v>77870.475935304901</c:v>
                </c:pt>
                <c:pt idx="817">
                  <c:v>77490.413748377992</c:v>
                </c:pt>
                <c:pt idx="818">
                  <c:v>77164.245206088672</c:v>
                </c:pt>
                <c:pt idx="819">
                  <c:v>78204.255686036719</c:v>
                </c:pt>
                <c:pt idx="820">
                  <c:v>83306.538938550017</c:v>
                </c:pt>
                <c:pt idx="821">
                  <c:v>77755.971431863145</c:v>
                </c:pt>
                <c:pt idx="822">
                  <c:v>80107.741250581457</c:v>
                </c:pt>
                <c:pt idx="823">
                  <c:v>123035.77490809884</c:v>
                </c:pt>
                <c:pt idx="824">
                  <c:v>83291.53839950962</c:v>
                </c:pt>
                <c:pt idx="825">
                  <c:v>78805.182982241982</c:v>
                </c:pt>
                <c:pt idx="826">
                  <c:v>96012.959820216958</c:v>
                </c:pt>
                <c:pt idx="827">
                  <c:v>79607.768602237789</c:v>
                </c:pt>
                <c:pt idx="828">
                  <c:v>78011.467572143854</c:v>
                </c:pt>
                <c:pt idx="829">
                  <c:v>76869.963927657576</c:v>
                </c:pt>
                <c:pt idx="830">
                  <c:v>83685.706257327329</c:v>
                </c:pt>
                <c:pt idx="831">
                  <c:v>76834.597372434044</c:v>
                </c:pt>
                <c:pt idx="832">
                  <c:v>132247.05446246796</c:v>
                </c:pt>
                <c:pt idx="833">
                  <c:v>82777.862820627444</c:v>
                </c:pt>
                <c:pt idx="834">
                  <c:v>79834.125727446517</c:v>
                </c:pt>
                <c:pt idx="835">
                  <c:v>78842.537350681712</c:v>
                </c:pt>
                <c:pt idx="836">
                  <c:v>79063.689484342525</c:v>
                </c:pt>
                <c:pt idx="837">
                  <c:v>77741.693954487622</c:v>
                </c:pt>
                <c:pt idx="838">
                  <c:v>97341.174903478677</c:v>
                </c:pt>
                <c:pt idx="839">
                  <c:v>81839.343750926681</c:v>
                </c:pt>
                <c:pt idx="840">
                  <c:v>83291.826385355846</c:v>
                </c:pt>
                <c:pt idx="841">
                  <c:v>82127.678768878177</c:v>
                </c:pt>
                <c:pt idx="842">
                  <c:v>81919.358264186085</c:v>
                </c:pt>
                <c:pt idx="843">
                  <c:v>77154.247596289191</c:v>
                </c:pt>
                <c:pt idx="844">
                  <c:v>84150.91226765902</c:v>
                </c:pt>
                <c:pt idx="845">
                  <c:v>77417.896877694002</c:v>
                </c:pt>
                <c:pt idx="846">
                  <c:v>78076.936366818423</c:v>
                </c:pt>
                <c:pt idx="847">
                  <c:v>78387.706771497615</c:v>
                </c:pt>
                <c:pt idx="848">
                  <c:v>78610.028059317643</c:v>
                </c:pt>
                <c:pt idx="849">
                  <c:v>88826.09400746871</c:v>
                </c:pt>
                <c:pt idx="850">
                  <c:v>78370.260853987318</c:v>
                </c:pt>
                <c:pt idx="851">
                  <c:v>77493.704504099587</c:v>
                </c:pt>
                <c:pt idx="852">
                  <c:v>76698.940052731064</c:v>
                </c:pt>
                <c:pt idx="853">
                  <c:v>78119.987859409521</c:v>
                </c:pt>
                <c:pt idx="854">
                  <c:v>78338.371255462145</c:v>
                </c:pt>
                <c:pt idx="855">
                  <c:v>76436.409810690748</c:v>
                </c:pt>
                <c:pt idx="856">
                  <c:v>78289.41494104013</c:v>
                </c:pt>
                <c:pt idx="857">
                  <c:v>83545.229893375421</c:v>
                </c:pt>
                <c:pt idx="858">
                  <c:v>79883.179101281261</c:v>
                </c:pt>
                <c:pt idx="859">
                  <c:v>78801.222827667851</c:v>
                </c:pt>
                <c:pt idx="860">
                  <c:v>76831.414909650077</c:v>
                </c:pt>
                <c:pt idx="861">
                  <c:v>77187.51173925148</c:v>
                </c:pt>
                <c:pt idx="862">
                  <c:v>78617.478241371457</c:v>
                </c:pt>
                <c:pt idx="863">
                  <c:v>76495.001295368405</c:v>
                </c:pt>
                <c:pt idx="864">
                  <c:v>81789.931857341944</c:v>
                </c:pt>
                <c:pt idx="865">
                  <c:v>77286.996497632674</c:v>
                </c:pt>
                <c:pt idx="866">
                  <c:v>99751.373115048293</c:v>
                </c:pt>
                <c:pt idx="867">
                  <c:v>94382.659346874207</c:v>
                </c:pt>
                <c:pt idx="868">
                  <c:v>77514.876810714864</c:v>
                </c:pt>
                <c:pt idx="869">
                  <c:v>84392.466675053205</c:v>
                </c:pt>
                <c:pt idx="870">
                  <c:v>87341.297609713743</c:v>
                </c:pt>
                <c:pt idx="871">
                  <c:v>77024.846072924483</c:v>
                </c:pt>
                <c:pt idx="872">
                  <c:v>81574.540708907429</c:v>
                </c:pt>
                <c:pt idx="873">
                  <c:v>76714.213118250569</c:v>
                </c:pt>
                <c:pt idx="874">
                  <c:v>81618.560985865653</c:v>
                </c:pt>
                <c:pt idx="875">
                  <c:v>80747.95330895872</c:v>
                </c:pt>
                <c:pt idx="876">
                  <c:v>112844.07848603209</c:v>
                </c:pt>
                <c:pt idx="877">
                  <c:v>79588.647234990742</c:v>
                </c:pt>
                <c:pt idx="878">
                  <c:v>85727.138526573035</c:v>
                </c:pt>
                <c:pt idx="879">
                  <c:v>78399.140470146493</c:v>
                </c:pt>
                <c:pt idx="880">
                  <c:v>83551.090540191537</c:v>
                </c:pt>
                <c:pt idx="881">
                  <c:v>76495.228384132366</c:v>
                </c:pt>
                <c:pt idx="882">
                  <c:v>79668.450779030929</c:v>
                </c:pt>
                <c:pt idx="883">
                  <c:v>91489.478515697541</c:v>
                </c:pt>
                <c:pt idx="884">
                  <c:v>85195.834481401471</c:v>
                </c:pt>
                <c:pt idx="885">
                  <c:v>89892.845207478764</c:v>
                </c:pt>
                <c:pt idx="886">
                  <c:v>88392.093277211156</c:v>
                </c:pt>
                <c:pt idx="887">
                  <c:v>116710.53369503026</c:v>
                </c:pt>
                <c:pt idx="888">
                  <c:v>77361.415106476605</c:v>
                </c:pt>
                <c:pt idx="889">
                  <c:v>77206.870244884543</c:v>
                </c:pt>
                <c:pt idx="890">
                  <c:v>83351.765104503633</c:v>
                </c:pt>
                <c:pt idx="891">
                  <c:v>77883.787877579249</c:v>
                </c:pt>
                <c:pt idx="892">
                  <c:v>78304.066350992711</c:v>
                </c:pt>
                <c:pt idx="893">
                  <c:v>112060.50555025271</c:v>
                </c:pt>
                <c:pt idx="894">
                  <c:v>80360.320912341718</c:v>
                </c:pt>
                <c:pt idx="895">
                  <c:v>105727.4352724256</c:v>
                </c:pt>
                <c:pt idx="896">
                  <c:v>76629.210414734291</c:v>
                </c:pt>
                <c:pt idx="897">
                  <c:v>79980.348738960864</c:v>
                </c:pt>
                <c:pt idx="898">
                  <c:v>78030.793693677319</c:v>
                </c:pt>
                <c:pt idx="899">
                  <c:v>77505.89889202037</c:v>
                </c:pt>
                <c:pt idx="900">
                  <c:v>80386.943041922132</c:v>
                </c:pt>
                <c:pt idx="901">
                  <c:v>84007.492071255969</c:v>
                </c:pt>
                <c:pt idx="902">
                  <c:v>77562.712159752555</c:v>
                </c:pt>
                <c:pt idx="903">
                  <c:v>93422.018605065299</c:v>
                </c:pt>
                <c:pt idx="904">
                  <c:v>82020.168129065103</c:v>
                </c:pt>
                <c:pt idx="905">
                  <c:v>79882.932578994776</c:v>
                </c:pt>
                <c:pt idx="906">
                  <c:v>81569.774267290326</c:v>
                </c:pt>
                <c:pt idx="907">
                  <c:v>79617.978293425491</c:v>
                </c:pt>
                <c:pt idx="908">
                  <c:v>77771.557528869744</c:v>
                </c:pt>
                <c:pt idx="909">
                  <c:v>76879.429206580229</c:v>
                </c:pt>
                <c:pt idx="910">
                  <c:v>104673.56414286199</c:v>
                </c:pt>
                <c:pt idx="911">
                  <c:v>90699.481999796189</c:v>
                </c:pt>
                <c:pt idx="912">
                  <c:v>82869.787547727479</c:v>
                </c:pt>
                <c:pt idx="913">
                  <c:v>76382.701766208906</c:v>
                </c:pt>
                <c:pt idx="914">
                  <c:v>87496.693972331457</c:v>
                </c:pt>
                <c:pt idx="915">
                  <c:v>82061.403188490862</c:v>
                </c:pt>
                <c:pt idx="916">
                  <c:v>82347.309077008205</c:v>
                </c:pt>
                <c:pt idx="917">
                  <c:v>78847.265794149615</c:v>
                </c:pt>
                <c:pt idx="918">
                  <c:v>77655.571506478766</c:v>
                </c:pt>
                <c:pt idx="919">
                  <c:v>76941.332696876751</c:v>
                </c:pt>
                <c:pt idx="920">
                  <c:v>77548.153179649526</c:v>
                </c:pt>
                <c:pt idx="921">
                  <c:v>77922.453652348981</c:v>
                </c:pt>
                <c:pt idx="922">
                  <c:v>81012.248645504296</c:v>
                </c:pt>
                <c:pt idx="923">
                  <c:v>77826.707606699289</c:v>
                </c:pt>
                <c:pt idx="924">
                  <c:v>77222.940776331234</c:v>
                </c:pt>
                <c:pt idx="925">
                  <c:v>84531.670246985072</c:v>
                </c:pt>
                <c:pt idx="926">
                  <c:v>80058.845110838534</c:v>
                </c:pt>
                <c:pt idx="927">
                  <c:v>81829.156528723004</c:v>
                </c:pt>
                <c:pt idx="928">
                  <c:v>79260.963638922505</c:v>
                </c:pt>
                <c:pt idx="929">
                  <c:v>78194.693860288739</c:v>
                </c:pt>
                <c:pt idx="930">
                  <c:v>77047.945032709395</c:v>
                </c:pt>
                <c:pt idx="931">
                  <c:v>141074.97843393625</c:v>
                </c:pt>
                <c:pt idx="932">
                  <c:v>93066.003312683839</c:v>
                </c:pt>
                <c:pt idx="933">
                  <c:v>89755.098838869337</c:v>
                </c:pt>
                <c:pt idx="934">
                  <c:v>87504.923446172877</c:v>
                </c:pt>
                <c:pt idx="935">
                  <c:v>76650.157204326999</c:v>
                </c:pt>
                <c:pt idx="936">
                  <c:v>77238.971156250846</c:v>
                </c:pt>
                <c:pt idx="937">
                  <c:v>76929.33359688193</c:v>
                </c:pt>
                <c:pt idx="938">
                  <c:v>76487.622554094283</c:v>
                </c:pt>
                <c:pt idx="939">
                  <c:v>129897.86092006855</c:v>
                </c:pt>
                <c:pt idx="940">
                  <c:v>78087.210272789234</c:v>
                </c:pt>
                <c:pt idx="941">
                  <c:v>77892.634822063294</c:v>
                </c:pt>
                <c:pt idx="942">
                  <c:v>139482.6073688459</c:v>
                </c:pt>
                <c:pt idx="943">
                  <c:v>79226.922110637446</c:v>
                </c:pt>
                <c:pt idx="944">
                  <c:v>80476.144646795277</c:v>
                </c:pt>
                <c:pt idx="945">
                  <c:v>77679.068597586374</c:v>
                </c:pt>
                <c:pt idx="946">
                  <c:v>81323.854621388411</c:v>
                </c:pt>
                <c:pt idx="947">
                  <c:v>78726.389653647522</c:v>
                </c:pt>
                <c:pt idx="948">
                  <c:v>82108.243684213288</c:v>
                </c:pt>
                <c:pt idx="949">
                  <c:v>83099.617393859749</c:v>
                </c:pt>
                <c:pt idx="950">
                  <c:v>77170.135521986551</c:v>
                </c:pt>
                <c:pt idx="951">
                  <c:v>92798.375180014627</c:v>
                </c:pt>
                <c:pt idx="952">
                  <c:v>84409.84330406542</c:v>
                </c:pt>
                <c:pt idx="953">
                  <c:v>81739.222375339828</c:v>
                </c:pt>
                <c:pt idx="954">
                  <c:v>77723.150252070918</c:v>
                </c:pt>
                <c:pt idx="955">
                  <c:v>96774.873879392369</c:v>
                </c:pt>
                <c:pt idx="956">
                  <c:v>78248.732040330971</c:v>
                </c:pt>
                <c:pt idx="957">
                  <c:v>79291.404573004955</c:v>
                </c:pt>
                <c:pt idx="958">
                  <c:v>80209.055999319608</c:v>
                </c:pt>
                <c:pt idx="959">
                  <c:v>121157.15543103594</c:v>
                </c:pt>
                <c:pt idx="960">
                  <c:v>76931.917828847319</c:v>
                </c:pt>
                <c:pt idx="961">
                  <c:v>80357.196972258782</c:v>
                </c:pt>
                <c:pt idx="962">
                  <c:v>78492.142466826714</c:v>
                </c:pt>
                <c:pt idx="963">
                  <c:v>82401.63042531957</c:v>
                </c:pt>
                <c:pt idx="964">
                  <c:v>105585.48249624384</c:v>
                </c:pt>
                <c:pt idx="965">
                  <c:v>77145.883426894434</c:v>
                </c:pt>
                <c:pt idx="966">
                  <c:v>76460.286300358595</c:v>
                </c:pt>
                <c:pt idx="967">
                  <c:v>84468.264638574328</c:v>
                </c:pt>
                <c:pt idx="968">
                  <c:v>79036.998702532233</c:v>
                </c:pt>
                <c:pt idx="969">
                  <c:v>77114.586506400854</c:v>
                </c:pt>
                <c:pt idx="970">
                  <c:v>79377.160578587151</c:v>
                </c:pt>
                <c:pt idx="971">
                  <c:v>76747.113467328658</c:v>
                </c:pt>
                <c:pt idx="972">
                  <c:v>79366.187511796976</c:v>
                </c:pt>
                <c:pt idx="973">
                  <c:v>102190.4839101017</c:v>
                </c:pt>
                <c:pt idx="974">
                  <c:v>81869.128291930872</c:v>
                </c:pt>
                <c:pt idx="975">
                  <c:v>76862.944919418136</c:v>
                </c:pt>
                <c:pt idx="976">
                  <c:v>84448.354364087514</c:v>
                </c:pt>
                <c:pt idx="977">
                  <c:v>76687.569132528748</c:v>
                </c:pt>
                <c:pt idx="978">
                  <c:v>80435.079086893762</c:v>
                </c:pt>
                <c:pt idx="979">
                  <c:v>85983.290098948535</c:v>
                </c:pt>
                <c:pt idx="980">
                  <c:v>77721.80137695586</c:v>
                </c:pt>
                <c:pt idx="981">
                  <c:v>87786.015395046095</c:v>
                </c:pt>
                <c:pt idx="982">
                  <c:v>78981.446696670784</c:v>
                </c:pt>
                <c:pt idx="983">
                  <c:v>109557.02961424814</c:v>
                </c:pt>
                <c:pt idx="984">
                  <c:v>82608.624727193979</c:v>
                </c:pt>
                <c:pt idx="985">
                  <c:v>79594.846277874487</c:v>
                </c:pt>
                <c:pt idx="986">
                  <c:v>82672.690251180466</c:v>
                </c:pt>
                <c:pt idx="987">
                  <c:v>80233.504295333769</c:v>
                </c:pt>
                <c:pt idx="988">
                  <c:v>76458.839796016822</c:v>
                </c:pt>
                <c:pt idx="989">
                  <c:v>81245.216938039579</c:v>
                </c:pt>
                <c:pt idx="990">
                  <c:v>95912.618084134097</c:v>
                </c:pt>
                <c:pt idx="991">
                  <c:v>81563.46103830474</c:v>
                </c:pt>
                <c:pt idx="992">
                  <c:v>76762.801764198215</c:v>
                </c:pt>
                <c:pt idx="993">
                  <c:v>87917.499607927384</c:v>
                </c:pt>
                <c:pt idx="994">
                  <c:v>81061.33323724792</c:v>
                </c:pt>
                <c:pt idx="995">
                  <c:v>79016.151021895057</c:v>
                </c:pt>
                <c:pt idx="996">
                  <c:v>77301.168581980586</c:v>
                </c:pt>
                <c:pt idx="997">
                  <c:v>82771.427260199023</c:v>
                </c:pt>
                <c:pt idx="998">
                  <c:v>81655.162365893164</c:v>
                </c:pt>
                <c:pt idx="999">
                  <c:v>77797.14788576361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DB5-4AFE-92D8-941528D85AE9}"/>
            </c:ext>
          </c:extLst>
        </c:ser>
        <c:ser>
          <c:idx val="3"/>
          <c:order val="3"/>
          <c:tx>
            <c:v>MCMC-intermittent cetuximab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Model!$AW$9:$AW$1008</c:f>
              <c:numCache>
                <c:formatCode>General</c:formatCode>
                <c:ptCount val="1000"/>
                <c:pt idx="0">
                  <c:v>1.0887228789177203</c:v>
                </c:pt>
                <c:pt idx="1">
                  <c:v>1.0842166600195582</c:v>
                </c:pt>
                <c:pt idx="2">
                  <c:v>1.1089152892289147</c:v>
                </c:pt>
                <c:pt idx="3">
                  <c:v>1.1649093997708615</c:v>
                </c:pt>
                <c:pt idx="4">
                  <c:v>1.1175151781500803</c:v>
                </c:pt>
                <c:pt idx="5">
                  <c:v>1.207571341588477</c:v>
                </c:pt>
                <c:pt idx="6">
                  <c:v>1.1351117408136646</c:v>
                </c:pt>
                <c:pt idx="7">
                  <c:v>1.0652229741495338</c:v>
                </c:pt>
                <c:pt idx="8">
                  <c:v>1.1038721779647251</c:v>
                </c:pt>
                <c:pt idx="9">
                  <c:v>1.1664043727107316</c:v>
                </c:pt>
                <c:pt idx="10">
                  <c:v>1.1187939236780897</c:v>
                </c:pt>
                <c:pt idx="11">
                  <c:v>1.1398468375398068</c:v>
                </c:pt>
                <c:pt idx="12">
                  <c:v>1.0961095255213738</c:v>
                </c:pt>
                <c:pt idx="13">
                  <c:v>1.0793871322465538</c:v>
                </c:pt>
                <c:pt idx="14">
                  <c:v>1.1274806428215172</c:v>
                </c:pt>
                <c:pt idx="15">
                  <c:v>1.0843723577449582</c:v>
                </c:pt>
                <c:pt idx="16">
                  <c:v>1.2056760007112786</c:v>
                </c:pt>
                <c:pt idx="17">
                  <c:v>1.1572271840788604</c:v>
                </c:pt>
                <c:pt idx="18">
                  <c:v>1.1303002121513939</c:v>
                </c:pt>
                <c:pt idx="19">
                  <c:v>1.0800634777355644</c:v>
                </c:pt>
                <c:pt idx="20">
                  <c:v>1.1353959136614793</c:v>
                </c:pt>
                <c:pt idx="21">
                  <c:v>1.0648656415824607</c:v>
                </c:pt>
                <c:pt idx="22">
                  <c:v>1.0596184533860593</c:v>
                </c:pt>
                <c:pt idx="23">
                  <c:v>1.2082400369594011</c:v>
                </c:pt>
                <c:pt idx="24">
                  <c:v>1.0227507439376176</c:v>
                </c:pt>
                <c:pt idx="25">
                  <c:v>1.1183707465353234</c:v>
                </c:pt>
                <c:pt idx="26">
                  <c:v>1.2059683091403079</c:v>
                </c:pt>
                <c:pt idx="27">
                  <c:v>1.1208139725092205</c:v>
                </c:pt>
                <c:pt idx="28">
                  <c:v>1.097554274589464</c:v>
                </c:pt>
                <c:pt idx="29">
                  <c:v>1.1787529474772476</c:v>
                </c:pt>
                <c:pt idx="30">
                  <c:v>1.0756881073901052</c:v>
                </c:pt>
                <c:pt idx="31">
                  <c:v>1.1167520650758138</c:v>
                </c:pt>
                <c:pt idx="32">
                  <c:v>1.097583072589922</c:v>
                </c:pt>
                <c:pt idx="33">
                  <c:v>1.1008415681937309</c:v>
                </c:pt>
                <c:pt idx="34">
                  <c:v>1.223641066230396</c:v>
                </c:pt>
                <c:pt idx="35">
                  <c:v>1.1369343714219196</c:v>
                </c:pt>
                <c:pt idx="36">
                  <c:v>1.1414699797791399</c:v>
                </c:pt>
                <c:pt idx="37">
                  <c:v>1.0912462301619972</c:v>
                </c:pt>
                <c:pt idx="38">
                  <c:v>1.0939142578124694</c:v>
                </c:pt>
                <c:pt idx="39">
                  <c:v>1.0921230111773639</c:v>
                </c:pt>
                <c:pt idx="40">
                  <c:v>1.1034197491903899</c:v>
                </c:pt>
                <c:pt idx="41">
                  <c:v>1.0841422213623559</c:v>
                </c:pt>
                <c:pt idx="42">
                  <c:v>1.2177227930296188</c:v>
                </c:pt>
                <c:pt idx="43">
                  <c:v>1.1487534276447404</c:v>
                </c:pt>
                <c:pt idx="44">
                  <c:v>1.1381416783636276</c:v>
                </c:pt>
                <c:pt idx="45">
                  <c:v>1.0956177941554124</c:v>
                </c:pt>
                <c:pt idx="46">
                  <c:v>1.0951179707246035</c:v>
                </c:pt>
                <c:pt idx="47">
                  <c:v>1.1444740748616848</c:v>
                </c:pt>
                <c:pt idx="48">
                  <c:v>1.0361102124081427</c:v>
                </c:pt>
                <c:pt idx="49">
                  <c:v>1.1441069155785955</c:v>
                </c:pt>
                <c:pt idx="50">
                  <c:v>1.0640932421896845</c:v>
                </c:pt>
                <c:pt idx="51">
                  <c:v>1.1039653356420431</c:v>
                </c:pt>
                <c:pt idx="52">
                  <c:v>1.1388680995737779</c:v>
                </c:pt>
                <c:pt idx="53">
                  <c:v>1.1374066162723451</c:v>
                </c:pt>
                <c:pt idx="54">
                  <c:v>1.1220572372536926</c:v>
                </c:pt>
                <c:pt idx="55">
                  <c:v>1.1074690855283604</c:v>
                </c:pt>
                <c:pt idx="56">
                  <c:v>1.1340034078861949</c:v>
                </c:pt>
                <c:pt idx="57">
                  <c:v>1.1113365672953117</c:v>
                </c:pt>
                <c:pt idx="58">
                  <c:v>1.0971643797792403</c:v>
                </c:pt>
                <c:pt idx="59">
                  <c:v>1.1318474009799233</c:v>
                </c:pt>
                <c:pt idx="60">
                  <c:v>1.185691241810118</c:v>
                </c:pt>
                <c:pt idx="61">
                  <c:v>1.159722265005138</c:v>
                </c:pt>
                <c:pt idx="62">
                  <c:v>1.031766063125418</c:v>
                </c:pt>
                <c:pt idx="63">
                  <c:v>1.040655367061734</c:v>
                </c:pt>
                <c:pt idx="64">
                  <c:v>1.059919877202312</c:v>
                </c:pt>
                <c:pt idx="65">
                  <c:v>1.1060715086692106</c:v>
                </c:pt>
                <c:pt idx="66">
                  <c:v>1.1269322934087707</c:v>
                </c:pt>
                <c:pt idx="67">
                  <c:v>1.2158785667476306</c:v>
                </c:pt>
                <c:pt idx="68">
                  <c:v>1.176945774759395</c:v>
                </c:pt>
                <c:pt idx="69">
                  <c:v>1.0740435053866182</c:v>
                </c:pt>
                <c:pt idx="70">
                  <c:v>1.0837066104777147</c:v>
                </c:pt>
                <c:pt idx="71">
                  <c:v>1.1023436285902402</c:v>
                </c:pt>
                <c:pt idx="72">
                  <c:v>1.1230811026566703</c:v>
                </c:pt>
                <c:pt idx="73">
                  <c:v>1.1362778390844099</c:v>
                </c:pt>
                <c:pt idx="74">
                  <c:v>1.0791850672602483</c:v>
                </c:pt>
                <c:pt idx="75">
                  <c:v>1.1534169001356074</c:v>
                </c:pt>
                <c:pt idx="76">
                  <c:v>1.1570636098567098</c:v>
                </c:pt>
                <c:pt idx="77">
                  <c:v>1.1246942664219886</c:v>
                </c:pt>
                <c:pt idx="78">
                  <c:v>1.1673587588436638</c:v>
                </c:pt>
                <c:pt idx="79">
                  <c:v>1.2009753563521128</c:v>
                </c:pt>
                <c:pt idx="80">
                  <c:v>1.1817457951170334</c:v>
                </c:pt>
                <c:pt idx="81">
                  <c:v>1.1505489643041737</c:v>
                </c:pt>
                <c:pt idx="82">
                  <c:v>1.13019843439579</c:v>
                </c:pt>
                <c:pt idx="83">
                  <c:v>1.1796527325159472</c:v>
                </c:pt>
                <c:pt idx="84">
                  <c:v>1.1907324066804763</c:v>
                </c:pt>
                <c:pt idx="85">
                  <c:v>1.1467665857708942</c:v>
                </c:pt>
                <c:pt idx="86">
                  <c:v>1.1459992014392517</c:v>
                </c:pt>
                <c:pt idx="87">
                  <c:v>1.1156126094308072</c:v>
                </c:pt>
                <c:pt idx="88">
                  <c:v>1.1198026856195824</c:v>
                </c:pt>
                <c:pt idx="89">
                  <c:v>1.0294842783570495</c:v>
                </c:pt>
                <c:pt idx="90">
                  <c:v>1.1016760876945106</c:v>
                </c:pt>
                <c:pt idx="91">
                  <c:v>1.0695553343002087</c:v>
                </c:pt>
                <c:pt idx="92">
                  <c:v>1.0945297384699197</c:v>
                </c:pt>
                <c:pt idx="93">
                  <c:v>1.1592575604427064</c:v>
                </c:pt>
                <c:pt idx="94">
                  <c:v>1.0512767084199939</c:v>
                </c:pt>
                <c:pt idx="95">
                  <c:v>1.1315836676719162</c:v>
                </c:pt>
                <c:pt idx="96">
                  <c:v>1.1038853371243289</c:v>
                </c:pt>
                <c:pt idx="97">
                  <c:v>1.1002765188270105</c:v>
                </c:pt>
                <c:pt idx="98">
                  <c:v>1.141338546430223</c:v>
                </c:pt>
                <c:pt idx="99">
                  <c:v>1.1729868780494277</c:v>
                </c:pt>
                <c:pt idx="100">
                  <c:v>1.0922461093126061</c:v>
                </c:pt>
                <c:pt idx="101">
                  <c:v>1.1996749864599534</c:v>
                </c:pt>
                <c:pt idx="102">
                  <c:v>1.0694156867311915</c:v>
                </c:pt>
                <c:pt idx="103">
                  <c:v>1.1016737044066094</c:v>
                </c:pt>
                <c:pt idx="104">
                  <c:v>1.1583024636697012</c:v>
                </c:pt>
                <c:pt idx="105">
                  <c:v>1.1516807064488619</c:v>
                </c:pt>
                <c:pt idx="106">
                  <c:v>1.1508401266079389</c:v>
                </c:pt>
                <c:pt idx="107">
                  <c:v>1.0899783106881906</c:v>
                </c:pt>
                <c:pt idx="108">
                  <c:v>1.111524492506754</c:v>
                </c:pt>
                <c:pt idx="109">
                  <c:v>1.11855284427959</c:v>
                </c:pt>
                <c:pt idx="110">
                  <c:v>1.1923313855581088</c:v>
                </c:pt>
                <c:pt idx="111">
                  <c:v>1.1107868866602999</c:v>
                </c:pt>
                <c:pt idx="112">
                  <c:v>1.0937539053963281</c:v>
                </c:pt>
                <c:pt idx="113">
                  <c:v>1.1395840487447659</c:v>
                </c:pt>
                <c:pt idx="114">
                  <c:v>1.1247950574706238</c:v>
                </c:pt>
                <c:pt idx="115">
                  <c:v>1.1172283858369245</c:v>
                </c:pt>
                <c:pt idx="116">
                  <c:v>1.1846883894178881</c:v>
                </c:pt>
                <c:pt idx="117">
                  <c:v>1.1619495189170637</c:v>
                </c:pt>
                <c:pt idx="118">
                  <c:v>1.1281744288214473</c:v>
                </c:pt>
                <c:pt idx="119">
                  <c:v>1.1235768390685834</c:v>
                </c:pt>
                <c:pt idx="120">
                  <c:v>1.1965293087257058</c:v>
                </c:pt>
                <c:pt idx="121">
                  <c:v>1.1034154170327677</c:v>
                </c:pt>
                <c:pt idx="122">
                  <c:v>1.1634855412716543</c:v>
                </c:pt>
                <c:pt idx="123">
                  <c:v>1.1130721852871213</c:v>
                </c:pt>
                <c:pt idx="124">
                  <c:v>1.1654060618153321</c:v>
                </c:pt>
                <c:pt idx="125">
                  <c:v>1.1798715147551997</c:v>
                </c:pt>
                <c:pt idx="126">
                  <c:v>1.1968126145529441</c:v>
                </c:pt>
                <c:pt idx="127">
                  <c:v>1.1472115868298831</c:v>
                </c:pt>
                <c:pt idx="128">
                  <c:v>1.1058419909735508</c:v>
                </c:pt>
                <c:pt idx="129">
                  <c:v>1.0970580464534483</c:v>
                </c:pt>
                <c:pt idx="130">
                  <c:v>1.1296132497412106</c:v>
                </c:pt>
                <c:pt idx="131">
                  <c:v>1.1540406489137083</c:v>
                </c:pt>
                <c:pt idx="132">
                  <c:v>1.1134654169088147</c:v>
                </c:pt>
                <c:pt idx="133">
                  <c:v>1.1302752950483945</c:v>
                </c:pt>
                <c:pt idx="134">
                  <c:v>1.1012220105286885</c:v>
                </c:pt>
                <c:pt idx="135">
                  <c:v>1.1435756233279475</c:v>
                </c:pt>
                <c:pt idx="136">
                  <c:v>1.1740663632602972</c:v>
                </c:pt>
                <c:pt idx="137">
                  <c:v>1.1065168900454512</c:v>
                </c:pt>
                <c:pt idx="138">
                  <c:v>1.1325228817829309</c:v>
                </c:pt>
                <c:pt idx="139">
                  <c:v>1.1384835104756972</c:v>
                </c:pt>
                <c:pt idx="140">
                  <c:v>1.1653282104890279</c:v>
                </c:pt>
                <c:pt idx="141">
                  <c:v>1.1902227384671418</c:v>
                </c:pt>
                <c:pt idx="142">
                  <c:v>1.1730449146655799</c:v>
                </c:pt>
                <c:pt idx="143">
                  <c:v>1.1593592563180575</c:v>
                </c:pt>
                <c:pt idx="144">
                  <c:v>1.1663966037498619</c:v>
                </c:pt>
                <c:pt idx="145">
                  <c:v>1.0956843105653917</c:v>
                </c:pt>
                <c:pt idx="146">
                  <c:v>1.1446348347365085</c:v>
                </c:pt>
                <c:pt idx="147">
                  <c:v>1.0967593539591394</c:v>
                </c:pt>
                <c:pt idx="148">
                  <c:v>1.2219800011640836</c:v>
                </c:pt>
                <c:pt idx="149">
                  <c:v>1.1220169384986356</c:v>
                </c:pt>
                <c:pt idx="150">
                  <c:v>1.1385870702256133</c:v>
                </c:pt>
                <c:pt idx="151">
                  <c:v>1.1890774739455561</c:v>
                </c:pt>
                <c:pt idx="152">
                  <c:v>1.1185001092309514</c:v>
                </c:pt>
                <c:pt idx="153">
                  <c:v>1.0706422682061265</c:v>
                </c:pt>
                <c:pt idx="154">
                  <c:v>1.1624833664905929</c:v>
                </c:pt>
                <c:pt idx="155">
                  <c:v>1.1844694232459931</c:v>
                </c:pt>
                <c:pt idx="156">
                  <c:v>1.0831704377866451</c:v>
                </c:pt>
                <c:pt idx="157">
                  <c:v>1.1733019183783397</c:v>
                </c:pt>
                <c:pt idx="158">
                  <c:v>1.1201681293658197</c:v>
                </c:pt>
                <c:pt idx="159">
                  <c:v>1.2076795637695796</c:v>
                </c:pt>
                <c:pt idx="160">
                  <c:v>1.1082461130062793</c:v>
                </c:pt>
                <c:pt idx="161">
                  <c:v>1.1151544394506303</c:v>
                </c:pt>
                <c:pt idx="162">
                  <c:v>1.1141163992382959</c:v>
                </c:pt>
                <c:pt idx="163">
                  <c:v>1.0832923792754183</c:v>
                </c:pt>
                <c:pt idx="164">
                  <c:v>1.1465565444960781</c:v>
                </c:pt>
                <c:pt idx="165">
                  <c:v>1.1361658591359935</c:v>
                </c:pt>
                <c:pt idx="166">
                  <c:v>1.1733585264250892</c:v>
                </c:pt>
                <c:pt idx="167">
                  <c:v>1.1482329131990769</c:v>
                </c:pt>
                <c:pt idx="168">
                  <c:v>0.95359686093355955</c:v>
                </c:pt>
                <c:pt idx="169">
                  <c:v>1.1231556802538427</c:v>
                </c:pt>
                <c:pt idx="170">
                  <c:v>1.1521810790129856</c:v>
                </c:pt>
                <c:pt idx="171">
                  <c:v>1.0925124817575183</c:v>
                </c:pt>
                <c:pt idx="172">
                  <c:v>1.0368444029376136</c:v>
                </c:pt>
                <c:pt idx="173">
                  <c:v>1.1485502755967025</c:v>
                </c:pt>
                <c:pt idx="174">
                  <c:v>1.0721836875345114</c:v>
                </c:pt>
                <c:pt idx="175">
                  <c:v>1.0674214443241414</c:v>
                </c:pt>
                <c:pt idx="176">
                  <c:v>1.1679414880411385</c:v>
                </c:pt>
                <c:pt idx="177">
                  <c:v>1.0566316830760023</c:v>
                </c:pt>
                <c:pt idx="178">
                  <c:v>1.1559357998534698</c:v>
                </c:pt>
                <c:pt idx="179">
                  <c:v>1.0644058315150384</c:v>
                </c:pt>
                <c:pt idx="180">
                  <c:v>1.095055103220028</c:v>
                </c:pt>
                <c:pt idx="181">
                  <c:v>1.1634460426070832</c:v>
                </c:pt>
                <c:pt idx="182">
                  <c:v>1.1359460659305296</c:v>
                </c:pt>
                <c:pt idx="183">
                  <c:v>1.1311276987716301</c:v>
                </c:pt>
                <c:pt idx="184">
                  <c:v>1.1469626697884436</c:v>
                </c:pt>
                <c:pt idx="185">
                  <c:v>1.1916735569699233</c:v>
                </c:pt>
                <c:pt idx="186">
                  <c:v>1.070324076258709</c:v>
                </c:pt>
                <c:pt idx="187">
                  <c:v>1.0712232229053207</c:v>
                </c:pt>
                <c:pt idx="188">
                  <c:v>1.0932852376842641</c:v>
                </c:pt>
                <c:pt idx="189">
                  <c:v>1.1372141376781362</c:v>
                </c:pt>
                <c:pt idx="190">
                  <c:v>1.1485802753000944</c:v>
                </c:pt>
                <c:pt idx="191">
                  <c:v>1.1472537146066015</c:v>
                </c:pt>
                <c:pt idx="192">
                  <c:v>1.1414922891008197</c:v>
                </c:pt>
                <c:pt idx="193">
                  <c:v>1.1572828292198489</c:v>
                </c:pt>
                <c:pt idx="194">
                  <c:v>1.1668663069843641</c:v>
                </c:pt>
                <c:pt idx="195">
                  <c:v>1.1249435610022849</c:v>
                </c:pt>
                <c:pt idx="196">
                  <c:v>1.1242942788650223</c:v>
                </c:pt>
                <c:pt idx="197">
                  <c:v>1.1190456880026944</c:v>
                </c:pt>
                <c:pt idx="198">
                  <c:v>1.1035106306233295</c:v>
                </c:pt>
                <c:pt idx="199">
                  <c:v>1.0220907879057195</c:v>
                </c:pt>
                <c:pt idx="200">
                  <c:v>1.0341238163423729</c:v>
                </c:pt>
                <c:pt idx="201">
                  <c:v>1.1050472535213571</c:v>
                </c:pt>
                <c:pt idx="202">
                  <c:v>1.0755766578958481</c:v>
                </c:pt>
                <c:pt idx="203">
                  <c:v>1.1221083600847706</c:v>
                </c:pt>
                <c:pt idx="204">
                  <c:v>1.1219131899735968</c:v>
                </c:pt>
                <c:pt idx="205">
                  <c:v>1.0901225949319033</c:v>
                </c:pt>
                <c:pt idx="206">
                  <c:v>1.1355077299469272</c:v>
                </c:pt>
                <c:pt idx="207">
                  <c:v>1.1617867754544839</c:v>
                </c:pt>
                <c:pt idx="208">
                  <c:v>1.1643619284243227</c:v>
                </c:pt>
                <c:pt idx="209">
                  <c:v>1.1552989368104041</c:v>
                </c:pt>
                <c:pt idx="210">
                  <c:v>1.067101795248695</c:v>
                </c:pt>
                <c:pt idx="211">
                  <c:v>1.1473730423523079</c:v>
                </c:pt>
                <c:pt idx="212">
                  <c:v>1.1481936263831023</c:v>
                </c:pt>
                <c:pt idx="213">
                  <c:v>1.1163812995390221</c:v>
                </c:pt>
                <c:pt idx="214">
                  <c:v>1.1272976491297051</c:v>
                </c:pt>
                <c:pt idx="215">
                  <c:v>1.1443662729433748</c:v>
                </c:pt>
                <c:pt idx="216">
                  <c:v>1.1515457549576023</c:v>
                </c:pt>
                <c:pt idx="217">
                  <c:v>1.0811134183364719</c:v>
                </c:pt>
                <c:pt idx="218">
                  <c:v>1.110976816038681</c:v>
                </c:pt>
                <c:pt idx="219">
                  <c:v>1.1707979208512866</c:v>
                </c:pt>
                <c:pt idx="220">
                  <c:v>1.1055136786415207</c:v>
                </c:pt>
                <c:pt idx="221">
                  <c:v>1.1021043478841976</c:v>
                </c:pt>
                <c:pt idx="222">
                  <c:v>1.1038766879501385</c:v>
                </c:pt>
                <c:pt idx="223">
                  <c:v>1.140633832232179</c:v>
                </c:pt>
                <c:pt idx="224">
                  <c:v>1.0571066953524824</c:v>
                </c:pt>
                <c:pt idx="225">
                  <c:v>1.1443185550828716</c:v>
                </c:pt>
                <c:pt idx="226">
                  <c:v>1.1602790625904169</c:v>
                </c:pt>
                <c:pt idx="227">
                  <c:v>1.1120199304018512</c:v>
                </c:pt>
                <c:pt idx="228">
                  <c:v>1.1562448135592533</c:v>
                </c:pt>
                <c:pt idx="229">
                  <c:v>1.1066274068372635</c:v>
                </c:pt>
                <c:pt idx="230">
                  <c:v>1.0826499302333741</c:v>
                </c:pt>
                <c:pt idx="231">
                  <c:v>1.0859384305942583</c:v>
                </c:pt>
                <c:pt idx="232">
                  <c:v>1.118557263242391</c:v>
                </c:pt>
                <c:pt idx="233">
                  <c:v>1.1361917423923904</c:v>
                </c:pt>
                <c:pt idx="234">
                  <c:v>1.1388709531320107</c:v>
                </c:pt>
                <c:pt idx="235">
                  <c:v>1.1846090016200213</c:v>
                </c:pt>
                <c:pt idx="236">
                  <c:v>1.1517597188303617</c:v>
                </c:pt>
                <c:pt idx="237">
                  <c:v>1.1059497186582927</c:v>
                </c:pt>
                <c:pt idx="238">
                  <c:v>1.1482736427967795</c:v>
                </c:pt>
                <c:pt idx="239">
                  <c:v>1.0828267007276766</c:v>
                </c:pt>
                <c:pt idx="240">
                  <c:v>1.0822675543134472</c:v>
                </c:pt>
                <c:pt idx="241">
                  <c:v>1.1031048870538545</c:v>
                </c:pt>
                <c:pt idx="242">
                  <c:v>1.0900725777492073</c:v>
                </c:pt>
                <c:pt idx="243">
                  <c:v>1.1227166029152758</c:v>
                </c:pt>
                <c:pt idx="244">
                  <c:v>1.1282812457051099</c:v>
                </c:pt>
                <c:pt idx="245">
                  <c:v>1.1629287786000124</c:v>
                </c:pt>
                <c:pt idx="246">
                  <c:v>1.1490738930057693</c:v>
                </c:pt>
                <c:pt idx="247">
                  <c:v>1.1689059825685888</c:v>
                </c:pt>
                <c:pt idx="248">
                  <c:v>1.2000769474202015</c:v>
                </c:pt>
                <c:pt idx="249">
                  <c:v>1.0789016629201513</c:v>
                </c:pt>
                <c:pt idx="250">
                  <c:v>1.100186954527602</c:v>
                </c:pt>
                <c:pt idx="251">
                  <c:v>1.1244479059694108</c:v>
                </c:pt>
                <c:pt idx="252">
                  <c:v>1.0414845675083944</c:v>
                </c:pt>
                <c:pt idx="253">
                  <c:v>1.1169350878610955</c:v>
                </c:pt>
                <c:pt idx="254">
                  <c:v>1.1851696868814141</c:v>
                </c:pt>
                <c:pt idx="255">
                  <c:v>1.0524766641165062</c:v>
                </c:pt>
                <c:pt idx="256">
                  <c:v>1.0804447213045776</c:v>
                </c:pt>
                <c:pt idx="257">
                  <c:v>1.1924722824983607</c:v>
                </c:pt>
                <c:pt idx="258">
                  <c:v>1.1820014471807334</c:v>
                </c:pt>
                <c:pt idx="259">
                  <c:v>1.1497697431427913</c:v>
                </c:pt>
                <c:pt idx="260">
                  <c:v>1.1215546327527817</c:v>
                </c:pt>
                <c:pt idx="261">
                  <c:v>1.1591317174038873</c:v>
                </c:pt>
                <c:pt idx="262">
                  <c:v>1.1079498758404505</c:v>
                </c:pt>
                <c:pt idx="263">
                  <c:v>1.0846239418867771</c:v>
                </c:pt>
                <c:pt idx="264">
                  <c:v>1.0617454411626004</c:v>
                </c:pt>
                <c:pt idx="265">
                  <c:v>1.0710512826174279</c:v>
                </c:pt>
                <c:pt idx="266">
                  <c:v>1.1565573944500263</c:v>
                </c:pt>
                <c:pt idx="267">
                  <c:v>1.0972725311394169</c:v>
                </c:pt>
                <c:pt idx="268">
                  <c:v>1.0321128494235534</c:v>
                </c:pt>
                <c:pt idx="269">
                  <c:v>1.1897259751373404</c:v>
                </c:pt>
                <c:pt idx="270">
                  <c:v>1.130425016583432</c:v>
                </c:pt>
                <c:pt idx="271">
                  <c:v>1.1502720412292016</c:v>
                </c:pt>
                <c:pt idx="272">
                  <c:v>1.1299018245237906</c:v>
                </c:pt>
                <c:pt idx="273">
                  <c:v>1.110220635220887</c:v>
                </c:pt>
                <c:pt idx="274">
                  <c:v>1.1365570866078647</c:v>
                </c:pt>
                <c:pt idx="275">
                  <c:v>1.1707870507213074</c:v>
                </c:pt>
                <c:pt idx="276">
                  <c:v>1.1368638767855159</c:v>
                </c:pt>
                <c:pt idx="277">
                  <c:v>1.1216341467822704</c:v>
                </c:pt>
                <c:pt idx="278">
                  <c:v>1.0952045021185581</c:v>
                </c:pt>
                <c:pt idx="279">
                  <c:v>1.1967759540103451</c:v>
                </c:pt>
                <c:pt idx="280">
                  <c:v>1.0519047607781271</c:v>
                </c:pt>
                <c:pt idx="281">
                  <c:v>1.0851684282345917</c:v>
                </c:pt>
                <c:pt idx="282">
                  <c:v>1.1706002457235496</c:v>
                </c:pt>
                <c:pt idx="283">
                  <c:v>1.0821160342207723</c:v>
                </c:pt>
                <c:pt idx="284">
                  <c:v>1.0886263042813022</c:v>
                </c:pt>
                <c:pt idx="285">
                  <c:v>1.0952430630546601</c:v>
                </c:pt>
                <c:pt idx="286">
                  <c:v>1.1447139765942911</c:v>
                </c:pt>
                <c:pt idx="287">
                  <c:v>1.1314494667597907</c:v>
                </c:pt>
                <c:pt idx="288">
                  <c:v>1.0096912655298635</c:v>
                </c:pt>
                <c:pt idx="289">
                  <c:v>1.1585490406385777</c:v>
                </c:pt>
                <c:pt idx="290">
                  <c:v>1.0333566380587313</c:v>
                </c:pt>
                <c:pt idx="291">
                  <c:v>1.0940553052622652</c:v>
                </c:pt>
                <c:pt idx="292">
                  <c:v>1.1490985483188487</c:v>
                </c:pt>
                <c:pt idx="293">
                  <c:v>1.177779823515837</c:v>
                </c:pt>
                <c:pt idx="294">
                  <c:v>1.0891190604280241</c:v>
                </c:pt>
                <c:pt idx="295">
                  <c:v>1.1833616906607369</c:v>
                </c:pt>
                <c:pt idx="296">
                  <c:v>1.0898181006858711</c:v>
                </c:pt>
                <c:pt idx="297">
                  <c:v>1.1519566042940834</c:v>
                </c:pt>
                <c:pt idx="298">
                  <c:v>1.1190484654128583</c:v>
                </c:pt>
                <c:pt idx="299">
                  <c:v>1.0570253160415528</c:v>
                </c:pt>
                <c:pt idx="300">
                  <c:v>1.1815367611936871</c:v>
                </c:pt>
                <c:pt idx="301">
                  <c:v>1.2078923887748902</c:v>
                </c:pt>
                <c:pt idx="302">
                  <c:v>1.1674122340371236</c:v>
                </c:pt>
                <c:pt idx="303">
                  <c:v>1.1451665474579107</c:v>
                </c:pt>
                <c:pt idx="304">
                  <c:v>1.0983290659441627</c:v>
                </c:pt>
                <c:pt idx="305">
                  <c:v>1.1042213842751099</c:v>
                </c:pt>
                <c:pt idx="306">
                  <c:v>1.1596045830278858</c:v>
                </c:pt>
                <c:pt idx="307">
                  <c:v>1.1427560693121301</c:v>
                </c:pt>
                <c:pt idx="308">
                  <c:v>1.1456465558172191</c:v>
                </c:pt>
                <c:pt idx="309">
                  <c:v>1.0838878776097092</c:v>
                </c:pt>
                <c:pt idx="310">
                  <c:v>1.1034782891584731</c:v>
                </c:pt>
                <c:pt idx="311">
                  <c:v>1.0500256899643339</c:v>
                </c:pt>
                <c:pt idx="312">
                  <c:v>1.1244416906197832</c:v>
                </c:pt>
                <c:pt idx="313">
                  <c:v>1.1576426597316773</c:v>
                </c:pt>
                <c:pt idx="314">
                  <c:v>1.1396874317773706</c:v>
                </c:pt>
                <c:pt idx="315">
                  <c:v>1.1264184268500439</c:v>
                </c:pt>
                <c:pt idx="316">
                  <c:v>1.1542767111173566</c:v>
                </c:pt>
                <c:pt idx="317">
                  <c:v>1.1377670218199409</c:v>
                </c:pt>
                <c:pt idx="318">
                  <c:v>1.1092734359653746</c:v>
                </c:pt>
                <c:pt idx="319">
                  <c:v>1.1087239580026931</c:v>
                </c:pt>
                <c:pt idx="320">
                  <c:v>1.0776138073984325</c:v>
                </c:pt>
                <c:pt idx="321">
                  <c:v>1.11273610951521</c:v>
                </c:pt>
                <c:pt idx="322">
                  <c:v>1.1494881162964816</c:v>
                </c:pt>
                <c:pt idx="323">
                  <c:v>1.1428190925835675</c:v>
                </c:pt>
                <c:pt idx="324">
                  <c:v>1.1505051303043214</c:v>
                </c:pt>
                <c:pt idx="325">
                  <c:v>1.0620762761570206</c:v>
                </c:pt>
                <c:pt idx="326">
                  <c:v>1.0826761538899587</c:v>
                </c:pt>
                <c:pt idx="327">
                  <c:v>1.0940224857400447</c:v>
                </c:pt>
                <c:pt idx="328">
                  <c:v>1.166973763805633</c:v>
                </c:pt>
                <c:pt idx="329">
                  <c:v>1.0417614496216128</c:v>
                </c:pt>
                <c:pt idx="330">
                  <c:v>1.0834773640545179</c:v>
                </c:pt>
                <c:pt idx="331">
                  <c:v>1.0418565929411807</c:v>
                </c:pt>
                <c:pt idx="332">
                  <c:v>1.1293781258381479</c:v>
                </c:pt>
                <c:pt idx="333">
                  <c:v>1.0967136513757492</c:v>
                </c:pt>
                <c:pt idx="334">
                  <c:v>1.1136318327449839</c:v>
                </c:pt>
                <c:pt idx="335">
                  <c:v>1.1025867161705261</c:v>
                </c:pt>
                <c:pt idx="336">
                  <c:v>1.097757360579368</c:v>
                </c:pt>
                <c:pt idx="337">
                  <c:v>1.1317589254940592</c:v>
                </c:pt>
                <c:pt idx="338">
                  <c:v>1.1480761649374951</c:v>
                </c:pt>
                <c:pt idx="339">
                  <c:v>1.1319712402548765</c:v>
                </c:pt>
                <c:pt idx="340">
                  <c:v>1.1266682537531856</c:v>
                </c:pt>
                <c:pt idx="341">
                  <c:v>1.1129525763179158</c:v>
                </c:pt>
                <c:pt idx="342">
                  <c:v>1.1380026732335493</c:v>
                </c:pt>
                <c:pt idx="343">
                  <c:v>1.1618358157707167</c:v>
                </c:pt>
                <c:pt idx="344">
                  <c:v>1.183479025353628</c:v>
                </c:pt>
                <c:pt idx="345">
                  <c:v>1.0353841561017447</c:v>
                </c:pt>
                <c:pt idx="346">
                  <c:v>1.0915038114856885</c:v>
                </c:pt>
                <c:pt idx="347">
                  <c:v>1.1778198928079058</c:v>
                </c:pt>
                <c:pt idx="348">
                  <c:v>1.0967614081342414</c:v>
                </c:pt>
                <c:pt idx="349">
                  <c:v>1.1690192503805155</c:v>
                </c:pt>
                <c:pt idx="350">
                  <c:v>1.0637046531222418</c:v>
                </c:pt>
                <c:pt idx="351">
                  <c:v>1.1444112939416529</c:v>
                </c:pt>
                <c:pt idx="352">
                  <c:v>1.1591060039723289</c:v>
                </c:pt>
                <c:pt idx="353">
                  <c:v>1.1483011815439736</c:v>
                </c:pt>
                <c:pt idx="354">
                  <c:v>1.1295875912384745</c:v>
                </c:pt>
                <c:pt idx="355">
                  <c:v>1.1718498682252299</c:v>
                </c:pt>
                <c:pt idx="356">
                  <c:v>1.1858013161854559</c:v>
                </c:pt>
                <c:pt idx="357">
                  <c:v>1.1334767015606206</c:v>
                </c:pt>
                <c:pt idx="358">
                  <c:v>1.1212155804846353</c:v>
                </c:pt>
                <c:pt idx="359">
                  <c:v>1.1243265936759441</c:v>
                </c:pt>
                <c:pt idx="360">
                  <c:v>1.0847708092416899</c:v>
                </c:pt>
                <c:pt idx="361">
                  <c:v>1.1546152332495165</c:v>
                </c:pt>
                <c:pt idx="362">
                  <c:v>1.1578279360595869</c:v>
                </c:pt>
                <c:pt idx="363">
                  <c:v>1.0603795165628649</c:v>
                </c:pt>
                <c:pt idx="364">
                  <c:v>1.110522739958089</c:v>
                </c:pt>
                <c:pt idx="365">
                  <c:v>1.0950219827241523</c:v>
                </c:pt>
                <c:pt idx="366">
                  <c:v>1.1378693837590474</c:v>
                </c:pt>
                <c:pt idx="367">
                  <c:v>1.1285096259072245</c:v>
                </c:pt>
                <c:pt idx="368">
                  <c:v>1.0523326964968858</c:v>
                </c:pt>
                <c:pt idx="369">
                  <c:v>1.1237626060461696</c:v>
                </c:pt>
                <c:pt idx="370">
                  <c:v>1.0599371195816247</c:v>
                </c:pt>
                <c:pt idx="371">
                  <c:v>1.1399719655035965</c:v>
                </c:pt>
                <c:pt idx="372">
                  <c:v>1.1183755632809902</c:v>
                </c:pt>
                <c:pt idx="373">
                  <c:v>1.1222632071835745</c:v>
                </c:pt>
                <c:pt idx="374">
                  <c:v>1.0582262080813427</c:v>
                </c:pt>
                <c:pt idx="375">
                  <c:v>1.1682554829282494</c:v>
                </c:pt>
                <c:pt idx="376">
                  <c:v>1.116400249339478</c:v>
                </c:pt>
                <c:pt idx="377">
                  <c:v>1.1917116155000484</c:v>
                </c:pt>
                <c:pt idx="378">
                  <c:v>1.0787266545095537</c:v>
                </c:pt>
                <c:pt idx="379">
                  <c:v>1.0873182923384908</c:v>
                </c:pt>
                <c:pt idx="380">
                  <c:v>1.1394329686598423</c:v>
                </c:pt>
                <c:pt idx="381">
                  <c:v>1.1543206381738016</c:v>
                </c:pt>
                <c:pt idx="382">
                  <c:v>1.1286141353645132</c:v>
                </c:pt>
                <c:pt idx="383">
                  <c:v>1.2031005252942608</c:v>
                </c:pt>
                <c:pt idx="384">
                  <c:v>1.0789641556842153</c:v>
                </c:pt>
                <c:pt idx="385">
                  <c:v>1.0575701222804215</c:v>
                </c:pt>
                <c:pt idx="386">
                  <c:v>1.0788605046801494</c:v>
                </c:pt>
                <c:pt idx="387">
                  <c:v>1.11951861384721</c:v>
                </c:pt>
                <c:pt idx="388">
                  <c:v>1.1996309451947478</c:v>
                </c:pt>
                <c:pt idx="389">
                  <c:v>1.1752396944236976</c:v>
                </c:pt>
                <c:pt idx="390">
                  <c:v>1.1339579424566937</c:v>
                </c:pt>
                <c:pt idx="391">
                  <c:v>1.0942900612076971</c:v>
                </c:pt>
                <c:pt idx="392">
                  <c:v>1.1159436598620347</c:v>
                </c:pt>
                <c:pt idx="393">
                  <c:v>1.0691957294421028</c:v>
                </c:pt>
                <c:pt idx="394">
                  <c:v>1.1755229668121192</c:v>
                </c:pt>
                <c:pt idx="395">
                  <c:v>1.089005109169189</c:v>
                </c:pt>
                <c:pt idx="396">
                  <c:v>1.1777464195825538</c:v>
                </c:pt>
                <c:pt idx="397">
                  <c:v>1.1489178937726643</c:v>
                </c:pt>
                <c:pt idx="398">
                  <c:v>1.1552427917423924</c:v>
                </c:pt>
                <c:pt idx="399">
                  <c:v>1.0624550634875505</c:v>
                </c:pt>
                <c:pt idx="400">
                  <c:v>1.1197952463049305</c:v>
                </c:pt>
                <c:pt idx="401">
                  <c:v>1.0939612061819477</c:v>
                </c:pt>
                <c:pt idx="402">
                  <c:v>1.0375796996960776</c:v>
                </c:pt>
                <c:pt idx="403">
                  <c:v>1.0711519650615888</c:v>
                </c:pt>
                <c:pt idx="404">
                  <c:v>1.1528000237202529</c:v>
                </c:pt>
                <c:pt idx="405">
                  <c:v>1.1318088384257448</c:v>
                </c:pt>
                <c:pt idx="406">
                  <c:v>1.0930621348904217</c:v>
                </c:pt>
                <c:pt idx="407">
                  <c:v>1.0800881059760377</c:v>
                </c:pt>
                <c:pt idx="408">
                  <c:v>1.1545229105989281</c:v>
                </c:pt>
                <c:pt idx="409">
                  <c:v>1.1702863916633113</c:v>
                </c:pt>
                <c:pt idx="410">
                  <c:v>1.1335438813946506</c:v>
                </c:pt>
                <c:pt idx="411">
                  <c:v>1.1829016226832314</c:v>
                </c:pt>
                <c:pt idx="412">
                  <c:v>1.1617701247236405</c:v>
                </c:pt>
                <c:pt idx="413">
                  <c:v>1.0972383003144692</c:v>
                </c:pt>
                <c:pt idx="414">
                  <c:v>1.1438566464870255</c:v>
                </c:pt>
                <c:pt idx="415">
                  <c:v>1.1855659130434841</c:v>
                </c:pt>
                <c:pt idx="416">
                  <c:v>1.0997003051622327</c:v>
                </c:pt>
                <c:pt idx="417">
                  <c:v>1.0886350968240335</c:v>
                </c:pt>
                <c:pt idx="418">
                  <c:v>1.0476788963744419</c:v>
                </c:pt>
                <c:pt idx="419">
                  <c:v>1.129086694203294</c:v>
                </c:pt>
                <c:pt idx="420">
                  <c:v>1.1655637185706802</c:v>
                </c:pt>
                <c:pt idx="421">
                  <c:v>1.1712080441039014</c:v>
                </c:pt>
                <c:pt idx="422">
                  <c:v>1.1521297275194164</c:v>
                </c:pt>
                <c:pt idx="423">
                  <c:v>1.0986111850083817</c:v>
                </c:pt>
                <c:pt idx="424">
                  <c:v>1.127171628321916</c:v>
                </c:pt>
                <c:pt idx="425">
                  <c:v>1.1622737036913098</c:v>
                </c:pt>
                <c:pt idx="426">
                  <c:v>1.138818134898103</c:v>
                </c:pt>
                <c:pt idx="427">
                  <c:v>1.1075815978957864</c:v>
                </c:pt>
                <c:pt idx="428">
                  <c:v>1.0690642537125252</c:v>
                </c:pt>
                <c:pt idx="429">
                  <c:v>1.1252389611296567</c:v>
                </c:pt>
                <c:pt idx="430">
                  <c:v>1.1363351509038842</c:v>
                </c:pt>
                <c:pt idx="431">
                  <c:v>1.1280258850255196</c:v>
                </c:pt>
                <c:pt idx="432">
                  <c:v>1.0731640771793169</c:v>
                </c:pt>
                <c:pt idx="433">
                  <c:v>1.1556544917177527</c:v>
                </c:pt>
                <c:pt idx="434">
                  <c:v>1.0617067615413047</c:v>
                </c:pt>
                <c:pt idx="435">
                  <c:v>1.1394008857014122</c:v>
                </c:pt>
                <c:pt idx="436">
                  <c:v>1.1584865961250137</c:v>
                </c:pt>
                <c:pt idx="437">
                  <c:v>1.0825039715881568</c:v>
                </c:pt>
                <c:pt idx="438">
                  <c:v>1.1435321241358891</c:v>
                </c:pt>
                <c:pt idx="439">
                  <c:v>1.1418612992848738</c:v>
                </c:pt>
                <c:pt idx="440">
                  <c:v>1.1204353989094999</c:v>
                </c:pt>
                <c:pt idx="441">
                  <c:v>1.144046620684358</c:v>
                </c:pt>
                <c:pt idx="442">
                  <c:v>1.1590922198907125</c:v>
                </c:pt>
                <c:pt idx="443">
                  <c:v>1.1012456886836683</c:v>
                </c:pt>
                <c:pt idx="444">
                  <c:v>1.1989018097683546</c:v>
                </c:pt>
                <c:pt idx="445">
                  <c:v>1.1637769735390227</c:v>
                </c:pt>
                <c:pt idx="446">
                  <c:v>1.2087271031389299</c:v>
                </c:pt>
                <c:pt idx="447">
                  <c:v>1.1625530980589076</c:v>
                </c:pt>
                <c:pt idx="448">
                  <c:v>1.0568421018038294</c:v>
                </c:pt>
                <c:pt idx="449">
                  <c:v>1.1324796497102954</c:v>
                </c:pt>
                <c:pt idx="450">
                  <c:v>1.109894324583516</c:v>
                </c:pt>
                <c:pt idx="451">
                  <c:v>1.1682336026440967</c:v>
                </c:pt>
                <c:pt idx="452">
                  <c:v>1.1337919818856899</c:v>
                </c:pt>
                <c:pt idx="453">
                  <c:v>1.1222997778108916</c:v>
                </c:pt>
                <c:pt idx="454">
                  <c:v>1.0982432912292086</c:v>
                </c:pt>
                <c:pt idx="455">
                  <c:v>1.0973062501489554</c:v>
                </c:pt>
                <c:pt idx="456">
                  <c:v>1.0943696523766684</c:v>
                </c:pt>
                <c:pt idx="457">
                  <c:v>1.1714546259576357</c:v>
                </c:pt>
                <c:pt idx="458">
                  <c:v>1.1104460446606592</c:v>
                </c:pt>
                <c:pt idx="459">
                  <c:v>1.1415341326394852</c:v>
                </c:pt>
                <c:pt idx="460">
                  <c:v>1.097362688591293</c:v>
                </c:pt>
                <c:pt idx="461">
                  <c:v>1.1292072458989664</c:v>
                </c:pt>
                <c:pt idx="462">
                  <c:v>1.0945569175871699</c:v>
                </c:pt>
                <c:pt idx="463">
                  <c:v>1.0987891302933022</c:v>
                </c:pt>
                <c:pt idx="464">
                  <c:v>1.2010723146483018</c:v>
                </c:pt>
                <c:pt idx="465">
                  <c:v>1.181460670957468</c:v>
                </c:pt>
                <c:pt idx="466">
                  <c:v>1.1023271528032383</c:v>
                </c:pt>
                <c:pt idx="467">
                  <c:v>1.140350905135352</c:v>
                </c:pt>
                <c:pt idx="468">
                  <c:v>1.1454292282357321</c:v>
                </c:pt>
                <c:pt idx="469">
                  <c:v>1.0356896833937399</c:v>
                </c:pt>
                <c:pt idx="470">
                  <c:v>1.0915720390597712</c:v>
                </c:pt>
                <c:pt idx="471">
                  <c:v>1.1608591282945484</c:v>
                </c:pt>
                <c:pt idx="472">
                  <c:v>1.1250527103307926</c:v>
                </c:pt>
                <c:pt idx="473">
                  <c:v>1.1151322422458403</c:v>
                </c:pt>
                <c:pt idx="474">
                  <c:v>1.1906734658641787</c:v>
                </c:pt>
                <c:pt idx="475">
                  <c:v>1.1887035163468029</c:v>
                </c:pt>
                <c:pt idx="476">
                  <c:v>1.2034239312256283</c:v>
                </c:pt>
                <c:pt idx="477">
                  <c:v>1.1174389702654794</c:v>
                </c:pt>
                <c:pt idx="478">
                  <c:v>1.1530911785999447</c:v>
                </c:pt>
                <c:pt idx="479">
                  <c:v>1.1411520984489898</c:v>
                </c:pt>
                <c:pt idx="480">
                  <c:v>1.1400717824676327</c:v>
                </c:pt>
                <c:pt idx="481">
                  <c:v>1.1308521027205056</c:v>
                </c:pt>
                <c:pt idx="482">
                  <c:v>1.2477876739626608</c:v>
                </c:pt>
                <c:pt idx="483">
                  <c:v>1.1322756058180252</c:v>
                </c:pt>
                <c:pt idx="484">
                  <c:v>1.1348091571178913</c:v>
                </c:pt>
                <c:pt idx="485">
                  <c:v>1.0475611586860634</c:v>
                </c:pt>
                <c:pt idx="486">
                  <c:v>1.0610937430911833</c:v>
                </c:pt>
                <c:pt idx="487">
                  <c:v>1.1251778462445536</c:v>
                </c:pt>
                <c:pt idx="488">
                  <c:v>1.0620603109122637</c:v>
                </c:pt>
                <c:pt idx="489">
                  <c:v>1.1393796673101768</c:v>
                </c:pt>
                <c:pt idx="490">
                  <c:v>1.1114877699170747</c:v>
                </c:pt>
                <c:pt idx="491">
                  <c:v>1.1012464113146496</c:v>
                </c:pt>
                <c:pt idx="492">
                  <c:v>1.1299740841604342</c:v>
                </c:pt>
                <c:pt idx="493">
                  <c:v>1.190732962237024</c:v>
                </c:pt>
                <c:pt idx="494">
                  <c:v>1.1484733680046091</c:v>
                </c:pt>
                <c:pt idx="495">
                  <c:v>1.0801606448641174</c:v>
                </c:pt>
                <c:pt idx="496">
                  <c:v>1.154355717128333</c:v>
                </c:pt>
                <c:pt idx="497">
                  <c:v>1.1575254653783782</c:v>
                </c:pt>
                <c:pt idx="498">
                  <c:v>1.1696558046237666</c:v>
                </c:pt>
                <c:pt idx="499">
                  <c:v>1.1088809234945367</c:v>
                </c:pt>
                <c:pt idx="500">
                  <c:v>1.1007764219623535</c:v>
                </c:pt>
                <c:pt idx="501">
                  <c:v>1.1256468176589365</c:v>
                </c:pt>
                <c:pt idx="502">
                  <c:v>1.1007500733710429</c:v>
                </c:pt>
                <c:pt idx="503">
                  <c:v>1.1376788801428031</c:v>
                </c:pt>
                <c:pt idx="504">
                  <c:v>1.1215956481751677</c:v>
                </c:pt>
                <c:pt idx="505">
                  <c:v>1.0860664656577768</c:v>
                </c:pt>
                <c:pt idx="506">
                  <c:v>1.0408670609282846</c:v>
                </c:pt>
                <c:pt idx="507">
                  <c:v>1.1369685104619764</c:v>
                </c:pt>
                <c:pt idx="508">
                  <c:v>1.1661532522443867</c:v>
                </c:pt>
                <c:pt idx="509">
                  <c:v>1.1362071587690119</c:v>
                </c:pt>
                <c:pt idx="510">
                  <c:v>1.1314158078474077</c:v>
                </c:pt>
                <c:pt idx="511">
                  <c:v>1.127472723882561</c:v>
                </c:pt>
                <c:pt idx="512">
                  <c:v>1.062318502920131</c:v>
                </c:pt>
                <c:pt idx="513">
                  <c:v>1.1494823079390384</c:v>
                </c:pt>
                <c:pt idx="514">
                  <c:v>1.0501848268400982</c:v>
                </c:pt>
                <c:pt idx="515">
                  <c:v>1.1655185358271591</c:v>
                </c:pt>
                <c:pt idx="516">
                  <c:v>1.0753935694034207</c:v>
                </c:pt>
                <c:pt idx="517">
                  <c:v>1.1344666974005428</c:v>
                </c:pt>
                <c:pt idx="518">
                  <c:v>1.1742635875452705</c:v>
                </c:pt>
                <c:pt idx="519">
                  <c:v>1.1413110091791592</c:v>
                </c:pt>
                <c:pt idx="520">
                  <c:v>1.1176265121154965</c:v>
                </c:pt>
                <c:pt idx="521">
                  <c:v>1.151804454128003</c:v>
                </c:pt>
                <c:pt idx="522">
                  <c:v>1.0456634968010561</c:v>
                </c:pt>
                <c:pt idx="523">
                  <c:v>1.0392828589014453</c:v>
                </c:pt>
                <c:pt idx="524">
                  <c:v>1.1143671419467625</c:v>
                </c:pt>
                <c:pt idx="525">
                  <c:v>1.1775977235295576</c:v>
                </c:pt>
                <c:pt idx="526">
                  <c:v>1.2123047128785132</c:v>
                </c:pt>
                <c:pt idx="527">
                  <c:v>1.2122303039097804</c:v>
                </c:pt>
                <c:pt idx="528">
                  <c:v>1.1670864426102305</c:v>
                </c:pt>
                <c:pt idx="529">
                  <c:v>1.1679911375592265</c:v>
                </c:pt>
                <c:pt idx="530">
                  <c:v>1.1125773475651533</c:v>
                </c:pt>
                <c:pt idx="531">
                  <c:v>1.1153715506636228</c:v>
                </c:pt>
                <c:pt idx="532">
                  <c:v>1.1354804876060851</c:v>
                </c:pt>
                <c:pt idx="533">
                  <c:v>1.1883973908913528</c:v>
                </c:pt>
                <c:pt idx="534">
                  <c:v>1.0655225947313804</c:v>
                </c:pt>
                <c:pt idx="535">
                  <c:v>1.1608982569836646</c:v>
                </c:pt>
                <c:pt idx="536">
                  <c:v>1.0607915349060366</c:v>
                </c:pt>
                <c:pt idx="537">
                  <c:v>1.1673712978888111</c:v>
                </c:pt>
                <c:pt idx="538">
                  <c:v>1.1315917679740866</c:v>
                </c:pt>
                <c:pt idx="539">
                  <c:v>1.0991301496720309</c:v>
                </c:pt>
                <c:pt idx="540">
                  <c:v>1.1436508051674548</c:v>
                </c:pt>
                <c:pt idx="541">
                  <c:v>1.168204673788916</c:v>
                </c:pt>
                <c:pt idx="542">
                  <c:v>1.1152005036952395</c:v>
                </c:pt>
                <c:pt idx="543">
                  <c:v>1.0323538098849148</c:v>
                </c:pt>
                <c:pt idx="544">
                  <c:v>1.1489384881375795</c:v>
                </c:pt>
                <c:pt idx="545">
                  <c:v>1.0548780219407288</c:v>
                </c:pt>
                <c:pt idx="546">
                  <c:v>1.0416446847728082</c:v>
                </c:pt>
                <c:pt idx="547">
                  <c:v>1.0816853844419101</c:v>
                </c:pt>
                <c:pt idx="548">
                  <c:v>1.1257712988307504</c:v>
                </c:pt>
                <c:pt idx="549">
                  <c:v>1.102232946190089</c:v>
                </c:pt>
                <c:pt idx="550">
                  <c:v>1.0390027013738812</c:v>
                </c:pt>
                <c:pt idx="551">
                  <c:v>1.1650676808521325</c:v>
                </c:pt>
                <c:pt idx="552">
                  <c:v>1.1308016827036544</c:v>
                </c:pt>
                <c:pt idx="553">
                  <c:v>1.0578838620270856</c:v>
                </c:pt>
                <c:pt idx="554">
                  <c:v>1.1742072206028733</c:v>
                </c:pt>
                <c:pt idx="555">
                  <c:v>1.1157529053048063</c:v>
                </c:pt>
                <c:pt idx="556">
                  <c:v>1.078136194916566</c:v>
                </c:pt>
                <c:pt idx="557">
                  <c:v>1.0973899382558905</c:v>
                </c:pt>
                <c:pt idx="558">
                  <c:v>1.1481832637030915</c:v>
                </c:pt>
                <c:pt idx="559">
                  <c:v>1.1559843639369054</c:v>
                </c:pt>
                <c:pt idx="560">
                  <c:v>1.115670666555403</c:v>
                </c:pt>
                <c:pt idx="561">
                  <c:v>1.0956462809348877</c:v>
                </c:pt>
                <c:pt idx="562">
                  <c:v>1.1240302209562256</c:v>
                </c:pt>
                <c:pt idx="563">
                  <c:v>1.0879251662899039</c:v>
                </c:pt>
                <c:pt idx="564">
                  <c:v>1.1190268090166233</c:v>
                </c:pt>
                <c:pt idx="565">
                  <c:v>1.1315954158184633</c:v>
                </c:pt>
                <c:pt idx="566">
                  <c:v>1.1577364441675593</c:v>
                </c:pt>
                <c:pt idx="567">
                  <c:v>1.0874915491433039</c:v>
                </c:pt>
                <c:pt idx="568">
                  <c:v>1.124873307184443</c:v>
                </c:pt>
                <c:pt idx="569">
                  <c:v>1.176960561408446</c:v>
                </c:pt>
                <c:pt idx="570">
                  <c:v>1.0534326592725829</c:v>
                </c:pt>
                <c:pt idx="571">
                  <c:v>1.1614484215396836</c:v>
                </c:pt>
                <c:pt idx="572">
                  <c:v>1.2085496900613559</c:v>
                </c:pt>
                <c:pt idx="573">
                  <c:v>1.0895793921573191</c:v>
                </c:pt>
                <c:pt idx="574">
                  <c:v>1.1063948352123238</c:v>
                </c:pt>
                <c:pt idx="575">
                  <c:v>1.1528451821578509</c:v>
                </c:pt>
                <c:pt idx="576">
                  <c:v>1.1484511132204989</c:v>
                </c:pt>
                <c:pt idx="577">
                  <c:v>1.1743818588607646</c:v>
                </c:pt>
                <c:pt idx="578">
                  <c:v>1.1877805292264534</c:v>
                </c:pt>
                <c:pt idx="579">
                  <c:v>1.0621235148198602</c:v>
                </c:pt>
                <c:pt idx="580">
                  <c:v>1.1355793813494728</c:v>
                </c:pt>
                <c:pt idx="581">
                  <c:v>1.101938552615735</c:v>
                </c:pt>
                <c:pt idx="582">
                  <c:v>1.2164843317571445</c:v>
                </c:pt>
                <c:pt idx="583">
                  <c:v>1.1734911880240979</c:v>
                </c:pt>
                <c:pt idx="584">
                  <c:v>1.1722248778920279</c:v>
                </c:pt>
                <c:pt idx="585">
                  <c:v>1.110461354377501</c:v>
                </c:pt>
                <c:pt idx="586">
                  <c:v>1.1140115286860952</c:v>
                </c:pt>
                <c:pt idx="587">
                  <c:v>1.1094836092233864</c:v>
                </c:pt>
                <c:pt idx="588">
                  <c:v>1.1616862166479935</c:v>
                </c:pt>
                <c:pt idx="589">
                  <c:v>1.1659619708785487</c:v>
                </c:pt>
                <c:pt idx="590">
                  <c:v>1.1546473125910157</c:v>
                </c:pt>
                <c:pt idx="591">
                  <c:v>1.1919678478843871</c:v>
                </c:pt>
                <c:pt idx="592">
                  <c:v>1.1231182326417479</c:v>
                </c:pt>
                <c:pt idx="593">
                  <c:v>1.0547031996521705</c:v>
                </c:pt>
                <c:pt idx="594">
                  <c:v>1.1887915877275752</c:v>
                </c:pt>
                <c:pt idx="595">
                  <c:v>1.164002712359431</c:v>
                </c:pt>
                <c:pt idx="596">
                  <c:v>1.1048862953662866</c:v>
                </c:pt>
                <c:pt idx="597">
                  <c:v>1.1316213094536254</c:v>
                </c:pt>
                <c:pt idx="598">
                  <c:v>1.1600561827774203</c:v>
                </c:pt>
                <c:pt idx="599">
                  <c:v>1.1183461355050612</c:v>
                </c:pt>
                <c:pt idx="600">
                  <c:v>1.140845152484725</c:v>
                </c:pt>
                <c:pt idx="601">
                  <c:v>1.1664790135619336</c:v>
                </c:pt>
                <c:pt idx="602">
                  <c:v>1.1318707758742996</c:v>
                </c:pt>
                <c:pt idx="603">
                  <c:v>1.2129209887578924</c:v>
                </c:pt>
                <c:pt idx="604">
                  <c:v>1.1004862313268067</c:v>
                </c:pt>
                <c:pt idx="605">
                  <c:v>1.1324895622009252</c:v>
                </c:pt>
                <c:pt idx="606">
                  <c:v>1.1089449694982063</c:v>
                </c:pt>
                <c:pt idx="607">
                  <c:v>1.1755047960575067</c:v>
                </c:pt>
                <c:pt idx="608">
                  <c:v>1.1206469864021993</c:v>
                </c:pt>
                <c:pt idx="609">
                  <c:v>1.1311867722907554</c:v>
                </c:pt>
                <c:pt idx="610">
                  <c:v>1.1211059392909788</c:v>
                </c:pt>
                <c:pt idx="611">
                  <c:v>1.1329572434350208</c:v>
                </c:pt>
                <c:pt idx="612">
                  <c:v>1.1586972097437036</c:v>
                </c:pt>
                <c:pt idx="613">
                  <c:v>1.1969844994159553</c:v>
                </c:pt>
                <c:pt idx="614">
                  <c:v>1.1047817053195639</c:v>
                </c:pt>
                <c:pt idx="615">
                  <c:v>1.1906323664857246</c:v>
                </c:pt>
                <c:pt idx="616">
                  <c:v>1.060921497021567</c:v>
                </c:pt>
                <c:pt idx="617">
                  <c:v>1.0558157031431741</c:v>
                </c:pt>
                <c:pt idx="618">
                  <c:v>1.1161180062074485</c:v>
                </c:pt>
                <c:pt idx="619">
                  <c:v>1.1562617537800588</c:v>
                </c:pt>
                <c:pt idx="620">
                  <c:v>1.0853408293595785</c:v>
                </c:pt>
                <c:pt idx="621">
                  <c:v>1.0890881318476118</c:v>
                </c:pt>
                <c:pt idx="622">
                  <c:v>1.1360618681296346</c:v>
                </c:pt>
                <c:pt idx="623">
                  <c:v>1.0916282465491982</c:v>
                </c:pt>
                <c:pt idx="624">
                  <c:v>1.1342731439084133</c:v>
                </c:pt>
                <c:pt idx="625">
                  <c:v>1.1273922622417676</c:v>
                </c:pt>
                <c:pt idx="626">
                  <c:v>1.13830803972288</c:v>
                </c:pt>
                <c:pt idx="627">
                  <c:v>1.1631327539581684</c:v>
                </c:pt>
                <c:pt idx="628">
                  <c:v>1.1186373377689778</c:v>
                </c:pt>
                <c:pt idx="629">
                  <c:v>1.1572957979615639</c:v>
                </c:pt>
                <c:pt idx="630">
                  <c:v>1.1536748825501586</c:v>
                </c:pt>
                <c:pt idx="631">
                  <c:v>1.1043308438689869</c:v>
                </c:pt>
                <c:pt idx="632">
                  <c:v>1.129948441244558</c:v>
                </c:pt>
                <c:pt idx="633">
                  <c:v>1.0991481212339376</c:v>
                </c:pt>
                <c:pt idx="634">
                  <c:v>1.1792426346895597</c:v>
                </c:pt>
                <c:pt idx="635">
                  <c:v>1.0791710103593064</c:v>
                </c:pt>
                <c:pt idx="636">
                  <c:v>1.2146893863815866</c:v>
                </c:pt>
                <c:pt idx="637">
                  <c:v>1.0844865223127018</c:v>
                </c:pt>
                <c:pt idx="638">
                  <c:v>1.0837327535859238</c:v>
                </c:pt>
                <c:pt idx="639">
                  <c:v>1.1217252741589234</c:v>
                </c:pt>
                <c:pt idx="640">
                  <c:v>1.1770393593757729</c:v>
                </c:pt>
                <c:pt idx="641">
                  <c:v>1.1266584962672461</c:v>
                </c:pt>
                <c:pt idx="642">
                  <c:v>1.143141832617862</c:v>
                </c:pt>
                <c:pt idx="643">
                  <c:v>1.047137408428976</c:v>
                </c:pt>
                <c:pt idx="644">
                  <c:v>1.1197433656048141</c:v>
                </c:pt>
                <c:pt idx="645">
                  <c:v>1.0648584260731078</c:v>
                </c:pt>
                <c:pt idx="646">
                  <c:v>1.1187161896361779</c:v>
                </c:pt>
                <c:pt idx="647">
                  <c:v>1.1722597733906213</c:v>
                </c:pt>
                <c:pt idx="648">
                  <c:v>1.1714977263870097</c:v>
                </c:pt>
                <c:pt idx="649">
                  <c:v>1.1023985454998884</c:v>
                </c:pt>
                <c:pt idx="650">
                  <c:v>1.1425931217067284</c:v>
                </c:pt>
                <c:pt idx="651">
                  <c:v>1.1828970306848923</c:v>
                </c:pt>
                <c:pt idx="652">
                  <c:v>1.1005517772085174</c:v>
                </c:pt>
                <c:pt idx="653">
                  <c:v>1.1993633582643157</c:v>
                </c:pt>
                <c:pt idx="654">
                  <c:v>1.228808254382161</c:v>
                </c:pt>
                <c:pt idx="655">
                  <c:v>1.2033090896446328</c:v>
                </c:pt>
                <c:pt idx="656">
                  <c:v>1.1139917836697835</c:v>
                </c:pt>
                <c:pt idx="657">
                  <c:v>1.0648360294639982</c:v>
                </c:pt>
                <c:pt idx="658">
                  <c:v>1.110072900054961</c:v>
                </c:pt>
                <c:pt idx="659">
                  <c:v>1.1741949492902142</c:v>
                </c:pt>
                <c:pt idx="660">
                  <c:v>1.079154868296512</c:v>
                </c:pt>
                <c:pt idx="661">
                  <c:v>1.0678794114326018</c:v>
                </c:pt>
                <c:pt idx="662">
                  <c:v>1.0579430596785238</c:v>
                </c:pt>
                <c:pt idx="663">
                  <c:v>1.0759068980559783</c:v>
                </c:pt>
                <c:pt idx="664">
                  <c:v>1.1293098365755487</c:v>
                </c:pt>
                <c:pt idx="665">
                  <c:v>1.1188257431332698</c:v>
                </c:pt>
                <c:pt idx="666">
                  <c:v>1.1471797204889733</c:v>
                </c:pt>
                <c:pt idx="667">
                  <c:v>1.0904993799403813</c:v>
                </c:pt>
                <c:pt idx="668">
                  <c:v>1.1107935437260132</c:v>
                </c:pt>
                <c:pt idx="669">
                  <c:v>1.1209054875675422</c:v>
                </c:pt>
                <c:pt idx="670">
                  <c:v>1.1965433768278297</c:v>
                </c:pt>
                <c:pt idx="671">
                  <c:v>1.1209550108989927</c:v>
                </c:pt>
                <c:pt idx="672">
                  <c:v>1.153132973666839</c:v>
                </c:pt>
                <c:pt idx="673">
                  <c:v>1.1693275199903157</c:v>
                </c:pt>
                <c:pt idx="674">
                  <c:v>1.1112032382150563</c:v>
                </c:pt>
                <c:pt idx="675">
                  <c:v>1.0315272761174676</c:v>
                </c:pt>
                <c:pt idx="676">
                  <c:v>1.138666458181206</c:v>
                </c:pt>
                <c:pt idx="677">
                  <c:v>1.1416159603363631</c:v>
                </c:pt>
                <c:pt idx="678">
                  <c:v>1.1688615997657732</c:v>
                </c:pt>
                <c:pt idx="679">
                  <c:v>1.1079760080771155</c:v>
                </c:pt>
                <c:pt idx="680">
                  <c:v>1.173301099497243</c:v>
                </c:pt>
                <c:pt idx="681">
                  <c:v>1.1476785384618911</c:v>
                </c:pt>
                <c:pt idx="682">
                  <c:v>1.0499443451399197</c:v>
                </c:pt>
                <c:pt idx="683">
                  <c:v>1.0348398302068174</c:v>
                </c:pt>
                <c:pt idx="684">
                  <c:v>1.1453434344756019</c:v>
                </c:pt>
                <c:pt idx="685">
                  <c:v>1.1493439539081869</c:v>
                </c:pt>
                <c:pt idx="686">
                  <c:v>1.1140133024280174</c:v>
                </c:pt>
                <c:pt idx="687">
                  <c:v>1.0852496914373113</c:v>
                </c:pt>
                <c:pt idx="688">
                  <c:v>1.1593317444828306</c:v>
                </c:pt>
                <c:pt idx="689">
                  <c:v>1.1428303878009545</c:v>
                </c:pt>
                <c:pt idx="690">
                  <c:v>1.1028622566653712</c:v>
                </c:pt>
                <c:pt idx="691">
                  <c:v>1.0990471997594211</c:v>
                </c:pt>
                <c:pt idx="692">
                  <c:v>1.1817415532466595</c:v>
                </c:pt>
                <c:pt idx="693">
                  <c:v>1.1462802929265961</c:v>
                </c:pt>
                <c:pt idx="694">
                  <c:v>1.1180993635000966</c:v>
                </c:pt>
                <c:pt idx="695">
                  <c:v>1.0579003144740884</c:v>
                </c:pt>
                <c:pt idx="696">
                  <c:v>1.0253909108401793</c:v>
                </c:pt>
                <c:pt idx="697">
                  <c:v>1.1320736309428778</c:v>
                </c:pt>
                <c:pt idx="698">
                  <c:v>1.1110097785054873</c:v>
                </c:pt>
                <c:pt idx="699">
                  <c:v>1.1390392004096697</c:v>
                </c:pt>
                <c:pt idx="700">
                  <c:v>1.1169421948682114</c:v>
                </c:pt>
                <c:pt idx="701">
                  <c:v>1.1598028062554206</c:v>
                </c:pt>
                <c:pt idx="702">
                  <c:v>1.0898209171736082</c:v>
                </c:pt>
                <c:pt idx="703">
                  <c:v>1.1230773267399243</c:v>
                </c:pt>
                <c:pt idx="704">
                  <c:v>1.1489104931636747</c:v>
                </c:pt>
                <c:pt idx="705">
                  <c:v>1.1256720843674697</c:v>
                </c:pt>
                <c:pt idx="706">
                  <c:v>1.133734300976889</c:v>
                </c:pt>
                <c:pt idx="707">
                  <c:v>1.1676614655632493</c:v>
                </c:pt>
                <c:pt idx="708">
                  <c:v>1.1626250614591982</c:v>
                </c:pt>
                <c:pt idx="709">
                  <c:v>1.1797177873200453</c:v>
                </c:pt>
                <c:pt idx="710">
                  <c:v>1.078037602618062</c:v>
                </c:pt>
                <c:pt idx="711">
                  <c:v>1.1485582699243488</c:v>
                </c:pt>
                <c:pt idx="712">
                  <c:v>1.1070326580858085</c:v>
                </c:pt>
                <c:pt idx="713">
                  <c:v>1.1772367456934014</c:v>
                </c:pt>
                <c:pt idx="714">
                  <c:v>1.1111045738789662</c:v>
                </c:pt>
                <c:pt idx="715">
                  <c:v>1.126736845212124</c:v>
                </c:pt>
                <c:pt idx="716">
                  <c:v>1.1711143787955982</c:v>
                </c:pt>
                <c:pt idx="717">
                  <c:v>1.0865916894511685</c:v>
                </c:pt>
                <c:pt idx="718">
                  <c:v>0.95606443006175934</c:v>
                </c:pt>
                <c:pt idx="719">
                  <c:v>1.1674102027464581</c:v>
                </c:pt>
                <c:pt idx="720">
                  <c:v>1.1435786989418695</c:v>
                </c:pt>
                <c:pt idx="721">
                  <c:v>1.2176332489171087</c:v>
                </c:pt>
                <c:pt idx="722">
                  <c:v>1.1469566022765449</c:v>
                </c:pt>
                <c:pt idx="723">
                  <c:v>1.1413801389698321</c:v>
                </c:pt>
                <c:pt idx="724">
                  <c:v>1.1228041190829485</c:v>
                </c:pt>
                <c:pt idx="725">
                  <c:v>1.0766869605697715</c:v>
                </c:pt>
                <c:pt idx="726">
                  <c:v>1.0714345026512428</c:v>
                </c:pt>
                <c:pt idx="727">
                  <c:v>1.1594775508298634</c:v>
                </c:pt>
                <c:pt idx="728">
                  <c:v>1.0967067370908401</c:v>
                </c:pt>
                <c:pt idx="729">
                  <c:v>1.126641829276799</c:v>
                </c:pt>
                <c:pt idx="730">
                  <c:v>1.1555423284588577</c:v>
                </c:pt>
                <c:pt idx="731">
                  <c:v>1.1342999353910861</c:v>
                </c:pt>
                <c:pt idx="732">
                  <c:v>1.0985968646659012</c:v>
                </c:pt>
                <c:pt idx="733">
                  <c:v>1.1241508175599819</c:v>
                </c:pt>
                <c:pt idx="734">
                  <c:v>1.1487031247963198</c:v>
                </c:pt>
                <c:pt idx="735">
                  <c:v>1.1361892174589732</c:v>
                </c:pt>
                <c:pt idx="736">
                  <c:v>1.2035447895439251</c:v>
                </c:pt>
                <c:pt idx="737">
                  <c:v>1.1155863101594137</c:v>
                </c:pt>
                <c:pt idx="738">
                  <c:v>1.1059711265296066</c:v>
                </c:pt>
                <c:pt idx="739">
                  <c:v>1.196054621136412</c:v>
                </c:pt>
                <c:pt idx="740">
                  <c:v>1.1529914233980596</c:v>
                </c:pt>
                <c:pt idx="741">
                  <c:v>1.093569305405123</c:v>
                </c:pt>
                <c:pt idx="742">
                  <c:v>1.1737923214497716</c:v>
                </c:pt>
                <c:pt idx="743">
                  <c:v>1.1163157064868872</c:v>
                </c:pt>
                <c:pt idx="744">
                  <c:v>1.1453362724502012</c:v>
                </c:pt>
                <c:pt idx="745">
                  <c:v>1.1409939481526212</c:v>
                </c:pt>
                <c:pt idx="746">
                  <c:v>1.1057143072952953</c:v>
                </c:pt>
                <c:pt idx="747">
                  <c:v>1.1811960370069681</c:v>
                </c:pt>
                <c:pt idx="748">
                  <c:v>1.0944552019295282</c:v>
                </c:pt>
                <c:pt idx="749">
                  <c:v>1.1988088268265273</c:v>
                </c:pt>
                <c:pt idx="750">
                  <c:v>1.1243241009530027</c:v>
                </c:pt>
                <c:pt idx="751">
                  <c:v>1.1101105213035747</c:v>
                </c:pt>
                <c:pt idx="752">
                  <c:v>1.104887252495891</c:v>
                </c:pt>
                <c:pt idx="753">
                  <c:v>1.0962815587181556</c:v>
                </c:pt>
                <c:pt idx="754">
                  <c:v>1.1375963273915679</c:v>
                </c:pt>
                <c:pt idx="755">
                  <c:v>1.1575306696164369</c:v>
                </c:pt>
                <c:pt idx="756">
                  <c:v>1.1209208587735167</c:v>
                </c:pt>
                <c:pt idx="757">
                  <c:v>1.094722891004702</c:v>
                </c:pt>
                <c:pt idx="758">
                  <c:v>1.1335197567355504</c:v>
                </c:pt>
                <c:pt idx="759">
                  <c:v>1.1139753489521369</c:v>
                </c:pt>
                <c:pt idx="760">
                  <c:v>1.1656602014776682</c:v>
                </c:pt>
                <c:pt idx="761">
                  <c:v>1.1214373159731468</c:v>
                </c:pt>
                <c:pt idx="762">
                  <c:v>1.1933382496160607</c:v>
                </c:pt>
                <c:pt idx="763">
                  <c:v>1.196003148971418</c:v>
                </c:pt>
                <c:pt idx="764">
                  <c:v>1.1071325988115688</c:v>
                </c:pt>
                <c:pt idx="765">
                  <c:v>1.166195592210036</c:v>
                </c:pt>
                <c:pt idx="766">
                  <c:v>1.0307361709549854</c:v>
                </c:pt>
                <c:pt idx="767">
                  <c:v>1.1352393900789379</c:v>
                </c:pt>
                <c:pt idx="768">
                  <c:v>1.1280392770840968</c:v>
                </c:pt>
                <c:pt idx="769">
                  <c:v>1.0721656068347802</c:v>
                </c:pt>
                <c:pt idx="770">
                  <c:v>1.1254698849988776</c:v>
                </c:pt>
                <c:pt idx="771">
                  <c:v>1.1113662989178332</c:v>
                </c:pt>
                <c:pt idx="772">
                  <c:v>1.1073513855152355</c:v>
                </c:pt>
                <c:pt idx="773">
                  <c:v>1.1433059698137864</c:v>
                </c:pt>
                <c:pt idx="774">
                  <c:v>1.200614973401851</c:v>
                </c:pt>
                <c:pt idx="775">
                  <c:v>1.1569313250336233</c:v>
                </c:pt>
                <c:pt idx="776">
                  <c:v>1.1417154642519243</c:v>
                </c:pt>
                <c:pt idx="777">
                  <c:v>1.1516673230607148</c:v>
                </c:pt>
                <c:pt idx="778">
                  <c:v>1.108062099731018</c:v>
                </c:pt>
                <c:pt idx="779">
                  <c:v>1.0841243713921875</c:v>
                </c:pt>
                <c:pt idx="780">
                  <c:v>1.0920361076309011</c:v>
                </c:pt>
                <c:pt idx="781">
                  <c:v>1.1563145901782867</c:v>
                </c:pt>
                <c:pt idx="782">
                  <c:v>1.1301643079700094</c:v>
                </c:pt>
                <c:pt idx="783">
                  <c:v>1.0874153881864852</c:v>
                </c:pt>
                <c:pt idx="784">
                  <c:v>1.1141724396935087</c:v>
                </c:pt>
                <c:pt idx="785">
                  <c:v>1.2261920036603544</c:v>
                </c:pt>
                <c:pt idx="786">
                  <c:v>1.1721280596519752</c:v>
                </c:pt>
                <c:pt idx="787">
                  <c:v>1.1485685791501523</c:v>
                </c:pt>
                <c:pt idx="788">
                  <c:v>1.132363429077621</c:v>
                </c:pt>
                <c:pt idx="789">
                  <c:v>1.0955708984594139</c:v>
                </c:pt>
                <c:pt idx="790">
                  <c:v>1.1204113198600623</c:v>
                </c:pt>
                <c:pt idx="791">
                  <c:v>1.1565238116781087</c:v>
                </c:pt>
                <c:pt idx="792">
                  <c:v>1.1002330070104591</c:v>
                </c:pt>
                <c:pt idx="793">
                  <c:v>1.0942286115336086</c:v>
                </c:pt>
                <c:pt idx="794">
                  <c:v>1.0749937552808873</c:v>
                </c:pt>
                <c:pt idx="795">
                  <c:v>1.0886784050663412</c:v>
                </c:pt>
                <c:pt idx="796">
                  <c:v>1.1601125623544291</c:v>
                </c:pt>
                <c:pt idx="797">
                  <c:v>1.2059325230894389</c:v>
                </c:pt>
                <c:pt idx="798">
                  <c:v>1.1473017286082023</c:v>
                </c:pt>
                <c:pt idx="799">
                  <c:v>1.2171767225438415</c:v>
                </c:pt>
                <c:pt idx="800">
                  <c:v>1.1224073822421319</c:v>
                </c:pt>
                <c:pt idx="801">
                  <c:v>1.1563103745447578</c:v>
                </c:pt>
                <c:pt idx="802">
                  <c:v>1.1736429465504719</c:v>
                </c:pt>
                <c:pt idx="803">
                  <c:v>1.0990914174432396</c:v>
                </c:pt>
                <c:pt idx="804">
                  <c:v>1.0739945191390898</c:v>
                </c:pt>
                <c:pt idx="805">
                  <c:v>1.0683731408211588</c:v>
                </c:pt>
                <c:pt idx="806">
                  <c:v>1.1222113404738281</c:v>
                </c:pt>
                <c:pt idx="807">
                  <c:v>1.1172922531937668</c:v>
                </c:pt>
                <c:pt idx="808">
                  <c:v>1.0985933804966503</c:v>
                </c:pt>
                <c:pt idx="809">
                  <c:v>1.1538235859213626</c:v>
                </c:pt>
                <c:pt idx="810">
                  <c:v>1.0574865996501648</c:v>
                </c:pt>
                <c:pt idx="811">
                  <c:v>1.2348165298487277</c:v>
                </c:pt>
                <c:pt idx="812">
                  <c:v>1.1529239848795152</c:v>
                </c:pt>
                <c:pt idx="813">
                  <c:v>1.1330835249898863</c:v>
                </c:pt>
                <c:pt idx="814">
                  <c:v>1.1203431250741442</c:v>
                </c:pt>
                <c:pt idx="815">
                  <c:v>1.0723001007612338</c:v>
                </c:pt>
                <c:pt idx="816">
                  <c:v>1.1060396715405063</c:v>
                </c:pt>
                <c:pt idx="817">
                  <c:v>1.1202945968779396</c:v>
                </c:pt>
                <c:pt idx="818">
                  <c:v>1.0797279693767603</c:v>
                </c:pt>
                <c:pt idx="819">
                  <c:v>1.1592184468723747</c:v>
                </c:pt>
                <c:pt idx="820">
                  <c:v>1.1825542403184262</c:v>
                </c:pt>
                <c:pt idx="821">
                  <c:v>1.1751994453251342</c:v>
                </c:pt>
                <c:pt idx="822">
                  <c:v>1.0945419276898967</c:v>
                </c:pt>
                <c:pt idx="823">
                  <c:v>1.1534301104165081</c:v>
                </c:pt>
                <c:pt idx="824">
                  <c:v>1.101913474743585</c:v>
                </c:pt>
                <c:pt idx="825">
                  <c:v>1.0820840195809347</c:v>
                </c:pt>
                <c:pt idx="826">
                  <c:v>1.1625817966965823</c:v>
                </c:pt>
                <c:pt idx="827">
                  <c:v>1.143956621009836</c:v>
                </c:pt>
                <c:pt idx="828">
                  <c:v>1.1077072770370942</c:v>
                </c:pt>
                <c:pt idx="829">
                  <c:v>1.1464486827162681</c:v>
                </c:pt>
                <c:pt idx="830">
                  <c:v>1.1373557456563752</c:v>
                </c:pt>
                <c:pt idx="831">
                  <c:v>1.0678764003702392</c:v>
                </c:pt>
                <c:pt idx="832">
                  <c:v>1.1623903367037702</c:v>
                </c:pt>
                <c:pt idx="833">
                  <c:v>1.1440446286362393</c:v>
                </c:pt>
                <c:pt idx="834">
                  <c:v>1.0730010025406382</c:v>
                </c:pt>
                <c:pt idx="835">
                  <c:v>1.0850941243042174</c:v>
                </c:pt>
                <c:pt idx="836">
                  <c:v>1.1696190237630799</c:v>
                </c:pt>
                <c:pt idx="837">
                  <c:v>1.1850263143491788</c:v>
                </c:pt>
                <c:pt idx="838">
                  <c:v>1.0848377216078839</c:v>
                </c:pt>
                <c:pt idx="839">
                  <c:v>1.170867233819409</c:v>
                </c:pt>
                <c:pt idx="840">
                  <c:v>1.1829553644185999</c:v>
                </c:pt>
                <c:pt idx="841">
                  <c:v>1.1316364669098369</c:v>
                </c:pt>
                <c:pt idx="842">
                  <c:v>1.0614054563998279</c:v>
                </c:pt>
                <c:pt idx="843">
                  <c:v>1.2300826253701036</c:v>
                </c:pt>
                <c:pt idx="844">
                  <c:v>1.1492905729740295</c:v>
                </c:pt>
                <c:pt idx="845">
                  <c:v>1.1275300945306621</c:v>
                </c:pt>
                <c:pt idx="846">
                  <c:v>1.1515576058708836</c:v>
                </c:pt>
                <c:pt idx="847">
                  <c:v>1.11636742626487</c:v>
                </c:pt>
                <c:pt idx="848">
                  <c:v>1.1737443484877739</c:v>
                </c:pt>
                <c:pt idx="849">
                  <c:v>1.1478607596756882</c:v>
                </c:pt>
                <c:pt idx="850">
                  <c:v>1.0701660954088832</c:v>
                </c:pt>
                <c:pt idx="851">
                  <c:v>1.0534787337490215</c:v>
                </c:pt>
                <c:pt idx="852">
                  <c:v>1.1889895155030723</c:v>
                </c:pt>
                <c:pt idx="853">
                  <c:v>1.1794311775278117</c:v>
                </c:pt>
                <c:pt idx="854">
                  <c:v>1.0285422747151514</c:v>
                </c:pt>
                <c:pt idx="855">
                  <c:v>1.1073277274519091</c:v>
                </c:pt>
                <c:pt idx="856">
                  <c:v>1.2056006567987705</c:v>
                </c:pt>
                <c:pt idx="857">
                  <c:v>1.1228574474059896</c:v>
                </c:pt>
                <c:pt idx="858">
                  <c:v>1.1146199390148079</c:v>
                </c:pt>
                <c:pt idx="859">
                  <c:v>1.083171365488423</c:v>
                </c:pt>
                <c:pt idx="860">
                  <c:v>1.1347536677589494</c:v>
                </c:pt>
                <c:pt idx="861">
                  <c:v>1.1551488435309523</c:v>
                </c:pt>
                <c:pt idx="862">
                  <c:v>1.0844064554462278</c:v>
                </c:pt>
                <c:pt idx="863">
                  <c:v>1.138621111731007</c:v>
                </c:pt>
                <c:pt idx="864">
                  <c:v>1.1155879763777763</c:v>
                </c:pt>
                <c:pt idx="865">
                  <c:v>1.1579533594654965</c:v>
                </c:pt>
                <c:pt idx="866">
                  <c:v>1.2072989916286687</c:v>
                </c:pt>
                <c:pt idx="867">
                  <c:v>1.190187773313883</c:v>
                </c:pt>
                <c:pt idx="868">
                  <c:v>1.1762751709558397</c:v>
                </c:pt>
                <c:pt idx="869">
                  <c:v>1.1982475057771269</c:v>
                </c:pt>
                <c:pt idx="870">
                  <c:v>1.0753168270955618</c:v>
                </c:pt>
                <c:pt idx="871">
                  <c:v>1.0844982534399055</c:v>
                </c:pt>
                <c:pt idx="872">
                  <c:v>1.1902559395286236</c:v>
                </c:pt>
                <c:pt idx="873">
                  <c:v>1.0946507436922772</c:v>
                </c:pt>
                <c:pt idx="874">
                  <c:v>1.1457338493453897</c:v>
                </c:pt>
                <c:pt idx="875">
                  <c:v>1.1395601152612809</c:v>
                </c:pt>
                <c:pt idx="876">
                  <c:v>1.1223409394283372</c:v>
                </c:pt>
                <c:pt idx="877">
                  <c:v>1.1039459532845022</c:v>
                </c:pt>
                <c:pt idx="878">
                  <c:v>1.1595907265607637</c:v>
                </c:pt>
                <c:pt idx="879">
                  <c:v>1.136807211019184</c:v>
                </c:pt>
                <c:pt idx="880">
                  <c:v>1.1098859507547889</c:v>
                </c:pt>
                <c:pt idx="881">
                  <c:v>1.1111360855322561</c:v>
                </c:pt>
                <c:pt idx="882">
                  <c:v>1.0423154234410781</c:v>
                </c:pt>
                <c:pt idx="883">
                  <c:v>1.1505645194472531</c:v>
                </c:pt>
                <c:pt idx="884">
                  <c:v>1.1174201094335068</c:v>
                </c:pt>
                <c:pt idx="885">
                  <c:v>1.1318193360370539</c:v>
                </c:pt>
                <c:pt idx="886">
                  <c:v>1.1246944172406326</c:v>
                </c:pt>
                <c:pt idx="887">
                  <c:v>1.130498302165347</c:v>
                </c:pt>
                <c:pt idx="888">
                  <c:v>1.2082405561282876</c:v>
                </c:pt>
                <c:pt idx="889">
                  <c:v>1.0853539723757462</c:v>
                </c:pt>
                <c:pt idx="890">
                  <c:v>1.0698585171892763</c:v>
                </c:pt>
                <c:pt idx="891">
                  <c:v>1.1182812117399079</c:v>
                </c:pt>
                <c:pt idx="892">
                  <c:v>1.1516497607931984</c:v>
                </c:pt>
                <c:pt idx="893">
                  <c:v>1.161395257868822</c:v>
                </c:pt>
                <c:pt idx="894">
                  <c:v>1.1359901164381701</c:v>
                </c:pt>
                <c:pt idx="895">
                  <c:v>1.1190205033896601</c:v>
                </c:pt>
                <c:pt idx="896">
                  <c:v>1.117188890533463</c:v>
                </c:pt>
                <c:pt idx="897">
                  <c:v>1.1116300806099322</c:v>
                </c:pt>
                <c:pt idx="898">
                  <c:v>1.0797795123141374</c:v>
                </c:pt>
                <c:pt idx="899">
                  <c:v>1.1851970424930729</c:v>
                </c:pt>
                <c:pt idx="900">
                  <c:v>1.2190025158003164</c:v>
                </c:pt>
                <c:pt idx="901">
                  <c:v>1.1686726896451796</c:v>
                </c:pt>
                <c:pt idx="902">
                  <c:v>1.1408101238790214</c:v>
                </c:pt>
                <c:pt idx="903">
                  <c:v>1.0738537206324437</c:v>
                </c:pt>
                <c:pt idx="904">
                  <c:v>1.1480401794537669</c:v>
                </c:pt>
                <c:pt idx="905">
                  <c:v>1.1190600940257367</c:v>
                </c:pt>
                <c:pt idx="906">
                  <c:v>1.0378646210321771</c:v>
                </c:pt>
                <c:pt idx="907">
                  <c:v>1.0852866457348556</c:v>
                </c:pt>
                <c:pt idx="908">
                  <c:v>1.1291479055332836</c:v>
                </c:pt>
                <c:pt idx="909">
                  <c:v>1.1035314344327412</c:v>
                </c:pt>
                <c:pt idx="910">
                  <c:v>1.1233312838777074</c:v>
                </c:pt>
                <c:pt idx="911">
                  <c:v>1.0915441816023566</c:v>
                </c:pt>
                <c:pt idx="912">
                  <c:v>1.1150013617041199</c:v>
                </c:pt>
                <c:pt idx="913">
                  <c:v>1.0906847823945491</c:v>
                </c:pt>
                <c:pt idx="914">
                  <c:v>1.1616206256801092</c:v>
                </c:pt>
                <c:pt idx="915">
                  <c:v>1.1420183513656248</c:v>
                </c:pt>
                <c:pt idx="916">
                  <c:v>1.1360822943426772</c:v>
                </c:pt>
                <c:pt idx="917">
                  <c:v>1.1398836628426281</c:v>
                </c:pt>
                <c:pt idx="918">
                  <c:v>1.148367319328732</c:v>
                </c:pt>
                <c:pt idx="919">
                  <c:v>1.0922073785024107</c:v>
                </c:pt>
                <c:pt idx="920">
                  <c:v>1.1271070694209977</c:v>
                </c:pt>
                <c:pt idx="921">
                  <c:v>1.1112551627352378</c:v>
                </c:pt>
                <c:pt idx="922">
                  <c:v>1.1270877604251668</c:v>
                </c:pt>
                <c:pt idx="923">
                  <c:v>1.0518779152053113</c:v>
                </c:pt>
                <c:pt idx="924">
                  <c:v>1.1127884289201191</c:v>
                </c:pt>
                <c:pt idx="925">
                  <c:v>1.1097471822510749</c:v>
                </c:pt>
                <c:pt idx="926">
                  <c:v>1.1473028937239471</c:v>
                </c:pt>
                <c:pt idx="927">
                  <c:v>1.1427727261853537</c:v>
                </c:pt>
                <c:pt idx="928">
                  <c:v>1.0744840957866586</c:v>
                </c:pt>
                <c:pt idx="929">
                  <c:v>1.1836633626049264</c:v>
                </c:pt>
                <c:pt idx="930">
                  <c:v>1.0855626624046306</c:v>
                </c:pt>
                <c:pt idx="931">
                  <c:v>1.158810317249803</c:v>
                </c:pt>
                <c:pt idx="932">
                  <c:v>1.1552451039853175</c:v>
                </c:pt>
                <c:pt idx="933">
                  <c:v>1.1219799667172672</c:v>
                </c:pt>
                <c:pt idx="934">
                  <c:v>1.1714485821162854</c:v>
                </c:pt>
                <c:pt idx="935">
                  <c:v>0.97035490950217196</c:v>
                </c:pt>
                <c:pt idx="936">
                  <c:v>1.1050854467580749</c:v>
                </c:pt>
                <c:pt idx="937">
                  <c:v>1.1110756589654984</c:v>
                </c:pt>
                <c:pt idx="938">
                  <c:v>1.1547726432045047</c:v>
                </c:pt>
                <c:pt idx="939">
                  <c:v>0.99553901998018512</c:v>
                </c:pt>
                <c:pt idx="940">
                  <c:v>1.1384441312265678</c:v>
                </c:pt>
                <c:pt idx="941">
                  <c:v>1.1421567966881823</c:v>
                </c:pt>
                <c:pt idx="942">
                  <c:v>1.1960021582313276</c:v>
                </c:pt>
                <c:pt idx="943">
                  <c:v>1.1262965637177351</c:v>
                </c:pt>
                <c:pt idx="944">
                  <c:v>1.1291944246921777</c:v>
                </c:pt>
                <c:pt idx="945">
                  <c:v>1.1578661063724631</c:v>
                </c:pt>
                <c:pt idx="946">
                  <c:v>1.1474981895734828</c:v>
                </c:pt>
                <c:pt idx="947">
                  <c:v>1.0351742969525697</c:v>
                </c:pt>
                <c:pt idx="948">
                  <c:v>1.2002219309510223</c:v>
                </c:pt>
                <c:pt idx="949">
                  <c:v>1.1674314030255621</c:v>
                </c:pt>
                <c:pt idx="950">
                  <c:v>1.1284799706014459</c:v>
                </c:pt>
                <c:pt idx="951">
                  <c:v>1.1053033781248032</c:v>
                </c:pt>
                <c:pt idx="952">
                  <c:v>1.1175415674427467</c:v>
                </c:pt>
                <c:pt idx="953">
                  <c:v>1.1285987212730753</c:v>
                </c:pt>
                <c:pt idx="954">
                  <c:v>1.1264419487004522</c:v>
                </c:pt>
                <c:pt idx="955">
                  <c:v>1.1976197174794017</c:v>
                </c:pt>
                <c:pt idx="956">
                  <c:v>1.1487504009190677</c:v>
                </c:pt>
                <c:pt idx="957">
                  <c:v>1.1428432539005258</c:v>
                </c:pt>
                <c:pt idx="958">
                  <c:v>1.112737392792335</c:v>
                </c:pt>
                <c:pt idx="959">
                  <c:v>1.1154127006966916</c:v>
                </c:pt>
                <c:pt idx="960">
                  <c:v>1.1153487649148082</c:v>
                </c:pt>
                <c:pt idx="961">
                  <c:v>1.1928643884537358</c:v>
                </c:pt>
                <c:pt idx="962">
                  <c:v>1.1465035229280713</c:v>
                </c:pt>
                <c:pt idx="963">
                  <c:v>1.14309978240078</c:v>
                </c:pt>
                <c:pt idx="964">
                  <c:v>1.1284199661868142</c:v>
                </c:pt>
                <c:pt idx="965">
                  <c:v>1.1461428262681359</c:v>
                </c:pt>
                <c:pt idx="966">
                  <c:v>1.117464618834231</c:v>
                </c:pt>
                <c:pt idx="967">
                  <c:v>1.0583674649161705</c:v>
                </c:pt>
                <c:pt idx="968">
                  <c:v>1.1634410467634646</c:v>
                </c:pt>
                <c:pt idx="969">
                  <c:v>1.1104724601801297</c:v>
                </c:pt>
                <c:pt idx="970">
                  <c:v>1.0680275674410478</c:v>
                </c:pt>
                <c:pt idx="971">
                  <c:v>1.1253813028186235</c:v>
                </c:pt>
                <c:pt idx="972">
                  <c:v>0.94085111933526833</c:v>
                </c:pt>
                <c:pt idx="973">
                  <c:v>1.1062288219259697</c:v>
                </c:pt>
                <c:pt idx="974">
                  <c:v>1.166387725843925</c:v>
                </c:pt>
                <c:pt idx="975">
                  <c:v>1.0524226434295372</c:v>
                </c:pt>
                <c:pt idx="976">
                  <c:v>1.1444822547435574</c:v>
                </c:pt>
                <c:pt idx="977">
                  <c:v>1.1715864032957306</c:v>
                </c:pt>
                <c:pt idx="978">
                  <c:v>1.1708877365584303</c:v>
                </c:pt>
                <c:pt idx="979">
                  <c:v>1.1200537006558471</c:v>
                </c:pt>
                <c:pt idx="980">
                  <c:v>1.1291185809032123</c:v>
                </c:pt>
                <c:pt idx="981">
                  <c:v>1.0972481939954264</c:v>
                </c:pt>
                <c:pt idx="982">
                  <c:v>1.0906008646015612</c:v>
                </c:pt>
                <c:pt idx="983">
                  <c:v>1.1928435563228645</c:v>
                </c:pt>
                <c:pt idx="984">
                  <c:v>1.074963160097449</c:v>
                </c:pt>
                <c:pt idx="985">
                  <c:v>1.1594752971912681</c:v>
                </c:pt>
                <c:pt idx="986">
                  <c:v>1.1701982547213379</c:v>
                </c:pt>
                <c:pt idx="987">
                  <c:v>1.1078244733063207</c:v>
                </c:pt>
                <c:pt idx="988">
                  <c:v>1.1393005577408963</c:v>
                </c:pt>
                <c:pt idx="989">
                  <c:v>1.1508041462684779</c:v>
                </c:pt>
                <c:pt idx="990">
                  <c:v>1.099069608949133</c:v>
                </c:pt>
                <c:pt idx="991">
                  <c:v>1.1267775602999366</c:v>
                </c:pt>
                <c:pt idx="992">
                  <c:v>1.1247622491874254</c:v>
                </c:pt>
                <c:pt idx="993">
                  <c:v>1.0622381814329056</c:v>
                </c:pt>
                <c:pt idx="994">
                  <c:v>1.2265652413793044</c:v>
                </c:pt>
                <c:pt idx="995">
                  <c:v>1.1563631333538922</c:v>
                </c:pt>
                <c:pt idx="996">
                  <c:v>1.1905391421111151</c:v>
                </c:pt>
                <c:pt idx="997">
                  <c:v>1.0782118057346761</c:v>
                </c:pt>
                <c:pt idx="998">
                  <c:v>1.1321219289176379</c:v>
                </c:pt>
                <c:pt idx="999">
                  <c:v>1.1184937375523893</c:v>
                </c:pt>
              </c:numCache>
            </c:numRef>
          </c:xVal>
          <c:yVal>
            <c:numRef>
              <c:f>Model!$AV$9:$AV$1008</c:f>
              <c:numCache>
                <c:formatCode>General</c:formatCode>
                <c:ptCount val="1000"/>
                <c:pt idx="0">
                  <c:v>47866.557426833446</c:v>
                </c:pt>
                <c:pt idx="1">
                  <c:v>49483.616136406665</c:v>
                </c:pt>
                <c:pt idx="2">
                  <c:v>56210.359951648199</c:v>
                </c:pt>
                <c:pt idx="3">
                  <c:v>53175.110866593459</c:v>
                </c:pt>
                <c:pt idx="4">
                  <c:v>71521.794938886072</c:v>
                </c:pt>
                <c:pt idx="5">
                  <c:v>48756.44057826123</c:v>
                </c:pt>
                <c:pt idx="6">
                  <c:v>53615.052351257582</c:v>
                </c:pt>
                <c:pt idx="7">
                  <c:v>63095.303326490481</c:v>
                </c:pt>
                <c:pt idx="8">
                  <c:v>53050.394267347452</c:v>
                </c:pt>
                <c:pt idx="9">
                  <c:v>48262.829846154571</c:v>
                </c:pt>
                <c:pt idx="10">
                  <c:v>47224.463047783211</c:v>
                </c:pt>
                <c:pt idx="11">
                  <c:v>54707.696654163803</c:v>
                </c:pt>
                <c:pt idx="12">
                  <c:v>49559.312113334112</c:v>
                </c:pt>
                <c:pt idx="13">
                  <c:v>52283.599794887603</c:v>
                </c:pt>
                <c:pt idx="14">
                  <c:v>49143.126230501293</c:v>
                </c:pt>
                <c:pt idx="15">
                  <c:v>58198.400909839351</c:v>
                </c:pt>
                <c:pt idx="16">
                  <c:v>47970.218269802594</c:v>
                </c:pt>
                <c:pt idx="17">
                  <c:v>82788.932369934395</c:v>
                </c:pt>
                <c:pt idx="18">
                  <c:v>50562.430463530502</c:v>
                </c:pt>
                <c:pt idx="19">
                  <c:v>51497.344575361501</c:v>
                </c:pt>
                <c:pt idx="20">
                  <c:v>51420.856314450823</c:v>
                </c:pt>
                <c:pt idx="21">
                  <c:v>48121.335717368325</c:v>
                </c:pt>
                <c:pt idx="22">
                  <c:v>53379.279064798975</c:v>
                </c:pt>
                <c:pt idx="23">
                  <c:v>56129.092023616176</c:v>
                </c:pt>
                <c:pt idx="24">
                  <c:v>58551.42323476632</c:v>
                </c:pt>
                <c:pt idx="25">
                  <c:v>49357.431797685596</c:v>
                </c:pt>
                <c:pt idx="26">
                  <c:v>47697.200073990709</c:v>
                </c:pt>
                <c:pt idx="27">
                  <c:v>51469.404236911345</c:v>
                </c:pt>
                <c:pt idx="28">
                  <c:v>76229.814351074427</c:v>
                </c:pt>
                <c:pt idx="29">
                  <c:v>68392.192498182965</c:v>
                </c:pt>
                <c:pt idx="30">
                  <c:v>52694.188977507685</c:v>
                </c:pt>
                <c:pt idx="31">
                  <c:v>50904.433851085232</c:v>
                </c:pt>
                <c:pt idx="32">
                  <c:v>52456.189895778843</c:v>
                </c:pt>
                <c:pt idx="33">
                  <c:v>50377.275682425287</c:v>
                </c:pt>
                <c:pt idx="34">
                  <c:v>56856.41362978812</c:v>
                </c:pt>
                <c:pt idx="35">
                  <c:v>52121.706064960657</c:v>
                </c:pt>
                <c:pt idx="36">
                  <c:v>51136.320035958852</c:v>
                </c:pt>
                <c:pt idx="37">
                  <c:v>48874.176682911995</c:v>
                </c:pt>
                <c:pt idx="38">
                  <c:v>51521.675873524451</c:v>
                </c:pt>
                <c:pt idx="39">
                  <c:v>57068.195728866973</c:v>
                </c:pt>
                <c:pt idx="40">
                  <c:v>59127.448095140076</c:v>
                </c:pt>
                <c:pt idx="41">
                  <c:v>49118.821512253809</c:v>
                </c:pt>
                <c:pt idx="42">
                  <c:v>48888.92953388601</c:v>
                </c:pt>
                <c:pt idx="43">
                  <c:v>50725.258068023002</c:v>
                </c:pt>
                <c:pt idx="44">
                  <c:v>47903.114251929961</c:v>
                </c:pt>
                <c:pt idx="45">
                  <c:v>52206.847649493953</c:v>
                </c:pt>
                <c:pt idx="46">
                  <c:v>47653.40454893987</c:v>
                </c:pt>
                <c:pt idx="47">
                  <c:v>47560.624997870065</c:v>
                </c:pt>
                <c:pt idx="48">
                  <c:v>49314.244326330721</c:v>
                </c:pt>
                <c:pt idx="49">
                  <c:v>50697.785426542017</c:v>
                </c:pt>
                <c:pt idx="50">
                  <c:v>49994.876676277854</c:v>
                </c:pt>
                <c:pt idx="51">
                  <c:v>55104.951437144868</c:v>
                </c:pt>
                <c:pt idx="52">
                  <c:v>48640.823412237805</c:v>
                </c:pt>
                <c:pt idx="53">
                  <c:v>50549.578072410637</c:v>
                </c:pt>
                <c:pt idx="54">
                  <c:v>52038.466640854786</c:v>
                </c:pt>
                <c:pt idx="55">
                  <c:v>72846.786849923534</c:v>
                </c:pt>
                <c:pt idx="56">
                  <c:v>53158.25884702598</c:v>
                </c:pt>
                <c:pt idx="57">
                  <c:v>53505.214274866878</c:v>
                </c:pt>
                <c:pt idx="58">
                  <c:v>53907.669978791593</c:v>
                </c:pt>
                <c:pt idx="59">
                  <c:v>48470.695176884801</c:v>
                </c:pt>
                <c:pt idx="60">
                  <c:v>47489.319412305085</c:v>
                </c:pt>
                <c:pt idx="61">
                  <c:v>47442.431054636501</c:v>
                </c:pt>
                <c:pt idx="62">
                  <c:v>50999.091981635589</c:v>
                </c:pt>
                <c:pt idx="63">
                  <c:v>58618.325149278586</c:v>
                </c:pt>
                <c:pt idx="64">
                  <c:v>47507.309555585613</c:v>
                </c:pt>
                <c:pt idx="65">
                  <c:v>52273.305209549784</c:v>
                </c:pt>
                <c:pt idx="66">
                  <c:v>47648.349163979612</c:v>
                </c:pt>
                <c:pt idx="67">
                  <c:v>48390.329228757582</c:v>
                </c:pt>
                <c:pt idx="68">
                  <c:v>57534.932705291227</c:v>
                </c:pt>
                <c:pt idx="69">
                  <c:v>63028.708748297257</c:v>
                </c:pt>
                <c:pt idx="70">
                  <c:v>64646.325073566055</c:v>
                </c:pt>
                <c:pt idx="71">
                  <c:v>88063.682902900342</c:v>
                </c:pt>
                <c:pt idx="72">
                  <c:v>49541.684002773327</c:v>
                </c:pt>
                <c:pt idx="73">
                  <c:v>50048.647569414548</c:v>
                </c:pt>
                <c:pt idx="74">
                  <c:v>50879.914777871098</c:v>
                </c:pt>
                <c:pt idx="75">
                  <c:v>50232.636679827905</c:v>
                </c:pt>
                <c:pt idx="76">
                  <c:v>48655.695879664177</c:v>
                </c:pt>
                <c:pt idx="77">
                  <c:v>53754.695850586882</c:v>
                </c:pt>
                <c:pt idx="78">
                  <c:v>47769.129794438959</c:v>
                </c:pt>
                <c:pt idx="79">
                  <c:v>48417.781647169832</c:v>
                </c:pt>
                <c:pt idx="80">
                  <c:v>54355.449681363927</c:v>
                </c:pt>
                <c:pt idx="81">
                  <c:v>49537.709090056625</c:v>
                </c:pt>
                <c:pt idx="82">
                  <c:v>49534.347679798302</c:v>
                </c:pt>
                <c:pt idx="83">
                  <c:v>53880.07416705403</c:v>
                </c:pt>
                <c:pt idx="84">
                  <c:v>48405.510563472788</c:v>
                </c:pt>
                <c:pt idx="85">
                  <c:v>47615.44546265035</c:v>
                </c:pt>
                <c:pt idx="86">
                  <c:v>47971.913268183387</c:v>
                </c:pt>
                <c:pt idx="87">
                  <c:v>50389.33139932921</c:v>
                </c:pt>
                <c:pt idx="88">
                  <c:v>106835.69788503346</c:v>
                </c:pt>
                <c:pt idx="89">
                  <c:v>47461.853371604666</c:v>
                </c:pt>
                <c:pt idx="90">
                  <c:v>48106.732355254549</c:v>
                </c:pt>
                <c:pt idx="91">
                  <c:v>47666.806566312473</c:v>
                </c:pt>
                <c:pt idx="92">
                  <c:v>48703.209768936096</c:v>
                </c:pt>
                <c:pt idx="93">
                  <c:v>49378.629167302555</c:v>
                </c:pt>
                <c:pt idx="94">
                  <c:v>68970.933501245556</c:v>
                </c:pt>
                <c:pt idx="95">
                  <c:v>49021.163851393881</c:v>
                </c:pt>
                <c:pt idx="96">
                  <c:v>50684.424560855245</c:v>
                </c:pt>
                <c:pt idx="97">
                  <c:v>50416.651391758744</c:v>
                </c:pt>
                <c:pt idx="98">
                  <c:v>49169.69902240525</c:v>
                </c:pt>
                <c:pt idx="99">
                  <c:v>51196.883345462062</c:v>
                </c:pt>
                <c:pt idx="100">
                  <c:v>53975.937885011881</c:v>
                </c:pt>
                <c:pt idx="101">
                  <c:v>47575.616299264424</c:v>
                </c:pt>
                <c:pt idx="102">
                  <c:v>47655.955465342675</c:v>
                </c:pt>
                <c:pt idx="103">
                  <c:v>50261.135228353211</c:v>
                </c:pt>
                <c:pt idx="104">
                  <c:v>47635.862976797551</c:v>
                </c:pt>
                <c:pt idx="105">
                  <c:v>47891.663977836717</c:v>
                </c:pt>
                <c:pt idx="106">
                  <c:v>48820.535036211673</c:v>
                </c:pt>
                <c:pt idx="107">
                  <c:v>47517.430052761105</c:v>
                </c:pt>
                <c:pt idx="108">
                  <c:v>54606.693071639529</c:v>
                </c:pt>
                <c:pt idx="109">
                  <c:v>48581.883766198742</c:v>
                </c:pt>
                <c:pt idx="110">
                  <c:v>51486.800863089418</c:v>
                </c:pt>
                <c:pt idx="111">
                  <c:v>48726.374332071122</c:v>
                </c:pt>
                <c:pt idx="112">
                  <c:v>48618.6653363613</c:v>
                </c:pt>
                <c:pt idx="113">
                  <c:v>47761.738674879947</c:v>
                </c:pt>
                <c:pt idx="114">
                  <c:v>50892.490168961172</c:v>
                </c:pt>
                <c:pt idx="115">
                  <c:v>47106.352376205483</c:v>
                </c:pt>
                <c:pt idx="116">
                  <c:v>47652.686328169955</c:v>
                </c:pt>
                <c:pt idx="117">
                  <c:v>47626.638368915723</c:v>
                </c:pt>
                <c:pt idx="118">
                  <c:v>49066.664317623421</c:v>
                </c:pt>
                <c:pt idx="119">
                  <c:v>51263.336501416372</c:v>
                </c:pt>
                <c:pt idx="120">
                  <c:v>51016.180326960872</c:v>
                </c:pt>
                <c:pt idx="121">
                  <c:v>85882.930312199329</c:v>
                </c:pt>
                <c:pt idx="122">
                  <c:v>50664.416696665343</c:v>
                </c:pt>
                <c:pt idx="123">
                  <c:v>63343.675967133837</c:v>
                </c:pt>
                <c:pt idx="124">
                  <c:v>49876.749997855535</c:v>
                </c:pt>
                <c:pt idx="125">
                  <c:v>87002.763567132817</c:v>
                </c:pt>
                <c:pt idx="126">
                  <c:v>47522.791574968302</c:v>
                </c:pt>
                <c:pt idx="127">
                  <c:v>115014.77934999479</c:v>
                </c:pt>
                <c:pt idx="128">
                  <c:v>47781.51838561162</c:v>
                </c:pt>
                <c:pt idx="129">
                  <c:v>68245.233356738536</c:v>
                </c:pt>
                <c:pt idx="130">
                  <c:v>53450.204359893476</c:v>
                </c:pt>
                <c:pt idx="131">
                  <c:v>47465.236638143477</c:v>
                </c:pt>
                <c:pt idx="132">
                  <c:v>56120.180293860452</c:v>
                </c:pt>
                <c:pt idx="133">
                  <c:v>62292.471172857782</c:v>
                </c:pt>
                <c:pt idx="134">
                  <c:v>52249.420815120611</c:v>
                </c:pt>
                <c:pt idx="135">
                  <c:v>50213.039945099525</c:v>
                </c:pt>
                <c:pt idx="136">
                  <c:v>77372.808633056775</c:v>
                </c:pt>
                <c:pt idx="137">
                  <c:v>47818.11906809442</c:v>
                </c:pt>
                <c:pt idx="138">
                  <c:v>59999.252438071737</c:v>
                </c:pt>
                <c:pt idx="139">
                  <c:v>47816.60378366556</c:v>
                </c:pt>
                <c:pt idx="140">
                  <c:v>47852.577972688086</c:v>
                </c:pt>
                <c:pt idx="141">
                  <c:v>50221.402166430998</c:v>
                </c:pt>
                <c:pt idx="142">
                  <c:v>47492.025374821445</c:v>
                </c:pt>
                <c:pt idx="143">
                  <c:v>49440.481252398502</c:v>
                </c:pt>
                <c:pt idx="144">
                  <c:v>48218.407268611096</c:v>
                </c:pt>
                <c:pt idx="145">
                  <c:v>48764.206427261517</c:v>
                </c:pt>
                <c:pt idx="146">
                  <c:v>50141.541610435816</c:v>
                </c:pt>
                <c:pt idx="147">
                  <c:v>48381.013236786326</c:v>
                </c:pt>
                <c:pt idx="148">
                  <c:v>48080.335047887042</c:v>
                </c:pt>
                <c:pt idx="149">
                  <c:v>55274.372389072007</c:v>
                </c:pt>
                <c:pt idx="150">
                  <c:v>48218.50984475165</c:v>
                </c:pt>
                <c:pt idx="151">
                  <c:v>49451.890500337438</c:v>
                </c:pt>
                <c:pt idx="152">
                  <c:v>47246.174479824891</c:v>
                </c:pt>
                <c:pt idx="153">
                  <c:v>57570.823624547862</c:v>
                </c:pt>
                <c:pt idx="154">
                  <c:v>64175.252658280711</c:v>
                </c:pt>
                <c:pt idx="155">
                  <c:v>49077.83586695671</c:v>
                </c:pt>
                <c:pt idx="156">
                  <c:v>51791.48718481043</c:v>
                </c:pt>
                <c:pt idx="157">
                  <c:v>49133.163673797513</c:v>
                </c:pt>
                <c:pt idx="158">
                  <c:v>48224.981913881056</c:v>
                </c:pt>
                <c:pt idx="159">
                  <c:v>47748.799665155886</c:v>
                </c:pt>
                <c:pt idx="160">
                  <c:v>48967.374458391831</c:v>
                </c:pt>
                <c:pt idx="161">
                  <c:v>48816.381346084294</c:v>
                </c:pt>
                <c:pt idx="162">
                  <c:v>57034.408274949456</c:v>
                </c:pt>
                <c:pt idx="163">
                  <c:v>47784.137714061522</c:v>
                </c:pt>
                <c:pt idx="164">
                  <c:v>48979.376840094847</c:v>
                </c:pt>
                <c:pt idx="165">
                  <c:v>56118.443160718001</c:v>
                </c:pt>
                <c:pt idx="166">
                  <c:v>55483.713102570713</c:v>
                </c:pt>
                <c:pt idx="167">
                  <c:v>72026.157286838104</c:v>
                </c:pt>
                <c:pt idx="168">
                  <c:v>47606.518019930882</c:v>
                </c:pt>
                <c:pt idx="169">
                  <c:v>62269.068788061573</c:v>
                </c:pt>
                <c:pt idx="170">
                  <c:v>48872.70140963103</c:v>
                </c:pt>
                <c:pt idx="171">
                  <c:v>47558.575349959407</c:v>
                </c:pt>
                <c:pt idx="172">
                  <c:v>50243.38990668019</c:v>
                </c:pt>
                <c:pt idx="173">
                  <c:v>47404.202190799522</c:v>
                </c:pt>
                <c:pt idx="174">
                  <c:v>52529.469623175348</c:v>
                </c:pt>
                <c:pt idx="175">
                  <c:v>67674.156838348325</c:v>
                </c:pt>
                <c:pt idx="176">
                  <c:v>50189.363570226371</c:v>
                </c:pt>
                <c:pt idx="177">
                  <c:v>59072.205972652257</c:v>
                </c:pt>
                <c:pt idx="178">
                  <c:v>50734.183731228273</c:v>
                </c:pt>
                <c:pt idx="179">
                  <c:v>47445.382159607696</c:v>
                </c:pt>
                <c:pt idx="180">
                  <c:v>48542.169692008552</c:v>
                </c:pt>
                <c:pt idx="181">
                  <c:v>47552.614554597152</c:v>
                </c:pt>
                <c:pt idx="182">
                  <c:v>48768.143122581947</c:v>
                </c:pt>
                <c:pt idx="183">
                  <c:v>70714.624007623934</c:v>
                </c:pt>
                <c:pt idx="184">
                  <c:v>48483.068064473526</c:v>
                </c:pt>
                <c:pt idx="185">
                  <c:v>60008.629372157913</c:v>
                </c:pt>
                <c:pt idx="186">
                  <c:v>47748.962359731733</c:v>
                </c:pt>
                <c:pt idx="187">
                  <c:v>54782.990942227007</c:v>
                </c:pt>
                <c:pt idx="188">
                  <c:v>51569.228493753413</c:v>
                </c:pt>
                <c:pt idx="189">
                  <c:v>47266.442899209942</c:v>
                </c:pt>
                <c:pt idx="190">
                  <c:v>47737.27055921495</c:v>
                </c:pt>
                <c:pt idx="191">
                  <c:v>48606.366617081301</c:v>
                </c:pt>
                <c:pt idx="192">
                  <c:v>47924.68176295708</c:v>
                </c:pt>
                <c:pt idx="193">
                  <c:v>50837.304452561642</c:v>
                </c:pt>
                <c:pt idx="194">
                  <c:v>50127.268869956824</c:v>
                </c:pt>
                <c:pt idx="195">
                  <c:v>49476.585721873344</c:v>
                </c:pt>
                <c:pt idx="196">
                  <c:v>48425.08234735702</c:v>
                </c:pt>
                <c:pt idx="197">
                  <c:v>48406.183392122774</c:v>
                </c:pt>
                <c:pt idx="198">
                  <c:v>49921.49303905361</c:v>
                </c:pt>
                <c:pt idx="199">
                  <c:v>55823.115746821728</c:v>
                </c:pt>
                <c:pt idx="200">
                  <c:v>49251.226412181037</c:v>
                </c:pt>
                <c:pt idx="201">
                  <c:v>79875.088512136601</c:v>
                </c:pt>
                <c:pt idx="202">
                  <c:v>55493.471502510314</c:v>
                </c:pt>
                <c:pt idx="203">
                  <c:v>71231.292726046682</c:v>
                </c:pt>
                <c:pt idx="204">
                  <c:v>49026.153070128217</c:v>
                </c:pt>
                <c:pt idx="205">
                  <c:v>63505.678771986117</c:v>
                </c:pt>
                <c:pt idx="206">
                  <c:v>49071.201458693817</c:v>
                </c:pt>
                <c:pt idx="207">
                  <c:v>53975.279096839178</c:v>
                </c:pt>
                <c:pt idx="208">
                  <c:v>47415.230209093032</c:v>
                </c:pt>
                <c:pt idx="209">
                  <c:v>47938.131951076124</c:v>
                </c:pt>
                <c:pt idx="210">
                  <c:v>48829.887504938226</c:v>
                </c:pt>
                <c:pt idx="211">
                  <c:v>50629.847446211425</c:v>
                </c:pt>
                <c:pt idx="212">
                  <c:v>48947.711124803543</c:v>
                </c:pt>
                <c:pt idx="213">
                  <c:v>48260.421547726401</c:v>
                </c:pt>
                <c:pt idx="214">
                  <c:v>52115.829646370206</c:v>
                </c:pt>
                <c:pt idx="215">
                  <c:v>51888.032692200213</c:v>
                </c:pt>
                <c:pt idx="216">
                  <c:v>47497.186960294086</c:v>
                </c:pt>
                <c:pt idx="217">
                  <c:v>55657.053436853836</c:v>
                </c:pt>
                <c:pt idx="218">
                  <c:v>51287.836450158749</c:v>
                </c:pt>
                <c:pt idx="219">
                  <c:v>52466.394103758656</c:v>
                </c:pt>
                <c:pt idx="220">
                  <c:v>52830.852589163151</c:v>
                </c:pt>
                <c:pt idx="221">
                  <c:v>51380.454296321492</c:v>
                </c:pt>
                <c:pt idx="222">
                  <c:v>48614.301653860137</c:v>
                </c:pt>
                <c:pt idx="223">
                  <c:v>53121.406356497013</c:v>
                </c:pt>
                <c:pt idx="224">
                  <c:v>47379.232607398873</c:v>
                </c:pt>
                <c:pt idx="225">
                  <c:v>49710.802021891803</c:v>
                </c:pt>
                <c:pt idx="226">
                  <c:v>55103.236648136066</c:v>
                </c:pt>
                <c:pt idx="227">
                  <c:v>48828.17744382385</c:v>
                </c:pt>
                <c:pt idx="228">
                  <c:v>75059.791234353033</c:v>
                </c:pt>
                <c:pt idx="229">
                  <c:v>48227.634523745648</c:v>
                </c:pt>
                <c:pt idx="230">
                  <c:v>49752.79632080064</c:v>
                </c:pt>
                <c:pt idx="231">
                  <c:v>52497.653299996105</c:v>
                </c:pt>
                <c:pt idx="232">
                  <c:v>56097.348065516257</c:v>
                </c:pt>
                <c:pt idx="233">
                  <c:v>48131.812690090417</c:v>
                </c:pt>
                <c:pt idx="234">
                  <c:v>47464.517909676812</c:v>
                </c:pt>
                <c:pt idx="235">
                  <c:v>48153.921716665696</c:v>
                </c:pt>
                <c:pt idx="236">
                  <c:v>48734.882726496086</c:v>
                </c:pt>
                <c:pt idx="237">
                  <c:v>50279.347852775041</c:v>
                </c:pt>
                <c:pt idx="238">
                  <c:v>48027.831529407071</c:v>
                </c:pt>
                <c:pt idx="239">
                  <c:v>60952.635094018849</c:v>
                </c:pt>
                <c:pt idx="240">
                  <c:v>48121.110394661453</c:v>
                </c:pt>
                <c:pt idx="241">
                  <c:v>49189.749453217853</c:v>
                </c:pt>
                <c:pt idx="242">
                  <c:v>82325.469714326231</c:v>
                </c:pt>
                <c:pt idx="243">
                  <c:v>47700.54887125962</c:v>
                </c:pt>
                <c:pt idx="244">
                  <c:v>53173.479192265528</c:v>
                </c:pt>
                <c:pt idx="245">
                  <c:v>49279.474493831658</c:v>
                </c:pt>
                <c:pt idx="246">
                  <c:v>48571.259526687223</c:v>
                </c:pt>
                <c:pt idx="247">
                  <c:v>47714.729741128132</c:v>
                </c:pt>
                <c:pt idx="248">
                  <c:v>47265.87375680072</c:v>
                </c:pt>
                <c:pt idx="249">
                  <c:v>49020.797243724723</c:v>
                </c:pt>
                <c:pt idx="250">
                  <c:v>55381.586655651976</c:v>
                </c:pt>
                <c:pt idx="251">
                  <c:v>56848.990282445302</c:v>
                </c:pt>
                <c:pt idx="252">
                  <c:v>48593.205711839764</c:v>
                </c:pt>
                <c:pt idx="253">
                  <c:v>69344.393647975216</c:v>
                </c:pt>
                <c:pt idx="254">
                  <c:v>49940.912708388161</c:v>
                </c:pt>
                <c:pt idx="255">
                  <c:v>57419.658489170142</c:v>
                </c:pt>
                <c:pt idx="256">
                  <c:v>47973.124755127843</c:v>
                </c:pt>
                <c:pt idx="257">
                  <c:v>47648.794325350493</c:v>
                </c:pt>
                <c:pt idx="258">
                  <c:v>68800.976634861756</c:v>
                </c:pt>
                <c:pt idx="259">
                  <c:v>54651.398953432275</c:v>
                </c:pt>
                <c:pt idx="260">
                  <c:v>55125.355579300245</c:v>
                </c:pt>
                <c:pt idx="261">
                  <c:v>57336.649558055302</c:v>
                </c:pt>
                <c:pt idx="262">
                  <c:v>56807.812532282696</c:v>
                </c:pt>
                <c:pt idx="263">
                  <c:v>48841.538364425011</c:v>
                </c:pt>
                <c:pt idx="264">
                  <c:v>47630.949413103328</c:v>
                </c:pt>
                <c:pt idx="265">
                  <c:v>49392.590578604169</c:v>
                </c:pt>
                <c:pt idx="266">
                  <c:v>47381.131823814991</c:v>
                </c:pt>
                <c:pt idx="267">
                  <c:v>48771.214143818477</c:v>
                </c:pt>
                <c:pt idx="268">
                  <c:v>61955.767475901252</c:v>
                </c:pt>
                <c:pt idx="269">
                  <c:v>50743.26558498363</c:v>
                </c:pt>
                <c:pt idx="270">
                  <c:v>49777.511404113182</c:v>
                </c:pt>
                <c:pt idx="271">
                  <c:v>61683.790543748997</c:v>
                </c:pt>
                <c:pt idx="272">
                  <c:v>50109.279737043427</c:v>
                </c:pt>
                <c:pt idx="273">
                  <c:v>62480.928966439649</c:v>
                </c:pt>
                <c:pt idx="274">
                  <c:v>51785.605820108642</c:v>
                </c:pt>
                <c:pt idx="275">
                  <c:v>47464.033108765667</c:v>
                </c:pt>
                <c:pt idx="276">
                  <c:v>50092.769393076451</c:v>
                </c:pt>
                <c:pt idx="277">
                  <c:v>51282.16245655017</c:v>
                </c:pt>
                <c:pt idx="278">
                  <c:v>48387.568316011108</c:v>
                </c:pt>
                <c:pt idx="279">
                  <c:v>52875.646293262063</c:v>
                </c:pt>
                <c:pt idx="280">
                  <c:v>48598.363001535072</c:v>
                </c:pt>
                <c:pt idx="281">
                  <c:v>49393.831657184215</c:v>
                </c:pt>
                <c:pt idx="282">
                  <c:v>49943.253819396923</c:v>
                </c:pt>
                <c:pt idx="283">
                  <c:v>51256.465875878297</c:v>
                </c:pt>
                <c:pt idx="284">
                  <c:v>47423.343793367458</c:v>
                </c:pt>
                <c:pt idx="285">
                  <c:v>48524.066935768074</c:v>
                </c:pt>
                <c:pt idx="286">
                  <c:v>59771.377311989083</c:v>
                </c:pt>
                <c:pt idx="287">
                  <c:v>48645.721369742329</c:v>
                </c:pt>
                <c:pt idx="288">
                  <c:v>49053.650554261512</c:v>
                </c:pt>
                <c:pt idx="289">
                  <c:v>49143.874581401906</c:v>
                </c:pt>
                <c:pt idx="290">
                  <c:v>48493.144728763815</c:v>
                </c:pt>
                <c:pt idx="291">
                  <c:v>47325.840204891792</c:v>
                </c:pt>
                <c:pt idx="292">
                  <c:v>49277.387261819298</c:v>
                </c:pt>
                <c:pt idx="293">
                  <c:v>56382.249228403183</c:v>
                </c:pt>
                <c:pt idx="294">
                  <c:v>57669.858970511283</c:v>
                </c:pt>
                <c:pt idx="295">
                  <c:v>62924.100870397495</c:v>
                </c:pt>
                <c:pt idx="296">
                  <c:v>50420.200540042773</c:v>
                </c:pt>
                <c:pt idx="297">
                  <c:v>60261.867341145968</c:v>
                </c:pt>
                <c:pt idx="298">
                  <c:v>47693.138369921413</c:v>
                </c:pt>
                <c:pt idx="299">
                  <c:v>64607.814940510987</c:v>
                </c:pt>
                <c:pt idx="300">
                  <c:v>51977.904836309637</c:v>
                </c:pt>
                <c:pt idx="301">
                  <c:v>57198.837390854045</c:v>
                </c:pt>
                <c:pt idx="302">
                  <c:v>49497.066755543783</c:v>
                </c:pt>
                <c:pt idx="303">
                  <c:v>51626.591542995244</c:v>
                </c:pt>
                <c:pt idx="304">
                  <c:v>52818.599281181901</c:v>
                </c:pt>
                <c:pt idx="305">
                  <c:v>63019.849699714789</c:v>
                </c:pt>
                <c:pt idx="306">
                  <c:v>70288.999473845033</c:v>
                </c:pt>
                <c:pt idx="307">
                  <c:v>50088.291998454632</c:v>
                </c:pt>
                <c:pt idx="308">
                  <c:v>48053.239540578361</c:v>
                </c:pt>
                <c:pt idx="309">
                  <c:v>49734.031669094256</c:v>
                </c:pt>
                <c:pt idx="310">
                  <c:v>49411.784968710897</c:v>
                </c:pt>
                <c:pt idx="311">
                  <c:v>49123.420455003841</c:v>
                </c:pt>
                <c:pt idx="312">
                  <c:v>48155.802874433764</c:v>
                </c:pt>
                <c:pt idx="313">
                  <c:v>61296.642200069051</c:v>
                </c:pt>
                <c:pt idx="314">
                  <c:v>47780.178846171446</c:v>
                </c:pt>
                <c:pt idx="315">
                  <c:v>51458.680523641451</c:v>
                </c:pt>
                <c:pt idx="316">
                  <c:v>47517.903434781532</c:v>
                </c:pt>
                <c:pt idx="317">
                  <c:v>52039.733244491166</c:v>
                </c:pt>
                <c:pt idx="318">
                  <c:v>52117.242772965372</c:v>
                </c:pt>
                <c:pt idx="319">
                  <c:v>48925.002991488218</c:v>
                </c:pt>
                <c:pt idx="320">
                  <c:v>49941.55863274802</c:v>
                </c:pt>
                <c:pt idx="321">
                  <c:v>48592.153094667228</c:v>
                </c:pt>
                <c:pt idx="322">
                  <c:v>47362.973461704314</c:v>
                </c:pt>
                <c:pt idx="323">
                  <c:v>105609.40785941979</c:v>
                </c:pt>
                <c:pt idx="324">
                  <c:v>50049.691014930111</c:v>
                </c:pt>
                <c:pt idx="325">
                  <c:v>84646.971645501806</c:v>
                </c:pt>
                <c:pt idx="326">
                  <c:v>47724.609419523287</c:v>
                </c:pt>
                <c:pt idx="327">
                  <c:v>50269.966280280743</c:v>
                </c:pt>
                <c:pt idx="328">
                  <c:v>48903.173729152986</c:v>
                </c:pt>
                <c:pt idx="329">
                  <c:v>47239.986190899886</c:v>
                </c:pt>
                <c:pt idx="330">
                  <c:v>48006.389879437374</c:v>
                </c:pt>
                <c:pt idx="331">
                  <c:v>51985.584578769718</c:v>
                </c:pt>
                <c:pt idx="332">
                  <c:v>48079.291606514467</c:v>
                </c:pt>
                <c:pt idx="333">
                  <c:v>56608.432192336317</c:v>
                </c:pt>
                <c:pt idx="334">
                  <c:v>52124.346251581112</c:v>
                </c:pt>
                <c:pt idx="335">
                  <c:v>48721.519244545969</c:v>
                </c:pt>
                <c:pt idx="336">
                  <c:v>53147.430836784479</c:v>
                </c:pt>
                <c:pt idx="337">
                  <c:v>56610.719152259982</c:v>
                </c:pt>
                <c:pt idx="338">
                  <c:v>55950.912682969007</c:v>
                </c:pt>
                <c:pt idx="339">
                  <c:v>47363.522548141511</c:v>
                </c:pt>
                <c:pt idx="340">
                  <c:v>48506.876382955648</c:v>
                </c:pt>
                <c:pt idx="341">
                  <c:v>47889.503220356477</c:v>
                </c:pt>
                <c:pt idx="342">
                  <c:v>58460.298061964611</c:v>
                </c:pt>
                <c:pt idx="343">
                  <c:v>54841.600068868269</c:v>
                </c:pt>
                <c:pt idx="344">
                  <c:v>50840.316270466006</c:v>
                </c:pt>
                <c:pt idx="345">
                  <c:v>48467.9441070842</c:v>
                </c:pt>
                <c:pt idx="346">
                  <c:v>49212.112383793166</c:v>
                </c:pt>
                <c:pt idx="347">
                  <c:v>62319.072703246988</c:v>
                </c:pt>
                <c:pt idx="348">
                  <c:v>48210.431386095748</c:v>
                </c:pt>
                <c:pt idx="349">
                  <c:v>74028.869531989796</c:v>
                </c:pt>
                <c:pt idx="350">
                  <c:v>47452.604712952969</c:v>
                </c:pt>
                <c:pt idx="351">
                  <c:v>64239.064521771157</c:v>
                </c:pt>
                <c:pt idx="352">
                  <c:v>49073.787882812496</c:v>
                </c:pt>
                <c:pt idx="353">
                  <c:v>51108.742794950405</c:v>
                </c:pt>
                <c:pt idx="354">
                  <c:v>52390.602322872277</c:v>
                </c:pt>
                <c:pt idx="355">
                  <c:v>48204.03864504103</c:v>
                </c:pt>
                <c:pt idx="356">
                  <c:v>47538.282620570229</c:v>
                </c:pt>
                <c:pt idx="357">
                  <c:v>48843.620972674871</c:v>
                </c:pt>
                <c:pt idx="358">
                  <c:v>78395.10215304271</c:v>
                </c:pt>
                <c:pt idx="359">
                  <c:v>49032.754593807906</c:v>
                </c:pt>
                <c:pt idx="360">
                  <c:v>58478.584637576874</c:v>
                </c:pt>
                <c:pt idx="361">
                  <c:v>84532.625438339848</c:v>
                </c:pt>
                <c:pt idx="362">
                  <c:v>48224.60626761469</c:v>
                </c:pt>
                <c:pt idx="363">
                  <c:v>51623.811042898415</c:v>
                </c:pt>
                <c:pt idx="364">
                  <c:v>47396.610600799097</c:v>
                </c:pt>
                <c:pt idx="365">
                  <c:v>50692.508070964046</c:v>
                </c:pt>
                <c:pt idx="366">
                  <c:v>51781.862451834095</c:v>
                </c:pt>
                <c:pt idx="367">
                  <c:v>48156.427443966691</c:v>
                </c:pt>
                <c:pt idx="368">
                  <c:v>87330.119707924692</c:v>
                </c:pt>
                <c:pt idx="369">
                  <c:v>48823.044755552648</c:v>
                </c:pt>
                <c:pt idx="370">
                  <c:v>47577.742326696127</c:v>
                </c:pt>
                <c:pt idx="371">
                  <c:v>48995.650498649455</c:v>
                </c:pt>
                <c:pt idx="372">
                  <c:v>53197.459772093702</c:v>
                </c:pt>
                <c:pt idx="373">
                  <c:v>79824.04745937066</c:v>
                </c:pt>
                <c:pt idx="374">
                  <c:v>48243.759872361894</c:v>
                </c:pt>
                <c:pt idx="375">
                  <c:v>51747.339186894256</c:v>
                </c:pt>
                <c:pt idx="376">
                  <c:v>58061.358817221226</c:v>
                </c:pt>
                <c:pt idx="377">
                  <c:v>47304.193372665279</c:v>
                </c:pt>
                <c:pt idx="378">
                  <c:v>52478.10691955447</c:v>
                </c:pt>
                <c:pt idx="379">
                  <c:v>51162.210259657106</c:v>
                </c:pt>
                <c:pt idx="380">
                  <c:v>53554.216280176428</c:v>
                </c:pt>
                <c:pt idx="381">
                  <c:v>66685.928343645166</c:v>
                </c:pt>
                <c:pt idx="382">
                  <c:v>50894.560823119245</c:v>
                </c:pt>
                <c:pt idx="383">
                  <c:v>49397.159420237411</c:v>
                </c:pt>
                <c:pt idx="384">
                  <c:v>49609.545858176571</c:v>
                </c:pt>
                <c:pt idx="385">
                  <c:v>92879.262328379031</c:v>
                </c:pt>
                <c:pt idx="386">
                  <c:v>49103.101793617221</c:v>
                </c:pt>
                <c:pt idx="387">
                  <c:v>49712.495440361825</c:v>
                </c:pt>
                <c:pt idx="388">
                  <c:v>61354.414166504343</c:v>
                </c:pt>
                <c:pt idx="389">
                  <c:v>49276.622166459267</c:v>
                </c:pt>
                <c:pt idx="390">
                  <c:v>55235.767018373124</c:v>
                </c:pt>
                <c:pt idx="391">
                  <c:v>51529.019152584617</c:v>
                </c:pt>
                <c:pt idx="392">
                  <c:v>49421.075836001393</c:v>
                </c:pt>
                <c:pt idx="393">
                  <c:v>62391.302068102785</c:v>
                </c:pt>
                <c:pt idx="394">
                  <c:v>50764.75073134889</c:v>
                </c:pt>
                <c:pt idx="395">
                  <c:v>51072.746428659026</c:v>
                </c:pt>
                <c:pt idx="396">
                  <c:v>47551.063301516711</c:v>
                </c:pt>
                <c:pt idx="397">
                  <c:v>56808.13306174289</c:v>
                </c:pt>
                <c:pt idx="398">
                  <c:v>47131.328379039624</c:v>
                </c:pt>
                <c:pt idx="399">
                  <c:v>48507.114154824827</c:v>
                </c:pt>
                <c:pt idx="400">
                  <c:v>47501.570958391385</c:v>
                </c:pt>
                <c:pt idx="401">
                  <c:v>48117.109419420958</c:v>
                </c:pt>
                <c:pt idx="402">
                  <c:v>61907.465949912337</c:v>
                </c:pt>
                <c:pt idx="403">
                  <c:v>50691.980688860465</c:v>
                </c:pt>
                <c:pt idx="404">
                  <c:v>51400.810341291741</c:v>
                </c:pt>
                <c:pt idx="405">
                  <c:v>75228.163212931657</c:v>
                </c:pt>
                <c:pt idx="406">
                  <c:v>56478.726361695124</c:v>
                </c:pt>
                <c:pt idx="407">
                  <c:v>47278.802970904369</c:v>
                </c:pt>
                <c:pt idx="408">
                  <c:v>57706.962196411929</c:v>
                </c:pt>
                <c:pt idx="409">
                  <c:v>51148.716727866384</c:v>
                </c:pt>
                <c:pt idx="410">
                  <c:v>50987.842004811289</c:v>
                </c:pt>
                <c:pt idx="411">
                  <c:v>51107.384224600173</c:v>
                </c:pt>
                <c:pt idx="412">
                  <c:v>51510.019212438652</c:v>
                </c:pt>
                <c:pt idx="413">
                  <c:v>51056.309735841904</c:v>
                </c:pt>
                <c:pt idx="414">
                  <c:v>49232.41728893765</c:v>
                </c:pt>
                <c:pt idx="415">
                  <c:v>52972.555602561974</c:v>
                </c:pt>
                <c:pt idx="416">
                  <c:v>54836.033265812119</c:v>
                </c:pt>
                <c:pt idx="417">
                  <c:v>51335.026931692591</c:v>
                </c:pt>
                <c:pt idx="418">
                  <c:v>47759.506535865628</c:v>
                </c:pt>
                <c:pt idx="419">
                  <c:v>56985.875797554065</c:v>
                </c:pt>
                <c:pt idx="420">
                  <c:v>47782.679318469658</c:v>
                </c:pt>
                <c:pt idx="421">
                  <c:v>47534.052926553923</c:v>
                </c:pt>
                <c:pt idx="422">
                  <c:v>51781.741443338484</c:v>
                </c:pt>
                <c:pt idx="423">
                  <c:v>73358.392350502836</c:v>
                </c:pt>
                <c:pt idx="424">
                  <c:v>53729.770108247554</c:v>
                </c:pt>
                <c:pt idx="425">
                  <c:v>53350.944693903191</c:v>
                </c:pt>
                <c:pt idx="426">
                  <c:v>52147.823349860089</c:v>
                </c:pt>
                <c:pt idx="427">
                  <c:v>75966.0563000455</c:v>
                </c:pt>
                <c:pt idx="428">
                  <c:v>51650.158917122491</c:v>
                </c:pt>
                <c:pt idx="429">
                  <c:v>47988.506181031604</c:v>
                </c:pt>
                <c:pt idx="430">
                  <c:v>48627.84140496554</c:v>
                </c:pt>
                <c:pt idx="431">
                  <c:v>47801.693719388757</c:v>
                </c:pt>
                <c:pt idx="432">
                  <c:v>54885.873178227761</c:v>
                </c:pt>
                <c:pt idx="433">
                  <c:v>49615.481179956972</c:v>
                </c:pt>
                <c:pt idx="434">
                  <c:v>51264.11546289063</c:v>
                </c:pt>
                <c:pt idx="435">
                  <c:v>48283.58841882112</c:v>
                </c:pt>
                <c:pt idx="436">
                  <c:v>47965.320426313636</c:v>
                </c:pt>
                <c:pt idx="437">
                  <c:v>55233.354169318103</c:v>
                </c:pt>
                <c:pt idx="438">
                  <c:v>55564.654348712524</c:v>
                </c:pt>
                <c:pt idx="439">
                  <c:v>48969.642460603362</c:v>
                </c:pt>
                <c:pt idx="440">
                  <c:v>68757.265098399541</c:v>
                </c:pt>
                <c:pt idx="441">
                  <c:v>48363.477622072125</c:v>
                </c:pt>
                <c:pt idx="442">
                  <c:v>48205.119902799597</c:v>
                </c:pt>
                <c:pt idx="443">
                  <c:v>53883.06300548841</c:v>
                </c:pt>
                <c:pt idx="444">
                  <c:v>52913.590820585247</c:v>
                </c:pt>
                <c:pt idx="445">
                  <c:v>48305.480400867265</c:v>
                </c:pt>
                <c:pt idx="446">
                  <c:v>49269.24119511414</c:v>
                </c:pt>
                <c:pt idx="447">
                  <c:v>59239.321777095036</c:v>
                </c:pt>
                <c:pt idx="448">
                  <c:v>48259.271328240182</c:v>
                </c:pt>
                <c:pt idx="449">
                  <c:v>51189.838254149843</c:v>
                </c:pt>
                <c:pt idx="450">
                  <c:v>48548.427351174214</c:v>
                </c:pt>
                <c:pt idx="451">
                  <c:v>47992.432707157204</c:v>
                </c:pt>
                <c:pt idx="452">
                  <c:v>49219.247279437099</c:v>
                </c:pt>
                <c:pt idx="453">
                  <c:v>48163.648520265182</c:v>
                </c:pt>
                <c:pt idx="454">
                  <c:v>48363.561119916121</c:v>
                </c:pt>
                <c:pt idx="455">
                  <c:v>53374.516475837183</c:v>
                </c:pt>
                <c:pt idx="456">
                  <c:v>51553.925154602213</c:v>
                </c:pt>
                <c:pt idx="457">
                  <c:v>50992.132754080361</c:v>
                </c:pt>
                <c:pt idx="458">
                  <c:v>54780.375784676115</c:v>
                </c:pt>
                <c:pt idx="459">
                  <c:v>60037.721193107827</c:v>
                </c:pt>
                <c:pt idx="460">
                  <c:v>112822.41727676865</c:v>
                </c:pt>
                <c:pt idx="461">
                  <c:v>53439.023376707686</c:v>
                </c:pt>
                <c:pt idx="462">
                  <c:v>51085.108187601523</c:v>
                </c:pt>
                <c:pt idx="463">
                  <c:v>51885.564954852627</c:v>
                </c:pt>
                <c:pt idx="464">
                  <c:v>94531.663156393959</c:v>
                </c:pt>
                <c:pt idx="465">
                  <c:v>51163.617216199447</c:v>
                </c:pt>
                <c:pt idx="466">
                  <c:v>48178.14857555418</c:v>
                </c:pt>
                <c:pt idx="467">
                  <c:v>50891.761354614537</c:v>
                </c:pt>
                <c:pt idx="468">
                  <c:v>75750.908278254108</c:v>
                </c:pt>
                <c:pt idx="469">
                  <c:v>47681.781330011232</c:v>
                </c:pt>
                <c:pt idx="470">
                  <c:v>92618.13331606664</c:v>
                </c:pt>
                <c:pt idx="471">
                  <c:v>55667.295869729482</c:v>
                </c:pt>
                <c:pt idx="472">
                  <c:v>50094.687399916329</c:v>
                </c:pt>
                <c:pt idx="473">
                  <c:v>55919.382357449831</c:v>
                </c:pt>
                <c:pt idx="474">
                  <c:v>47986.983431721135</c:v>
                </c:pt>
                <c:pt idx="475">
                  <c:v>47395.463605981684</c:v>
                </c:pt>
                <c:pt idx="476">
                  <c:v>50952.253396137072</c:v>
                </c:pt>
                <c:pt idx="477">
                  <c:v>48551.271192350483</c:v>
                </c:pt>
                <c:pt idx="478">
                  <c:v>48605.60069619149</c:v>
                </c:pt>
                <c:pt idx="479">
                  <c:v>52347.206686293444</c:v>
                </c:pt>
                <c:pt idx="480">
                  <c:v>48469.535824681865</c:v>
                </c:pt>
                <c:pt idx="481">
                  <c:v>59643.082167390574</c:v>
                </c:pt>
                <c:pt idx="482">
                  <c:v>49905.975451914332</c:v>
                </c:pt>
                <c:pt idx="483">
                  <c:v>57252.463424940652</c:v>
                </c:pt>
                <c:pt idx="484">
                  <c:v>50432.245744950589</c:v>
                </c:pt>
                <c:pt idx="485">
                  <c:v>48929.573889712039</c:v>
                </c:pt>
                <c:pt idx="486">
                  <c:v>62166.81143393684</c:v>
                </c:pt>
                <c:pt idx="487">
                  <c:v>48065.896280408328</c:v>
                </c:pt>
                <c:pt idx="488">
                  <c:v>55309.345490023094</c:v>
                </c:pt>
                <c:pt idx="489">
                  <c:v>56056.306169864605</c:v>
                </c:pt>
                <c:pt idx="490">
                  <c:v>110176.7312962499</c:v>
                </c:pt>
                <c:pt idx="491">
                  <c:v>56502.077050142339</c:v>
                </c:pt>
                <c:pt idx="492">
                  <c:v>60810.949640524246</c:v>
                </c:pt>
                <c:pt idx="493">
                  <c:v>52896.668580249076</c:v>
                </c:pt>
                <c:pt idx="494">
                  <c:v>50865.415708522392</c:v>
                </c:pt>
                <c:pt idx="495">
                  <c:v>57053.17635114678</c:v>
                </c:pt>
                <c:pt idx="496">
                  <c:v>49981.249054817425</c:v>
                </c:pt>
                <c:pt idx="497">
                  <c:v>51175.955121268984</c:v>
                </c:pt>
                <c:pt idx="498">
                  <c:v>65286.218222553172</c:v>
                </c:pt>
                <c:pt idx="499">
                  <c:v>52350.969878029427</c:v>
                </c:pt>
                <c:pt idx="500">
                  <c:v>55462.067222327743</c:v>
                </c:pt>
                <c:pt idx="501">
                  <c:v>57698.385229628781</c:v>
                </c:pt>
                <c:pt idx="502">
                  <c:v>54353.003805513625</c:v>
                </c:pt>
                <c:pt idx="503">
                  <c:v>48510.937928711719</c:v>
                </c:pt>
                <c:pt idx="504">
                  <c:v>55301.822345110435</c:v>
                </c:pt>
                <c:pt idx="505">
                  <c:v>47543.459062150025</c:v>
                </c:pt>
                <c:pt idx="506">
                  <c:v>50373.724879481801</c:v>
                </c:pt>
                <c:pt idx="507">
                  <c:v>48010.801810642239</c:v>
                </c:pt>
                <c:pt idx="508">
                  <c:v>50726.933309536515</c:v>
                </c:pt>
                <c:pt idx="509">
                  <c:v>57604.86288247646</c:v>
                </c:pt>
                <c:pt idx="510">
                  <c:v>47495.312045614744</c:v>
                </c:pt>
                <c:pt idx="511">
                  <c:v>66839.319317829344</c:v>
                </c:pt>
                <c:pt idx="512">
                  <c:v>52495.668621886449</c:v>
                </c:pt>
                <c:pt idx="513">
                  <c:v>59471.978902433446</c:v>
                </c:pt>
                <c:pt idx="514">
                  <c:v>48466.404079959953</c:v>
                </c:pt>
                <c:pt idx="515">
                  <c:v>65203.827309270171</c:v>
                </c:pt>
                <c:pt idx="516">
                  <c:v>50919.671828450824</c:v>
                </c:pt>
                <c:pt idx="517">
                  <c:v>48154.066766309712</c:v>
                </c:pt>
                <c:pt idx="518">
                  <c:v>50445.990553847965</c:v>
                </c:pt>
                <c:pt idx="519">
                  <c:v>54007.215116869156</c:v>
                </c:pt>
                <c:pt idx="520">
                  <c:v>48447.034873876488</c:v>
                </c:pt>
                <c:pt idx="521">
                  <c:v>47528.707220203418</c:v>
                </c:pt>
                <c:pt idx="522">
                  <c:v>47780.069652504622</c:v>
                </c:pt>
                <c:pt idx="523">
                  <c:v>52756.985051490577</c:v>
                </c:pt>
                <c:pt idx="524">
                  <c:v>47616.053262638452</c:v>
                </c:pt>
                <c:pt idx="525">
                  <c:v>58025.406870697458</c:v>
                </c:pt>
                <c:pt idx="526">
                  <c:v>50258.588992751276</c:v>
                </c:pt>
                <c:pt idx="527">
                  <c:v>48622.678592403921</c:v>
                </c:pt>
                <c:pt idx="528">
                  <c:v>48240.475403694065</c:v>
                </c:pt>
                <c:pt idx="529">
                  <c:v>67989.006472533685</c:v>
                </c:pt>
                <c:pt idx="530">
                  <c:v>49265.467567165339</c:v>
                </c:pt>
                <c:pt idx="531">
                  <c:v>54562.616843965581</c:v>
                </c:pt>
                <c:pt idx="532">
                  <c:v>47763.047435314409</c:v>
                </c:pt>
                <c:pt idx="533">
                  <c:v>59704.580271009341</c:v>
                </c:pt>
                <c:pt idx="534">
                  <c:v>49704.690727960588</c:v>
                </c:pt>
                <c:pt idx="535">
                  <c:v>48004.145518730424</c:v>
                </c:pt>
                <c:pt idx="536">
                  <c:v>48915.373800692338</c:v>
                </c:pt>
                <c:pt idx="537">
                  <c:v>59946.1295094573</c:v>
                </c:pt>
                <c:pt idx="538">
                  <c:v>47567.985421007143</c:v>
                </c:pt>
                <c:pt idx="539">
                  <c:v>49510.461838437375</c:v>
                </c:pt>
                <c:pt idx="540">
                  <c:v>51774.302923756521</c:v>
                </c:pt>
                <c:pt idx="541">
                  <c:v>50830.279120129097</c:v>
                </c:pt>
                <c:pt idx="542">
                  <c:v>48851.925219997618</c:v>
                </c:pt>
                <c:pt idx="543">
                  <c:v>52285.405356793082</c:v>
                </c:pt>
                <c:pt idx="544">
                  <c:v>48406.834995565092</c:v>
                </c:pt>
                <c:pt idx="545">
                  <c:v>49047.224533339177</c:v>
                </c:pt>
                <c:pt idx="546">
                  <c:v>48411.103716804013</c:v>
                </c:pt>
                <c:pt idx="547">
                  <c:v>47684.724145288274</c:v>
                </c:pt>
                <c:pt idx="548">
                  <c:v>48141.988974773922</c:v>
                </c:pt>
                <c:pt idx="549">
                  <c:v>55969.072125153718</c:v>
                </c:pt>
                <c:pt idx="550">
                  <c:v>50060.213780671729</c:v>
                </c:pt>
                <c:pt idx="551">
                  <c:v>79429.502604441979</c:v>
                </c:pt>
                <c:pt idx="552">
                  <c:v>49063.455332159589</c:v>
                </c:pt>
                <c:pt idx="553">
                  <c:v>78172.558216970472</c:v>
                </c:pt>
                <c:pt idx="554">
                  <c:v>50517.043135482541</c:v>
                </c:pt>
                <c:pt idx="555">
                  <c:v>53934.948401999383</c:v>
                </c:pt>
                <c:pt idx="556">
                  <c:v>51721.778293202566</c:v>
                </c:pt>
                <c:pt idx="557">
                  <c:v>47640.320723693716</c:v>
                </c:pt>
                <c:pt idx="558">
                  <c:v>48047.787088268997</c:v>
                </c:pt>
                <c:pt idx="559">
                  <c:v>84089.361649040249</c:v>
                </c:pt>
                <c:pt idx="560">
                  <c:v>50342.667978812715</c:v>
                </c:pt>
                <c:pt idx="561">
                  <c:v>48437.080293296778</c:v>
                </c:pt>
                <c:pt idx="562">
                  <c:v>53750.64496384564</c:v>
                </c:pt>
                <c:pt idx="563">
                  <c:v>61879.540913453486</c:v>
                </c:pt>
                <c:pt idx="564">
                  <c:v>49038.867820324667</c:v>
                </c:pt>
                <c:pt idx="565">
                  <c:v>48701.585211065576</c:v>
                </c:pt>
                <c:pt idx="566">
                  <c:v>50208.844276463278</c:v>
                </c:pt>
                <c:pt idx="567">
                  <c:v>48854.688171649257</c:v>
                </c:pt>
                <c:pt idx="568">
                  <c:v>47809.620202937986</c:v>
                </c:pt>
                <c:pt idx="569">
                  <c:v>53522.504282842172</c:v>
                </c:pt>
                <c:pt idx="570">
                  <c:v>48846.423567486636</c:v>
                </c:pt>
                <c:pt idx="571">
                  <c:v>49944.893851008499</c:v>
                </c:pt>
                <c:pt idx="572">
                  <c:v>50876.52010432363</c:v>
                </c:pt>
                <c:pt idx="573">
                  <c:v>50802.339661629943</c:v>
                </c:pt>
                <c:pt idx="574">
                  <c:v>55195.209633991777</c:v>
                </c:pt>
                <c:pt idx="575">
                  <c:v>50736.561030565979</c:v>
                </c:pt>
                <c:pt idx="576">
                  <c:v>55786.277229339365</c:v>
                </c:pt>
                <c:pt idx="577">
                  <c:v>50066.007785223643</c:v>
                </c:pt>
                <c:pt idx="578">
                  <c:v>51882.620912280137</c:v>
                </c:pt>
                <c:pt idx="579">
                  <c:v>53897.101537937502</c:v>
                </c:pt>
                <c:pt idx="580">
                  <c:v>51015.989352037155</c:v>
                </c:pt>
                <c:pt idx="581">
                  <c:v>73505.380509075592</c:v>
                </c:pt>
                <c:pt idx="582">
                  <c:v>47554.497442126172</c:v>
                </c:pt>
                <c:pt idx="583">
                  <c:v>47811.357580334938</c:v>
                </c:pt>
                <c:pt idx="584">
                  <c:v>48419.049838617218</c:v>
                </c:pt>
                <c:pt idx="585">
                  <c:v>49004.875127499137</c:v>
                </c:pt>
                <c:pt idx="586">
                  <c:v>50321.901717138448</c:v>
                </c:pt>
                <c:pt idx="587">
                  <c:v>47130.983770569437</c:v>
                </c:pt>
                <c:pt idx="588">
                  <c:v>48687.131168922308</c:v>
                </c:pt>
                <c:pt idx="589">
                  <c:v>52687.130586211264</c:v>
                </c:pt>
                <c:pt idx="590">
                  <c:v>52957.3152907529</c:v>
                </c:pt>
                <c:pt idx="591">
                  <c:v>49998.166949111488</c:v>
                </c:pt>
                <c:pt idx="592">
                  <c:v>51766.396639591367</c:v>
                </c:pt>
                <c:pt idx="593">
                  <c:v>56071.8022469891</c:v>
                </c:pt>
                <c:pt idx="594">
                  <c:v>60771.252816358319</c:v>
                </c:pt>
                <c:pt idx="595">
                  <c:v>54252.539841254722</c:v>
                </c:pt>
                <c:pt idx="596">
                  <c:v>50520.780795698141</c:v>
                </c:pt>
                <c:pt idx="597">
                  <c:v>51007.974028682191</c:v>
                </c:pt>
                <c:pt idx="598">
                  <c:v>49663.707507559273</c:v>
                </c:pt>
                <c:pt idx="599">
                  <c:v>69228.434087290778</c:v>
                </c:pt>
                <c:pt idx="600">
                  <c:v>50576.867209313721</c:v>
                </c:pt>
                <c:pt idx="601">
                  <c:v>75539.169808896826</c:v>
                </c:pt>
                <c:pt idx="602">
                  <c:v>51411.33135362999</c:v>
                </c:pt>
                <c:pt idx="603">
                  <c:v>50005.840959417073</c:v>
                </c:pt>
                <c:pt idx="604">
                  <c:v>51108.706809777352</c:v>
                </c:pt>
                <c:pt idx="605">
                  <c:v>49145.301126542952</c:v>
                </c:pt>
                <c:pt idx="606">
                  <c:v>50306.940859511866</c:v>
                </c:pt>
                <c:pt idx="607">
                  <c:v>47640.882757621745</c:v>
                </c:pt>
                <c:pt idx="608">
                  <c:v>50068.574316871214</c:v>
                </c:pt>
                <c:pt idx="609">
                  <c:v>49167.113483393739</c:v>
                </c:pt>
                <c:pt idx="610">
                  <c:v>48476.313209621832</c:v>
                </c:pt>
                <c:pt idx="611">
                  <c:v>64242.180462393633</c:v>
                </c:pt>
                <c:pt idx="612">
                  <c:v>54325.060364305027</c:v>
                </c:pt>
                <c:pt idx="613">
                  <c:v>58211.558918199218</c:v>
                </c:pt>
                <c:pt idx="614">
                  <c:v>48033.849284171694</c:v>
                </c:pt>
                <c:pt idx="615">
                  <c:v>58128.265494289197</c:v>
                </c:pt>
                <c:pt idx="616">
                  <c:v>51894.720939152801</c:v>
                </c:pt>
                <c:pt idx="617">
                  <c:v>67431.82911757729</c:v>
                </c:pt>
                <c:pt idx="618">
                  <c:v>52145.124290559805</c:v>
                </c:pt>
                <c:pt idx="619">
                  <c:v>56368.755246408873</c:v>
                </c:pt>
                <c:pt idx="620">
                  <c:v>48803.487102261148</c:v>
                </c:pt>
                <c:pt idx="621">
                  <c:v>49053.183137959189</c:v>
                </c:pt>
                <c:pt idx="622">
                  <c:v>64648.597479903248</c:v>
                </c:pt>
                <c:pt idx="623">
                  <c:v>54944.906843491524</c:v>
                </c:pt>
                <c:pt idx="624">
                  <c:v>52439.249732010278</c:v>
                </c:pt>
                <c:pt idx="625">
                  <c:v>47701.931103322633</c:v>
                </c:pt>
                <c:pt idx="626">
                  <c:v>50125.588536429845</c:v>
                </c:pt>
                <c:pt idx="627">
                  <c:v>55364.354308313967</c:v>
                </c:pt>
                <c:pt idx="628">
                  <c:v>51478.082638690568</c:v>
                </c:pt>
                <c:pt idx="629">
                  <c:v>47861.144205017939</c:v>
                </c:pt>
                <c:pt idx="630">
                  <c:v>57163.089879654268</c:v>
                </c:pt>
                <c:pt idx="631">
                  <c:v>47888.125623098822</c:v>
                </c:pt>
                <c:pt idx="632">
                  <c:v>52540.864593833321</c:v>
                </c:pt>
                <c:pt idx="633">
                  <c:v>48546.325456554172</c:v>
                </c:pt>
                <c:pt idx="634">
                  <c:v>48260.041171854944</c:v>
                </c:pt>
                <c:pt idx="635">
                  <c:v>49668.888519485772</c:v>
                </c:pt>
                <c:pt idx="636">
                  <c:v>49915.066720039438</c:v>
                </c:pt>
                <c:pt idx="637">
                  <c:v>47274.094857309326</c:v>
                </c:pt>
                <c:pt idx="638">
                  <c:v>56361.906092665333</c:v>
                </c:pt>
                <c:pt idx="639">
                  <c:v>60275.762736978839</c:v>
                </c:pt>
                <c:pt idx="640">
                  <c:v>53039.291839481775</c:v>
                </c:pt>
                <c:pt idx="641">
                  <c:v>55613.208862644206</c:v>
                </c:pt>
                <c:pt idx="642">
                  <c:v>48243.601624071605</c:v>
                </c:pt>
                <c:pt idx="643">
                  <c:v>50261.160836660085</c:v>
                </c:pt>
                <c:pt idx="644">
                  <c:v>48304.412735045407</c:v>
                </c:pt>
                <c:pt idx="645">
                  <c:v>50166.773250509439</c:v>
                </c:pt>
                <c:pt idx="646">
                  <c:v>51021.318821571876</c:v>
                </c:pt>
                <c:pt idx="647">
                  <c:v>48002.648153516537</c:v>
                </c:pt>
                <c:pt idx="648">
                  <c:v>48101.773740017823</c:v>
                </c:pt>
                <c:pt idx="649">
                  <c:v>50940.821923093368</c:v>
                </c:pt>
                <c:pt idx="650">
                  <c:v>47489.491468157394</c:v>
                </c:pt>
                <c:pt idx="651">
                  <c:v>58225.965472807482</c:v>
                </c:pt>
                <c:pt idx="652">
                  <c:v>52142.294511246691</c:v>
                </c:pt>
                <c:pt idx="653">
                  <c:v>53722.715455729311</c:v>
                </c:pt>
                <c:pt idx="654">
                  <c:v>47646.424402894052</c:v>
                </c:pt>
                <c:pt idx="655">
                  <c:v>52940.808829254674</c:v>
                </c:pt>
                <c:pt idx="656">
                  <c:v>47457.810125686876</c:v>
                </c:pt>
                <c:pt idx="657">
                  <c:v>49894.322233210551</c:v>
                </c:pt>
                <c:pt idx="658">
                  <c:v>47481.798392661818</c:v>
                </c:pt>
                <c:pt idx="659">
                  <c:v>51504.279961012391</c:v>
                </c:pt>
                <c:pt idx="660">
                  <c:v>50369.154770448258</c:v>
                </c:pt>
                <c:pt idx="661">
                  <c:v>52587.174678041847</c:v>
                </c:pt>
                <c:pt idx="662">
                  <c:v>47435.12819609711</c:v>
                </c:pt>
                <c:pt idx="663">
                  <c:v>63478.532470070022</c:v>
                </c:pt>
                <c:pt idx="664">
                  <c:v>48269.247978410822</c:v>
                </c:pt>
                <c:pt idx="665">
                  <c:v>47794.383110027164</c:v>
                </c:pt>
                <c:pt idx="666">
                  <c:v>51481.528463883827</c:v>
                </c:pt>
                <c:pt idx="667">
                  <c:v>55717.06165439586</c:v>
                </c:pt>
                <c:pt idx="668">
                  <c:v>48501.512205185063</c:v>
                </c:pt>
                <c:pt idx="669">
                  <c:v>48213.69754646693</c:v>
                </c:pt>
                <c:pt idx="670">
                  <c:v>52180.880941210955</c:v>
                </c:pt>
                <c:pt idx="671">
                  <c:v>76758.914871909292</c:v>
                </c:pt>
                <c:pt idx="672">
                  <c:v>132865.60842023056</c:v>
                </c:pt>
                <c:pt idx="673">
                  <c:v>54464.98904781953</c:v>
                </c:pt>
                <c:pt idx="674">
                  <c:v>50400.26977533412</c:v>
                </c:pt>
                <c:pt idx="675">
                  <c:v>52638.390217140295</c:v>
                </c:pt>
                <c:pt idx="676">
                  <c:v>53193.35556488228</c:v>
                </c:pt>
                <c:pt idx="677">
                  <c:v>53032.056486793772</c:v>
                </c:pt>
                <c:pt idx="678">
                  <c:v>50361.010232890898</c:v>
                </c:pt>
                <c:pt idx="679">
                  <c:v>48563.511335400894</c:v>
                </c:pt>
                <c:pt idx="680">
                  <c:v>51722.419726448657</c:v>
                </c:pt>
                <c:pt idx="681">
                  <c:v>52452.53973724047</c:v>
                </c:pt>
                <c:pt idx="682">
                  <c:v>59616.121698635798</c:v>
                </c:pt>
                <c:pt idx="683">
                  <c:v>48900.055479676535</c:v>
                </c:pt>
                <c:pt idx="684">
                  <c:v>48974.915574894505</c:v>
                </c:pt>
                <c:pt idx="685">
                  <c:v>50497.604076240474</c:v>
                </c:pt>
                <c:pt idx="686">
                  <c:v>61975.70366121667</c:v>
                </c:pt>
                <c:pt idx="687">
                  <c:v>54473.091121339261</c:v>
                </c:pt>
                <c:pt idx="688">
                  <c:v>50102.113253572476</c:v>
                </c:pt>
                <c:pt idx="689">
                  <c:v>50139.511829130897</c:v>
                </c:pt>
                <c:pt idx="690">
                  <c:v>47479.931300279088</c:v>
                </c:pt>
                <c:pt idx="691">
                  <c:v>47760.285010718129</c:v>
                </c:pt>
                <c:pt idx="692">
                  <c:v>50697.305255744257</c:v>
                </c:pt>
                <c:pt idx="693">
                  <c:v>53758.704981038522</c:v>
                </c:pt>
                <c:pt idx="694">
                  <c:v>49502.378175977072</c:v>
                </c:pt>
                <c:pt idx="695">
                  <c:v>59550.460217740343</c:v>
                </c:pt>
                <c:pt idx="696">
                  <c:v>55087.239209113177</c:v>
                </c:pt>
                <c:pt idx="697">
                  <c:v>47697.976576418776</c:v>
                </c:pt>
                <c:pt idx="698">
                  <c:v>48296.650451760535</c:v>
                </c:pt>
                <c:pt idx="699">
                  <c:v>53853.000675958217</c:v>
                </c:pt>
                <c:pt idx="700">
                  <c:v>48023.594792902768</c:v>
                </c:pt>
                <c:pt idx="701">
                  <c:v>62460.462609683571</c:v>
                </c:pt>
                <c:pt idx="702">
                  <c:v>53513.54167374978</c:v>
                </c:pt>
                <c:pt idx="703">
                  <c:v>48256.616733998424</c:v>
                </c:pt>
                <c:pt idx="704">
                  <c:v>47868.829872122187</c:v>
                </c:pt>
                <c:pt idx="705">
                  <c:v>56209.466776039939</c:v>
                </c:pt>
                <c:pt idx="706">
                  <c:v>47865.664768629482</c:v>
                </c:pt>
                <c:pt idx="707">
                  <c:v>50011.271201954827</c:v>
                </c:pt>
                <c:pt idx="708">
                  <c:v>47746.908111423327</c:v>
                </c:pt>
                <c:pt idx="709">
                  <c:v>48500.799958444222</c:v>
                </c:pt>
                <c:pt idx="710">
                  <c:v>49293.414202794724</c:v>
                </c:pt>
                <c:pt idx="711">
                  <c:v>48190.573223636908</c:v>
                </c:pt>
                <c:pt idx="712">
                  <c:v>52290.850565386179</c:v>
                </c:pt>
                <c:pt idx="713">
                  <c:v>47933.170232945129</c:v>
                </c:pt>
                <c:pt idx="714">
                  <c:v>50366.967412476231</c:v>
                </c:pt>
                <c:pt idx="715">
                  <c:v>47891.563126200825</c:v>
                </c:pt>
                <c:pt idx="716">
                  <c:v>49664.329022611681</c:v>
                </c:pt>
                <c:pt idx="717">
                  <c:v>66952.561370943746</c:v>
                </c:pt>
                <c:pt idx="718">
                  <c:v>51212.912859366174</c:v>
                </c:pt>
                <c:pt idx="719">
                  <c:v>50211.926547529394</c:v>
                </c:pt>
                <c:pt idx="720">
                  <c:v>65374.860981654412</c:v>
                </c:pt>
                <c:pt idx="721">
                  <c:v>48189.886329036795</c:v>
                </c:pt>
                <c:pt idx="722">
                  <c:v>48306.542517117916</c:v>
                </c:pt>
                <c:pt idx="723">
                  <c:v>62602.352686509083</c:v>
                </c:pt>
                <c:pt idx="724">
                  <c:v>49331.452479786007</c:v>
                </c:pt>
                <c:pt idx="725">
                  <c:v>54024.803028087597</c:v>
                </c:pt>
                <c:pt idx="726">
                  <c:v>54953.325249732021</c:v>
                </c:pt>
                <c:pt idx="727">
                  <c:v>47327.6063260804</c:v>
                </c:pt>
                <c:pt idx="728">
                  <c:v>49621.22798311989</c:v>
                </c:pt>
                <c:pt idx="729">
                  <c:v>50424.86140780538</c:v>
                </c:pt>
                <c:pt idx="730">
                  <c:v>48529.153676673523</c:v>
                </c:pt>
                <c:pt idx="731">
                  <c:v>54600.650340642824</c:v>
                </c:pt>
                <c:pt idx="732">
                  <c:v>48024.757974802691</c:v>
                </c:pt>
                <c:pt idx="733">
                  <c:v>50132.615688450955</c:v>
                </c:pt>
                <c:pt idx="734">
                  <c:v>48713.57610020414</c:v>
                </c:pt>
                <c:pt idx="735">
                  <c:v>58865.398766127313</c:v>
                </c:pt>
                <c:pt idx="736">
                  <c:v>49667.821028167833</c:v>
                </c:pt>
                <c:pt idx="737">
                  <c:v>48883.996468770238</c:v>
                </c:pt>
                <c:pt idx="738">
                  <c:v>47313.020125077986</c:v>
                </c:pt>
                <c:pt idx="739">
                  <c:v>50705.083384998034</c:v>
                </c:pt>
                <c:pt idx="740">
                  <c:v>50218.465992232916</c:v>
                </c:pt>
                <c:pt idx="741">
                  <c:v>65758.976291349172</c:v>
                </c:pt>
                <c:pt idx="742">
                  <c:v>49299.153140477567</c:v>
                </c:pt>
                <c:pt idx="743">
                  <c:v>54896.5141485973</c:v>
                </c:pt>
                <c:pt idx="744">
                  <c:v>49591.029128536298</c:v>
                </c:pt>
                <c:pt idx="745">
                  <c:v>50456.494868691836</c:v>
                </c:pt>
                <c:pt idx="746">
                  <c:v>52277.038149837987</c:v>
                </c:pt>
                <c:pt idx="747">
                  <c:v>49403.594324907681</c:v>
                </c:pt>
                <c:pt idx="748">
                  <c:v>47603.368380540254</c:v>
                </c:pt>
                <c:pt idx="749">
                  <c:v>49534.319286738952</c:v>
                </c:pt>
                <c:pt idx="750">
                  <c:v>49298.857998868902</c:v>
                </c:pt>
                <c:pt idx="751">
                  <c:v>47363.061882978749</c:v>
                </c:pt>
                <c:pt idx="752">
                  <c:v>48420.008148392582</c:v>
                </c:pt>
                <c:pt idx="753">
                  <c:v>48968.732575245238</c:v>
                </c:pt>
                <c:pt idx="754">
                  <c:v>48381.515806426687</c:v>
                </c:pt>
                <c:pt idx="755">
                  <c:v>47366.817422566332</c:v>
                </c:pt>
                <c:pt idx="756">
                  <c:v>48524.564126587953</c:v>
                </c:pt>
                <c:pt idx="757">
                  <c:v>52530.466348553906</c:v>
                </c:pt>
                <c:pt idx="758">
                  <c:v>49393.217242717292</c:v>
                </c:pt>
                <c:pt idx="759">
                  <c:v>48248.394689066678</c:v>
                </c:pt>
                <c:pt idx="760">
                  <c:v>57492.960296715384</c:v>
                </c:pt>
                <c:pt idx="761">
                  <c:v>47392.608774200729</c:v>
                </c:pt>
                <c:pt idx="762">
                  <c:v>51704.836928665667</c:v>
                </c:pt>
                <c:pt idx="763">
                  <c:v>50677.988227836729</c:v>
                </c:pt>
                <c:pt idx="764">
                  <c:v>74242.873690037581</c:v>
                </c:pt>
                <c:pt idx="765">
                  <c:v>51760.324587104667</c:v>
                </c:pt>
                <c:pt idx="766">
                  <c:v>49983.945064514599</c:v>
                </c:pt>
                <c:pt idx="767">
                  <c:v>52394.486044027421</c:v>
                </c:pt>
                <c:pt idx="768">
                  <c:v>49816.661440637756</c:v>
                </c:pt>
                <c:pt idx="769">
                  <c:v>52250.212711260436</c:v>
                </c:pt>
                <c:pt idx="770">
                  <c:v>76018.023814085507</c:v>
                </c:pt>
                <c:pt idx="771">
                  <c:v>47216.868960325774</c:v>
                </c:pt>
                <c:pt idx="772">
                  <c:v>50609.565717710735</c:v>
                </c:pt>
                <c:pt idx="773">
                  <c:v>51766.46007074706</c:v>
                </c:pt>
                <c:pt idx="774">
                  <c:v>49930.103392288205</c:v>
                </c:pt>
                <c:pt idx="775">
                  <c:v>72415.388579421051</c:v>
                </c:pt>
                <c:pt idx="776">
                  <c:v>52297.702253624455</c:v>
                </c:pt>
                <c:pt idx="777">
                  <c:v>47596.663740041811</c:v>
                </c:pt>
                <c:pt idx="778">
                  <c:v>60321.397996695479</c:v>
                </c:pt>
                <c:pt idx="779">
                  <c:v>50788.636485355128</c:v>
                </c:pt>
                <c:pt idx="780">
                  <c:v>50264.629160607859</c:v>
                </c:pt>
                <c:pt idx="781">
                  <c:v>57413.710699975498</c:v>
                </c:pt>
                <c:pt idx="782">
                  <c:v>67326.545739163848</c:v>
                </c:pt>
                <c:pt idx="783">
                  <c:v>47728.632994430605</c:v>
                </c:pt>
                <c:pt idx="784">
                  <c:v>68342.264466352121</c:v>
                </c:pt>
                <c:pt idx="785">
                  <c:v>47506.802947380093</c:v>
                </c:pt>
                <c:pt idx="786">
                  <c:v>48171.407850266929</c:v>
                </c:pt>
                <c:pt idx="787">
                  <c:v>47038.190462536637</c:v>
                </c:pt>
                <c:pt idx="788">
                  <c:v>48972.123313976655</c:v>
                </c:pt>
                <c:pt idx="789">
                  <c:v>48951.042565162963</c:v>
                </c:pt>
                <c:pt idx="790">
                  <c:v>49186.34497468546</c:v>
                </c:pt>
                <c:pt idx="791">
                  <c:v>47453.139548087216</c:v>
                </c:pt>
                <c:pt idx="792">
                  <c:v>47386.212022779873</c:v>
                </c:pt>
                <c:pt idx="793">
                  <c:v>50412.072087888184</c:v>
                </c:pt>
                <c:pt idx="794">
                  <c:v>47687.246520717374</c:v>
                </c:pt>
                <c:pt idx="795">
                  <c:v>47579.637286458863</c:v>
                </c:pt>
                <c:pt idx="796">
                  <c:v>53179.986249480629</c:v>
                </c:pt>
                <c:pt idx="797">
                  <c:v>47952.775466710897</c:v>
                </c:pt>
                <c:pt idx="798">
                  <c:v>50569.491409006332</c:v>
                </c:pt>
                <c:pt idx="799">
                  <c:v>48693.82299445237</c:v>
                </c:pt>
                <c:pt idx="800">
                  <c:v>49098.197012620643</c:v>
                </c:pt>
                <c:pt idx="801">
                  <c:v>51057.355924309013</c:v>
                </c:pt>
                <c:pt idx="802">
                  <c:v>53579.700943933378</c:v>
                </c:pt>
                <c:pt idx="803">
                  <c:v>49361.919881062844</c:v>
                </c:pt>
                <c:pt idx="804">
                  <c:v>52981.460780078029</c:v>
                </c:pt>
                <c:pt idx="805">
                  <c:v>47965.269042077067</c:v>
                </c:pt>
                <c:pt idx="806">
                  <c:v>54869.37464082006</c:v>
                </c:pt>
                <c:pt idx="807">
                  <c:v>47592.011482641115</c:v>
                </c:pt>
                <c:pt idx="808">
                  <c:v>50549.866428012916</c:v>
                </c:pt>
                <c:pt idx="809">
                  <c:v>49385.398574468418</c:v>
                </c:pt>
                <c:pt idx="810">
                  <c:v>48874.054765730856</c:v>
                </c:pt>
                <c:pt idx="811">
                  <c:v>52297.168863839899</c:v>
                </c:pt>
                <c:pt idx="812">
                  <c:v>47709.772403974755</c:v>
                </c:pt>
                <c:pt idx="813">
                  <c:v>100897.79218772821</c:v>
                </c:pt>
                <c:pt idx="814">
                  <c:v>49508.345724506304</c:v>
                </c:pt>
                <c:pt idx="815">
                  <c:v>47661.314194811253</c:v>
                </c:pt>
                <c:pt idx="816">
                  <c:v>50737.807711997317</c:v>
                </c:pt>
                <c:pt idx="817">
                  <c:v>53227.293428562727</c:v>
                </c:pt>
                <c:pt idx="818">
                  <c:v>47754.540822740477</c:v>
                </c:pt>
                <c:pt idx="819">
                  <c:v>47683.274362538737</c:v>
                </c:pt>
                <c:pt idx="820">
                  <c:v>67679.444228391527</c:v>
                </c:pt>
                <c:pt idx="821">
                  <c:v>47667.374410454155</c:v>
                </c:pt>
                <c:pt idx="822">
                  <c:v>47309.793042037978</c:v>
                </c:pt>
                <c:pt idx="823">
                  <c:v>52563.872670018551</c:v>
                </c:pt>
                <c:pt idx="824">
                  <c:v>54487.305990715642</c:v>
                </c:pt>
                <c:pt idx="825">
                  <c:v>47938.932729469758</c:v>
                </c:pt>
                <c:pt idx="826">
                  <c:v>47827.413645464811</c:v>
                </c:pt>
                <c:pt idx="827">
                  <c:v>51919.547717659945</c:v>
                </c:pt>
                <c:pt idx="828">
                  <c:v>50090.943098824093</c:v>
                </c:pt>
                <c:pt idx="829">
                  <c:v>50497.166778140519</c:v>
                </c:pt>
                <c:pt idx="830">
                  <c:v>50250.700682487484</c:v>
                </c:pt>
                <c:pt idx="831">
                  <c:v>52201.442740451894</c:v>
                </c:pt>
                <c:pt idx="832">
                  <c:v>47737.723667165636</c:v>
                </c:pt>
                <c:pt idx="833">
                  <c:v>47387.54162776209</c:v>
                </c:pt>
                <c:pt idx="834">
                  <c:v>50772.936952938573</c:v>
                </c:pt>
                <c:pt idx="835">
                  <c:v>48698.534995404472</c:v>
                </c:pt>
                <c:pt idx="836">
                  <c:v>83802.655207477917</c:v>
                </c:pt>
                <c:pt idx="837">
                  <c:v>47563.020864396887</c:v>
                </c:pt>
                <c:pt idx="838">
                  <c:v>55054.907628245855</c:v>
                </c:pt>
                <c:pt idx="839">
                  <c:v>48961.675698017723</c:v>
                </c:pt>
                <c:pt idx="840">
                  <c:v>49805.90135626711</c:v>
                </c:pt>
                <c:pt idx="841">
                  <c:v>51655.274332839355</c:v>
                </c:pt>
                <c:pt idx="842">
                  <c:v>54299.065168376168</c:v>
                </c:pt>
                <c:pt idx="843">
                  <c:v>57299.226615128406</c:v>
                </c:pt>
                <c:pt idx="844">
                  <c:v>62944.836889842569</c:v>
                </c:pt>
                <c:pt idx="845">
                  <c:v>47318.747552871107</c:v>
                </c:pt>
                <c:pt idx="846">
                  <c:v>47284.226591503058</c:v>
                </c:pt>
                <c:pt idx="847">
                  <c:v>49218.292762108751</c:v>
                </c:pt>
                <c:pt idx="848">
                  <c:v>47318.10326557701</c:v>
                </c:pt>
                <c:pt idx="849">
                  <c:v>49235.751895593217</c:v>
                </c:pt>
                <c:pt idx="850">
                  <c:v>52767.760550370294</c:v>
                </c:pt>
                <c:pt idx="851">
                  <c:v>66718.451044751593</c:v>
                </c:pt>
                <c:pt idx="852">
                  <c:v>66011.42294738107</c:v>
                </c:pt>
                <c:pt idx="853">
                  <c:v>48131.818408320491</c:v>
                </c:pt>
                <c:pt idx="854">
                  <c:v>60609.612863275128</c:v>
                </c:pt>
                <c:pt idx="855">
                  <c:v>51247.307600710119</c:v>
                </c:pt>
                <c:pt idx="856">
                  <c:v>47674.890901564242</c:v>
                </c:pt>
                <c:pt idx="857">
                  <c:v>48588.024755052669</c:v>
                </c:pt>
                <c:pt idx="858">
                  <c:v>51621.487079661922</c:v>
                </c:pt>
                <c:pt idx="859">
                  <c:v>67969.521826756012</c:v>
                </c:pt>
                <c:pt idx="860">
                  <c:v>50392.461189007648</c:v>
                </c:pt>
                <c:pt idx="861">
                  <c:v>49144.120743091145</c:v>
                </c:pt>
                <c:pt idx="862">
                  <c:v>53062.087210125464</c:v>
                </c:pt>
                <c:pt idx="863">
                  <c:v>55909.598155842992</c:v>
                </c:pt>
                <c:pt idx="864">
                  <c:v>52215.455103552718</c:v>
                </c:pt>
                <c:pt idx="865">
                  <c:v>52621.080133268151</c:v>
                </c:pt>
                <c:pt idx="866">
                  <c:v>47547.888128514496</c:v>
                </c:pt>
                <c:pt idx="867">
                  <c:v>48321.843984781641</c:v>
                </c:pt>
                <c:pt idx="868">
                  <c:v>50760.244793743637</c:v>
                </c:pt>
                <c:pt idx="869">
                  <c:v>51232.602135775203</c:v>
                </c:pt>
                <c:pt idx="870">
                  <c:v>47789.902761236095</c:v>
                </c:pt>
                <c:pt idx="871">
                  <c:v>55646.411749250547</c:v>
                </c:pt>
                <c:pt idx="872">
                  <c:v>64552.045877515171</c:v>
                </c:pt>
                <c:pt idx="873">
                  <c:v>47206.170768726632</c:v>
                </c:pt>
                <c:pt idx="874">
                  <c:v>51495.63994514248</c:v>
                </c:pt>
                <c:pt idx="875">
                  <c:v>57320.681379800939</c:v>
                </c:pt>
                <c:pt idx="876">
                  <c:v>48858.322754517794</c:v>
                </c:pt>
                <c:pt idx="877">
                  <c:v>48299.31119478037</c:v>
                </c:pt>
                <c:pt idx="878">
                  <c:v>49840.926914141113</c:v>
                </c:pt>
                <c:pt idx="879">
                  <c:v>76164.117986660771</c:v>
                </c:pt>
                <c:pt idx="880">
                  <c:v>54611.374989137563</c:v>
                </c:pt>
                <c:pt idx="881">
                  <c:v>50168.359605752259</c:v>
                </c:pt>
                <c:pt idx="882">
                  <c:v>47921.403504076072</c:v>
                </c:pt>
                <c:pt idx="883">
                  <c:v>48423.62978309219</c:v>
                </c:pt>
                <c:pt idx="884">
                  <c:v>47903.406469641159</c:v>
                </c:pt>
                <c:pt idx="885">
                  <c:v>54460.007181418194</c:v>
                </c:pt>
                <c:pt idx="886">
                  <c:v>48910.307294416314</c:v>
                </c:pt>
                <c:pt idx="887">
                  <c:v>53448.506352896118</c:v>
                </c:pt>
                <c:pt idx="888">
                  <c:v>47585.170945845239</c:v>
                </c:pt>
                <c:pt idx="889">
                  <c:v>50579.929479976345</c:v>
                </c:pt>
                <c:pt idx="890">
                  <c:v>50098.01938926139</c:v>
                </c:pt>
                <c:pt idx="891">
                  <c:v>47375.313948526964</c:v>
                </c:pt>
                <c:pt idx="892">
                  <c:v>47545.369447022691</c:v>
                </c:pt>
                <c:pt idx="893">
                  <c:v>49973.43672988817</c:v>
                </c:pt>
                <c:pt idx="894">
                  <c:v>48897.303280066044</c:v>
                </c:pt>
                <c:pt idx="895">
                  <c:v>47723.13700492667</c:v>
                </c:pt>
                <c:pt idx="896">
                  <c:v>61480.332726200344</c:v>
                </c:pt>
                <c:pt idx="897">
                  <c:v>52468.365744839997</c:v>
                </c:pt>
                <c:pt idx="898">
                  <c:v>56068.213588739032</c:v>
                </c:pt>
                <c:pt idx="899">
                  <c:v>54340.183966222743</c:v>
                </c:pt>
                <c:pt idx="900">
                  <c:v>48485.283931456375</c:v>
                </c:pt>
                <c:pt idx="901">
                  <c:v>49148.127478441384</c:v>
                </c:pt>
                <c:pt idx="902">
                  <c:v>47396.937013933253</c:v>
                </c:pt>
                <c:pt idx="903">
                  <c:v>59840.052682439651</c:v>
                </c:pt>
                <c:pt idx="904">
                  <c:v>50352.917781746561</c:v>
                </c:pt>
                <c:pt idx="905">
                  <c:v>49579.018040149444</c:v>
                </c:pt>
                <c:pt idx="906">
                  <c:v>47588.670889228248</c:v>
                </c:pt>
                <c:pt idx="907">
                  <c:v>60621.556750881718</c:v>
                </c:pt>
                <c:pt idx="908">
                  <c:v>61734.217992431019</c:v>
                </c:pt>
                <c:pt idx="909">
                  <c:v>62921.713376742322</c:v>
                </c:pt>
                <c:pt idx="910">
                  <c:v>52054.979268617695</c:v>
                </c:pt>
                <c:pt idx="911">
                  <c:v>56390.603924771029</c:v>
                </c:pt>
                <c:pt idx="912">
                  <c:v>51568.78006502174</c:v>
                </c:pt>
                <c:pt idx="913">
                  <c:v>60808.365957903094</c:v>
                </c:pt>
                <c:pt idx="914">
                  <c:v>47751.870139025341</c:v>
                </c:pt>
                <c:pt idx="915">
                  <c:v>54640.631472452318</c:v>
                </c:pt>
                <c:pt idx="916">
                  <c:v>55820.650561653478</c:v>
                </c:pt>
                <c:pt idx="917">
                  <c:v>52999.064808396317</c:v>
                </c:pt>
                <c:pt idx="918">
                  <c:v>72622.843485469115</c:v>
                </c:pt>
                <c:pt idx="919">
                  <c:v>48074.598179932946</c:v>
                </c:pt>
                <c:pt idx="920">
                  <c:v>49633.051113671085</c:v>
                </c:pt>
                <c:pt idx="921">
                  <c:v>48189.329260074868</c:v>
                </c:pt>
                <c:pt idx="922">
                  <c:v>52185.031353314233</c:v>
                </c:pt>
                <c:pt idx="923">
                  <c:v>50510.753143837981</c:v>
                </c:pt>
                <c:pt idx="924">
                  <c:v>49329.616167625558</c:v>
                </c:pt>
                <c:pt idx="925">
                  <c:v>51970.28633884844</c:v>
                </c:pt>
                <c:pt idx="926">
                  <c:v>53839.387082135872</c:v>
                </c:pt>
                <c:pt idx="927">
                  <c:v>47363.623846473449</c:v>
                </c:pt>
                <c:pt idx="928">
                  <c:v>68855.415001198504</c:v>
                </c:pt>
                <c:pt idx="929">
                  <c:v>48689.204490855147</c:v>
                </c:pt>
                <c:pt idx="930">
                  <c:v>50732.057572648519</c:v>
                </c:pt>
                <c:pt idx="931">
                  <c:v>70584.155365015336</c:v>
                </c:pt>
                <c:pt idx="932">
                  <c:v>50776.004616221049</c:v>
                </c:pt>
                <c:pt idx="933">
                  <c:v>50273.254953698</c:v>
                </c:pt>
                <c:pt idx="934">
                  <c:v>47266.79841260978</c:v>
                </c:pt>
                <c:pt idx="935">
                  <c:v>49538.622168087706</c:v>
                </c:pt>
                <c:pt idx="936">
                  <c:v>48477.820865546935</c:v>
                </c:pt>
                <c:pt idx="937">
                  <c:v>48638.145198121318</c:v>
                </c:pt>
                <c:pt idx="938">
                  <c:v>50042.054515931886</c:v>
                </c:pt>
                <c:pt idx="939">
                  <c:v>47301.369911129485</c:v>
                </c:pt>
                <c:pt idx="940">
                  <c:v>73077.920964175661</c:v>
                </c:pt>
                <c:pt idx="941">
                  <c:v>52151.569929132398</c:v>
                </c:pt>
                <c:pt idx="942">
                  <c:v>49536.705060319779</c:v>
                </c:pt>
                <c:pt idx="943">
                  <c:v>54984.253332875436</c:v>
                </c:pt>
                <c:pt idx="944">
                  <c:v>48682.395230467911</c:v>
                </c:pt>
                <c:pt idx="945">
                  <c:v>48856.874972673657</c:v>
                </c:pt>
                <c:pt idx="946">
                  <c:v>49550.722584279203</c:v>
                </c:pt>
                <c:pt idx="947">
                  <c:v>60306.094049320498</c:v>
                </c:pt>
                <c:pt idx="948">
                  <c:v>48565.539224930879</c:v>
                </c:pt>
                <c:pt idx="949">
                  <c:v>50750.455528482344</c:v>
                </c:pt>
                <c:pt idx="950">
                  <c:v>47477.657827622315</c:v>
                </c:pt>
                <c:pt idx="951">
                  <c:v>52802.562680262563</c:v>
                </c:pt>
                <c:pt idx="952">
                  <c:v>60977.976426276291</c:v>
                </c:pt>
                <c:pt idx="953">
                  <c:v>50014.804058586611</c:v>
                </c:pt>
                <c:pt idx="954">
                  <c:v>47720.1488740614</c:v>
                </c:pt>
                <c:pt idx="955">
                  <c:v>50198.682962631414</c:v>
                </c:pt>
                <c:pt idx="956">
                  <c:v>56670.846654186811</c:v>
                </c:pt>
                <c:pt idx="957">
                  <c:v>54954.471694497617</c:v>
                </c:pt>
                <c:pt idx="958">
                  <c:v>53039.731778365873</c:v>
                </c:pt>
                <c:pt idx="959">
                  <c:v>47910.513390038526</c:v>
                </c:pt>
                <c:pt idx="960">
                  <c:v>50165.25178104415</c:v>
                </c:pt>
                <c:pt idx="961">
                  <c:v>80811.260426327528</c:v>
                </c:pt>
                <c:pt idx="962">
                  <c:v>48335.395376953435</c:v>
                </c:pt>
                <c:pt idx="963">
                  <c:v>56586.921183741659</c:v>
                </c:pt>
                <c:pt idx="964">
                  <c:v>49032.46076125434</c:v>
                </c:pt>
                <c:pt idx="965">
                  <c:v>71160.304833609727</c:v>
                </c:pt>
                <c:pt idx="966">
                  <c:v>51780.187431116778</c:v>
                </c:pt>
                <c:pt idx="967">
                  <c:v>49469.405991899155</c:v>
                </c:pt>
                <c:pt idx="968">
                  <c:v>47436.112849657475</c:v>
                </c:pt>
                <c:pt idx="969">
                  <c:v>59489.122000466668</c:v>
                </c:pt>
                <c:pt idx="970">
                  <c:v>49308.902905203424</c:v>
                </c:pt>
                <c:pt idx="971">
                  <c:v>57857.698581161538</c:v>
                </c:pt>
                <c:pt idx="972">
                  <c:v>48315.852705293903</c:v>
                </c:pt>
                <c:pt idx="973">
                  <c:v>112720.68963175887</c:v>
                </c:pt>
                <c:pt idx="974">
                  <c:v>49743.716461876815</c:v>
                </c:pt>
                <c:pt idx="975">
                  <c:v>67825.497158514161</c:v>
                </c:pt>
                <c:pt idx="976">
                  <c:v>58057.537936925844</c:v>
                </c:pt>
                <c:pt idx="977">
                  <c:v>52542.175616398985</c:v>
                </c:pt>
                <c:pt idx="978">
                  <c:v>50289.987382149026</c:v>
                </c:pt>
                <c:pt idx="979">
                  <c:v>47854.234958539979</c:v>
                </c:pt>
                <c:pt idx="980">
                  <c:v>53876.429524270112</c:v>
                </c:pt>
                <c:pt idx="981">
                  <c:v>48093.401573683899</c:v>
                </c:pt>
                <c:pt idx="982">
                  <c:v>62077.207751072565</c:v>
                </c:pt>
                <c:pt idx="983">
                  <c:v>50943.72533241671</c:v>
                </c:pt>
                <c:pt idx="984">
                  <c:v>61653.449751026623</c:v>
                </c:pt>
                <c:pt idx="985">
                  <c:v>49996.504212472399</c:v>
                </c:pt>
                <c:pt idx="986">
                  <c:v>58942.31274405912</c:v>
                </c:pt>
                <c:pt idx="987">
                  <c:v>47328.961302920172</c:v>
                </c:pt>
                <c:pt idx="988">
                  <c:v>56655.416462784393</c:v>
                </c:pt>
                <c:pt idx="989">
                  <c:v>52833.823786463661</c:v>
                </c:pt>
                <c:pt idx="990">
                  <c:v>51103.528582308754</c:v>
                </c:pt>
                <c:pt idx="991">
                  <c:v>47229.369816128608</c:v>
                </c:pt>
                <c:pt idx="992">
                  <c:v>53077.821222492203</c:v>
                </c:pt>
                <c:pt idx="993">
                  <c:v>53014.59180290316</c:v>
                </c:pt>
                <c:pt idx="994">
                  <c:v>49835.921230511405</c:v>
                </c:pt>
                <c:pt idx="995">
                  <c:v>48564.188631696117</c:v>
                </c:pt>
                <c:pt idx="996">
                  <c:v>48147.491236079753</c:v>
                </c:pt>
                <c:pt idx="997">
                  <c:v>47777.451749707696</c:v>
                </c:pt>
                <c:pt idx="998">
                  <c:v>47872.40886398359</c:v>
                </c:pt>
                <c:pt idx="999">
                  <c:v>48173.419865406562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DB5-4AFE-92D8-941528D85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5757000"/>
        <c:axId val="715757328"/>
      </c:scatterChart>
      <c:valAx>
        <c:axId val="715757000"/>
        <c:scaling>
          <c:orientation val="minMax"/>
          <c:min val="0.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/>
                  <a:t>QALYs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5757328"/>
        <c:crosses val="autoZero"/>
        <c:crossBetween val="midCat"/>
      </c:valAx>
      <c:valAx>
        <c:axId val="715757328"/>
        <c:scaling>
          <c:orientation val="minMax"/>
          <c:max val="140000"/>
          <c:min val="4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400" b="1"/>
                  <a:t>Costs (£1,000s)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5757000"/>
        <c:crosses val="autoZero"/>
        <c:crossBetween val="midCat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'PSM NMB'!$H$1</c:f>
              <c:strCache>
                <c:ptCount val="1"/>
                <c:pt idx="0">
                  <c:v>NMB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'PSM NMB'!$G$2:$G$24</c:f>
              <c:numCache>
                <c:formatCode>_-[$£-809]* #,##0_-;\-[$£-809]* #,##0_-;_-[$£-809]* "-"??_-;_-@_-</c:formatCode>
                <c:ptCount val="23"/>
                <c:pt idx="0">
                  <c:v>782</c:v>
                </c:pt>
                <c:pt idx="1">
                  <c:v>4361</c:v>
                </c:pt>
                <c:pt idx="2">
                  <c:v>6701</c:v>
                </c:pt>
                <c:pt idx="3">
                  <c:v>8490</c:v>
                </c:pt>
                <c:pt idx="4">
                  <c:v>9961</c:v>
                </c:pt>
                <c:pt idx="5">
                  <c:v>11222</c:v>
                </c:pt>
                <c:pt idx="6">
                  <c:v>12332</c:v>
                </c:pt>
                <c:pt idx="7">
                  <c:v>13328</c:v>
                </c:pt>
                <c:pt idx="8">
                  <c:v>14235</c:v>
                </c:pt>
                <c:pt idx="9">
                  <c:v>15071</c:v>
                </c:pt>
                <c:pt idx="10">
                  <c:v>20000</c:v>
                </c:pt>
                <c:pt idx="11">
                  <c:v>21212</c:v>
                </c:pt>
                <c:pt idx="12">
                  <c:v>25433</c:v>
                </c:pt>
                <c:pt idx="13">
                  <c:v>28781</c:v>
                </c:pt>
                <c:pt idx="14">
                  <c:v>30000</c:v>
                </c:pt>
                <c:pt idx="15">
                  <c:v>31617</c:v>
                </c:pt>
                <c:pt idx="16">
                  <c:v>34112</c:v>
                </c:pt>
                <c:pt idx="17">
                  <c:v>36360</c:v>
                </c:pt>
                <c:pt idx="18">
                  <c:v>38421</c:v>
                </c:pt>
                <c:pt idx="19">
                  <c:v>40335</c:v>
                </c:pt>
                <c:pt idx="20">
                  <c:v>42129</c:v>
                </c:pt>
                <c:pt idx="21">
                  <c:v>43825</c:v>
                </c:pt>
                <c:pt idx="22">
                  <c:v>50000</c:v>
                </c:pt>
              </c:numCache>
            </c:numRef>
          </c:cat>
          <c:val>
            <c:numRef>
              <c:f>'PSM NMB'!$H$2:$H$24</c:f>
              <c:numCache>
                <c:formatCode>_-[$£-809]* #,##0_-;\-[$£-809]* #,##0_-;_-[$£-809]* "-"??_-;_-@_-</c:formatCode>
                <c:ptCount val="23"/>
                <c:pt idx="0">
                  <c:v>35755</c:v>
                </c:pt>
                <c:pt idx="1">
                  <c:v>35716</c:v>
                </c:pt>
                <c:pt idx="2">
                  <c:v>35691</c:v>
                </c:pt>
                <c:pt idx="3">
                  <c:v>35672</c:v>
                </c:pt>
                <c:pt idx="4">
                  <c:v>35656</c:v>
                </c:pt>
                <c:pt idx="5">
                  <c:v>35642</c:v>
                </c:pt>
                <c:pt idx="6">
                  <c:v>35630</c:v>
                </c:pt>
                <c:pt idx="7">
                  <c:v>35619</c:v>
                </c:pt>
                <c:pt idx="8">
                  <c:v>35610</c:v>
                </c:pt>
                <c:pt idx="9">
                  <c:v>35601</c:v>
                </c:pt>
                <c:pt idx="10">
                  <c:v>35547</c:v>
                </c:pt>
                <c:pt idx="11">
                  <c:v>35534</c:v>
                </c:pt>
                <c:pt idx="12">
                  <c:v>35489</c:v>
                </c:pt>
                <c:pt idx="13">
                  <c:v>35452</c:v>
                </c:pt>
                <c:pt idx="14">
                  <c:v>35439</c:v>
                </c:pt>
                <c:pt idx="15">
                  <c:v>35422</c:v>
                </c:pt>
                <c:pt idx="16">
                  <c:v>35395</c:v>
                </c:pt>
                <c:pt idx="17">
                  <c:v>35370</c:v>
                </c:pt>
                <c:pt idx="18">
                  <c:v>35348</c:v>
                </c:pt>
                <c:pt idx="19">
                  <c:v>35327</c:v>
                </c:pt>
                <c:pt idx="20">
                  <c:v>35308</c:v>
                </c:pt>
                <c:pt idx="21">
                  <c:v>35290</c:v>
                </c:pt>
                <c:pt idx="22">
                  <c:v>35223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D2-403B-A4F6-12901D2CB98B}"/>
            </c:ext>
          </c:extLst>
        </c:ser>
        <c:ser>
          <c:idx val="1"/>
          <c:order val="1"/>
          <c:tx>
            <c:v>NMB lower limit</c:v>
          </c:tx>
          <c:spPr>
            <a:ln w="28575" cap="rnd">
              <a:solidFill>
                <a:srgbClr val="00B05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'PSM NMB'!$G$2:$G$24</c:f>
              <c:numCache>
                <c:formatCode>_-[$£-809]* #,##0_-;\-[$£-809]* #,##0_-;_-[$£-809]* "-"??_-;_-@_-</c:formatCode>
                <c:ptCount val="23"/>
                <c:pt idx="0">
                  <c:v>782</c:v>
                </c:pt>
                <c:pt idx="1">
                  <c:v>4361</c:v>
                </c:pt>
                <c:pt idx="2">
                  <c:v>6701</c:v>
                </c:pt>
                <c:pt idx="3">
                  <c:v>8490</c:v>
                </c:pt>
                <c:pt idx="4">
                  <c:v>9961</c:v>
                </c:pt>
                <c:pt idx="5">
                  <c:v>11222</c:v>
                </c:pt>
                <c:pt idx="6">
                  <c:v>12332</c:v>
                </c:pt>
                <c:pt idx="7">
                  <c:v>13328</c:v>
                </c:pt>
                <c:pt idx="8">
                  <c:v>14235</c:v>
                </c:pt>
                <c:pt idx="9">
                  <c:v>15071</c:v>
                </c:pt>
                <c:pt idx="10">
                  <c:v>20000</c:v>
                </c:pt>
                <c:pt idx="11">
                  <c:v>21212</c:v>
                </c:pt>
                <c:pt idx="12">
                  <c:v>25433</c:v>
                </c:pt>
                <c:pt idx="13">
                  <c:v>28781</c:v>
                </c:pt>
                <c:pt idx="14">
                  <c:v>30000</c:v>
                </c:pt>
                <c:pt idx="15">
                  <c:v>31617</c:v>
                </c:pt>
                <c:pt idx="16">
                  <c:v>34112</c:v>
                </c:pt>
                <c:pt idx="17">
                  <c:v>36360</c:v>
                </c:pt>
                <c:pt idx="18">
                  <c:v>38421</c:v>
                </c:pt>
                <c:pt idx="19">
                  <c:v>40335</c:v>
                </c:pt>
                <c:pt idx="20">
                  <c:v>42129</c:v>
                </c:pt>
                <c:pt idx="21">
                  <c:v>43825</c:v>
                </c:pt>
                <c:pt idx="22">
                  <c:v>50000</c:v>
                </c:pt>
              </c:numCache>
            </c:numRef>
          </c:cat>
          <c:val>
            <c:numRef>
              <c:f>'PSM NMB'!$I$2:$I$24</c:f>
              <c:numCache>
                <c:formatCode>_-[$£-809]* #,##0_-;\-[$£-809]* #,##0_-;_-[$£-809]* "-"??_-;_-@_-</c:formatCode>
                <c:ptCount val="23"/>
                <c:pt idx="0">
                  <c:v>16986</c:v>
                </c:pt>
                <c:pt idx="1">
                  <c:v>15891</c:v>
                </c:pt>
                <c:pt idx="2">
                  <c:v>15175</c:v>
                </c:pt>
                <c:pt idx="3">
                  <c:v>14628</c:v>
                </c:pt>
                <c:pt idx="4">
                  <c:v>14178</c:v>
                </c:pt>
                <c:pt idx="5">
                  <c:v>13792</c:v>
                </c:pt>
                <c:pt idx="6">
                  <c:v>13453</c:v>
                </c:pt>
                <c:pt idx="7">
                  <c:v>13148</c:v>
                </c:pt>
                <c:pt idx="8">
                  <c:v>12870</c:v>
                </c:pt>
                <c:pt idx="9">
                  <c:v>12615</c:v>
                </c:pt>
                <c:pt idx="10">
                  <c:v>11107</c:v>
                </c:pt>
                <c:pt idx="11">
                  <c:v>10736</c:v>
                </c:pt>
                <c:pt idx="12">
                  <c:v>9632</c:v>
                </c:pt>
                <c:pt idx="13">
                  <c:v>8792</c:v>
                </c:pt>
                <c:pt idx="14">
                  <c:v>8486</c:v>
                </c:pt>
                <c:pt idx="15">
                  <c:v>8080</c:v>
                </c:pt>
                <c:pt idx="16">
                  <c:v>7454</c:v>
                </c:pt>
                <c:pt idx="17">
                  <c:v>6890</c:v>
                </c:pt>
                <c:pt idx="18">
                  <c:v>6373</c:v>
                </c:pt>
                <c:pt idx="19">
                  <c:v>5892</c:v>
                </c:pt>
                <c:pt idx="20">
                  <c:v>5442</c:v>
                </c:pt>
                <c:pt idx="21">
                  <c:v>5016</c:v>
                </c:pt>
                <c:pt idx="22">
                  <c:v>3467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D2-403B-A4F6-12901D2CB98B}"/>
            </c:ext>
          </c:extLst>
        </c:ser>
        <c:ser>
          <c:idx val="2"/>
          <c:order val="2"/>
          <c:tx>
            <c:v>NMB upper limit</c:v>
          </c:tx>
          <c:spPr>
            <a:ln w="28575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'PSM NMB'!$G$2:$G$24</c:f>
              <c:numCache>
                <c:formatCode>_-[$£-809]* #,##0_-;\-[$£-809]* #,##0_-;_-[$£-809]* "-"??_-;_-@_-</c:formatCode>
                <c:ptCount val="23"/>
                <c:pt idx="0">
                  <c:v>782</c:v>
                </c:pt>
                <c:pt idx="1">
                  <c:v>4361</c:v>
                </c:pt>
                <c:pt idx="2">
                  <c:v>6701</c:v>
                </c:pt>
                <c:pt idx="3">
                  <c:v>8490</c:v>
                </c:pt>
                <c:pt idx="4">
                  <c:v>9961</c:v>
                </c:pt>
                <c:pt idx="5">
                  <c:v>11222</c:v>
                </c:pt>
                <c:pt idx="6">
                  <c:v>12332</c:v>
                </c:pt>
                <c:pt idx="7">
                  <c:v>13328</c:v>
                </c:pt>
                <c:pt idx="8">
                  <c:v>14235</c:v>
                </c:pt>
                <c:pt idx="9">
                  <c:v>15071</c:v>
                </c:pt>
                <c:pt idx="10">
                  <c:v>20000</c:v>
                </c:pt>
                <c:pt idx="11">
                  <c:v>21212</c:v>
                </c:pt>
                <c:pt idx="12">
                  <c:v>25433</c:v>
                </c:pt>
                <c:pt idx="13">
                  <c:v>28781</c:v>
                </c:pt>
                <c:pt idx="14">
                  <c:v>30000</c:v>
                </c:pt>
                <c:pt idx="15">
                  <c:v>31617</c:v>
                </c:pt>
                <c:pt idx="16">
                  <c:v>34112</c:v>
                </c:pt>
                <c:pt idx="17">
                  <c:v>36360</c:v>
                </c:pt>
                <c:pt idx="18">
                  <c:v>38421</c:v>
                </c:pt>
                <c:pt idx="19">
                  <c:v>40335</c:v>
                </c:pt>
                <c:pt idx="20">
                  <c:v>42129</c:v>
                </c:pt>
                <c:pt idx="21">
                  <c:v>43825</c:v>
                </c:pt>
                <c:pt idx="22">
                  <c:v>50000</c:v>
                </c:pt>
              </c:numCache>
            </c:numRef>
          </c:cat>
          <c:val>
            <c:numRef>
              <c:f>'PSM NMB'!$J$2:$J$24</c:f>
              <c:numCache>
                <c:formatCode>_-[$£-809]* #,##0_-;\-[$£-809]* #,##0_-;_-[$£-809]* "-"??_-;_-@_-</c:formatCode>
                <c:ptCount val="23"/>
                <c:pt idx="0">
                  <c:v>54364</c:v>
                </c:pt>
                <c:pt idx="1">
                  <c:v>55292</c:v>
                </c:pt>
                <c:pt idx="2">
                  <c:v>55931</c:v>
                </c:pt>
                <c:pt idx="3">
                  <c:v>56422</c:v>
                </c:pt>
                <c:pt idx="4">
                  <c:v>56826</c:v>
                </c:pt>
                <c:pt idx="5">
                  <c:v>57172</c:v>
                </c:pt>
                <c:pt idx="6">
                  <c:v>57477</c:v>
                </c:pt>
                <c:pt idx="7">
                  <c:v>57750</c:v>
                </c:pt>
                <c:pt idx="8">
                  <c:v>57999</c:v>
                </c:pt>
                <c:pt idx="9">
                  <c:v>58229</c:v>
                </c:pt>
                <c:pt idx="10">
                  <c:v>59575</c:v>
                </c:pt>
                <c:pt idx="11">
                  <c:v>59824</c:v>
                </c:pt>
                <c:pt idx="12">
                  <c:v>60856</c:v>
                </c:pt>
                <c:pt idx="13">
                  <c:v>61813</c:v>
                </c:pt>
                <c:pt idx="14">
                  <c:v>62154</c:v>
                </c:pt>
                <c:pt idx="15">
                  <c:v>62559</c:v>
                </c:pt>
                <c:pt idx="16">
                  <c:v>63185</c:v>
                </c:pt>
                <c:pt idx="17">
                  <c:v>63749</c:v>
                </c:pt>
                <c:pt idx="18">
                  <c:v>64306</c:v>
                </c:pt>
                <c:pt idx="19">
                  <c:v>64746</c:v>
                </c:pt>
                <c:pt idx="20">
                  <c:v>65196</c:v>
                </c:pt>
                <c:pt idx="21">
                  <c:v>65621</c:v>
                </c:pt>
                <c:pt idx="22">
                  <c:v>67203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D2-403B-A4F6-12901D2CB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862248"/>
        <c:axId val="352857984"/>
      </c:lineChart>
      <c:catAx>
        <c:axId val="3528622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/>
                  <a:t>WTP threshold (£1,000s)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[$£-809]* #,##0_-;\-[$£-809]* #,##0_-;_-[$£-809]* &quot;-&quot;??_-;_-@_-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857984"/>
        <c:crosses val="autoZero"/>
        <c:auto val="1"/>
        <c:lblAlgn val="ctr"/>
        <c:lblOffset val="100"/>
        <c:noMultiLvlLbl val="0"/>
      </c:catAx>
      <c:valAx>
        <c:axId val="352857984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 b="1"/>
                  <a:t>NMB (£1,000s)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2862248"/>
        <c:crosses val="autoZero"/>
        <c:crossBetween val="midCat"/>
        <c:dispUnits>
          <c:builtInUnit val="thousands"/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57150</xdr:rowOff>
    </xdr:from>
    <xdr:to>
      <xdr:col>5</xdr:col>
      <xdr:colOff>493181</xdr:colOff>
      <xdr:row>10</xdr:row>
      <xdr:rowOff>133349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3642486-A2BD-40BE-8794-BF5DB4F2E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7150"/>
          <a:ext cx="5503331" cy="2867024"/>
        </a:xfrm>
        <a:prstGeom prst="rect">
          <a:avLst/>
        </a:prstGeom>
      </xdr:spPr>
    </xdr:pic>
    <xdr:clientData/>
  </xdr:twoCellAnchor>
  <xdr:twoCellAnchor>
    <xdr:from>
      <xdr:col>12</xdr:col>
      <xdr:colOff>328612</xdr:colOff>
      <xdr:row>322</xdr:row>
      <xdr:rowOff>133350</xdr:rowOff>
    </xdr:from>
    <xdr:to>
      <xdr:col>17</xdr:col>
      <xdr:colOff>661987</xdr:colOff>
      <xdr:row>336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1C6E173-8C47-4284-A401-EB7CA39F16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390525</xdr:colOff>
      <xdr:row>317</xdr:row>
      <xdr:rowOff>28575</xdr:rowOff>
    </xdr:from>
    <xdr:to>
      <xdr:col>8</xdr:col>
      <xdr:colOff>666750</xdr:colOff>
      <xdr:row>332</xdr:row>
      <xdr:rowOff>47625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DB79C9-504C-4AD7-B8B2-AC8238E05A6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110490</xdr:colOff>
      <xdr:row>0</xdr:row>
      <xdr:rowOff>232410</xdr:rowOff>
    </xdr:from>
    <xdr:to>
      <xdr:col>19</xdr:col>
      <xdr:colOff>415290</xdr:colOff>
      <xdr:row>13</xdr:row>
      <xdr:rowOff>125730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C77CD65-B505-4498-B131-E7261149038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0.25207</cdr:x>
      <cdr:y>0.39591</cdr:y>
    </cdr:from>
    <cdr:to>
      <cdr:x>0.45207</cdr:x>
      <cdr:y>0.57081</cdr:y>
    </cdr:to>
    <mc:AlternateContent xmlns:mc="http://schemas.openxmlformats.org/markup-compatibility/2006">
      <mc:Choice xmlns:a14="http://schemas.microsoft.com/office/drawing/2010/main" Requires="a14">
        <cdr:sp macro="" textlink="">
          <cdr:nvSpPr>
            <cdr:cNvPr id="8" name="TextBox 7">
              <a:extLst xmlns:a="http://schemas.openxmlformats.org/drawingml/2006/main">
                <a:ext uri="{FF2B5EF4-FFF2-40B4-BE49-F238E27FC236}">
                  <a16:creationId xmlns:a16="http://schemas.microsoft.com/office/drawing/2014/main" id="{7A4D890B-EBC0-454F-B1C4-C429B9D251C9}"/>
                </a:ext>
              </a:extLst>
            </cdr:cNvPr>
            <cdr:cNvSpPr txBox="1"/>
          </cdr:nvSpPr>
          <cdr:spPr>
            <a:xfrm xmlns:a="http://schemas.openxmlformats.org/drawingml/2006/main">
              <a:off x="1152479" y="1043814"/>
              <a:ext cx="914400" cy="46113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Overflow="clip" wrap="none" rtlCol="0"/>
            <a:lstStyle xmlns:a="http://schemas.openxmlformats.org/drawingml/2006/main"/>
            <a:p xmlns:a="http://schemas.openxmlformats.org/drawingml/2006/main">
              <a:pPr algn="ctr"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GB" sz="11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∆</m:t>
                    </m:r>
                    <m:r>
                      <a:rPr lang="en-GB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 </m:t>
                    </m:r>
                    <m:r>
                      <a:rPr lang="en-GB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𝑐𝑜𝑠𝑡</m:t>
                    </m:r>
                    <m:r>
                      <a:rPr lang="en-GB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=£35,755</m:t>
                    </m:r>
                  </m:oMath>
                </m:oMathPara>
              </a14:m>
              <a:endParaRPr lang="en-GB" sz="1100" b="0">
                <a:ea typeface="Cambria Math" panose="02040503050406030204" pitchFamily="18" charset="0"/>
              </a:endParaRPr>
            </a:p>
            <a:p xmlns:a="http://schemas.openxmlformats.org/drawingml/2006/main">
              <a:pPr algn="ctr"/>
              <a:r>
                <a:rPr lang="en-GB" sz="1100"/>
                <a:t>p &lt; 0.001</a:t>
              </a:r>
            </a:p>
          </cdr:txBody>
        </cdr:sp>
      </mc:Choice>
      <mc:Fallback>
        <cdr:sp macro="" textlink="">
          <cdr:nvSpPr>
            <cdr:cNvPr id="8" name="TextBox 7">
              <a:extLst xmlns:a="http://schemas.openxmlformats.org/drawingml/2006/main">
                <a:ext uri="{FF2B5EF4-FFF2-40B4-BE49-F238E27FC236}">
                  <a16:creationId xmlns:a16="http://schemas.microsoft.com/office/drawing/2014/main" id="{7A4D890B-EBC0-454F-B1C4-C429B9D251C9}"/>
                </a:ext>
              </a:extLst>
            </cdr:cNvPr>
            <cdr:cNvSpPr txBox="1"/>
          </cdr:nvSpPr>
          <cdr:spPr>
            <a:xfrm xmlns:a="http://schemas.openxmlformats.org/drawingml/2006/main">
              <a:off x="1152479" y="1043814"/>
              <a:ext cx="914400" cy="46113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Overflow="clip" wrap="none" rtlCol="0"/>
            <a:lstStyle xmlns:a="http://schemas.openxmlformats.org/drawingml/2006/main"/>
            <a:p xmlns:a="http://schemas.openxmlformats.org/drawingml/2006/main">
              <a:pPr algn="ctr"/>
              <a:r>
                <a:rPr lang="en-GB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∆</a:t>
              </a:r>
              <a:r>
                <a:rPr lang="en-GB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 𝑐𝑜𝑠𝑡=£35,755</a:t>
              </a:r>
              <a:endParaRPr lang="en-GB" sz="1100" b="0">
                <a:ea typeface="Cambria Math" panose="02040503050406030204" pitchFamily="18" charset="0"/>
              </a:endParaRPr>
            </a:p>
            <a:p xmlns:a="http://schemas.openxmlformats.org/drawingml/2006/main">
              <a:pPr algn="ctr"/>
              <a:r>
                <a:rPr lang="en-GB" sz="1100"/>
                <a:t>p &lt; 0.001</a:t>
              </a:r>
            </a:p>
          </cdr:txBody>
        </cdr:sp>
      </mc:Fallback>
    </mc:AlternateContent>
  </cdr:relSizeAnchor>
  <cdr:relSizeAnchor xmlns:cdr="http://schemas.openxmlformats.org/drawingml/2006/chartDrawing">
    <cdr:from>
      <cdr:x>0.13583</cdr:x>
      <cdr:y>0.35405</cdr:y>
    </cdr:from>
    <cdr:to>
      <cdr:x>0.26917</cdr:x>
      <cdr:y>0.43208</cdr:y>
    </cdr:to>
    <cdr:cxnSp macro="">
      <cdr:nvCxnSpPr>
        <cdr:cNvPr id="3" name="Straight Arrow Connector 2">
          <a:extLst xmlns:a="http://schemas.openxmlformats.org/drawingml/2006/main">
            <a:ext uri="{FF2B5EF4-FFF2-40B4-BE49-F238E27FC236}">
              <a16:creationId xmlns:a16="http://schemas.microsoft.com/office/drawing/2014/main" id="{321408A9-2970-41DB-9035-6D7F7832BE86}"/>
            </a:ext>
          </a:extLst>
        </cdr:cNvPr>
        <cdr:cNvCxnSpPr/>
      </cdr:nvCxnSpPr>
      <cdr:spPr>
        <a:xfrm xmlns:a="http://schemas.openxmlformats.org/drawingml/2006/main" flipH="1" flipV="1">
          <a:off x="621031" y="933450"/>
          <a:ext cx="609599" cy="20574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0.81375</cdr:x>
      <cdr:y>0.35983</cdr:y>
    </cdr:from>
    <cdr:to>
      <cdr:x>0.96583</cdr:x>
      <cdr:y>0.49541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4331ED5B-1828-4AFB-B8E6-59EF577A0ABD}"/>
            </a:ext>
          </a:extLst>
        </cdr:cNvPr>
        <cdr:cNvCxnSpPr/>
      </cdr:nvCxnSpPr>
      <cdr:spPr>
        <a:xfrm xmlns:a="http://schemas.openxmlformats.org/drawingml/2006/main" flipV="1">
          <a:off x="3720480" y="948695"/>
          <a:ext cx="695310" cy="35746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0.61625</cdr:x>
      <cdr:y>0.41442</cdr:y>
    </cdr:from>
    <cdr:to>
      <cdr:x>0.86083</cdr:x>
      <cdr:y>0.59393</cdr:y>
    </cdr:to>
    <cdr:sp macro="" textlink="">
      <cdr:nvSpPr>
        <cdr:cNvPr id="10" name="TextBox 9">
          <a:extLst xmlns:a="http://schemas.openxmlformats.org/drawingml/2006/main">
            <a:ext uri="{FF2B5EF4-FFF2-40B4-BE49-F238E27FC236}">
              <a16:creationId xmlns:a16="http://schemas.microsoft.com/office/drawing/2014/main" id="{1C2EB00D-8388-46E5-8583-DB0B7F8B4C1E}"/>
            </a:ext>
          </a:extLst>
        </cdr:cNvPr>
        <cdr:cNvSpPr txBox="1"/>
      </cdr:nvSpPr>
      <cdr:spPr>
        <a:xfrm xmlns:a="http://schemas.openxmlformats.org/drawingml/2006/main">
          <a:off x="2817495" y="1092627"/>
          <a:ext cx="1118220" cy="4732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GB" sz="1100"/>
            <a:t>∆ </a:t>
          </a:r>
          <a:r>
            <a:rPr lang="en-GB" sz="1100" i="1"/>
            <a:t>cost</a:t>
          </a:r>
          <a:r>
            <a:rPr lang="en-GB" sz="1100" baseline="0"/>
            <a:t> = £35,223</a:t>
          </a:r>
        </a:p>
        <a:p xmlns:a="http://schemas.openxmlformats.org/drawingml/2006/main">
          <a:pPr algn="ctr"/>
          <a:r>
            <a:rPr lang="en-GB" sz="1100" baseline="0"/>
            <a:t>p &lt; 0.034</a:t>
          </a:r>
          <a:endParaRPr lang="en-GB" sz="1100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119062</xdr:colOff>
      <xdr:row>0</xdr:row>
      <xdr:rowOff>161925</xdr:rowOff>
    </xdr:from>
    <xdr:to>
      <xdr:col>15</xdr:col>
      <xdr:colOff>423862</xdr:colOff>
      <xdr:row>15</xdr:row>
      <xdr:rowOff>47625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9AD60B8-6406-4336-A246-7EEFDDFAE7B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0.40104</cdr:x>
      <cdr:y>0.06594</cdr:y>
    </cdr:from>
    <cdr:to>
      <cdr:x>0.46896</cdr:x>
      <cdr:y>0.16667</cdr:y>
    </cdr:to>
    <cdr:cxnSp macro="">
      <cdr:nvCxnSpPr>
        <cdr:cNvPr id="3" name="Straight Arrow Connector 2">
          <a:extLst xmlns:a="http://schemas.openxmlformats.org/drawingml/2006/main">
            <a:ext uri="{FF2B5EF4-FFF2-40B4-BE49-F238E27FC236}">
              <a16:creationId xmlns:a16="http://schemas.microsoft.com/office/drawing/2014/main" id="{C1F0C6A0-35FF-4705-984D-FAC6D54D1DFE}"/>
            </a:ext>
          </a:extLst>
        </cdr:cNvPr>
        <cdr:cNvCxnSpPr/>
      </cdr:nvCxnSpPr>
      <cdr:spPr>
        <a:xfrm xmlns:a="http://schemas.openxmlformats.org/drawingml/2006/main" flipH="1">
          <a:off x="1833555" y="173355"/>
          <a:ext cx="310523" cy="264804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0.52063</cdr:x>
      <cdr:y>0.06304</cdr:y>
    </cdr:from>
    <cdr:to>
      <cdr:x>0.54479</cdr:x>
      <cdr:y>0.1875</cdr:y>
    </cdr:to>
    <cdr:cxnSp macro="">
      <cdr:nvCxnSpPr>
        <cdr:cNvPr id="5" name="Straight Arrow Connector 4">
          <a:extLst xmlns:a="http://schemas.openxmlformats.org/drawingml/2006/main">
            <a:ext uri="{FF2B5EF4-FFF2-40B4-BE49-F238E27FC236}">
              <a16:creationId xmlns:a16="http://schemas.microsoft.com/office/drawing/2014/main" id="{DB0857E7-2F97-4934-98FA-38CA3928ECE0}"/>
            </a:ext>
          </a:extLst>
        </cdr:cNvPr>
        <cdr:cNvCxnSpPr/>
      </cdr:nvCxnSpPr>
      <cdr:spPr>
        <a:xfrm xmlns:a="http://schemas.openxmlformats.org/drawingml/2006/main">
          <a:off x="2380298" y="165735"/>
          <a:ext cx="110482" cy="327184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0.30729</cdr:x>
      <cdr:y>0.14931</cdr:y>
    </cdr:from>
    <cdr:to>
      <cdr:x>0.46146</cdr:x>
      <cdr:y>0.27431</cdr:y>
    </cdr:to>
    <cdr:sp macro="" textlink="">
      <cdr:nvSpPr>
        <cdr:cNvPr id="6" name="TextBox 5">
          <a:extLst xmlns:a="http://schemas.openxmlformats.org/drawingml/2006/main">
            <a:ext uri="{FF2B5EF4-FFF2-40B4-BE49-F238E27FC236}">
              <a16:creationId xmlns:a16="http://schemas.microsoft.com/office/drawing/2014/main" id="{EA8DCEF0-3890-43F1-A6C3-CA8B72DF404F}"/>
            </a:ext>
          </a:extLst>
        </cdr:cNvPr>
        <cdr:cNvSpPr txBox="1"/>
      </cdr:nvSpPr>
      <cdr:spPr>
        <a:xfrm xmlns:a="http://schemas.openxmlformats.org/drawingml/2006/main">
          <a:off x="1404938" y="409575"/>
          <a:ext cx="704850" cy="342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>
              <a:latin typeface="Times New Roman" panose="02020603050405020304" pitchFamily="18" charset="0"/>
              <a:cs typeface="Times New Roman" panose="02020603050405020304" pitchFamily="18" charset="0"/>
            </a:rPr>
            <a:t>p &lt; 0.034</a:t>
          </a:r>
        </a:p>
      </cdr:txBody>
    </cdr:sp>
  </cdr:relSizeAnchor>
  <cdr:relSizeAnchor xmlns:cdr="http://schemas.openxmlformats.org/drawingml/2006/chartDrawing">
    <cdr:from>
      <cdr:x>0.49271</cdr:x>
      <cdr:y>0.16319</cdr:y>
    </cdr:from>
    <cdr:to>
      <cdr:x>0.64479</cdr:x>
      <cdr:y>0.26389</cdr:y>
    </cdr:to>
    <cdr:sp macro="" textlink="">
      <cdr:nvSpPr>
        <cdr:cNvPr id="7" name="TextBox 6">
          <a:extLst xmlns:a="http://schemas.openxmlformats.org/drawingml/2006/main">
            <a:ext uri="{FF2B5EF4-FFF2-40B4-BE49-F238E27FC236}">
              <a16:creationId xmlns:a16="http://schemas.microsoft.com/office/drawing/2014/main" id="{C7B35A1B-8387-4C3E-B420-11E8F86BC1EF}"/>
            </a:ext>
          </a:extLst>
        </cdr:cNvPr>
        <cdr:cNvSpPr txBox="1"/>
      </cdr:nvSpPr>
      <cdr:spPr>
        <a:xfrm xmlns:a="http://schemas.openxmlformats.org/drawingml/2006/main">
          <a:off x="2252663" y="447675"/>
          <a:ext cx="695325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>
              <a:latin typeface="Times New Roman" panose="02020603050405020304" pitchFamily="18" charset="0"/>
              <a:cs typeface="Times New Roman" panose="02020603050405020304" pitchFamily="18" charset="0"/>
            </a:rPr>
            <a:t>p &lt; 0.046</a:t>
          </a:r>
        </a:p>
      </cdr:txBody>
    </cdr:sp>
  </cdr:relSizeAnchor>
  <cdr:relSizeAnchor xmlns:cdr="http://schemas.openxmlformats.org/drawingml/2006/chartDrawing">
    <cdr:from>
      <cdr:x>0.22604</cdr:x>
      <cdr:y>0.05435</cdr:y>
    </cdr:from>
    <cdr:to>
      <cdr:x>0.26063</cdr:x>
      <cdr:y>0.14931</cdr:y>
    </cdr:to>
    <cdr:cxnSp macro="">
      <cdr:nvCxnSpPr>
        <cdr:cNvPr id="4" name="Straight Arrow Connector 3">
          <a:extLst xmlns:a="http://schemas.openxmlformats.org/drawingml/2006/main">
            <a:ext uri="{FF2B5EF4-FFF2-40B4-BE49-F238E27FC236}">
              <a16:creationId xmlns:a16="http://schemas.microsoft.com/office/drawing/2014/main" id="{3DADF817-3329-410D-BBE3-9E2167E34C38}"/>
            </a:ext>
          </a:extLst>
        </cdr:cNvPr>
        <cdr:cNvCxnSpPr/>
      </cdr:nvCxnSpPr>
      <cdr:spPr>
        <a:xfrm xmlns:a="http://schemas.openxmlformats.org/drawingml/2006/main" flipH="1">
          <a:off x="1033456" y="142875"/>
          <a:ext cx="158122" cy="249646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0.15729</cdr:x>
      <cdr:y>0.14236</cdr:y>
    </cdr:from>
    <cdr:to>
      <cdr:x>0.31146</cdr:x>
      <cdr:y>0.24653</cdr:y>
    </cdr:to>
    <cdr:sp macro="" textlink="">
      <cdr:nvSpPr>
        <cdr:cNvPr id="8" name="TextBox 7">
          <a:extLst xmlns:a="http://schemas.openxmlformats.org/drawingml/2006/main">
            <a:ext uri="{FF2B5EF4-FFF2-40B4-BE49-F238E27FC236}">
              <a16:creationId xmlns:a16="http://schemas.microsoft.com/office/drawing/2014/main" id="{A9679894-9795-4D25-8DF5-4A5943067511}"/>
            </a:ext>
          </a:extLst>
        </cdr:cNvPr>
        <cdr:cNvSpPr txBox="1"/>
      </cdr:nvSpPr>
      <cdr:spPr>
        <a:xfrm xmlns:a="http://schemas.openxmlformats.org/drawingml/2006/main">
          <a:off x="719138" y="390525"/>
          <a:ext cx="704850" cy="285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>
              <a:latin typeface="Times New Roman" panose="02020603050405020304" pitchFamily="18" charset="0"/>
              <a:cs typeface="Times New Roman" panose="02020603050405020304" pitchFamily="18" charset="0"/>
            </a:rPr>
            <a:t>p &lt; 0.001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</xdr:colOff>
      <xdr:row>2</xdr:row>
      <xdr:rowOff>171450</xdr:rowOff>
    </xdr:from>
    <xdr:to>
      <xdr:col>13</xdr:col>
      <xdr:colOff>371475</xdr:colOff>
      <xdr:row>17</xdr:row>
      <xdr:rowOff>57150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95FF6ED-6193-4ECF-A51E-9FB73FB702F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233361</xdr:colOff>
      <xdr:row>0</xdr:row>
      <xdr:rowOff>0</xdr:rowOff>
    </xdr:from>
    <xdr:to>
      <xdr:col>11</xdr:col>
      <xdr:colOff>409575</xdr:colOff>
      <xdr:row>25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6CC281A-4A7C-4041-8C15-25A82AEB5E9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195261</xdr:colOff>
      <xdr:row>4</xdr:row>
      <xdr:rowOff>28574</xdr:rowOff>
    </xdr:from>
    <xdr:to>
      <xdr:col>16</xdr:col>
      <xdr:colOff>484186</xdr:colOff>
      <xdr:row>28</xdr:row>
      <xdr:rowOff>19049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9900349-0613-4B32-898B-406B0FA044C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0.30125</cdr:x>
      <cdr:y>0.11065</cdr:y>
    </cdr:from>
    <cdr:to>
      <cdr:x>0.30353</cdr:x>
      <cdr:y>0.86893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233E49C3-0267-441D-A15C-1AF50552FC52}"/>
            </a:ext>
          </a:extLst>
        </cdr:cNvPr>
        <cdr:cNvCxnSpPr/>
      </cdr:nvCxnSpPr>
      <cdr:spPr>
        <a:xfrm xmlns:a="http://schemas.openxmlformats.org/drawingml/2006/main">
          <a:off x="2290764" y="504826"/>
          <a:ext cx="17316" cy="3459645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0.4904</cdr:x>
      <cdr:y>0.08768</cdr:y>
    </cdr:from>
    <cdr:to>
      <cdr:x>0.4929</cdr:x>
      <cdr:y>0.86639</cdr:y>
    </cdr:to>
    <cdr:cxnSp macro="">
      <cdr:nvCxnSpPr>
        <cdr:cNvPr id="6" name="Straight Connector 5">
          <a:extLst xmlns:a="http://schemas.openxmlformats.org/drawingml/2006/main">
            <a:ext uri="{FF2B5EF4-FFF2-40B4-BE49-F238E27FC236}">
              <a16:creationId xmlns:a16="http://schemas.microsoft.com/office/drawing/2014/main" id="{1EA07AF6-0EA0-42E6-B6CB-2085A2966224}"/>
            </a:ext>
          </a:extLst>
        </cdr:cNvPr>
        <cdr:cNvCxnSpPr/>
      </cdr:nvCxnSpPr>
      <cdr:spPr>
        <a:xfrm xmlns:a="http://schemas.openxmlformats.org/drawingml/2006/main" flipV="1">
          <a:off x="3729039" y="400051"/>
          <a:ext cx="19050" cy="3552826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FF0000"/>
          </a:solidFill>
          <a:prstDash val="lgDash"/>
          <a:round/>
          <a:headEnd type="none" w="med" len="med"/>
          <a:tailEnd type="none" w="med" len="med"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47625</xdr:rowOff>
    </xdr:from>
    <xdr:to>
      <xdr:col>12</xdr:col>
      <xdr:colOff>606425</xdr:colOff>
      <xdr:row>23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EDCC59E-19FB-4FCF-B65B-74B165865F1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66675</xdr:rowOff>
    </xdr:from>
    <xdr:to>
      <xdr:col>12</xdr:col>
      <xdr:colOff>549275</xdr:colOff>
      <xdr:row>23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450FB08-A687-438F-B57A-EF15EB8CDD6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0.05022</cdr:x>
      <cdr:y>0.04185</cdr:y>
    </cdr:from>
    <cdr:to>
      <cdr:x>0.14802</cdr:x>
      <cdr:y>0.17401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3DD2F60-F8AC-40FB-B415-85513979328A}"/>
            </a:ext>
          </a:extLst>
        </cdr:cNvPr>
        <cdr:cNvSpPr txBox="1"/>
      </cdr:nvSpPr>
      <cdr:spPr>
        <a:xfrm xmlns:a="http://schemas.openxmlformats.org/drawingml/2006/main">
          <a:off x="361950" y="180975"/>
          <a:ext cx="704850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600" b="1">
              <a:latin typeface="Times New Roman" panose="02020603050405020304" pitchFamily="18" charset="0"/>
              <a:cs typeface="Times New Roman" panose="02020603050405020304" pitchFamily="18" charset="0"/>
            </a:rPr>
            <a:t>North</a:t>
          </a:r>
        </a:p>
        <a:p xmlns:a="http://schemas.openxmlformats.org/drawingml/2006/main">
          <a:r>
            <a:rPr lang="en-GB" sz="1600" b="1">
              <a:latin typeface="Times New Roman" panose="02020603050405020304" pitchFamily="18" charset="0"/>
              <a:cs typeface="Times New Roman" panose="02020603050405020304" pitchFamily="18" charset="0"/>
            </a:rPr>
            <a:t>-West</a:t>
          </a:r>
        </a:p>
      </cdr:txBody>
    </cdr:sp>
  </cdr:relSizeAnchor>
  <cdr:relSizeAnchor xmlns:cdr="http://schemas.openxmlformats.org/drawingml/2006/chartDrawing">
    <cdr:from>
      <cdr:x>0.8837</cdr:x>
      <cdr:y>0.03084</cdr:y>
    </cdr:from>
    <cdr:to>
      <cdr:x>0.97533</cdr:x>
      <cdr:y>0.163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6B6C74C7-86DD-4E60-BCD6-5E9435D96D16}"/>
            </a:ext>
          </a:extLst>
        </cdr:cNvPr>
        <cdr:cNvSpPr txBox="1"/>
      </cdr:nvSpPr>
      <cdr:spPr>
        <a:xfrm xmlns:a="http://schemas.openxmlformats.org/drawingml/2006/main">
          <a:off x="6369050" y="133350"/>
          <a:ext cx="660400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600" b="1">
              <a:latin typeface="Times New Roman" panose="02020603050405020304" pitchFamily="18" charset="0"/>
              <a:cs typeface="Times New Roman" panose="02020603050405020304" pitchFamily="18" charset="0"/>
            </a:rPr>
            <a:t>North</a:t>
          </a:r>
        </a:p>
        <a:p xmlns:a="http://schemas.openxmlformats.org/drawingml/2006/main">
          <a:r>
            <a:rPr lang="en-GB" sz="1600" b="1">
              <a:latin typeface="Times New Roman" panose="02020603050405020304" pitchFamily="18" charset="0"/>
              <a:cs typeface="Times New Roman" panose="02020603050405020304" pitchFamily="18" charset="0"/>
            </a:rPr>
            <a:t>-East</a:t>
          </a:r>
        </a:p>
      </cdr:txBody>
    </cdr:sp>
  </cdr:relSizeAnchor>
  <cdr:relSizeAnchor xmlns:cdr="http://schemas.openxmlformats.org/drawingml/2006/chartDrawing">
    <cdr:from>
      <cdr:x>0.04361</cdr:x>
      <cdr:y>0.837</cdr:y>
    </cdr:from>
    <cdr:to>
      <cdr:x>0.13084</cdr:x>
      <cdr:y>0.97797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EB8ECAEE-8795-4216-B3CD-1BD249E26FD7}"/>
            </a:ext>
          </a:extLst>
        </cdr:cNvPr>
        <cdr:cNvSpPr txBox="1"/>
      </cdr:nvSpPr>
      <cdr:spPr>
        <a:xfrm xmlns:a="http://schemas.openxmlformats.org/drawingml/2006/main">
          <a:off x="314325" y="3619500"/>
          <a:ext cx="628650" cy="609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600" b="1">
              <a:latin typeface="Times New Roman" panose="02020603050405020304" pitchFamily="18" charset="0"/>
              <a:cs typeface="Times New Roman" panose="02020603050405020304" pitchFamily="18" charset="0"/>
            </a:rPr>
            <a:t>South</a:t>
          </a:r>
        </a:p>
        <a:p xmlns:a="http://schemas.openxmlformats.org/drawingml/2006/main">
          <a:r>
            <a:rPr lang="en-GB" sz="1600" b="1">
              <a:latin typeface="Times New Roman" panose="02020603050405020304" pitchFamily="18" charset="0"/>
              <a:cs typeface="Times New Roman" panose="02020603050405020304" pitchFamily="18" charset="0"/>
            </a:rPr>
            <a:t>-West</a:t>
          </a:r>
        </a:p>
      </cdr:txBody>
    </cdr:sp>
  </cdr:relSizeAnchor>
  <cdr:relSizeAnchor xmlns:cdr="http://schemas.openxmlformats.org/drawingml/2006/chartDrawing">
    <cdr:from>
      <cdr:x>0.87709</cdr:x>
      <cdr:y>0.82819</cdr:y>
    </cdr:from>
    <cdr:to>
      <cdr:x>0.97092</cdr:x>
      <cdr:y>0.96256</cdr:y>
    </cdr:to>
    <cdr:sp macro="" textlink="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B69AC45C-49DE-406A-BCDA-EAEE1CE30995}"/>
            </a:ext>
          </a:extLst>
        </cdr:cNvPr>
        <cdr:cNvSpPr txBox="1"/>
      </cdr:nvSpPr>
      <cdr:spPr>
        <a:xfrm xmlns:a="http://schemas.openxmlformats.org/drawingml/2006/main">
          <a:off x="6321424" y="3581400"/>
          <a:ext cx="676275" cy="5810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600" b="1">
              <a:latin typeface="Times New Roman" panose="02020603050405020304" pitchFamily="18" charset="0"/>
              <a:cs typeface="Times New Roman" panose="02020603050405020304" pitchFamily="18" charset="0"/>
            </a:rPr>
            <a:t>South</a:t>
          </a:r>
        </a:p>
        <a:p xmlns:a="http://schemas.openxmlformats.org/drawingml/2006/main">
          <a:r>
            <a:rPr lang="en-GB" sz="1600" b="1">
              <a:latin typeface="Times New Roman" panose="02020603050405020304" pitchFamily="18" charset="0"/>
              <a:cs typeface="Times New Roman" panose="02020603050405020304" pitchFamily="18" charset="0"/>
            </a:rPr>
            <a:t>-East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228600</xdr:colOff>
      <xdr:row>2</xdr:row>
      <xdr:rowOff>28575</xdr:rowOff>
    </xdr:from>
    <xdr:to>
      <xdr:col>17</xdr:col>
      <xdr:colOff>438150</xdr:colOff>
      <xdr:row>23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B3D0985-D960-4F65-9329-963477B1B5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0.84051</cdr:x>
      <cdr:y>0.06338</cdr:y>
    </cdr:from>
    <cdr:to>
      <cdr:x>0.97595</cdr:x>
      <cdr:y>0.14085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987271A-A74F-4550-801C-157BB8BBE6F2}"/>
            </a:ext>
          </a:extLst>
        </cdr:cNvPr>
        <cdr:cNvSpPr txBox="1"/>
      </cdr:nvSpPr>
      <cdr:spPr>
        <a:xfrm xmlns:a="http://schemas.openxmlformats.org/drawingml/2006/main">
          <a:off x="6324599" y="257175"/>
          <a:ext cx="1019175" cy="3143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6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North-East</a:t>
          </a:r>
        </a:p>
      </cdr:txBody>
    </cdr:sp>
  </cdr:relSizeAnchor>
  <cdr:relSizeAnchor xmlns:cdr="http://schemas.openxmlformats.org/drawingml/2006/chartDrawing">
    <cdr:from>
      <cdr:x>0.03797</cdr:x>
      <cdr:y>0.05869</cdr:y>
    </cdr:from>
    <cdr:to>
      <cdr:x>0.18354</cdr:x>
      <cdr:y>0.1385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6E4F8B7-8A16-47BF-8C61-D70CD02008EE}"/>
            </a:ext>
          </a:extLst>
        </cdr:cNvPr>
        <cdr:cNvSpPr txBox="1"/>
      </cdr:nvSpPr>
      <cdr:spPr>
        <a:xfrm xmlns:a="http://schemas.openxmlformats.org/drawingml/2006/main">
          <a:off x="285749" y="238125"/>
          <a:ext cx="1095375" cy="323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600" b="1">
              <a:latin typeface="Times New Roman" panose="02020603050405020304" pitchFamily="18" charset="0"/>
              <a:cs typeface="Times New Roman" panose="02020603050405020304" pitchFamily="18" charset="0"/>
            </a:rPr>
            <a:t>North-West</a:t>
          </a:r>
        </a:p>
      </cdr:txBody>
    </cdr:sp>
  </cdr:relSizeAnchor>
  <cdr:relSizeAnchor xmlns:cdr="http://schemas.openxmlformats.org/drawingml/2006/chartDrawing">
    <cdr:from>
      <cdr:x>0.84051</cdr:x>
      <cdr:y>0.80516</cdr:y>
    </cdr:from>
    <cdr:to>
      <cdr:x>0.96203</cdr:x>
      <cdr:y>0.90376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058E9C11-6FD3-4992-9EB4-95385FD90548}"/>
            </a:ext>
          </a:extLst>
        </cdr:cNvPr>
        <cdr:cNvSpPr txBox="1"/>
      </cdr:nvSpPr>
      <cdr:spPr>
        <a:xfrm xmlns:a="http://schemas.openxmlformats.org/drawingml/2006/main">
          <a:off x="6324600" y="3267075"/>
          <a:ext cx="914400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600" b="1">
              <a:latin typeface="Times New Roman" panose="02020603050405020304" pitchFamily="18" charset="0"/>
              <a:cs typeface="Times New Roman" panose="02020603050405020304" pitchFamily="18" charset="0"/>
            </a:rPr>
            <a:t>South-East</a:t>
          </a:r>
        </a:p>
      </cdr:txBody>
    </cdr:sp>
  </cdr:relSizeAnchor>
  <cdr:relSizeAnchor xmlns:cdr="http://schemas.openxmlformats.org/drawingml/2006/chartDrawing">
    <cdr:from>
      <cdr:x>0.04051</cdr:x>
      <cdr:y>0.80047</cdr:y>
    </cdr:from>
    <cdr:to>
      <cdr:x>0.16203</cdr:x>
      <cdr:y>0.87324</cdr:y>
    </cdr:to>
    <cdr:sp macro="" textlink="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EBC6C8F7-3A78-4487-AAC5-D53C85B50C5D}"/>
            </a:ext>
          </a:extLst>
        </cdr:cNvPr>
        <cdr:cNvSpPr txBox="1"/>
      </cdr:nvSpPr>
      <cdr:spPr>
        <a:xfrm xmlns:a="http://schemas.openxmlformats.org/drawingml/2006/main">
          <a:off x="304800" y="3248025"/>
          <a:ext cx="9144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600" b="1">
              <a:latin typeface="Times New Roman" panose="02020603050405020304" pitchFamily="18" charset="0"/>
              <a:cs typeface="Times New Roman" panose="02020603050405020304" pitchFamily="18" charset="0"/>
            </a:rPr>
            <a:t>South-West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</xdr:row>
      <xdr:rowOff>38100</xdr:rowOff>
    </xdr:from>
    <xdr:to>
      <xdr:col>16</xdr:col>
      <xdr:colOff>209550</xdr:colOff>
      <xdr:row>23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22927BE-CBCB-405C-9409-AFA2611AD0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495300</xdr:colOff>
      <xdr:row>1</xdr:row>
      <xdr:rowOff>19050</xdr:rowOff>
    </xdr:from>
    <xdr:to>
      <xdr:col>17</xdr:col>
      <xdr:colOff>0</xdr:colOff>
      <xdr:row>22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4369EA1-2440-421C-BCDF-ACBB18CB101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333374</xdr:colOff>
      <xdr:row>4</xdr:row>
      <xdr:rowOff>28574</xdr:rowOff>
    </xdr:from>
    <xdr:to>
      <xdr:col>16</xdr:col>
      <xdr:colOff>19049</xdr:colOff>
      <xdr:row>25</xdr:row>
      <xdr:rowOff>171449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05C9C7F-EDC2-4E87-A445-25544478F0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0BDAE-CECA-48ED-9883-6AE9022E6650}">
  <sheetPr codeName="Sheet2"/>
  <dimension ref="B1:Q36"/>
  <sheetViews>
    <sheetView topLeftCell="C1" workbookViewId="0">
      <selection activeCell="P16" sqref="P16"/>
    </sheetView>
  </sheetViews>
  <sheetFormatPr defaultRowHeight="14.4" x14ac:dyDescent="0.3"/>
  <cols>
    <col min="2" max="2" width="27.33203125" bestFit="1" customWidth="1"/>
    <col min="3" max="3" width="13" customWidth="1"/>
    <col min="4" max="4" width="12.33203125" customWidth="1"/>
    <col min="5" max="5" width="10.5546875" bestFit="1" customWidth="1"/>
    <col min="6" max="6" width="10.5546875" customWidth="1"/>
    <col min="7" max="7" width="20.44140625" customWidth="1"/>
    <col min="8" max="8" width="9.88671875" customWidth="1"/>
    <col min="9" max="9" width="10" customWidth="1"/>
    <col min="10" max="10" width="10.44140625" customWidth="1"/>
    <col min="11" max="11" width="10.33203125" customWidth="1"/>
    <col min="12" max="12" width="10.109375" customWidth="1"/>
    <col min="13" max="13" width="9.6640625" customWidth="1"/>
    <col min="15" max="15" width="27.33203125" bestFit="1" customWidth="1"/>
    <col min="16" max="16" width="11.88671875" customWidth="1"/>
    <col min="17" max="17" width="11.44140625" customWidth="1"/>
  </cols>
  <sheetData>
    <row r="1" spans="2:17" x14ac:dyDescent="0.3">
      <c r="G1" s="224" t="s">
        <v>23</v>
      </c>
      <c r="H1" s="224"/>
      <c r="I1" s="224"/>
      <c r="J1" s="224"/>
      <c r="K1" s="224"/>
      <c r="L1" s="224"/>
      <c r="M1" s="224"/>
    </row>
    <row r="2" spans="2:17" ht="15" thickBot="1" x14ac:dyDescent="0.35">
      <c r="G2" s="6"/>
      <c r="H2" s="6"/>
      <c r="I2" s="6"/>
      <c r="J2" s="6"/>
      <c r="K2" s="6"/>
      <c r="L2" s="6"/>
      <c r="M2" s="6"/>
    </row>
    <row r="3" spans="2:17" x14ac:dyDescent="0.3">
      <c r="B3" s="23"/>
      <c r="C3" s="221" t="s">
        <v>9</v>
      </c>
      <c r="D3" s="222"/>
      <c r="G3" s="23"/>
      <c r="H3" s="225" t="s">
        <v>20</v>
      </c>
      <c r="I3" s="226"/>
      <c r="J3" s="227"/>
      <c r="K3" s="228" t="s">
        <v>21</v>
      </c>
      <c r="L3" s="226"/>
      <c r="M3" s="229"/>
      <c r="O3" s="23"/>
      <c r="P3" s="221" t="s">
        <v>10</v>
      </c>
      <c r="Q3" s="222"/>
    </row>
    <row r="4" spans="2:17" ht="34.5" customHeight="1" thickBot="1" x14ac:dyDescent="0.35">
      <c r="B4" s="24"/>
      <c r="C4" s="5" t="s">
        <v>3</v>
      </c>
      <c r="D4" s="9" t="s">
        <v>4</v>
      </c>
      <c r="G4" s="24"/>
      <c r="H4" s="14" t="s">
        <v>157</v>
      </c>
      <c r="I4" s="14" t="s">
        <v>165</v>
      </c>
      <c r="J4" s="18" t="s">
        <v>15</v>
      </c>
      <c r="K4" t="s">
        <v>157</v>
      </c>
      <c r="L4" t="s">
        <v>165</v>
      </c>
      <c r="M4" s="13" t="s">
        <v>15</v>
      </c>
      <c r="O4" s="44" t="s">
        <v>30</v>
      </c>
      <c r="P4" s="39" t="s">
        <v>3</v>
      </c>
      <c r="Q4" s="9" t="s">
        <v>4</v>
      </c>
    </row>
    <row r="5" spans="2:17" x14ac:dyDescent="0.3">
      <c r="B5" s="8" t="s">
        <v>0</v>
      </c>
      <c r="C5" s="19">
        <f>1-(J6/H5)</f>
        <v>0.85526315789473684</v>
      </c>
      <c r="D5" s="20">
        <f>1-(M6/K5)</f>
        <v>0.75</v>
      </c>
      <c r="G5" s="200" t="s">
        <v>16</v>
      </c>
      <c r="H5" s="201">
        <v>76</v>
      </c>
      <c r="I5" s="202">
        <v>0</v>
      </c>
      <c r="J5" s="203">
        <v>0</v>
      </c>
      <c r="K5" s="202">
        <v>88</v>
      </c>
      <c r="L5" s="202">
        <v>0</v>
      </c>
      <c r="M5" s="204">
        <v>0</v>
      </c>
      <c r="O5" s="8" t="s">
        <v>158</v>
      </c>
      <c r="P5" s="40" t="e">
        <f t="shared" ref="P5:Q7" si="0">1-EXP(P14)</f>
        <v>#VALUE!</v>
      </c>
      <c r="Q5" s="38">
        <f t="shared" si="0"/>
        <v>3.3793414121059406E-2</v>
      </c>
    </row>
    <row r="6" spans="2:17" x14ac:dyDescent="0.3">
      <c r="B6" s="8" t="s">
        <v>11</v>
      </c>
      <c r="C6" s="21">
        <f>J6/H5</f>
        <v>0.14473684210526316</v>
      </c>
      <c r="D6" s="10">
        <f>M6/K5</f>
        <v>0.25</v>
      </c>
      <c r="G6" s="200" t="s">
        <v>17</v>
      </c>
      <c r="H6" s="200">
        <v>44</v>
      </c>
      <c r="I6" s="198">
        <v>21</v>
      </c>
      <c r="J6" s="205">
        <v>11</v>
      </c>
      <c r="K6" s="198">
        <v>52</v>
      </c>
      <c r="L6" s="198">
        <v>14</v>
      </c>
      <c r="M6" s="199">
        <v>22</v>
      </c>
      <c r="O6" s="8" t="s">
        <v>166</v>
      </c>
      <c r="P6" s="41">
        <f t="shared" si="0"/>
        <v>1.2361429507509736E-2</v>
      </c>
      <c r="Q6" s="35">
        <f t="shared" si="0"/>
        <v>6.6421397930090942E-3</v>
      </c>
    </row>
    <row r="7" spans="2:17" x14ac:dyDescent="0.3">
      <c r="B7" s="8" t="s">
        <v>28</v>
      </c>
      <c r="C7" s="21">
        <f>H6/H5</f>
        <v>0.57894736842105265</v>
      </c>
      <c r="D7" s="10">
        <f>K6/K5</f>
        <v>0.59090909090909094</v>
      </c>
      <c r="G7" s="200" t="s">
        <v>18</v>
      </c>
      <c r="H7" s="200">
        <v>16</v>
      </c>
      <c r="I7" s="198">
        <v>34</v>
      </c>
      <c r="J7" s="205">
        <v>26</v>
      </c>
      <c r="K7" s="198">
        <v>23</v>
      </c>
      <c r="L7" s="198">
        <v>33</v>
      </c>
      <c r="M7" s="199">
        <v>32</v>
      </c>
      <c r="O7" s="8" t="s">
        <v>159</v>
      </c>
      <c r="P7" s="41">
        <f t="shared" si="0"/>
        <v>5.995266634364671E-3</v>
      </c>
      <c r="Q7" s="35">
        <f t="shared" si="0"/>
        <v>1.1003706502845212E-2</v>
      </c>
    </row>
    <row r="8" spans="2:17" ht="15" thickBot="1" x14ac:dyDescent="0.35">
      <c r="B8" s="11" t="s">
        <v>2</v>
      </c>
      <c r="C8" s="22">
        <f>C5-C7</f>
        <v>0.27631578947368418</v>
      </c>
      <c r="D8" s="12">
        <f>D5-D7</f>
        <v>0.15909090909090906</v>
      </c>
      <c r="G8" s="200" t="s">
        <v>19</v>
      </c>
      <c r="H8" s="200">
        <v>8</v>
      </c>
      <c r="I8" s="198">
        <v>27</v>
      </c>
      <c r="J8" s="205">
        <v>41</v>
      </c>
      <c r="K8" s="198">
        <v>11</v>
      </c>
      <c r="L8" s="198">
        <v>32</v>
      </c>
      <c r="M8" s="199">
        <v>45</v>
      </c>
      <c r="O8" s="8" t="s">
        <v>167</v>
      </c>
      <c r="P8" s="32">
        <v>0</v>
      </c>
      <c r="Q8" s="13">
        <v>0</v>
      </c>
    </row>
    <row r="9" spans="2:17" ht="15" thickBot="1" x14ac:dyDescent="0.35">
      <c r="F9" s="13"/>
      <c r="G9" s="206" t="s">
        <v>22</v>
      </c>
      <c r="H9" s="206">
        <v>4</v>
      </c>
      <c r="I9" s="196">
        <v>21</v>
      </c>
      <c r="J9" s="197">
        <v>51</v>
      </c>
      <c r="K9" s="196">
        <v>6</v>
      </c>
      <c r="L9" s="196">
        <v>29</v>
      </c>
      <c r="M9" s="207">
        <v>53</v>
      </c>
      <c r="O9" s="8" t="s">
        <v>168</v>
      </c>
      <c r="P9" s="42">
        <f>1-EXP(P18)</f>
        <v>2.8638789314065827E-2</v>
      </c>
      <c r="Q9" s="36">
        <f>1-EXP(Q18)</f>
        <v>5.5505268874130986E-2</v>
      </c>
    </row>
    <row r="10" spans="2:17" ht="15" thickBot="1" x14ac:dyDescent="0.35">
      <c r="G10" s="14"/>
      <c r="O10" s="8" t="s">
        <v>169</v>
      </c>
      <c r="P10" s="42">
        <f>1-EXP(P19)</f>
        <v>2.4107495677896829E-2</v>
      </c>
      <c r="Q10" s="36">
        <f>1-EXP(Q19)</f>
        <v>9.8325114020900717E-3</v>
      </c>
    </row>
    <row r="11" spans="2:17" ht="31.5" customHeight="1" thickBot="1" x14ac:dyDescent="0.35">
      <c r="B11" s="30" t="s">
        <v>31</v>
      </c>
      <c r="C11" s="16" t="s">
        <v>157</v>
      </c>
      <c r="D11" s="16" t="s">
        <v>165</v>
      </c>
      <c r="E11" s="17" t="s">
        <v>15</v>
      </c>
      <c r="F11" s="32"/>
      <c r="G11" s="56" t="s">
        <v>32</v>
      </c>
      <c r="H11" s="16" t="s">
        <v>157</v>
      </c>
      <c r="I11" s="16" t="s">
        <v>165</v>
      </c>
      <c r="J11" s="17" t="s">
        <v>15</v>
      </c>
      <c r="O11" s="8" t="s">
        <v>160</v>
      </c>
      <c r="P11" s="32">
        <v>0</v>
      </c>
      <c r="Q11" s="13">
        <v>0</v>
      </c>
    </row>
    <row r="12" spans="2:17" x14ac:dyDescent="0.3">
      <c r="B12" s="8" t="s">
        <v>157</v>
      </c>
      <c r="C12" s="27">
        <f>C7</f>
        <v>0.57894736842105265</v>
      </c>
      <c r="D12" s="28">
        <f>C8</f>
        <v>0.27631578947368418</v>
      </c>
      <c r="E12" s="29">
        <f>C6</f>
        <v>0.14473684210526316</v>
      </c>
      <c r="F12" s="33"/>
      <c r="G12" t="s">
        <v>157</v>
      </c>
      <c r="H12" s="27">
        <f>D7</f>
        <v>0.59090909090909094</v>
      </c>
      <c r="I12" s="28">
        <f>D8</f>
        <v>0.15909090909090906</v>
      </c>
      <c r="J12" s="29">
        <f>D6</f>
        <v>0.25</v>
      </c>
      <c r="O12" s="8" t="s">
        <v>170</v>
      </c>
      <c r="P12" s="32">
        <v>0</v>
      </c>
      <c r="Q12" s="13">
        <v>0</v>
      </c>
    </row>
    <row r="13" spans="2:17" ht="15" thickBot="1" x14ac:dyDescent="0.35">
      <c r="B13" s="8" t="s">
        <v>165</v>
      </c>
      <c r="C13" s="8">
        <v>0</v>
      </c>
      <c r="D13" s="25">
        <f>1-((J8-J7-(H7*C6))/I8)</f>
        <v>0.53021442495126703</v>
      </c>
      <c r="E13" s="26">
        <f>1-D13</f>
        <v>0.46978557504873297</v>
      </c>
      <c r="F13" s="34"/>
      <c r="G13" t="s">
        <v>165</v>
      </c>
      <c r="H13" s="8">
        <v>0</v>
      </c>
      <c r="I13" s="25">
        <f>1-(M8-M7-(K7*D6))/L8</f>
        <v>0.7734375</v>
      </c>
      <c r="J13" s="26">
        <f>1-I13</f>
        <v>0.2265625</v>
      </c>
      <c r="O13" s="11" t="s">
        <v>24</v>
      </c>
      <c r="P13" s="24">
        <v>1</v>
      </c>
      <c r="Q13" s="15">
        <v>1</v>
      </c>
    </row>
    <row r="14" spans="2:17" ht="15" thickBot="1" x14ac:dyDescent="0.35">
      <c r="B14" s="11" t="s">
        <v>15</v>
      </c>
      <c r="C14" s="11">
        <v>0</v>
      </c>
      <c r="D14" s="14">
        <v>0</v>
      </c>
      <c r="E14" s="15">
        <v>1</v>
      </c>
      <c r="F14" s="32"/>
      <c r="G14" s="14" t="s">
        <v>15</v>
      </c>
      <c r="H14" s="11">
        <v>0</v>
      </c>
      <c r="I14" s="14">
        <v>0</v>
      </c>
      <c r="J14" s="15">
        <v>1</v>
      </c>
      <c r="O14" s="8" t="s">
        <v>161</v>
      </c>
      <c r="P14" s="42" t="e">
        <f t="shared" ref="P14:Q16" si="1">C17/26</f>
        <v>#VALUE!</v>
      </c>
      <c r="Q14" s="36">
        <f t="shared" si="1"/>
        <v>-3.4377610616234483E-2</v>
      </c>
    </row>
    <row r="15" spans="2:17" ht="15.75" customHeight="1" thickBot="1" x14ac:dyDescent="0.35">
      <c r="O15" s="8" t="s">
        <v>171</v>
      </c>
      <c r="P15" s="42">
        <f t="shared" si="1"/>
        <v>-1.2438467502071542E-2</v>
      </c>
      <c r="Q15" s="36">
        <f t="shared" si="1"/>
        <v>-6.6642969720783337E-3</v>
      </c>
    </row>
    <row r="16" spans="2:17" ht="30" thickBot="1" x14ac:dyDescent="0.4">
      <c r="B16" s="45" t="s">
        <v>27</v>
      </c>
      <c r="C16" s="46" t="s">
        <v>25</v>
      </c>
      <c r="D16" s="55" t="s">
        <v>26</v>
      </c>
      <c r="G16" s="59" t="s">
        <v>33</v>
      </c>
      <c r="H16" s="16" t="s">
        <v>157</v>
      </c>
      <c r="I16" s="16" t="s">
        <v>165</v>
      </c>
      <c r="J16" s="17" t="s">
        <v>15</v>
      </c>
      <c r="O16" s="8" t="s">
        <v>162</v>
      </c>
      <c r="P16" s="42">
        <f t="shared" si="1"/>
        <v>-6.0133103996420764E-3</v>
      </c>
      <c r="Q16" s="36">
        <f t="shared" si="1"/>
        <v>-1.1064695094299266E-2</v>
      </c>
    </row>
    <row r="17" spans="2:17" x14ac:dyDescent="0.3">
      <c r="B17" s="7" t="s">
        <v>163</v>
      </c>
      <c r="C17" s="49" t="s">
        <v>228</v>
      </c>
      <c r="D17" s="50">
        <f>LN(1-D7)</f>
        <v>-0.8938178760220965</v>
      </c>
      <c r="G17" s="8" t="s">
        <v>157</v>
      </c>
      <c r="H17" s="49">
        <f>1-P6-P7</f>
        <v>0.98164330385812559</v>
      </c>
      <c r="I17" s="57">
        <f>P6</f>
        <v>1.2361429507509736E-2</v>
      </c>
      <c r="J17" s="58">
        <f>P7</f>
        <v>5.995266634364671E-3</v>
      </c>
      <c r="O17" s="8" t="s">
        <v>172</v>
      </c>
      <c r="P17" s="32">
        <v>0</v>
      </c>
      <c r="Q17" s="13">
        <v>0</v>
      </c>
    </row>
    <row r="18" spans="2:17" x14ac:dyDescent="0.3">
      <c r="B18" s="8" t="s">
        <v>173</v>
      </c>
      <c r="C18" s="47">
        <f>LN(1-D12)</f>
        <v>-0.32340015505386011</v>
      </c>
      <c r="D18" s="51">
        <f>LN(1-D8)</f>
        <v>-0.17327172127403667</v>
      </c>
      <c r="G18" s="8" t="s">
        <v>165</v>
      </c>
      <c r="H18" s="8">
        <v>0</v>
      </c>
      <c r="I18" s="2">
        <f>1-P10</f>
        <v>0.97589250432210317</v>
      </c>
      <c r="J18" s="36">
        <f>P10</f>
        <v>2.4107495677896829E-2</v>
      </c>
      <c r="O18" s="8" t="s">
        <v>174</v>
      </c>
      <c r="P18" s="42">
        <f>C21/26</f>
        <v>-2.9056881218465943E-2</v>
      </c>
      <c r="Q18" s="36">
        <f>D21/26</f>
        <v>-5.7105170535890121E-2</v>
      </c>
    </row>
    <row r="19" spans="2:17" ht="15" thickBot="1" x14ac:dyDescent="0.35">
      <c r="B19" s="8" t="s">
        <v>164</v>
      </c>
      <c r="C19" s="47">
        <f>LN(1-E12)</f>
        <v>-0.15634607039069398</v>
      </c>
      <c r="D19" s="51">
        <f>LN(D5)</f>
        <v>-0.2876820724517809</v>
      </c>
      <c r="G19" s="11" t="s">
        <v>15</v>
      </c>
      <c r="H19" s="11">
        <v>0</v>
      </c>
      <c r="I19" s="14">
        <v>0</v>
      </c>
      <c r="J19" s="15">
        <v>1</v>
      </c>
      <c r="O19" s="11" t="s">
        <v>175</v>
      </c>
      <c r="P19" s="43">
        <f>C22/26</f>
        <v>-2.4402837649029705E-2</v>
      </c>
      <c r="Q19" s="37">
        <f>D22/26</f>
        <v>-9.881169760962585E-3</v>
      </c>
    </row>
    <row r="20" spans="2:17" ht="15" thickBot="1" x14ac:dyDescent="0.35">
      <c r="B20" s="8" t="s">
        <v>176</v>
      </c>
      <c r="C20" s="8">
        <f>LN(1-C13)</f>
        <v>0</v>
      </c>
      <c r="D20" s="52">
        <v>0</v>
      </c>
    </row>
    <row r="21" spans="2:17" ht="29.4" thickBot="1" x14ac:dyDescent="0.35">
      <c r="B21" s="8" t="s">
        <v>177</v>
      </c>
      <c r="C21" s="47">
        <f>LN(1-D13)</f>
        <v>-0.7554789116801145</v>
      </c>
      <c r="D21" s="53">
        <f>LN(1-I13)</f>
        <v>-1.4847344339331432</v>
      </c>
      <c r="G21" s="59" t="s">
        <v>185</v>
      </c>
      <c r="H21" s="16" t="s">
        <v>157</v>
      </c>
      <c r="I21" s="16" t="s">
        <v>165</v>
      </c>
      <c r="J21" s="17" t="s">
        <v>15</v>
      </c>
    </row>
    <row r="22" spans="2:17" ht="15" thickBot="1" x14ac:dyDescent="0.35">
      <c r="B22" s="11" t="s">
        <v>178</v>
      </c>
      <c r="C22" s="48">
        <f>LN(1-E13)</f>
        <v>-0.6344737788747723</v>
      </c>
      <c r="D22" s="54">
        <f>LN(1-J13)</f>
        <v>-0.25691041378502721</v>
      </c>
      <c r="G22" s="8" t="s">
        <v>157</v>
      </c>
      <c r="H22" s="49">
        <f>1-Q6-Q7</f>
        <v>0.98235415370414569</v>
      </c>
      <c r="I22" s="57">
        <f>Q6</f>
        <v>6.6421397930090942E-3</v>
      </c>
      <c r="J22" s="58">
        <f>Q7</f>
        <v>1.1003706502845212E-2</v>
      </c>
    </row>
    <row r="23" spans="2:17" x14ac:dyDescent="0.3">
      <c r="G23" s="8" t="s">
        <v>165</v>
      </c>
      <c r="H23" s="8">
        <v>0</v>
      </c>
      <c r="I23" s="2">
        <f>1-Q10</f>
        <v>0.99016748859790993</v>
      </c>
      <c r="J23" s="36">
        <f>Q10</f>
        <v>9.8325114020900717E-3</v>
      </c>
    </row>
    <row r="24" spans="2:17" ht="15" thickBot="1" x14ac:dyDescent="0.35">
      <c r="G24" s="11" t="s">
        <v>15</v>
      </c>
      <c r="H24" s="11">
        <v>0</v>
      </c>
      <c r="I24" s="14">
        <v>0</v>
      </c>
      <c r="J24" s="15">
        <v>1</v>
      </c>
    </row>
    <row r="29" spans="2:17" x14ac:dyDescent="0.3">
      <c r="C29" s="223" t="s">
        <v>12</v>
      </c>
      <c r="D29" s="223"/>
      <c r="H29" s="4" t="s">
        <v>13</v>
      </c>
      <c r="I29" s="4"/>
    </row>
    <row r="30" spans="2:17" ht="43.2" x14ac:dyDescent="0.3">
      <c r="C30" s="5" t="s">
        <v>3</v>
      </c>
      <c r="D30" s="5" t="s">
        <v>4</v>
      </c>
      <c r="H30" s="5" t="s">
        <v>3</v>
      </c>
      <c r="I30" s="5" t="s">
        <v>4</v>
      </c>
    </row>
    <row r="31" spans="2:17" x14ac:dyDescent="0.3">
      <c r="B31" t="s">
        <v>0</v>
      </c>
      <c r="C31" s="1">
        <v>0.95020000000000004</v>
      </c>
      <c r="D31" s="1">
        <v>0.97355999999999998</v>
      </c>
      <c r="G31" t="s">
        <v>11</v>
      </c>
      <c r="H31" s="3">
        <f t="shared" ref="H31:I33" si="2">1-EXP(H34)</f>
        <v>2.126186050283696E-3</v>
      </c>
      <c r="I31" s="3">
        <f t="shared" si="2"/>
        <v>1.1158695701478649E-3</v>
      </c>
    </row>
    <row r="32" spans="2:17" x14ac:dyDescent="0.3">
      <c r="B32" t="s">
        <v>1</v>
      </c>
      <c r="C32" s="1">
        <v>0.32257999999999998</v>
      </c>
      <c r="D32" s="1">
        <v>0.55059999999999998</v>
      </c>
      <c r="G32" t="s">
        <v>1</v>
      </c>
      <c r="H32" s="3">
        <f t="shared" si="2"/>
        <v>1.6096699818862747E-2</v>
      </c>
      <c r="I32" s="3">
        <f t="shared" si="2"/>
        <v>3.2777528735969508E-2</v>
      </c>
    </row>
    <row r="33" spans="2:9" x14ac:dyDescent="0.3">
      <c r="B33" t="s">
        <v>2</v>
      </c>
      <c r="C33" s="1">
        <v>0.34671000000000002</v>
      </c>
      <c r="D33" s="1">
        <f>D31-D32</f>
        <v>0.42296</v>
      </c>
      <c r="G33" t="s">
        <v>2</v>
      </c>
      <c r="H33" s="3">
        <f t="shared" si="2"/>
        <v>1.7582514189216969E-2</v>
      </c>
      <c r="I33" s="3">
        <f t="shared" si="2"/>
        <v>2.2649708944807889E-2</v>
      </c>
    </row>
    <row r="34" spans="2:9" x14ac:dyDescent="0.3">
      <c r="B34" t="s">
        <v>5</v>
      </c>
      <c r="C34" s="2">
        <f>LN(C31)</f>
        <v>-5.1082790229316055E-2</v>
      </c>
      <c r="D34" s="2">
        <f>LN(D31)</f>
        <v>-2.6795822787163116E-2</v>
      </c>
      <c r="G34" t="s">
        <v>7</v>
      </c>
      <c r="H34" s="2">
        <f t="shared" ref="H34:I36" si="3">C34/24</f>
        <v>-2.1284495928881688E-3</v>
      </c>
      <c r="I34" s="2">
        <f t="shared" si="3"/>
        <v>-1.1164926161317966E-3</v>
      </c>
    </row>
    <row r="35" spans="2:9" x14ac:dyDescent="0.3">
      <c r="B35" t="s">
        <v>6</v>
      </c>
      <c r="C35" s="2">
        <f>LN(1-C32)</f>
        <v>-0.38946381438122435</v>
      </c>
      <c r="D35" s="2">
        <f>LN(1-D32)</f>
        <v>-0.79984191923090819</v>
      </c>
      <c r="G35" t="s">
        <v>8</v>
      </c>
      <c r="H35" s="2">
        <f t="shared" si="3"/>
        <v>-1.6227658932551015E-2</v>
      </c>
      <c r="I35" s="2">
        <f t="shared" si="3"/>
        <v>-3.3326746634621172E-2</v>
      </c>
    </row>
    <row r="36" spans="2:9" x14ac:dyDescent="0.3">
      <c r="B36" t="s">
        <v>179</v>
      </c>
      <c r="C36" s="2">
        <f>LN(1-C33)</f>
        <v>-0.42573414415599781</v>
      </c>
      <c r="D36" s="2">
        <f>LN(1-D33)</f>
        <v>-0.54984369078671991</v>
      </c>
      <c r="G36" t="s">
        <v>180</v>
      </c>
      <c r="H36" s="2">
        <f t="shared" si="3"/>
        <v>-1.7738922673166575E-2</v>
      </c>
      <c r="I36" s="2">
        <f t="shared" si="3"/>
        <v>-2.2910153782779996E-2</v>
      </c>
    </row>
  </sheetData>
  <mergeCells count="6">
    <mergeCell ref="C3:D3"/>
    <mergeCell ref="P3:Q3"/>
    <mergeCell ref="C29:D29"/>
    <mergeCell ref="G1:M1"/>
    <mergeCell ref="H3:J3"/>
    <mergeCell ref="K3:M3"/>
  </mergeCells>
  <pageMargins left="0.7" right="0.7" top="0.75" bottom="0.75" header="0.3" footer="0.3"/>
  <pageSetup paperSize="9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DA6A0-BB3F-4885-90A6-BE47E71926AB}">
  <dimension ref="A1:D1001"/>
  <sheetViews>
    <sheetView topLeftCell="A4" workbookViewId="0">
      <selection activeCell="O23" sqref="O23"/>
    </sheetView>
  </sheetViews>
  <sheetFormatPr defaultRowHeight="14.4" x14ac:dyDescent="0.3"/>
  <sheetData>
    <row r="1" spans="1:4" x14ac:dyDescent="0.3">
      <c r="A1" t="s">
        <v>181</v>
      </c>
      <c r="B1" t="s">
        <v>182</v>
      </c>
      <c r="C1" t="s">
        <v>183</v>
      </c>
      <c r="D1" t="s">
        <v>184</v>
      </c>
    </row>
    <row r="2" spans="1:4" x14ac:dyDescent="0.3">
      <c r="A2">
        <v>93232.5</v>
      </c>
      <c r="B2">
        <v>1.1200049999999999</v>
      </c>
      <c r="C2">
        <v>67780.86</v>
      </c>
      <c r="D2">
        <v>1.22082</v>
      </c>
    </row>
    <row r="3" spans="1:4" x14ac:dyDescent="0.3">
      <c r="A3">
        <v>87266.7</v>
      </c>
      <c r="B3">
        <v>1.0352300000000001</v>
      </c>
      <c r="C3">
        <v>73614.27</v>
      </c>
      <c r="D3">
        <v>1.316284</v>
      </c>
    </row>
    <row r="4" spans="1:4" x14ac:dyDescent="0.3">
      <c r="A4">
        <v>106676.3</v>
      </c>
      <c r="B4">
        <v>1.2811159999999999</v>
      </c>
      <c r="C4">
        <v>79477.289999999994</v>
      </c>
      <c r="D4">
        <v>1.4276850000000001</v>
      </c>
    </row>
    <row r="5" spans="1:4" x14ac:dyDescent="0.3">
      <c r="A5">
        <v>115814.9</v>
      </c>
      <c r="B5">
        <v>1.3790690000000001</v>
      </c>
      <c r="C5">
        <v>69845.77</v>
      </c>
      <c r="D5">
        <v>1.2237640000000001</v>
      </c>
    </row>
    <row r="6" spans="1:4" x14ac:dyDescent="0.3">
      <c r="A6">
        <v>98999.41</v>
      </c>
      <c r="B6">
        <v>1.188212</v>
      </c>
      <c r="C6">
        <v>69016.91</v>
      </c>
      <c r="D6">
        <v>1.210477</v>
      </c>
    </row>
    <row r="7" spans="1:4" x14ac:dyDescent="0.3">
      <c r="A7">
        <v>91019.02</v>
      </c>
      <c r="B7">
        <v>1.072362</v>
      </c>
      <c r="C7">
        <v>69997.48</v>
      </c>
      <c r="D7">
        <v>1.199881</v>
      </c>
    </row>
    <row r="8" spans="1:4" x14ac:dyDescent="0.3">
      <c r="A8">
        <v>102329.7</v>
      </c>
      <c r="B8">
        <v>1.222369</v>
      </c>
      <c r="C8">
        <v>70060.37</v>
      </c>
      <c r="D8">
        <v>1.2337180000000001</v>
      </c>
    </row>
    <row r="9" spans="1:4" x14ac:dyDescent="0.3">
      <c r="A9">
        <v>109148.1</v>
      </c>
      <c r="B9">
        <v>1.31732</v>
      </c>
      <c r="C9">
        <v>70443.11</v>
      </c>
      <c r="D9">
        <v>1.2242759999999999</v>
      </c>
    </row>
    <row r="10" spans="1:4" x14ac:dyDescent="0.3">
      <c r="A10">
        <v>97697.55</v>
      </c>
      <c r="B10">
        <v>1.171535</v>
      </c>
      <c r="C10">
        <v>70987.09</v>
      </c>
      <c r="D10">
        <v>1.241474</v>
      </c>
    </row>
    <row r="11" spans="1:4" x14ac:dyDescent="0.3">
      <c r="A11">
        <v>117020.5</v>
      </c>
      <c r="B11">
        <v>1.403349</v>
      </c>
      <c r="C11">
        <v>69428.479999999996</v>
      </c>
      <c r="D11">
        <v>1.251762</v>
      </c>
    </row>
    <row r="12" spans="1:4" x14ac:dyDescent="0.3">
      <c r="A12">
        <v>106727.3</v>
      </c>
      <c r="B12">
        <v>1.282891</v>
      </c>
      <c r="C12">
        <v>78175.009999999995</v>
      </c>
      <c r="D12">
        <v>1.3957740000000001</v>
      </c>
    </row>
    <row r="13" spans="1:4" x14ac:dyDescent="0.3">
      <c r="A13">
        <v>91861.72</v>
      </c>
      <c r="B13">
        <v>1.092619</v>
      </c>
      <c r="C13">
        <v>73198.880000000005</v>
      </c>
      <c r="D13">
        <v>1.303763</v>
      </c>
    </row>
    <row r="14" spans="1:4" x14ac:dyDescent="0.3">
      <c r="A14">
        <v>96556.45</v>
      </c>
      <c r="B14">
        <v>1.151348</v>
      </c>
      <c r="C14">
        <v>75770.19</v>
      </c>
      <c r="D14">
        <v>1.3603050000000001</v>
      </c>
    </row>
    <row r="15" spans="1:4" x14ac:dyDescent="0.3">
      <c r="A15">
        <v>110446.6</v>
      </c>
      <c r="B15">
        <v>1.3218019999999999</v>
      </c>
      <c r="C15">
        <v>80135.460000000006</v>
      </c>
      <c r="D15">
        <v>1.4582390000000001</v>
      </c>
    </row>
    <row r="16" spans="1:4" x14ac:dyDescent="0.3">
      <c r="A16">
        <v>111115.9</v>
      </c>
      <c r="B16">
        <v>1.3279160000000001</v>
      </c>
      <c r="C16">
        <v>69676.98</v>
      </c>
      <c r="D16">
        <v>1.2253419999999999</v>
      </c>
    </row>
    <row r="17" spans="1:4" x14ac:dyDescent="0.3">
      <c r="A17">
        <v>92529.94</v>
      </c>
      <c r="B17">
        <v>1.0994539999999999</v>
      </c>
      <c r="C17">
        <v>67327.039999999994</v>
      </c>
      <c r="D17">
        <v>1.1592530000000001</v>
      </c>
    </row>
    <row r="18" spans="1:4" x14ac:dyDescent="0.3">
      <c r="A18">
        <v>104309.5</v>
      </c>
      <c r="B18">
        <v>1.2452730000000001</v>
      </c>
      <c r="C18">
        <v>68230.44</v>
      </c>
      <c r="D18">
        <v>1.2179580000000001</v>
      </c>
    </row>
    <row r="19" spans="1:4" x14ac:dyDescent="0.3">
      <c r="A19">
        <v>101095.6</v>
      </c>
      <c r="B19">
        <v>1.2193160000000001</v>
      </c>
      <c r="C19">
        <v>70760.160000000003</v>
      </c>
      <c r="D19">
        <v>1.287026</v>
      </c>
    </row>
    <row r="20" spans="1:4" x14ac:dyDescent="0.3">
      <c r="A20">
        <v>118934.1</v>
      </c>
      <c r="B20">
        <v>1.443689</v>
      </c>
      <c r="C20">
        <v>70280.600000000006</v>
      </c>
      <c r="D20">
        <v>1.2569349999999999</v>
      </c>
    </row>
    <row r="21" spans="1:4" x14ac:dyDescent="0.3">
      <c r="A21">
        <v>99746.62</v>
      </c>
      <c r="B21">
        <v>1.1951849999999999</v>
      </c>
      <c r="C21">
        <v>73197.36</v>
      </c>
      <c r="D21">
        <v>1.3163899999999999</v>
      </c>
    </row>
    <row r="22" spans="1:4" x14ac:dyDescent="0.3">
      <c r="A22">
        <v>113447.3</v>
      </c>
      <c r="B22">
        <v>1.368646</v>
      </c>
      <c r="C22">
        <v>64654.77</v>
      </c>
      <c r="D22">
        <v>1.17683</v>
      </c>
    </row>
    <row r="23" spans="1:4" x14ac:dyDescent="0.3">
      <c r="A23">
        <v>93075.95</v>
      </c>
      <c r="B23">
        <v>1.1053390000000001</v>
      </c>
      <c r="C23">
        <v>73211.31</v>
      </c>
      <c r="D23">
        <v>1.3074140000000001</v>
      </c>
    </row>
    <row r="24" spans="1:4" x14ac:dyDescent="0.3">
      <c r="A24">
        <v>99407.63</v>
      </c>
      <c r="B24">
        <v>1.1831339999999999</v>
      </c>
      <c r="C24">
        <v>68952.17</v>
      </c>
      <c r="D24">
        <v>1.2039530000000001</v>
      </c>
    </row>
    <row r="25" spans="1:4" x14ac:dyDescent="0.3">
      <c r="A25">
        <v>118504.7</v>
      </c>
      <c r="B25">
        <v>1.421373</v>
      </c>
      <c r="C25">
        <v>69814.02</v>
      </c>
      <c r="D25">
        <v>1.2404230000000001</v>
      </c>
    </row>
    <row r="26" spans="1:4" x14ac:dyDescent="0.3">
      <c r="A26">
        <v>102609.4</v>
      </c>
      <c r="B26">
        <v>1.225114</v>
      </c>
      <c r="C26">
        <v>68394.5</v>
      </c>
      <c r="D26">
        <v>1.2174100000000001</v>
      </c>
    </row>
    <row r="27" spans="1:4" x14ac:dyDescent="0.3">
      <c r="A27">
        <v>111816</v>
      </c>
      <c r="B27">
        <v>1.34734</v>
      </c>
      <c r="C27">
        <v>68987.78</v>
      </c>
      <c r="D27">
        <v>1.222307</v>
      </c>
    </row>
    <row r="28" spans="1:4" x14ac:dyDescent="0.3">
      <c r="A28">
        <v>112720.3</v>
      </c>
      <c r="B28">
        <v>1.345507</v>
      </c>
      <c r="C28">
        <v>74548.570000000007</v>
      </c>
      <c r="D28">
        <v>1.292554</v>
      </c>
    </row>
    <row r="29" spans="1:4" x14ac:dyDescent="0.3">
      <c r="A29">
        <v>99490.78</v>
      </c>
      <c r="B29">
        <v>1.192315</v>
      </c>
      <c r="C29">
        <v>74206.38</v>
      </c>
      <c r="D29">
        <v>1.3197639999999999</v>
      </c>
    </row>
    <row r="30" spans="1:4" x14ac:dyDescent="0.3">
      <c r="A30">
        <v>103402.9</v>
      </c>
      <c r="B30">
        <v>1.2415210000000001</v>
      </c>
      <c r="C30">
        <v>71557.460000000006</v>
      </c>
      <c r="D30">
        <v>1.2696959999999999</v>
      </c>
    </row>
    <row r="31" spans="1:4" x14ac:dyDescent="0.3">
      <c r="A31">
        <v>96826.06</v>
      </c>
      <c r="B31">
        <v>1.1494409999999999</v>
      </c>
      <c r="C31">
        <v>72324.98</v>
      </c>
      <c r="D31">
        <v>1.2863420000000001</v>
      </c>
    </row>
    <row r="32" spans="1:4" x14ac:dyDescent="0.3">
      <c r="A32">
        <v>100949.9</v>
      </c>
      <c r="B32">
        <v>1.2020850000000001</v>
      </c>
      <c r="C32">
        <v>79403.320000000007</v>
      </c>
      <c r="D32">
        <v>1.399181</v>
      </c>
    </row>
    <row r="33" spans="1:4" x14ac:dyDescent="0.3">
      <c r="A33">
        <v>107755.2</v>
      </c>
      <c r="B33">
        <v>1.302638</v>
      </c>
      <c r="C33">
        <v>76408.89</v>
      </c>
      <c r="D33">
        <v>1.3569690000000001</v>
      </c>
    </row>
    <row r="34" spans="1:4" x14ac:dyDescent="0.3">
      <c r="A34">
        <v>105427.2</v>
      </c>
      <c r="B34">
        <v>1.25837</v>
      </c>
      <c r="C34">
        <v>68380.55</v>
      </c>
      <c r="D34">
        <v>1.238448</v>
      </c>
    </row>
    <row r="35" spans="1:4" x14ac:dyDescent="0.3">
      <c r="A35">
        <v>95182.56</v>
      </c>
      <c r="B35">
        <v>1.1276710000000001</v>
      </c>
      <c r="C35">
        <v>74910.66</v>
      </c>
      <c r="D35">
        <v>1.335493</v>
      </c>
    </row>
    <row r="36" spans="1:4" x14ac:dyDescent="0.3">
      <c r="A36">
        <v>103754.8</v>
      </c>
      <c r="B36">
        <v>1.231808</v>
      </c>
      <c r="C36">
        <v>67963.91</v>
      </c>
      <c r="D36">
        <v>1.1847190000000001</v>
      </c>
    </row>
    <row r="37" spans="1:4" x14ac:dyDescent="0.3">
      <c r="A37">
        <v>116352.1</v>
      </c>
      <c r="B37">
        <v>1.3971039999999999</v>
      </c>
      <c r="C37">
        <v>65692.89</v>
      </c>
      <c r="D37">
        <v>1.134833</v>
      </c>
    </row>
    <row r="38" spans="1:4" x14ac:dyDescent="0.3">
      <c r="A38">
        <v>105110.8</v>
      </c>
      <c r="B38">
        <v>1.254467</v>
      </c>
      <c r="C38">
        <v>70862.66</v>
      </c>
      <c r="D38">
        <v>1.2236199999999999</v>
      </c>
    </row>
    <row r="39" spans="1:4" x14ac:dyDescent="0.3">
      <c r="A39">
        <v>118775.5</v>
      </c>
      <c r="B39">
        <v>1.4127670000000001</v>
      </c>
      <c r="C39">
        <v>77091.039999999994</v>
      </c>
      <c r="D39">
        <v>1.354778</v>
      </c>
    </row>
    <row r="40" spans="1:4" x14ac:dyDescent="0.3">
      <c r="A40">
        <v>98446.78</v>
      </c>
      <c r="B40">
        <v>1.166526</v>
      </c>
      <c r="C40">
        <v>68712.63</v>
      </c>
      <c r="D40">
        <v>1.2367379999999999</v>
      </c>
    </row>
    <row r="41" spans="1:4" x14ac:dyDescent="0.3">
      <c r="A41">
        <v>112935.8</v>
      </c>
      <c r="B41">
        <v>1.3639159999999999</v>
      </c>
      <c r="C41">
        <v>75388.960000000006</v>
      </c>
      <c r="D41">
        <v>1.330184</v>
      </c>
    </row>
    <row r="42" spans="1:4" x14ac:dyDescent="0.3">
      <c r="A42">
        <v>103550.7</v>
      </c>
      <c r="B42">
        <v>1.2430270000000001</v>
      </c>
      <c r="C42">
        <v>70282.27</v>
      </c>
      <c r="D42">
        <v>1.2441450000000001</v>
      </c>
    </row>
    <row r="43" spans="1:4" x14ac:dyDescent="0.3">
      <c r="A43">
        <v>105082.6</v>
      </c>
      <c r="B43">
        <v>1.247044</v>
      </c>
      <c r="C43">
        <v>60858.9</v>
      </c>
      <c r="D43">
        <v>1.0653630000000001</v>
      </c>
    </row>
    <row r="44" spans="1:4" x14ac:dyDescent="0.3">
      <c r="A44">
        <v>99231.67</v>
      </c>
      <c r="B44">
        <v>1.191478</v>
      </c>
      <c r="C44">
        <v>76183.009999999995</v>
      </c>
      <c r="D44">
        <v>1.3460380000000001</v>
      </c>
    </row>
    <row r="45" spans="1:4" x14ac:dyDescent="0.3">
      <c r="A45">
        <v>115608</v>
      </c>
      <c r="B45">
        <v>1.3834770000000001</v>
      </c>
      <c r="C45">
        <v>80722.23</v>
      </c>
      <c r="D45">
        <v>1.4565520000000001</v>
      </c>
    </row>
    <row r="46" spans="1:4" x14ac:dyDescent="0.3">
      <c r="A46">
        <v>92285.32</v>
      </c>
      <c r="B46">
        <v>1.098077</v>
      </c>
      <c r="C46">
        <v>79839.59</v>
      </c>
      <c r="D46">
        <v>1.4374420000000001</v>
      </c>
    </row>
    <row r="47" spans="1:4" x14ac:dyDescent="0.3">
      <c r="A47">
        <v>102775</v>
      </c>
      <c r="B47">
        <v>1.238059</v>
      </c>
      <c r="C47">
        <v>69633.73</v>
      </c>
      <c r="D47">
        <v>1.249493</v>
      </c>
    </row>
    <row r="48" spans="1:4" x14ac:dyDescent="0.3">
      <c r="A48">
        <v>91061.61</v>
      </c>
      <c r="B48">
        <v>1.0921970000000001</v>
      </c>
      <c r="C48">
        <v>71965.899999999994</v>
      </c>
      <c r="D48">
        <v>1.2574000000000001</v>
      </c>
    </row>
    <row r="49" spans="1:4" x14ac:dyDescent="0.3">
      <c r="A49">
        <v>111808.8</v>
      </c>
      <c r="B49">
        <v>1.34616</v>
      </c>
      <c r="C49">
        <v>62967.07</v>
      </c>
      <c r="D49">
        <v>1.120185</v>
      </c>
    </row>
    <row r="50" spans="1:4" x14ac:dyDescent="0.3">
      <c r="A50">
        <v>104149.8</v>
      </c>
      <c r="B50">
        <v>1.255609</v>
      </c>
      <c r="C50">
        <v>78123.490000000005</v>
      </c>
      <c r="D50">
        <v>1.392887</v>
      </c>
    </row>
    <row r="51" spans="1:4" x14ac:dyDescent="0.3">
      <c r="A51">
        <v>108438.8</v>
      </c>
      <c r="B51">
        <v>1.285013</v>
      </c>
      <c r="C51">
        <v>71531.64</v>
      </c>
      <c r="D51">
        <v>1.2672779999999999</v>
      </c>
    </row>
    <row r="52" spans="1:4" x14ac:dyDescent="0.3">
      <c r="A52">
        <v>112201.9</v>
      </c>
      <c r="B52">
        <v>1.344006</v>
      </c>
      <c r="C52">
        <v>70038.289999999994</v>
      </c>
      <c r="D52">
        <v>1.2532019999999999</v>
      </c>
    </row>
    <row r="53" spans="1:4" x14ac:dyDescent="0.3">
      <c r="A53">
        <v>108875.8</v>
      </c>
      <c r="B53">
        <v>1.2938529999999999</v>
      </c>
      <c r="C53">
        <v>69734.75</v>
      </c>
      <c r="D53">
        <v>1.206798</v>
      </c>
    </row>
    <row r="54" spans="1:4" x14ac:dyDescent="0.3">
      <c r="A54">
        <v>104035.6</v>
      </c>
      <c r="B54">
        <v>1.2394879999999999</v>
      </c>
      <c r="C54">
        <v>68762.990000000005</v>
      </c>
      <c r="D54">
        <v>1.2366509999999999</v>
      </c>
    </row>
    <row r="55" spans="1:4" x14ac:dyDescent="0.3">
      <c r="A55">
        <v>89316.84</v>
      </c>
      <c r="B55">
        <v>1.0548519999999999</v>
      </c>
      <c r="C55">
        <v>74965.440000000002</v>
      </c>
      <c r="D55">
        <v>1.372382</v>
      </c>
    </row>
    <row r="56" spans="1:4" x14ac:dyDescent="0.3">
      <c r="A56">
        <v>98181.43</v>
      </c>
      <c r="B56">
        <v>1.1735530000000001</v>
      </c>
      <c r="C56">
        <v>59264.27</v>
      </c>
      <c r="D56">
        <v>1.0449809999999999</v>
      </c>
    </row>
    <row r="57" spans="1:4" x14ac:dyDescent="0.3">
      <c r="A57">
        <v>101407.6</v>
      </c>
      <c r="B57">
        <v>1.223973</v>
      </c>
      <c r="C57">
        <v>67879.73</v>
      </c>
      <c r="D57">
        <v>1.17014</v>
      </c>
    </row>
    <row r="58" spans="1:4" x14ac:dyDescent="0.3">
      <c r="A58">
        <v>124076.7</v>
      </c>
      <c r="B58">
        <v>1.488253</v>
      </c>
      <c r="C58">
        <v>72567.16</v>
      </c>
      <c r="D58">
        <v>1.261341</v>
      </c>
    </row>
    <row r="59" spans="1:4" x14ac:dyDescent="0.3">
      <c r="A59">
        <v>116899.5</v>
      </c>
      <c r="B59">
        <v>1.3977580000000001</v>
      </c>
      <c r="C59">
        <v>81670.38</v>
      </c>
      <c r="D59">
        <v>1.4922230000000001</v>
      </c>
    </row>
    <row r="60" spans="1:4" x14ac:dyDescent="0.3">
      <c r="A60">
        <v>95218.58</v>
      </c>
      <c r="B60">
        <v>1.1359159999999999</v>
      </c>
      <c r="C60">
        <v>66703.360000000001</v>
      </c>
      <c r="D60">
        <v>1.178471</v>
      </c>
    </row>
    <row r="61" spans="1:4" x14ac:dyDescent="0.3">
      <c r="A61">
        <v>90362.880000000005</v>
      </c>
      <c r="B61">
        <v>1.0755999999999999</v>
      </c>
      <c r="C61">
        <v>77534.73</v>
      </c>
      <c r="D61">
        <v>1.386045</v>
      </c>
    </row>
    <row r="62" spans="1:4" x14ac:dyDescent="0.3">
      <c r="A62">
        <v>101170</v>
      </c>
      <c r="B62">
        <v>1.220772</v>
      </c>
      <c r="C62">
        <v>71573.149999999994</v>
      </c>
      <c r="D62">
        <v>1.292778</v>
      </c>
    </row>
    <row r="63" spans="1:4" x14ac:dyDescent="0.3">
      <c r="A63">
        <v>100578.8</v>
      </c>
      <c r="B63">
        <v>1.203694</v>
      </c>
      <c r="C63">
        <v>70851.41</v>
      </c>
      <c r="D63">
        <v>1.268232</v>
      </c>
    </row>
    <row r="64" spans="1:4" x14ac:dyDescent="0.3">
      <c r="A64">
        <v>107844.2</v>
      </c>
      <c r="B64">
        <v>1.2896570000000001</v>
      </c>
      <c r="C64">
        <v>73238.87</v>
      </c>
      <c r="D64">
        <v>1.34724</v>
      </c>
    </row>
    <row r="65" spans="1:4" x14ac:dyDescent="0.3">
      <c r="A65">
        <v>110329.8</v>
      </c>
      <c r="B65">
        <v>1.3161510000000001</v>
      </c>
      <c r="C65">
        <v>66190.600000000006</v>
      </c>
      <c r="D65">
        <v>1.157694</v>
      </c>
    </row>
    <row r="66" spans="1:4" x14ac:dyDescent="0.3">
      <c r="A66">
        <v>94409.01</v>
      </c>
      <c r="B66">
        <v>1.1308819999999999</v>
      </c>
      <c r="C66">
        <v>66840.479999999996</v>
      </c>
      <c r="D66">
        <v>1.188245</v>
      </c>
    </row>
    <row r="67" spans="1:4" x14ac:dyDescent="0.3">
      <c r="A67">
        <v>101422.1</v>
      </c>
      <c r="B67">
        <v>1.202321</v>
      </c>
      <c r="C67">
        <v>64072.07</v>
      </c>
      <c r="D67">
        <v>1.113999</v>
      </c>
    </row>
    <row r="68" spans="1:4" x14ac:dyDescent="0.3">
      <c r="A68">
        <v>97324.63</v>
      </c>
      <c r="B68">
        <v>1.1658269999999999</v>
      </c>
      <c r="C68">
        <v>72246.59</v>
      </c>
      <c r="D68">
        <v>1.2876460000000001</v>
      </c>
    </row>
    <row r="69" spans="1:4" x14ac:dyDescent="0.3">
      <c r="A69">
        <v>102544.3</v>
      </c>
      <c r="B69">
        <v>1.2263310000000001</v>
      </c>
      <c r="C69">
        <v>66471.38</v>
      </c>
      <c r="D69">
        <v>1.2046209999999999</v>
      </c>
    </row>
    <row r="70" spans="1:4" x14ac:dyDescent="0.3">
      <c r="A70">
        <v>103137</v>
      </c>
      <c r="B70">
        <v>1.2411049999999999</v>
      </c>
      <c r="C70">
        <v>70404.2</v>
      </c>
      <c r="D70">
        <v>1.2436879999999999</v>
      </c>
    </row>
    <row r="71" spans="1:4" x14ac:dyDescent="0.3">
      <c r="A71">
        <v>99205.41</v>
      </c>
      <c r="B71">
        <v>1.1913659999999999</v>
      </c>
      <c r="C71">
        <v>77861.11</v>
      </c>
      <c r="D71">
        <v>1.410115</v>
      </c>
    </row>
    <row r="72" spans="1:4" x14ac:dyDescent="0.3">
      <c r="A72">
        <v>105488.3</v>
      </c>
      <c r="B72">
        <v>1.2492780000000001</v>
      </c>
      <c r="C72">
        <v>76603.23</v>
      </c>
      <c r="D72">
        <v>1.3433520000000001</v>
      </c>
    </row>
    <row r="73" spans="1:4" x14ac:dyDescent="0.3">
      <c r="A73">
        <v>109199.8</v>
      </c>
      <c r="B73">
        <v>1.3208200000000001</v>
      </c>
      <c r="C73">
        <v>66842.45</v>
      </c>
      <c r="D73">
        <v>1.1963969999999999</v>
      </c>
    </row>
    <row r="74" spans="1:4" x14ac:dyDescent="0.3">
      <c r="A74">
        <v>102332.3</v>
      </c>
      <c r="B74">
        <v>1.216853</v>
      </c>
      <c r="C74">
        <v>65764.710000000006</v>
      </c>
      <c r="D74">
        <v>1.165586</v>
      </c>
    </row>
    <row r="75" spans="1:4" x14ac:dyDescent="0.3">
      <c r="A75">
        <v>114367.2</v>
      </c>
      <c r="B75">
        <v>1.373883</v>
      </c>
      <c r="C75">
        <v>79455.09</v>
      </c>
      <c r="D75">
        <v>1.4340349999999999</v>
      </c>
    </row>
    <row r="76" spans="1:4" x14ac:dyDescent="0.3">
      <c r="A76">
        <v>110840.9</v>
      </c>
      <c r="B76">
        <v>1.3213090000000001</v>
      </c>
      <c r="C76">
        <v>75497.97</v>
      </c>
      <c r="D76">
        <v>1.3228420000000001</v>
      </c>
    </row>
    <row r="77" spans="1:4" x14ac:dyDescent="0.3">
      <c r="A77">
        <v>106029.5</v>
      </c>
      <c r="B77">
        <v>1.2574810000000001</v>
      </c>
      <c r="C77">
        <v>68567.710000000006</v>
      </c>
      <c r="D77">
        <v>1.201187</v>
      </c>
    </row>
    <row r="78" spans="1:4" x14ac:dyDescent="0.3">
      <c r="A78">
        <v>98351.91</v>
      </c>
      <c r="B78">
        <v>1.1729810000000001</v>
      </c>
      <c r="C78">
        <v>68689.19</v>
      </c>
      <c r="D78">
        <v>1.237884</v>
      </c>
    </row>
    <row r="79" spans="1:4" x14ac:dyDescent="0.3">
      <c r="A79">
        <v>105142.7</v>
      </c>
      <c r="B79">
        <v>1.288341</v>
      </c>
      <c r="C79">
        <v>75895.77</v>
      </c>
      <c r="D79">
        <v>1.350646</v>
      </c>
    </row>
    <row r="80" spans="1:4" x14ac:dyDescent="0.3">
      <c r="A80">
        <v>116664.5</v>
      </c>
      <c r="B80">
        <v>1.38504</v>
      </c>
      <c r="C80">
        <v>63480.41</v>
      </c>
      <c r="D80">
        <v>1.1481699999999999</v>
      </c>
    </row>
    <row r="81" spans="1:4" x14ac:dyDescent="0.3">
      <c r="A81">
        <v>107450.1</v>
      </c>
      <c r="B81">
        <v>1.278111</v>
      </c>
      <c r="C81">
        <v>79322.2</v>
      </c>
      <c r="D81">
        <v>1.4335089999999999</v>
      </c>
    </row>
    <row r="82" spans="1:4" x14ac:dyDescent="0.3">
      <c r="A82">
        <v>100388.5</v>
      </c>
      <c r="B82">
        <v>1.195438</v>
      </c>
      <c r="C82">
        <v>59392.28</v>
      </c>
      <c r="D82">
        <v>1.0511790000000001</v>
      </c>
    </row>
    <row r="83" spans="1:4" x14ac:dyDescent="0.3">
      <c r="A83">
        <v>97186.02</v>
      </c>
      <c r="B83">
        <v>1.166547</v>
      </c>
      <c r="C83">
        <v>73362.559999999998</v>
      </c>
      <c r="D83">
        <v>1.30125</v>
      </c>
    </row>
    <row r="84" spans="1:4" x14ac:dyDescent="0.3">
      <c r="A84">
        <v>95148.52</v>
      </c>
      <c r="B84">
        <v>1.1463209999999999</v>
      </c>
      <c r="C84">
        <v>84415.98</v>
      </c>
      <c r="D84">
        <v>1.5244949999999999</v>
      </c>
    </row>
    <row r="85" spans="1:4" x14ac:dyDescent="0.3">
      <c r="A85">
        <v>113856.2</v>
      </c>
      <c r="B85">
        <v>1.3587549999999999</v>
      </c>
      <c r="C85">
        <v>66367.03</v>
      </c>
      <c r="D85">
        <v>1.1666700000000001</v>
      </c>
    </row>
    <row r="86" spans="1:4" x14ac:dyDescent="0.3">
      <c r="A86">
        <v>91749.55</v>
      </c>
      <c r="B86">
        <v>1.104395</v>
      </c>
      <c r="C86">
        <v>66437.58</v>
      </c>
      <c r="D86">
        <v>1.1740139999999999</v>
      </c>
    </row>
    <row r="87" spans="1:4" x14ac:dyDescent="0.3">
      <c r="A87">
        <v>107794.9</v>
      </c>
      <c r="B87">
        <v>1.2883279999999999</v>
      </c>
      <c r="C87">
        <v>76822.27</v>
      </c>
      <c r="D87">
        <v>1.368611</v>
      </c>
    </row>
    <row r="88" spans="1:4" x14ac:dyDescent="0.3">
      <c r="A88">
        <v>108965.7</v>
      </c>
      <c r="B88">
        <v>1.3003720000000001</v>
      </c>
      <c r="C88">
        <v>66035.64</v>
      </c>
      <c r="D88">
        <v>1.190585</v>
      </c>
    </row>
    <row r="89" spans="1:4" x14ac:dyDescent="0.3">
      <c r="A89">
        <v>112126.39999999999</v>
      </c>
      <c r="B89">
        <v>1.355912</v>
      </c>
      <c r="C89">
        <v>76037.5</v>
      </c>
      <c r="D89">
        <v>1.371434</v>
      </c>
    </row>
    <row r="90" spans="1:4" x14ac:dyDescent="0.3">
      <c r="A90">
        <v>96345.26</v>
      </c>
      <c r="B90">
        <v>1.140299</v>
      </c>
      <c r="C90">
        <v>79071.990000000005</v>
      </c>
      <c r="D90">
        <v>1.3988640000000001</v>
      </c>
    </row>
    <row r="91" spans="1:4" x14ac:dyDescent="0.3">
      <c r="A91">
        <v>97833.43</v>
      </c>
      <c r="B91">
        <v>1.184963</v>
      </c>
      <c r="C91">
        <v>74272.22</v>
      </c>
      <c r="D91">
        <v>1.3371310000000001</v>
      </c>
    </row>
    <row r="92" spans="1:4" x14ac:dyDescent="0.3">
      <c r="A92">
        <v>101785.5</v>
      </c>
      <c r="B92">
        <v>1.2155130000000001</v>
      </c>
      <c r="C92">
        <v>71987.289999999994</v>
      </c>
      <c r="D92">
        <v>1.2794220000000001</v>
      </c>
    </row>
    <row r="93" spans="1:4" x14ac:dyDescent="0.3">
      <c r="A93">
        <v>94574.15</v>
      </c>
      <c r="B93">
        <v>1.122779</v>
      </c>
      <c r="C93">
        <v>66543.89</v>
      </c>
      <c r="D93">
        <v>1.17424</v>
      </c>
    </row>
    <row r="94" spans="1:4" x14ac:dyDescent="0.3">
      <c r="A94">
        <v>105941</v>
      </c>
      <c r="B94">
        <v>1.2846550000000001</v>
      </c>
      <c r="C94">
        <v>62751.82</v>
      </c>
      <c r="D94">
        <v>1.116611</v>
      </c>
    </row>
    <row r="95" spans="1:4" x14ac:dyDescent="0.3">
      <c r="A95">
        <v>106829.5</v>
      </c>
      <c r="B95">
        <v>1.2677689999999999</v>
      </c>
      <c r="C95">
        <v>64000.160000000003</v>
      </c>
      <c r="D95">
        <v>1.1176520000000001</v>
      </c>
    </row>
    <row r="96" spans="1:4" x14ac:dyDescent="0.3">
      <c r="A96">
        <v>99408.86</v>
      </c>
      <c r="B96">
        <v>1.1940390000000001</v>
      </c>
      <c r="C96">
        <v>71069.87</v>
      </c>
      <c r="D96">
        <v>1.249593</v>
      </c>
    </row>
    <row r="97" spans="1:4" x14ac:dyDescent="0.3">
      <c r="A97">
        <v>101993</v>
      </c>
      <c r="B97">
        <v>1.218745</v>
      </c>
      <c r="C97">
        <v>66970.13</v>
      </c>
      <c r="D97">
        <v>1.185621</v>
      </c>
    </row>
    <row r="98" spans="1:4" x14ac:dyDescent="0.3">
      <c r="A98">
        <v>98374.16</v>
      </c>
      <c r="B98">
        <v>1.187702</v>
      </c>
      <c r="C98">
        <v>66969.58</v>
      </c>
      <c r="D98">
        <v>1.1647130000000001</v>
      </c>
    </row>
    <row r="99" spans="1:4" x14ac:dyDescent="0.3">
      <c r="A99">
        <v>113637</v>
      </c>
      <c r="B99">
        <v>1.3480559999999999</v>
      </c>
      <c r="C99">
        <v>70445.84</v>
      </c>
      <c r="D99">
        <v>1.2472650000000001</v>
      </c>
    </row>
    <row r="100" spans="1:4" x14ac:dyDescent="0.3">
      <c r="A100">
        <v>120501.7</v>
      </c>
      <c r="B100">
        <v>1.4340090000000001</v>
      </c>
      <c r="C100">
        <v>71150.429999999993</v>
      </c>
      <c r="D100">
        <v>1.2778560000000001</v>
      </c>
    </row>
    <row r="101" spans="1:4" x14ac:dyDescent="0.3">
      <c r="A101">
        <v>95279.94</v>
      </c>
      <c r="B101">
        <v>1.1446879999999999</v>
      </c>
      <c r="C101">
        <v>79537.789999999994</v>
      </c>
      <c r="D101">
        <v>1.4244810000000001</v>
      </c>
    </row>
    <row r="102" spans="1:4" x14ac:dyDescent="0.3">
      <c r="A102">
        <v>102680</v>
      </c>
      <c r="B102">
        <v>1.2256739999999999</v>
      </c>
      <c r="C102">
        <v>68663.58</v>
      </c>
      <c r="D102">
        <v>1.2181850000000001</v>
      </c>
    </row>
    <row r="103" spans="1:4" x14ac:dyDescent="0.3">
      <c r="A103">
        <v>103283.8</v>
      </c>
      <c r="B103">
        <v>1.2323729999999999</v>
      </c>
      <c r="C103">
        <v>79999</v>
      </c>
      <c r="D103">
        <v>1.4136280000000001</v>
      </c>
    </row>
    <row r="104" spans="1:4" x14ac:dyDescent="0.3">
      <c r="A104">
        <v>119255.6</v>
      </c>
      <c r="B104">
        <v>1.4258690000000001</v>
      </c>
      <c r="C104">
        <v>63567.92</v>
      </c>
      <c r="D104">
        <v>1.1218410000000001</v>
      </c>
    </row>
    <row r="105" spans="1:4" x14ac:dyDescent="0.3">
      <c r="A105">
        <v>100927.8</v>
      </c>
      <c r="B105">
        <v>1.200847</v>
      </c>
      <c r="C105">
        <v>76795.98</v>
      </c>
      <c r="D105">
        <v>1.369068</v>
      </c>
    </row>
    <row r="106" spans="1:4" x14ac:dyDescent="0.3">
      <c r="A106">
        <v>110421.7</v>
      </c>
      <c r="B106">
        <v>1.320891</v>
      </c>
      <c r="C106">
        <v>65699.490000000005</v>
      </c>
      <c r="D106">
        <v>1.1855059999999999</v>
      </c>
    </row>
    <row r="107" spans="1:4" x14ac:dyDescent="0.3">
      <c r="A107">
        <v>101083.3</v>
      </c>
      <c r="B107">
        <v>1.2019629999999999</v>
      </c>
      <c r="C107">
        <v>69745.789999999994</v>
      </c>
      <c r="D107">
        <v>1.247188</v>
      </c>
    </row>
    <row r="108" spans="1:4" x14ac:dyDescent="0.3">
      <c r="A108">
        <v>107268.7</v>
      </c>
      <c r="B108">
        <v>1.2936000000000001</v>
      </c>
      <c r="C108">
        <v>75391.05</v>
      </c>
      <c r="D108">
        <v>1.3515889999999999</v>
      </c>
    </row>
    <row r="109" spans="1:4" x14ac:dyDescent="0.3">
      <c r="A109">
        <v>103117.5</v>
      </c>
      <c r="B109">
        <v>1.231732</v>
      </c>
      <c r="C109">
        <v>64248.24</v>
      </c>
      <c r="D109">
        <v>1.1274189999999999</v>
      </c>
    </row>
    <row r="110" spans="1:4" x14ac:dyDescent="0.3">
      <c r="A110">
        <v>105280.9</v>
      </c>
      <c r="B110">
        <v>1.263309</v>
      </c>
      <c r="C110">
        <v>76076.3</v>
      </c>
      <c r="D110">
        <v>1.323088</v>
      </c>
    </row>
    <row r="111" spans="1:4" x14ac:dyDescent="0.3">
      <c r="A111">
        <v>108508.8</v>
      </c>
      <c r="B111">
        <v>1.3108690000000001</v>
      </c>
      <c r="C111">
        <v>76061.240000000005</v>
      </c>
      <c r="D111">
        <v>1.3307629999999999</v>
      </c>
    </row>
    <row r="112" spans="1:4" x14ac:dyDescent="0.3">
      <c r="A112">
        <v>117849.9</v>
      </c>
      <c r="B112">
        <v>1.4126810000000001</v>
      </c>
      <c r="C112">
        <v>80311.45</v>
      </c>
      <c r="D112">
        <v>1.4504779999999999</v>
      </c>
    </row>
    <row r="113" spans="1:4" x14ac:dyDescent="0.3">
      <c r="A113">
        <v>114440.3</v>
      </c>
      <c r="B113">
        <v>1.3517999999999999</v>
      </c>
      <c r="C113">
        <v>69242.62</v>
      </c>
      <c r="D113">
        <v>1.2322820000000001</v>
      </c>
    </row>
    <row r="114" spans="1:4" x14ac:dyDescent="0.3">
      <c r="A114">
        <v>110040.2</v>
      </c>
      <c r="B114">
        <v>1.3335570000000001</v>
      </c>
      <c r="C114">
        <v>72744.69</v>
      </c>
      <c r="D114">
        <v>1.2912589999999999</v>
      </c>
    </row>
    <row r="115" spans="1:4" x14ac:dyDescent="0.3">
      <c r="A115">
        <v>93548.09</v>
      </c>
      <c r="B115">
        <v>1.1174900000000001</v>
      </c>
      <c r="C115">
        <v>67751.41</v>
      </c>
      <c r="D115">
        <v>1.1922729999999999</v>
      </c>
    </row>
    <row r="116" spans="1:4" x14ac:dyDescent="0.3">
      <c r="A116">
        <v>114368.9</v>
      </c>
      <c r="B116">
        <v>1.3744700000000001</v>
      </c>
      <c r="C116">
        <v>69954.86</v>
      </c>
      <c r="D116">
        <v>1.2712220000000001</v>
      </c>
    </row>
    <row r="117" spans="1:4" x14ac:dyDescent="0.3">
      <c r="A117">
        <v>124431.3</v>
      </c>
      <c r="B117">
        <v>1.493007</v>
      </c>
      <c r="C117">
        <v>82966.34</v>
      </c>
      <c r="D117">
        <v>1.440483</v>
      </c>
    </row>
    <row r="118" spans="1:4" x14ac:dyDescent="0.3">
      <c r="A118">
        <v>104421.4</v>
      </c>
      <c r="B118">
        <v>1.251978</v>
      </c>
      <c r="C118">
        <v>67555.12</v>
      </c>
      <c r="D118">
        <v>1.205284</v>
      </c>
    </row>
    <row r="119" spans="1:4" x14ac:dyDescent="0.3">
      <c r="A119">
        <v>111918.7</v>
      </c>
      <c r="B119">
        <v>1.361734</v>
      </c>
      <c r="C119">
        <v>74023.56</v>
      </c>
      <c r="D119">
        <v>1.32402</v>
      </c>
    </row>
    <row r="120" spans="1:4" x14ac:dyDescent="0.3">
      <c r="A120">
        <v>90411.7</v>
      </c>
      <c r="B120">
        <v>1.0823469999999999</v>
      </c>
      <c r="C120">
        <v>67248.850000000006</v>
      </c>
      <c r="D120">
        <v>1.2097850000000001</v>
      </c>
    </row>
    <row r="121" spans="1:4" x14ac:dyDescent="0.3">
      <c r="A121">
        <v>99745.65</v>
      </c>
      <c r="B121">
        <v>1.2069129999999999</v>
      </c>
      <c r="C121">
        <v>68594</v>
      </c>
      <c r="D121">
        <v>1.218583</v>
      </c>
    </row>
    <row r="122" spans="1:4" x14ac:dyDescent="0.3">
      <c r="A122">
        <v>93641.47</v>
      </c>
      <c r="B122">
        <v>1.1090990000000001</v>
      </c>
      <c r="C122">
        <v>77133.09</v>
      </c>
      <c r="D122">
        <v>1.38784</v>
      </c>
    </row>
    <row r="123" spans="1:4" x14ac:dyDescent="0.3">
      <c r="A123">
        <v>109633.9</v>
      </c>
      <c r="B123">
        <v>1.3081529999999999</v>
      </c>
      <c r="C123">
        <v>65596.87</v>
      </c>
      <c r="D123">
        <v>1.159103</v>
      </c>
    </row>
    <row r="124" spans="1:4" x14ac:dyDescent="0.3">
      <c r="A124">
        <v>107590.39999999999</v>
      </c>
      <c r="B124">
        <v>1.296422</v>
      </c>
      <c r="C124">
        <v>71409.41</v>
      </c>
      <c r="D124">
        <v>1.245236</v>
      </c>
    </row>
    <row r="125" spans="1:4" x14ac:dyDescent="0.3">
      <c r="A125">
        <v>98170.41</v>
      </c>
      <c r="B125">
        <v>1.176442</v>
      </c>
      <c r="C125">
        <v>78076.08</v>
      </c>
      <c r="D125">
        <v>1.3951389999999999</v>
      </c>
    </row>
    <row r="126" spans="1:4" x14ac:dyDescent="0.3">
      <c r="A126">
        <v>97477.46</v>
      </c>
      <c r="B126">
        <v>1.153319</v>
      </c>
      <c r="C126">
        <v>60836.71</v>
      </c>
      <c r="D126">
        <v>1.08016</v>
      </c>
    </row>
    <row r="127" spans="1:4" x14ac:dyDescent="0.3">
      <c r="A127">
        <v>105350.6</v>
      </c>
      <c r="B127">
        <v>1.263423</v>
      </c>
      <c r="C127">
        <v>69125.399999999994</v>
      </c>
      <c r="D127">
        <v>1.2068479999999999</v>
      </c>
    </row>
    <row r="128" spans="1:4" x14ac:dyDescent="0.3">
      <c r="A128">
        <v>109722</v>
      </c>
      <c r="B128">
        <v>1.310492</v>
      </c>
      <c r="C128">
        <v>76536.06</v>
      </c>
      <c r="D128">
        <v>1.365648</v>
      </c>
    </row>
    <row r="129" spans="1:4" x14ac:dyDescent="0.3">
      <c r="A129">
        <v>103786</v>
      </c>
      <c r="B129">
        <v>1.2462740000000001</v>
      </c>
      <c r="C129">
        <v>72141.279999999999</v>
      </c>
      <c r="D129">
        <v>1.2523310000000001</v>
      </c>
    </row>
    <row r="130" spans="1:4" x14ac:dyDescent="0.3">
      <c r="A130">
        <v>94570.28</v>
      </c>
      <c r="B130">
        <v>1.1287720000000001</v>
      </c>
      <c r="C130">
        <v>64837.57</v>
      </c>
      <c r="D130">
        <v>1.1588480000000001</v>
      </c>
    </row>
    <row r="131" spans="1:4" x14ac:dyDescent="0.3">
      <c r="A131">
        <v>105916.9</v>
      </c>
      <c r="B131">
        <v>1.2597389999999999</v>
      </c>
      <c r="C131">
        <v>70301.45</v>
      </c>
      <c r="D131">
        <v>1.2412289999999999</v>
      </c>
    </row>
    <row r="132" spans="1:4" x14ac:dyDescent="0.3">
      <c r="A132">
        <v>109525</v>
      </c>
      <c r="B132">
        <v>1.305877</v>
      </c>
      <c r="C132">
        <v>86191.79</v>
      </c>
      <c r="D132">
        <v>1.527728</v>
      </c>
    </row>
    <row r="133" spans="1:4" x14ac:dyDescent="0.3">
      <c r="A133">
        <v>104308.6</v>
      </c>
      <c r="B133">
        <v>1.259571</v>
      </c>
      <c r="C133">
        <v>70790.990000000005</v>
      </c>
      <c r="D133">
        <v>1.248642</v>
      </c>
    </row>
    <row r="134" spans="1:4" x14ac:dyDescent="0.3">
      <c r="A134">
        <v>111047.5</v>
      </c>
      <c r="B134">
        <v>1.315631</v>
      </c>
      <c r="C134">
        <v>61250.879999999997</v>
      </c>
      <c r="D134">
        <v>1.0568550000000001</v>
      </c>
    </row>
    <row r="135" spans="1:4" x14ac:dyDescent="0.3">
      <c r="A135">
        <v>93831.66</v>
      </c>
      <c r="B135">
        <v>1.120171</v>
      </c>
      <c r="C135">
        <v>71914.25</v>
      </c>
      <c r="D135">
        <v>1.280592</v>
      </c>
    </row>
    <row r="136" spans="1:4" x14ac:dyDescent="0.3">
      <c r="A136">
        <v>81620.59</v>
      </c>
      <c r="B136">
        <v>0.97840870000000002</v>
      </c>
      <c r="C136">
        <v>62246.83</v>
      </c>
      <c r="D136">
        <v>1.0927629999999999</v>
      </c>
    </row>
    <row r="137" spans="1:4" x14ac:dyDescent="0.3">
      <c r="A137">
        <v>104822.1</v>
      </c>
      <c r="B137">
        <v>1.237724</v>
      </c>
      <c r="C137">
        <v>62269.26</v>
      </c>
      <c r="D137">
        <v>1.088886</v>
      </c>
    </row>
    <row r="138" spans="1:4" x14ac:dyDescent="0.3">
      <c r="A138">
        <v>106754.2</v>
      </c>
      <c r="B138">
        <v>1.2769569999999999</v>
      </c>
      <c r="C138">
        <v>70338.48</v>
      </c>
      <c r="D138">
        <v>1.267363</v>
      </c>
    </row>
    <row r="139" spans="1:4" x14ac:dyDescent="0.3">
      <c r="A139">
        <v>113049.8</v>
      </c>
      <c r="B139">
        <v>1.3704449999999999</v>
      </c>
      <c r="C139">
        <v>68203.72</v>
      </c>
      <c r="D139">
        <v>1.218251</v>
      </c>
    </row>
    <row r="140" spans="1:4" x14ac:dyDescent="0.3">
      <c r="A140">
        <v>110784.7</v>
      </c>
      <c r="B140">
        <v>1.3385260000000001</v>
      </c>
      <c r="C140">
        <v>81385.570000000007</v>
      </c>
      <c r="D140">
        <v>1.445892</v>
      </c>
    </row>
    <row r="141" spans="1:4" x14ac:dyDescent="0.3">
      <c r="A141">
        <v>105440.8</v>
      </c>
      <c r="B141">
        <v>1.2673460000000001</v>
      </c>
      <c r="C141">
        <v>75996.570000000007</v>
      </c>
      <c r="D141">
        <v>1.3364879999999999</v>
      </c>
    </row>
    <row r="142" spans="1:4" x14ac:dyDescent="0.3">
      <c r="A142">
        <v>113242.5</v>
      </c>
      <c r="B142">
        <v>1.3512379999999999</v>
      </c>
      <c r="C142">
        <v>71431.5</v>
      </c>
      <c r="D142">
        <v>1.2745340000000001</v>
      </c>
    </row>
    <row r="143" spans="1:4" x14ac:dyDescent="0.3">
      <c r="A143">
        <v>101715.1</v>
      </c>
      <c r="B143">
        <v>1.2193350000000001</v>
      </c>
      <c r="C143">
        <v>67116.070000000007</v>
      </c>
      <c r="D143">
        <v>1.209886</v>
      </c>
    </row>
    <row r="144" spans="1:4" x14ac:dyDescent="0.3">
      <c r="A144">
        <v>96706.03</v>
      </c>
      <c r="B144">
        <v>1.1664870000000001</v>
      </c>
      <c r="C144">
        <v>70994.23</v>
      </c>
      <c r="D144">
        <v>1.2575499999999999</v>
      </c>
    </row>
    <row r="145" spans="1:4" x14ac:dyDescent="0.3">
      <c r="A145">
        <v>107796.9</v>
      </c>
      <c r="B145">
        <v>1.293404</v>
      </c>
      <c r="C145">
        <v>69204.67</v>
      </c>
      <c r="D145">
        <v>1.2668919999999999</v>
      </c>
    </row>
    <row r="146" spans="1:4" x14ac:dyDescent="0.3">
      <c r="A146">
        <v>111750.1</v>
      </c>
      <c r="B146">
        <v>1.3172999999999999</v>
      </c>
      <c r="C146">
        <v>74177.16</v>
      </c>
      <c r="D146">
        <v>1.332236</v>
      </c>
    </row>
    <row r="147" spans="1:4" x14ac:dyDescent="0.3">
      <c r="A147">
        <v>88222.18</v>
      </c>
      <c r="B147">
        <v>1.066038</v>
      </c>
      <c r="C147">
        <v>65003.89</v>
      </c>
      <c r="D147">
        <v>1.1474850000000001</v>
      </c>
    </row>
    <row r="148" spans="1:4" x14ac:dyDescent="0.3">
      <c r="A148">
        <v>95442.17</v>
      </c>
      <c r="B148">
        <v>1.1301600000000001</v>
      </c>
      <c r="C148">
        <v>68823.05</v>
      </c>
      <c r="D148">
        <v>1.2122790000000001</v>
      </c>
    </row>
    <row r="149" spans="1:4" x14ac:dyDescent="0.3">
      <c r="A149">
        <v>125225.4</v>
      </c>
      <c r="B149">
        <v>1.4975540000000001</v>
      </c>
      <c r="C149">
        <v>65061.2</v>
      </c>
      <c r="D149">
        <v>1.114061</v>
      </c>
    </row>
    <row r="150" spans="1:4" x14ac:dyDescent="0.3">
      <c r="A150">
        <v>85928.77</v>
      </c>
      <c r="B150">
        <v>1.0288060000000001</v>
      </c>
      <c r="C150">
        <v>58937.69</v>
      </c>
      <c r="D150">
        <v>1.0282750000000001</v>
      </c>
    </row>
    <row r="151" spans="1:4" x14ac:dyDescent="0.3">
      <c r="A151">
        <v>104472.4</v>
      </c>
      <c r="B151">
        <v>1.2578309999999999</v>
      </c>
      <c r="C151">
        <v>66997.259999999995</v>
      </c>
      <c r="D151">
        <v>1.1977059999999999</v>
      </c>
    </row>
    <row r="152" spans="1:4" x14ac:dyDescent="0.3">
      <c r="A152">
        <v>102308.2</v>
      </c>
      <c r="B152">
        <v>1.2195940000000001</v>
      </c>
      <c r="C152">
        <v>72459.92</v>
      </c>
      <c r="D152">
        <v>1.2850509999999999</v>
      </c>
    </row>
    <row r="153" spans="1:4" x14ac:dyDescent="0.3">
      <c r="A153">
        <v>112819.6</v>
      </c>
      <c r="B153">
        <v>1.331725</v>
      </c>
      <c r="C153">
        <v>70048.52</v>
      </c>
      <c r="D153">
        <v>1.2641579999999999</v>
      </c>
    </row>
    <row r="154" spans="1:4" x14ac:dyDescent="0.3">
      <c r="A154">
        <v>99870.83</v>
      </c>
      <c r="B154">
        <v>1.197559</v>
      </c>
      <c r="C154">
        <v>79032.08</v>
      </c>
      <c r="D154">
        <v>1.398633</v>
      </c>
    </row>
    <row r="155" spans="1:4" x14ac:dyDescent="0.3">
      <c r="A155">
        <v>97271.41</v>
      </c>
      <c r="B155">
        <v>1.1547689999999999</v>
      </c>
      <c r="C155">
        <v>70894.89</v>
      </c>
      <c r="D155">
        <v>1.267611</v>
      </c>
    </row>
    <row r="156" spans="1:4" x14ac:dyDescent="0.3">
      <c r="A156">
        <v>108736.1</v>
      </c>
      <c r="B156">
        <v>1.2906470000000001</v>
      </c>
      <c r="C156">
        <v>68447.350000000006</v>
      </c>
      <c r="D156">
        <v>1.2102630000000001</v>
      </c>
    </row>
    <row r="157" spans="1:4" x14ac:dyDescent="0.3">
      <c r="A157">
        <v>100700.4</v>
      </c>
      <c r="B157">
        <v>1.205114</v>
      </c>
      <c r="C157">
        <v>56905.39</v>
      </c>
      <c r="D157">
        <v>1.018051</v>
      </c>
    </row>
    <row r="158" spans="1:4" x14ac:dyDescent="0.3">
      <c r="A158">
        <v>102054.3</v>
      </c>
      <c r="B158">
        <v>1.220205</v>
      </c>
      <c r="C158">
        <v>60872.68</v>
      </c>
      <c r="D158">
        <v>1.035501</v>
      </c>
    </row>
    <row r="159" spans="1:4" x14ac:dyDescent="0.3">
      <c r="A159">
        <v>105417.8</v>
      </c>
      <c r="B159">
        <v>1.248607</v>
      </c>
      <c r="C159">
        <v>67107.44</v>
      </c>
      <c r="D159">
        <v>1.1781919999999999</v>
      </c>
    </row>
    <row r="160" spans="1:4" x14ac:dyDescent="0.3">
      <c r="A160">
        <v>107644.3</v>
      </c>
      <c r="B160">
        <v>1.300684</v>
      </c>
      <c r="C160">
        <v>71143.789999999994</v>
      </c>
      <c r="D160">
        <v>1.2313620000000001</v>
      </c>
    </row>
    <row r="161" spans="1:4" x14ac:dyDescent="0.3">
      <c r="A161">
        <v>103549.3</v>
      </c>
      <c r="B161">
        <v>1.2453419999999999</v>
      </c>
      <c r="C161">
        <v>75092.98</v>
      </c>
      <c r="D161">
        <v>1.3426689999999999</v>
      </c>
    </row>
    <row r="162" spans="1:4" x14ac:dyDescent="0.3">
      <c r="A162">
        <v>114701.5</v>
      </c>
      <c r="B162">
        <v>1.3596029999999999</v>
      </c>
      <c r="C162">
        <v>79462.84</v>
      </c>
      <c r="D162">
        <v>1.4314119999999999</v>
      </c>
    </row>
    <row r="163" spans="1:4" x14ac:dyDescent="0.3">
      <c r="A163">
        <v>120146</v>
      </c>
      <c r="B163">
        <v>1.437047</v>
      </c>
      <c r="C163">
        <v>66138.399999999994</v>
      </c>
      <c r="D163">
        <v>1.1571640000000001</v>
      </c>
    </row>
    <row r="164" spans="1:4" x14ac:dyDescent="0.3">
      <c r="A164">
        <v>110901.4</v>
      </c>
      <c r="B164">
        <v>1.3517950000000001</v>
      </c>
      <c r="C164">
        <v>78736.03</v>
      </c>
      <c r="D164">
        <v>1.4273940000000001</v>
      </c>
    </row>
    <row r="165" spans="1:4" x14ac:dyDescent="0.3">
      <c r="A165">
        <v>107247.7</v>
      </c>
      <c r="B165">
        <v>1.2648699999999999</v>
      </c>
      <c r="C165">
        <v>80542.23</v>
      </c>
      <c r="D165">
        <v>1.458399</v>
      </c>
    </row>
    <row r="166" spans="1:4" x14ac:dyDescent="0.3">
      <c r="A166">
        <v>104628.6</v>
      </c>
      <c r="B166">
        <v>1.26532</v>
      </c>
      <c r="C166">
        <v>60573.67</v>
      </c>
      <c r="D166">
        <v>1.0314559999999999</v>
      </c>
    </row>
    <row r="167" spans="1:4" x14ac:dyDescent="0.3">
      <c r="A167">
        <v>88286.92</v>
      </c>
      <c r="B167">
        <v>1.0531710000000001</v>
      </c>
      <c r="C167">
        <v>70267.09</v>
      </c>
      <c r="D167">
        <v>1.2721389999999999</v>
      </c>
    </row>
    <row r="168" spans="1:4" x14ac:dyDescent="0.3">
      <c r="A168">
        <v>106594.9</v>
      </c>
      <c r="B168">
        <v>1.286915</v>
      </c>
      <c r="C168">
        <v>80455.539999999994</v>
      </c>
      <c r="D168">
        <v>1.4443600000000001</v>
      </c>
    </row>
    <row r="169" spans="1:4" x14ac:dyDescent="0.3">
      <c r="A169">
        <v>100063.9</v>
      </c>
      <c r="B169">
        <v>1.1872039999999999</v>
      </c>
      <c r="C169">
        <v>71439.740000000005</v>
      </c>
      <c r="D169">
        <v>1.289285</v>
      </c>
    </row>
    <row r="170" spans="1:4" x14ac:dyDescent="0.3">
      <c r="A170">
        <v>94588.98</v>
      </c>
      <c r="B170">
        <v>1.152309</v>
      </c>
      <c r="C170">
        <v>66682.100000000006</v>
      </c>
      <c r="D170">
        <v>1.1672419999999999</v>
      </c>
    </row>
    <row r="171" spans="1:4" x14ac:dyDescent="0.3">
      <c r="A171">
        <v>97812.160000000003</v>
      </c>
      <c r="B171">
        <v>1.1494450000000001</v>
      </c>
      <c r="C171">
        <v>75610</v>
      </c>
      <c r="D171">
        <v>1.345175</v>
      </c>
    </row>
    <row r="172" spans="1:4" x14ac:dyDescent="0.3">
      <c r="A172">
        <v>107036.2</v>
      </c>
      <c r="B172">
        <v>1.2820199999999999</v>
      </c>
      <c r="C172">
        <v>68927.67</v>
      </c>
      <c r="D172">
        <v>1.221187</v>
      </c>
    </row>
    <row r="173" spans="1:4" x14ac:dyDescent="0.3">
      <c r="A173">
        <v>90566.28</v>
      </c>
      <c r="B173">
        <v>1.090282</v>
      </c>
      <c r="C173">
        <v>70143.05</v>
      </c>
      <c r="D173">
        <v>1.2243280000000001</v>
      </c>
    </row>
    <row r="174" spans="1:4" x14ac:dyDescent="0.3">
      <c r="A174">
        <v>87515.1</v>
      </c>
      <c r="B174">
        <v>1.0479890000000001</v>
      </c>
      <c r="C174">
        <v>62525.56</v>
      </c>
      <c r="D174">
        <v>1.0997060000000001</v>
      </c>
    </row>
    <row r="175" spans="1:4" x14ac:dyDescent="0.3">
      <c r="A175">
        <v>105807</v>
      </c>
      <c r="B175">
        <v>1.265576</v>
      </c>
      <c r="C175">
        <v>70341.16</v>
      </c>
      <c r="D175">
        <v>1.240524</v>
      </c>
    </row>
    <row r="176" spans="1:4" x14ac:dyDescent="0.3">
      <c r="A176">
        <v>106793.7</v>
      </c>
      <c r="B176">
        <v>1.274896</v>
      </c>
      <c r="C176">
        <v>79738.13</v>
      </c>
      <c r="D176">
        <v>1.435762</v>
      </c>
    </row>
    <row r="177" spans="1:4" x14ac:dyDescent="0.3">
      <c r="A177">
        <v>103757</v>
      </c>
      <c r="B177">
        <v>1.235711</v>
      </c>
      <c r="C177">
        <v>64646.07</v>
      </c>
      <c r="D177">
        <v>1.165467</v>
      </c>
    </row>
    <row r="178" spans="1:4" x14ac:dyDescent="0.3">
      <c r="A178">
        <v>106457.2</v>
      </c>
      <c r="B178">
        <v>1.2749980000000001</v>
      </c>
      <c r="C178">
        <v>72853.95</v>
      </c>
      <c r="D178">
        <v>1.351084</v>
      </c>
    </row>
    <row r="179" spans="1:4" x14ac:dyDescent="0.3">
      <c r="A179">
        <v>102032.4</v>
      </c>
      <c r="B179">
        <v>1.2170099999999999</v>
      </c>
      <c r="C179">
        <v>74052.98</v>
      </c>
      <c r="D179">
        <v>1.3066310000000001</v>
      </c>
    </row>
    <row r="180" spans="1:4" x14ac:dyDescent="0.3">
      <c r="A180">
        <v>118472.3</v>
      </c>
      <c r="B180">
        <v>1.4135549999999999</v>
      </c>
      <c r="C180">
        <v>75469.539999999994</v>
      </c>
      <c r="D180">
        <v>1.3411</v>
      </c>
    </row>
    <row r="181" spans="1:4" x14ac:dyDescent="0.3">
      <c r="A181">
        <v>101770.9</v>
      </c>
      <c r="B181">
        <v>1.216893</v>
      </c>
      <c r="C181">
        <v>67697.69</v>
      </c>
      <c r="D181">
        <v>1.193354</v>
      </c>
    </row>
    <row r="182" spans="1:4" x14ac:dyDescent="0.3">
      <c r="A182">
        <v>94399.54</v>
      </c>
      <c r="B182">
        <v>1.107024</v>
      </c>
      <c r="C182">
        <v>72508.03</v>
      </c>
      <c r="D182">
        <v>1.252907</v>
      </c>
    </row>
    <row r="183" spans="1:4" x14ac:dyDescent="0.3">
      <c r="A183">
        <v>100465.5</v>
      </c>
      <c r="B183">
        <v>1.1947859999999999</v>
      </c>
      <c r="C183">
        <v>60505.21</v>
      </c>
      <c r="D183">
        <v>1.0484439999999999</v>
      </c>
    </row>
    <row r="184" spans="1:4" x14ac:dyDescent="0.3">
      <c r="A184">
        <v>100364</v>
      </c>
      <c r="B184">
        <v>1.203729</v>
      </c>
      <c r="C184">
        <v>71353.41</v>
      </c>
      <c r="D184">
        <v>1.2424679999999999</v>
      </c>
    </row>
    <row r="185" spans="1:4" x14ac:dyDescent="0.3">
      <c r="A185">
        <v>114279.2</v>
      </c>
      <c r="B185">
        <v>1.371918</v>
      </c>
      <c r="C185">
        <v>63792.98</v>
      </c>
      <c r="D185">
        <v>1.101734</v>
      </c>
    </row>
    <row r="186" spans="1:4" x14ac:dyDescent="0.3">
      <c r="A186">
        <v>96815.16</v>
      </c>
      <c r="B186">
        <v>1.1604939999999999</v>
      </c>
      <c r="C186">
        <v>66106.61</v>
      </c>
      <c r="D186">
        <v>1.1405069999999999</v>
      </c>
    </row>
    <row r="187" spans="1:4" x14ac:dyDescent="0.3">
      <c r="A187">
        <v>104833.4</v>
      </c>
      <c r="B187">
        <v>1.241938</v>
      </c>
      <c r="C187">
        <v>65740.710000000006</v>
      </c>
      <c r="D187">
        <v>1.1752210000000001</v>
      </c>
    </row>
    <row r="188" spans="1:4" x14ac:dyDescent="0.3">
      <c r="A188">
        <v>103682.8</v>
      </c>
      <c r="B188">
        <v>1.2406349999999999</v>
      </c>
      <c r="C188">
        <v>79350.7</v>
      </c>
      <c r="D188">
        <v>1.4237489999999999</v>
      </c>
    </row>
    <row r="189" spans="1:4" x14ac:dyDescent="0.3">
      <c r="A189">
        <v>118300.9</v>
      </c>
      <c r="B189">
        <v>1.399929</v>
      </c>
      <c r="C189">
        <v>83943.81</v>
      </c>
      <c r="D189">
        <v>1.5327310000000001</v>
      </c>
    </row>
    <row r="190" spans="1:4" x14ac:dyDescent="0.3">
      <c r="A190">
        <v>94705.73</v>
      </c>
      <c r="B190">
        <v>1.133535</v>
      </c>
      <c r="C190">
        <v>76524.13</v>
      </c>
      <c r="D190">
        <v>1.36727</v>
      </c>
    </row>
    <row r="191" spans="1:4" x14ac:dyDescent="0.3">
      <c r="A191">
        <v>112699.9</v>
      </c>
      <c r="B191">
        <v>1.358689</v>
      </c>
      <c r="C191">
        <v>72929.64</v>
      </c>
      <c r="D191">
        <v>1.279652</v>
      </c>
    </row>
    <row r="192" spans="1:4" x14ac:dyDescent="0.3">
      <c r="A192">
        <v>90684.51</v>
      </c>
      <c r="B192">
        <v>1.085288</v>
      </c>
      <c r="C192">
        <v>74554.3</v>
      </c>
      <c r="D192">
        <v>1.3013699999999999</v>
      </c>
    </row>
    <row r="193" spans="1:4" x14ac:dyDescent="0.3">
      <c r="A193">
        <v>105067.6</v>
      </c>
      <c r="B193">
        <v>1.265091</v>
      </c>
      <c r="C193">
        <v>79151.490000000005</v>
      </c>
      <c r="D193">
        <v>1.4066149999999999</v>
      </c>
    </row>
    <row r="194" spans="1:4" x14ac:dyDescent="0.3">
      <c r="A194">
        <v>97169.600000000006</v>
      </c>
      <c r="B194">
        <v>1.17655</v>
      </c>
      <c r="C194">
        <v>80707.3</v>
      </c>
      <c r="D194">
        <v>1.4445950000000001</v>
      </c>
    </row>
    <row r="195" spans="1:4" x14ac:dyDescent="0.3">
      <c r="A195">
        <v>104521.3</v>
      </c>
      <c r="B195">
        <v>1.239214</v>
      </c>
      <c r="C195">
        <v>75481.13</v>
      </c>
      <c r="D195">
        <v>1.390431</v>
      </c>
    </row>
    <row r="196" spans="1:4" x14ac:dyDescent="0.3">
      <c r="A196">
        <v>106918.9</v>
      </c>
      <c r="B196">
        <v>1.2885519999999999</v>
      </c>
      <c r="C196">
        <v>65723.460000000006</v>
      </c>
      <c r="D196">
        <v>1.1436329999999999</v>
      </c>
    </row>
    <row r="197" spans="1:4" x14ac:dyDescent="0.3">
      <c r="A197">
        <v>92696.68</v>
      </c>
      <c r="B197">
        <v>1.108244</v>
      </c>
      <c r="C197">
        <v>68201.649999999994</v>
      </c>
      <c r="D197">
        <v>1.194045</v>
      </c>
    </row>
    <row r="198" spans="1:4" x14ac:dyDescent="0.3">
      <c r="A198">
        <v>104719.4</v>
      </c>
      <c r="B198">
        <v>1.26464</v>
      </c>
      <c r="C198">
        <v>81561.25</v>
      </c>
      <c r="D198">
        <v>1.4812069999999999</v>
      </c>
    </row>
    <row r="199" spans="1:4" x14ac:dyDescent="0.3">
      <c r="A199">
        <v>118361.60000000001</v>
      </c>
      <c r="B199">
        <v>1.4361969999999999</v>
      </c>
      <c r="C199">
        <v>60422.39</v>
      </c>
      <c r="D199">
        <v>1.0295030000000001</v>
      </c>
    </row>
    <row r="200" spans="1:4" x14ac:dyDescent="0.3">
      <c r="A200">
        <v>93189.22</v>
      </c>
      <c r="B200">
        <v>1.1234960000000001</v>
      </c>
      <c r="C200">
        <v>73305.45</v>
      </c>
      <c r="D200">
        <v>1.331931</v>
      </c>
    </row>
    <row r="201" spans="1:4" x14ac:dyDescent="0.3">
      <c r="A201">
        <v>107827.8</v>
      </c>
      <c r="B201">
        <v>1.289404</v>
      </c>
      <c r="C201">
        <v>69516.3</v>
      </c>
      <c r="D201">
        <v>1.2287140000000001</v>
      </c>
    </row>
    <row r="202" spans="1:4" x14ac:dyDescent="0.3">
      <c r="A202">
        <v>99812.88</v>
      </c>
      <c r="B202">
        <v>1.1877709999999999</v>
      </c>
      <c r="C202">
        <v>64611.6</v>
      </c>
      <c r="D202">
        <v>1.1587879999999999</v>
      </c>
    </row>
    <row r="203" spans="1:4" x14ac:dyDescent="0.3">
      <c r="A203">
        <v>102536.2</v>
      </c>
      <c r="B203">
        <v>1.222205</v>
      </c>
      <c r="C203">
        <v>69358.149999999994</v>
      </c>
      <c r="D203">
        <v>1.226396</v>
      </c>
    </row>
    <row r="204" spans="1:4" x14ac:dyDescent="0.3">
      <c r="A204">
        <v>95524.17</v>
      </c>
      <c r="B204">
        <v>1.149629</v>
      </c>
      <c r="C204">
        <v>74735.759999999995</v>
      </c>
      <c r="D204">
        <v>1.330748</v>
      </c>
    </row>
    <row r="205" spans="1:4" x14ac:dyDescent="0.3">
      <c r="A205">
        <v>105262.3</v>
      </c>
      <c r="B205">
        <v>1.2611889999999999</v>
      </c>
      <c r="C205">
        <v>60774.11</v>
      </c>
      <c r="D205">
        <v>1.0544370000000001</v>
      </c>
    </row>
    <row r="206" spans="1:4" x14ac:dyDescent="0.3">
      <c r="A206">
        <v>104514.1</v>
      </c>
      <c r="B206">
        <v>1.241725</v>
      </c>
      <c r="C206">
        <v>69702.850000000006</v>
      </c>
      <c r="D206">
        <v>1.2267729999999999</v>
      </c>
    </row>
    <row r="207" spans="1:4" x14ac:dyDescent="0.3">
      <c r="A207">
        <v>102977.9</v>
      </c>
      <c r="B207">
        <v>1.2348650000000001</v>
      </c>
      <c r="C207">
        <v>66108.800000000003</v>
      </c>
      <c r="D207">
        <v>1.148245</v>
      </c>
    </row>
    <row r="208" spans="1:4" x14ac:dyDescent="0.3">
      <c r="A208">
        <v>112432.9</v>
      </c>
      <c r="B208">
        <v>1.359893</v>
      </c>
      <c r="C208">
        <v>70645.16</v>
      </c>
      <c r="D208">
        <v>1.2561880000000001</v>
      </c>
    </row>
    <row r="209" spans="1:4" x14ac:dyDescent="0.3">
      <c r="A209">
        <v>121909.4</v>
      </c>
      <c r="B209">
        <v>1.4678770000000001</v>
      </c>
      <c r="C209">
        <v>78655.22</v>
      </c>
      <c r="D209">
        <v>1.412023</v>
      </c>
    </row>
    <row r="210" spans="1:4" x14ac:dyDescent="0.3">
      <c r="A210">
        <v>107264.6</v>
      </c>
      <c r="B210">
        <v>1.3146869999999999</v>
      </c>
      <c r="C210">
        <v>68401.070000000007</v>
      </c>
      <c r="D210">
        <v>1.193918</v>
      </c>
    </row>
    <row r="211" spans="1:4" x14ac:dyDescent="0.3">
      <c r="A211">
        <v>107902.5</v>
      </c>
      <c r="B211">
        <v>1.290036</v>
      </c>
      <c r="C211">
        <v>65962</v>
      </c>
      <c r="D211">
        <v>1.1648959999999999</v>
      </c>
    </row>
    <row r="212" spans="1:4" x14ac:dyDescent="0.3">
      <c r="A212">
        <v>118442.1</v>
      </c>
      <c r="B212">
        <v>1.4094960000000001</v>
      </c>
      <c r="C212">
        <v>70230.48</v>
      </c>
      <c r="D212">
        <v>1.270654</v>
      </c>
    </row>
    <row r="213" spans="1:4" x14ac:dyDescent="0.3">
      <c r="A213">
        <v>88886.21</v>
      </c>
      <c r="B213">
        <v>1.054862</v>
      </c>
      <c r="C213">
        <v>69566.59</v>
      </c>
      <c r="D213">
        <v>1.2306900000000001</v>
      </c>
    </row>
    <row r="214" spans="1:4" x14ac:dyDescent="0.3">
      <c r="A214">
        <v>112788.8</v>
      </c>
      <c r="B214">
        <v>1.3510519999999999</v>
      </c>
      <c r="C214">
        <v>71212.27</v>
      </c>
      <c r="D214">
        <v>1.2596069999999999</v>
      </c>
    </row>
    <row r="215" spans="1:4" x14ac:dyDescent="0.3">
      <c r="A215">
        <v>90725.42</v>
      </c>
      <c r="B215">
        <v>1.060767</v>
      </c>
      <c r="C215">
        <v>70184.460000000006</v>
      </c>
      <c r="D215">
        <v>1.247692</v>
      </c>
    </row>
    <row r="216" spans="1:4" x14ac:dyDescent="0.3">
      <c r="A216">
        <v>117355.7</v>
      </c>
      <c r="B216">
        <v>1.406887</v>
      </c>
      <c r="C216">
        <v>65290.31</v>
      </c>
      <c r="D216">
        <v>1.1561060000000001</v>
      </c>
    </row>
    <row r="217" spans="1:4" x14ac:dyDescent="0.3">
      <c r="A217">
        <v>101134.6</v>
      </c>
      <c r="B217">
        <v>1.224453</v>
      </c>
      <c r="C217">
        <v>67672.94</v>
      </c>
      <c r="D217">
        <v>1.170148</v>
      </c>
    </row>
    <row r="218" spans="1:4" x14ac:dyDescent="0.3">
      <c r="A218">
        <v>107406.9</v>
      </c>
      <c r="B218">
        <v>1.293968</v>
      </c>
      <c r="C218">
        <v>74663.11</v>
      </c>
      <c r="D218">
        <v>1.31789</v>
      </c>
    </row>
    <row r="219" spans="1:4" x14ac:dyDescent="0.3">
      <c r="A219">
        <v>101848.1</v>
      </c>
      <c r="B219">
        <v>1.217843</v>
      </c>
      <c r="C219">
        <v>82224.820000000007</v>
      </c>
      <c r="D219">
        <v>1.463638</v>
      </c>
    </row>
    <row r="220" spans="1:4" x14ac:dyDescent="0.3">
      <c r="A220">
        <v>119841.4</v>
      </c>
      <c r="B220">
        <v>1.4400200000000001</v>
      </c>
      <c r="C220">
        <v>67600.12</v>
      </c>
      <c r="D220">
        <v>1.1870700000000001</v>
      </c>
    </row>
    <row r="221" spans="1:4" x14ac:dyDescent="0.3">
      <c r="A221">
        <v>101800.8</v>
      </c>
      <c r="B221">
        <v>1.1990510000000001</v>
      </c>
      <c r="C221">
        <v>64761.89</v>
      </c>
      <c r="D221">
        <v>1.125354</v>
      </c>
    </row>
    <row r="222" spans="1:4" x14ac:dyDescent="0.3">
      <c r="A222">
        <v>107538.5</v>
      </c>
      <c r="B222">
        <v>1.284036</v>
      </c>
      <c r="C222">
        <v>74086.559999999998</v>
      </c>
      <c r="D222">
        <v>1.328379</v>
      </c>
    </row>
    <row r="223" spans="1:4" x14ac:dyDescent="0.3">
      <c r="A223">
        <v>111073.8</v>
      </c>
      <c r="B223">
        <v>1.338274</v>
      </c>
      <c r="C223">
        <v>74888.149999999994</v>
      </c>
      <c r="D223">
        <v>1.311272</v>
      </c>
    </row>
    <row r="224" spans="1:4" x14ac:dyDescent="0.3">
      <c r="A224">
        <v>104811.7</v>
      </c>
      <c r="B224">
        <v>1.2656339999999999</v>
      </c>
      <c r="C224">
        <v>61680.7</v>
      </c>
      <c r="D224">
        <v>1.1006469999999999</v>
      </c>
    </row>
    <row r="225" spans="1:4" x14ac:dyDescent="0.3">
      <c r="A225">
        <v>101919.9</v>
      </c>
      <c r="B225">
        <v>1.2298020000000001</v>
      </c>
      <c r="C225">
        <v>70776.44</v>
      </c>
      <c r="D225">
        <v>1.2837149999999999</v>
      </c>
    </row>
    <row r="226" spans="1:4" x14ac:dyDescent="0.3">
      <c r="A226">
        <v>132069.6</v>
      </c>
      <c r="B226">
        <v>1.5892310000000001</v>
      </c>
      <c r="C226">
        <v>73623.25</v>
      </c>
      <c r="D226">
        <v>1.295563</v>
      </c>
    </row>
    <row r="227" spans="1:4" x14ac:dyDescent="0.3">
      <c r="A227">
        <v>98586.880000000005</v>
      </c>
      <c r="B227">
        <v>1.189476</v>
      </c>
      <c r="C227">
        <v>74319.09</v>
      </c>
      <c r="D227">
        <v>1.333699</v>
      </c>
    </row>
    <row r="228" spans="1:4" x14ac:dyDescent="0.3">
      <c r="A228">
        <v>93139.81</v>
      </c>
      <c r="B228">
        <v>1.1089599999999999</v>
      </c>
      <c r="C228">
        <v>65476.85</v>
      </c>
      <c r="D228">
        <v>1.1536200000000001</v>
      </c>
    </row>
    <row r="229" spans="1:4" x14ac:dyDescent="0.3">
      <c r="A229">
        <v>102380.3</v>
      </c>
      <c r="B229">
        <v>1.2569410000000001</v>
      </c>
      <c r="C229">
        <v>69093.61</v>
      </c>
      <c r="D229">
        <v>1.1996899999999999</v>
      </c>
    </row>
    <row r="230" spans="1:4" x14ac:dyDescent="0.3">
      <c r="A230">
        <v>95684.09</v>
      </c>
      <c r="B230">
        <v>1.1527750000000001</v>
      </c>
      <c r="C230">
        <v>71938.13</v>
      </c>
      <c r="D230">
        <v>1.264637</v>
      </c>
    </row>
    <row r="231" spans="1:4" x14ac:dyDescent="0.3">
      <c r="A231">
        <v>99058.34</v>
      </c>
      <c r="B231">
        <v>1.197549</v>
      </c>
      <c r="C231">
        <v>70048.87</v>
      </c>
      <c r="D231">
        <v>1.2385949999999999</v>
      </c>
    </row>
    <row r="232" spans="1:4" x14ac:dyDescent="0.3">
      <c r="A232">
        <v>95879.49</v>
      </c>
      <c r="B232">
        <v>1.1669609999999999</v>
      </c>
      <c r="C232">
        <v>68341.23</v>
      </c>
      <c r="D232">
        <v>1.185128</v>
      </c>
    </row>
    <row r="233" spans="1:4" x14ac:dyDescent="0.3">
      <c r="A233">
        <v>108610.3</v>
      </c>
      <c r="B233">
        <v>1.309958</v>
      </c>
      <c r="C233">
        <v>73647.42</v>
      </c>
      <c r="D233">
        <v>1.3235319999999999</v>
      </c>
    </row>
    <row r="234" spans="1:4" x14ac:dyDescent="0.3">
      <c r="A234">
        <v>105936.4</v>
      </c>
      <c r="B234">
        <v>1.2619579999999999</v>
      </c>
      <c r="C234">
        <v>61417.14</v>
      </c>
      <c r="D234">
        <v>1.0745629999999999</v>
      </c>
    </row>
    <row r="235" spans="1:4" x14ac:dyDescent="0.3">
      <c r="A235">
        <v>109678.3</v>
      </c>
      <c r="B235">
        <v>1.3076559999999999</v>
      </c>
      <c r="C235">
        <v>79193.460000000006</v>
      </c>
      <c r="D235">
        <v>1.4178839999999999</v>
      </c>
    </row>
    <row r="236" spans="1:4" x14ac:dyDescent="0.3">
      <c r="A236">
        <v>91181.69</v>
      </c>
      <c r="B236">
        <v>1.0772930000000001</v>
      </c>
      <c r="C236">
        <v>74861.13</v>
      </c>
      <c r="D236">
        <v>1.3410899999999999</v>
      </c>
    </row>
    <row r="237" spans="1:4" x14ac:dyDescent="0.3">
      <c r="A237">
        <v>109256.9</v>
      </c>
      <c r="B237">
        <v>1.3156319999999999</v>
      </c>
      <c r="C237">
        <v>73321.23</v>
      </c>
      <c r="D237">
        <v>1.337242</v>
      </c>
    </row>
    <row r="238" spans="1:4" x14ac:dyDescent="0.3">
      <c r="A238">
        <v>98599.69</v>
      </c>
      <c r="B238">
        <v>1.1784859999999999</v>
      </c>
      <c r="C238">
        <v>73077.259999999995</v>
      </c>
      <c r="D238">
        <v>1.2952859999999999</v>
      </c>
    </row>
    <row r="239" spans="1:4" x14ac:dyDescent="0.3">
      <c r="A239">
        <v>96374.53</v>
      </c>
      <c r="B239">
        <v>1.1488370000000001</v>
      </c>
      <c r="C239">
        <v>69099.77</v>
      </c>
      <c r="D239">
        <v>1.2147110000000001</v>
      </c>
    </row>
    <row r="240" spans="1:4" x14ac:dyDescent="0.3">
      <c r="A240">
        <v>95651.83</v>
      </c>
      <c r="B240">
        <v>1.155089</v>
      </c>
      <c r="C240">
        <v>64972.1</v>
      </c>
      <c r="D240">
        <v>1.1307149999999999</v>
      </c>
    </row>
    <row r="241" spans="1:4" x14ac:dyDescent="0.3">
      <c r="A241">
        <v>97681.88</v>
      </c>
      <c r="B241">
        <v>1.1699759999999999</v>
      </c>
      <c r="C241">
        <v>71299.27</v>
      </c>
      <c r="D241">
        <v>1.2617750000000001</v>
      </c>
    </row>
    <row r="242" spans="1:4" x14ac:dyDescent="0.3">
      <c r="A242">
        <v>108827.6</v>
      </c>
      <c r="B242">
        <v>1.296724</v>
      </c>
      <c r="C242">
        <v>74105.59</v>
      </c>
      <c r="D242">
        <v>1.277774</v>
      </c>
    </row>
    <row r="243" spans="1:4" x14ac:dyDescent="0.3">
      <c r="A243">
        <v>110192.6</v>
      </c>
      <c r="B243">
        <v>1.315461</v>
      </c>
      <c r="C243">
        <v>73329.84</v>
      </c>
      <c r="D243">
        <v>1.3298179999999999</v>
      </c>
    </row>
    <row r="244" spans="1:4" x14ac:dyDescent="0.3">
      <c r="A244">
        <v>98656.31</v>
      </c>
      <c r="B244">
        <v>1.179073</v>
      </c>
      <c r="C244">
        <v>75967.97</v>
      </c>
      <c r="D244">
        <v>1.361151</v>
      </c>
    </row>
    <row r="245" spans="1:4" x14ac:dyDescent="0.3">
      <c r="A245">
        <v>98640.8</v>
      </c>
      <c r="B245">
        <v>1.1744319999999999</v>
      </c>
      <c r="C245">
        <v>68895.69</v>
      </c>
      <c r="D245">
        <v>1.219614</v>
      </c>
    </row>
    <row r="246" spans="1:4" x14ac:dyDescent="0.3">
      <c r="A246">
        <v>94507.09</v>
      </c>
      <c r="B246">
        <v>1.1154440000000001</v>
      </c>
      <c r="C246">
        <v>72160.36</v>
      </c>
      <c r="D246">
        <v>1.2773600000000001</v>
      </c>
    </row>
    <row r="247" spans="1:4" x14ac:dyDescent="0.3">
      <c r="A247">
        <v>100392.4</v>
      </c>
      <c r="B247">
        <v>1.190212</v>
      </c>
      <c r="C247">
        <v>75357.67</v>
      </c>
      <c r="D247">
        <v>1.3559270000000001</v>
      </c>
    </row>
    <row r="248" spans="1:4" x14ac:dyDescent="0.3">
      <c r="A248">
        <v>105857.60000000001</v>
      </c>
      <c r="B248">
        <v>1.279542</v>
      </c>
      <c r="C248">
        <v>72800.5</v>
      </c>
      <c r="D248">
        <v>1.280186</v>
      </c>
    </row>
    <row r="249" spans="1:4" x14ac:dyDescent="0.3">
      <c r="A249">
        <v>113755.5</v>
      </c>
      <c r="B249">
        <v>1.3688389999999999</v>
      </c>
      <c r="C249">
        <v>72131.199999999997</v>
      </c>
      <c r="D249">
        <v>1.284829</v>
      </c>
    </row>
    <row r="250" spans="1:4" x14ac:dyDescent="0.3">
      <c r="A250">
        <v>105025.7</v>
      </c>
      <c r="B250">
        <v>1.269002</v>
      </c>
      <c r="C250">
        <v>71041.320000000007</v>
      </c>
      <c r="D250">
        <v>1.244367</v>
      </c>
    </row>
    <row r="251" spans="1:4" x14ac:dyDescent="0.3">
      <c r="A251">
        <v>95473.72</v>
      </c>
      <c r="B251">
        <v>1.14123</v>
      </c>
      <c r="C251">
        <v>72900.59</v>
      </c>
      <c r="D251">
        <v>1.2835970000000001</v>
      </c>
    </row>
    <row r="252" spans="1:4" x14ac:dyDescent="0.3">
      <c r="A252">
        <v>98870.98</v>
      </c>
      <c r="B252">
        <v>1.191095</v>
      </c>
      <c r="C252">
        <v>65629.13</v>
      </c>
      <c r="D252">
        <v>1.14703</v>
      </c>
    </row>
    <row r="253" spans="1:4" x14ac:dyDescent="0.3">
      <c r="A253">
        <v>90615.95</v>
      </c>
      <c r="B253">
        <v>1.09687</v>
      </c>
      <c r="C253">
        <v>74887.44</v>
      </c>
      <c r="D253">
        <v>1.3506499999999999</v>
      </c>
    </row>
    <row r="254" spans="1:4" x14ac:dyDescent="0.3">
      <c r="A254">
        <v>112634.6</v>
      </c>
      <c r="B254">
        <v>1.3543719999999999</v>
      </c>
      <c r="C254">
        <v>61247.47</v>
      </c>
      <c r="D254">
        <v>1.1056729999999999</v>
      </c>
    </row>
    <row r="255" spans="1:4" x14ac:dyDescent="0.3">
      <c r="A255">
        <v>99219.91</v>
      </c>
      <c r="B255">
        <v>1.1901459999999999</v>
      </c>
      <c r="C255">
        <v>71970.94</v>
      </c>
      <c r="D255">
        <v>1.299185</v>
      </c>
    </row>
    <row r="256" spans="1:4" x14ac:dyDescent="0.3">
      <c r="A256">
        <v>104796.5</v>
      </c>
      <c r="B256">
        <v>1.251614</v>
      </c>
      <c r="C256">
        <v>73478.880000000005</v>
      </c>
      <c r="D256">
        <v>1.292308</v>
      </c>
    </row>
    <row r="257" spans="1:4" x14ac:dyDescent="0.3">
      <c r="A257">
        <v>110533</v>
      </c>
      <c r="B257">
        <v>1.3234520000000001</v>
      </c>
      <c r="C257">
        <v>67351.95</v>
      </c>
      <c r="D257">
        <v>1.1751389999999999</v>
      </c>
    </row>
    <row r="258" spans="1:4" x14ac:dyDescent="0.3">
      <c r="A258">
        <v>86724.79</v>
      </c>
      <c r="B258">
        <v>1.051242</v>
      </c>
      <c r="C258">
        <v>65146.48</v>
      </c>
      <c r="D258">
        <v>1.1474089999999999</v>
      </c>
    </row>
    <row r="259" spans="1:4" x14ac:dyDescent="0.3">
      <c r="A259">
        <v>103873.8</v>
      </c>
      <c r="B259">
        <v>1.2496160000000001</v>
      </c>
      <c r="C259">
        <v>67244.13</v>
      </c>
      <c r="D259">
        <v>1.1985129999999999</v>
      </c>
    </row>
    <row r="260" spans="1:4" x14ac:dyDescent="0.3">
      <c r="A260">
        <v>101501.3</v>
      </c>
      <c r="B260">
        <v>1.221355</v>
      </c>
      <c r="C260">
        <v>83480.77</v>
      </c>
      <c r="D260">
        <v>1.4910890000000001</v>
      </c>
    </row>
    <row r="261" spans="1:4" x14ac:dyDescent="0.3">
      <c r="A261">
        <v>119848.3</v>
      </c>
      <c r="B261">
        <v>1.4566209999999999</v>
      </c>
      <c r="C261">
        <v>64783.47</v>
      </c>
      <c r="D261">
        <v>1.13723</v>
      </c>
    </row>
    <row r="262" spans="1:4" x14ac:dyDescent="0.3">
      <c r="A262">
        <v>107830.5</v>
      </c>
      <c r="B262">
        <v>1.295034</v>
      </c>
      <c r="C262">
        <v>66053.679999999993</v>
      </c>
      <c r="D262">
        <v>1.1829860000000001</v>
      </c>
    </row>
    <row r="263" spans="1:4" x14ac:dyDescent="0.3">
      <c r="A263">
        <v>99816.54</v>
      </c>
      <c r="B263">
        <v>1.1861360000000001</v>
      </c>
      <c r="C263">
        <v>61929.64</v>
      </c>
      <c r="D263">
        <v>1.096554</v>
      </c>
    </row>
    <row r="264" spans="1:4" x14ac:dyDescent="0.3">
      <c r="A264">
        <v>107922.1</v>
      </c>
      <c r="B264">
        <v>1.2891980000000001</v>
      </c>
      <c r="C264">
        <v>69537.13</v>
      </c>
      <c r="D264">
        <v>1.22777</v>
      </c>
    </row>
    <row r="265" spans="1:4" x14ac:dyDescent="0.3">
      <c r="A265">
        <v>97563.79</v>
      </c>
      <c r="B265">
        <v>1.172445</v>
      </c>
      <c r="C265">
        <v>74159.850000000006</v>
      </c>
      <c r="D265">
        <v>1.325868</v>
      </c>
    </row>
    <row r="266" spans="1:4" x14ac:dyDescent="0.3">
      <c r="A266">
        <v>94538.05</v>
      </c>
      <c r="B266">
        <v>1.1329830000000001</v>
      </c>
      <c r="C266">
        <v>63150.01</v>
      </c>
      <c r="D266">
        <v>1.100722</v>
      </c>
    </row>
    <row r="267" spans="1:4" x14ac:dyDescent="0.3">
      <c r="A267">
        <v>102089.8</v>
      </c>
      <c r="B267">
        <v>1.2193989999999999</v>
      </c>
      <c r="C267">
        <v>75080.14</v>
      </c>
      <c r="D267">
        <v>1.339655</v>
      </c>
    </row>
    <row r="268" spans="1:4" x14ac:dyDescent="0.3">
      <c r="A268">
        <v>102323.6</v>
      </c>
      <c r="B268">
        <v>1.2319800000000001</v>
      </c>
      <c r="C268">
        <v>69865.679999999993</v>
      </c>
      <c r="D268">
        <v>1.2354529999999999</v>
      </c>
    </row>
    <row r="269" spans="1:4" x14ac:dyDescent="0.3">
      <c r="A269">
        <v>107814</v>
      </c>
      <c r="B269">
        <v>1.2825960000000001</v>
      </c>
      <c r="C269">
        <v>68941.09</v>
      </c>
      <c r="D269">
        <v>1.222621</v>
      </c>
    </row>
    <row r="270" spans="1:4" x14ac:dyDescent="0.3">
      <c r="A270">
        <v>111384.6</v>
      </c>
      <c r="B270">
        <v>1.340036</v>
      </c>
      <c r="C270">
        <v>61781.1</v>
      </c>
      <c r="D270">
        <v>1.0956189999999999</v>
      </c>
    </row>
    <row r="271" spans="1:4" x14ac:dyDescent="0.3">
      <c r="A271">
        <v>105142.9</v>
      </c>
      <c r="B271">
        <v>1.2665150000000001</v>
      </c>
      <c r="C271">
        <v>65208.55</v>
      </c>
      <c r="D271">
        <v>1.1504650000000001</v>
      </c>
    </row>
    <row r="272" spans="1:4" x14ac:dyDescent="0.3">
      <c r="A272">
        <v>92800.9</v>
      </c>
      <c r="B272">
        <v>1.1050530000000001</v>
      </c>
      <c r="C272">
        <v>72661.02</v>
      </c>
      <c r="D272">
        <v>1.2985979999999999</v>
      </c>
    </row>
    <row r="273" spans="1:4" x14ac:dyDescent="0.3">
      <c r="A273">
        <v>101124.4</v>
      </c>
      <c r="B273">
        <v>1.216089</v>
      </c>
      <c r="C273">
        <v>74947.38</v>
      </c>
      <c r="D273">
        <v>1.3277319999999999</v>
      </c>
    </row>
    <row r="274" spans="1:4" x14ac:dyDescent="0.3">
      <c r="A274">
        <v>103993.1</v>
      </c>
      <c r="B274">
        <v>1.240551</v>
      </c>
      <c r="C274">
        <v>73582.78</v>
      </c>
      <c r="D274">
        <v>1.2921400000000001</v>
      </c>
    </row>
    <row r="275" spans="1:4" x14ac:dyDescent="0.3">
      <c r="A275">
        <v>108539.6</v>
      </c>
      <c r="B275">
        <v>1.2984100000000001</v>
      </c>
      <c r="C275">
        <v>74035.63</v>
      </c>
      <c r="D275">
        <v>1.315153</v>
      </c>
    </row>
    <row r="276" spans="1:4" x14ac:dyDescent="0.3">
      <c r="A276">
        <v>110379.7</v>
      </c>
      <c r="B276">
        <v>1.327321</v>
      </c>
      <c r="C276">
        <v>69467.03</v>
      </c>
      <c r="D276">
        <v>1.2421530000000001</v>
      </c>
    </row>
    <row r="277" spans="1:4" x14ac:dyDescent="0.3">
      <c r="A277">
        <v>113169.8</v>
      </c>
      <c r="B277">
        <v>1.3703190000000001</v>
      </c>
      <c r="C277">
        <v>67194.67</v>
      </c>
      <c r="D277">
        <v>1.160536</v>
      </c>
    </row>
    <row r="278" spans="1:4" x14ac:dyDescent="0.3">
      <c r="A278">
        <v>118481.9</v>
      </c>
      <c r="B278">
        <v>1.4116690000000001</v>
      </c>
      <c r="C278">
        <v>68480.66</v>
      </c>
      <c r="D278">
        <v>1.227174</v>
      </c>
    </row>
    <row r="279" spans="1:4" x14ac:dyDescent="0.3">
      <c r="A279">
        <v>103256.7</v>
      </c>
      <c r="B279">
        <v>1.229511</v>
      </c>
      <c r="C279">
        <v>72699.039999999994</v>
      </c>
      <c r="D279">
        <v>1.278967</v>
      </c>
    </row>
    <row r="280" spans="1:4" x14ac:dyDescent="0.3">
      <c r="A280">
        <v>103030.3</v>
      </c>
      <c r="B280">
        <v>1.20431</v>
      </c>
      <c r="C280">
        <v>67865.66</v>
      </c>
      <c r="D280">
        <v>1.191959</v>
      </c>
    </row>
    <row r="281" spans="1:4" x14ac:dyDescent="0.3">
      <c r="A281">
        <v>106306.5</v>
      </c>
      <c r="B281">
        <v>1.2734970000000001</v>
      </c>
      <c r="C281">
        <v>65245.39</v>
      </c>
      <c r="D281">
        <v>1.1452230000000001</v>
      </c>
    </row>
    <row r="282" spans="1:4" x14ac:dyDescent="0.3">
      <c r="A282">
        <v>99263.66</v>
      </c>
      <c r="B282">
        <v>1.2030989999999999</v>
      </c>
      <c r="C282">
        <v>77965.2</v>
      </c>
      <c r="D282">
        <v>1.3854660000000001</v>
      </c>
    </row>
    <row r="283" spans="1:4" x14ac:dyDescent="0.3">
      <c r="A283">
        <v>102683.4</v>
      </c>
      <c r="B283">
        <v>1.218818</v>
      </c>
      <c r="C283">
        <v>68509.350000000006</v>
      </c>
      <c r="D283">
        <v>1.2122219999999999</v>
      </c>
    </row>
    <row r="284" spans="1:4" x14ac:dyDescent="0.3">
      <c r="A284">
        <v>106783</v>
      </c>
      <c r="B284">
        <v>1.269441</v>
      </c>
      <c r="C284">
        <v>76367.360000000001</v>
      </c>
      <c r="D284">
        <v>1.3873260000000001</v>
      </c>
    </row>
    <row r="285" spans="1:4" x14ac:dyDescent="0.3">
      <c r="A285">
        <v>107084.5</v>
      </c>
      <c r="B285">
        <v>1.2792920000000001</v>
      </c>
      <c r="C285">
        <v>72107.05</v>
      </c>
      <c r="D285">
        <v>1.285639</v>
      </c>
    </row>
    <row r="286" spans="1:4" x14ac:dyDescent="0.3">
      <c r="A286">
        <v>99903.67</v>
      </c>
      <c r="B286">
        <v>1.203376</v>
      </c>
      <c r="C286">
        <v>77913.16</v>
      </c>
      <c r="D286">
        <v>1.379786</v>
      </c>
    </row>
    <row r="287" spans="1:4" x14ac:dyDescent="0.3">
      <c r="A287">
        <v>105059.2</v>
      </c>
      <c r="B287">
        <v>1.2692969999999999</v>
      </c>
      <c r="C287">
        <v>72143.990000000005</v>
      </c>
      <c r="D287">
        <v>1.2597799999999999</v>
      </c>
    </row>
    <row r="288" spans="1:4" x14ac:dyDescent="0.3">
      <c r="A288">
        <v>108281</v>
      </c>
      <c r="B288">
        <v>1.300289</v>
      </c>
      <c r="C288">
        <v>77752.740000000005</v>
      </c>
      <c r="D288">
        <v>1.409117</v>
      </c>
    </row>
    <row r="289" spans="1:4" x14ac:dyDescent="0.3">
      <c r="A289">
        <v>101912.2</v>
      </c>
      <c r="B289">
        <v>1.2161169999999999</v>
      </c>
      <c r="C289">
        <v>70128.63</v>
      </c>
      <c r="D289">
        <v>1.255603</v>
      </c>
    </row>
    <row r="290" spans="1:4" x14ac:dyDescent="0.3">
      <c r="A290">
        <v>102970.8</v>
      </c>
      <c r="B290">
        <v>1.2380960000000001</v>
      </c>
      <c r="C290">
        <v>73390.98</v>
      </c>
      <c r="D290">
        <v>1.304762</v>
      </c>
    </row>
    <row r="291" spans="1:4" x14ac:dyDescent="0.3">
      <c r="A291">
        <v>100803.1</v>
      </c>
      <c r="B291">
        <v>1.2068220000000001</v>
      </c>
      <c r="C291">
        <v>67624.009999999995</v>
      </c>
      <c r="D291">
        <v>1.1718299999999999</v>
      </c>
    </row>
    <row r="292" spans="1:4" x14ac:dyDescent="0.3">
      <c r="A292">
        <v>100609.9</v>
      </c>
      <c r="B292">
        <v>1.1985300000000001</v>
      </c>
      <c r="C292">
        <v>68307.23</v>
      </c>
      <c r="D292">
        <v>1.2239599999999999</v>
      </c>
    </row>
    <row r="293" spans="1:4" x14ac:dyDescent="0.3">
      <c r="A293">
        <v>102859.9</v>
      </c>
      <c r="B293">
        <v>1.2296940000000001</v>
      </c>
      <c r="C293">
        <v>59341.03</v>
      </c>
      <c r="D293">
        <v>1.0287900000000001</v>
      </c>
    </row>
    <row r="294" spans="1:4" x14ac:dyDescent="0.3">
      <c r="A294">
        <v>112779.5</v>
      </c>
      <c r="B294">
        <v>1.3592200000000001</v>
      </c>
      <c r="C294">
        <v>81541.16</v>
      </c>
      <c r="D294">
        <v>1.4642649999999999</v>
      </c>
    </row>
    <row r="295" spans="1:4" x14ac:dyDescent="0.3">
      <c r="A295">
        <v>99696.09</v>
      </c>
      <c r="B295">
        <v>1.1910959999999999</v>
      </c>
      <c r="C295">
        <v>67591.39</v>
      </c>
      <c r="D295">
        <v>1.1785939999999999</v>
      </c>
    </row>
    <row r="296" spans="1:4" x14ac:dyDescent="0.3">
      <c r="A296">
        <v>102461.4</v>
      </c>
      <c r="B296">
        <v>1.2215940000000001</v>
      </c>
      <c r="C296">
        <v>76285.929999999993</v>
      </c>
      <c r="D296">
        <v>1.332878</v>
      </c>
    </row>
    <row r="297" spans="1:4" x14ac:dyDescent="0.3">
      <c r="A297">
        <v>91556.58</v>
      </c>
      <c r="B297">
        <v>1.0984970000000001</v>
      </c>
      <c r="C297">
        <v>63935.03</v>
      </c>
      <c r="D297">
        <v>1.182677</v>
      </c>
    </row>
    <row r="298" spans="1:4" x14ac:dyDescent="0.3">
      <c r="A298">
        <v>108975.8</v>
      </c>
      <c r="B298">
        <v>1.2854030000000001</v>
      </c>
      <c r="C298">
        <v>63668.58</v>
      </c>
      <c r="D298">
        <v>1.111027</v>
      </c>
    </row>
    <row r="299" spans="1:4" x14ac:dyDescent="0.3">
      <c r="A299">
        <v>108161.9</v>
      </c>
      <c r="B299">
        <v>1.2782469999999999</v>
      </c>
      <c r="C299">
        <v>70936.63</v>
      </c>
      <c r="D299">
        <v>1.2463340000000001</v>
      </c>
    </row>
    <row r="300" spans="1:4" x14ac:dyDescent="0.3">
      <c r="A300">
        <v>111805.3</v>
      </c>
      <c r="B300">
        <v>1.3391709999999999</v>
      </c>
      <c r="C300">
        <v>60064.69</v>
      </c>
      <c r="D300">
        <v>1.0782400000000001</v>
      </c>
    </row>
    <row r="301" spans="1:4" x14ac:dyDescent="0.3">
      <c r="A301">
        <v>98772.09</v>
      </c>
      <c r="B301">
        <v>1.1851689999999999</v>
      </c>
      <c r="C301">
        <v>70676.22</v>
      </c>
      <c r="D301">
        <v>1.221168</v>
      </c>
    </row>
    <row r="302" spans="1:4" x14ac:dyDescent="0.3">
      <c r="A302">
        <v>108219.6</v>
      </c>
      <c r="B302">
        <v>1.2920499999999999</v>
      </c>
      <c r="C302">
        <v>63034.48</v>
      </c>
      <c r="D302">
        <v>1.108622</v>
      </c>
    </row>
    <row r="303" spans="1:4" x14ac:dyDescent="0.3">
      <c r="A303">
        <v>102470.2</v>
      </c>
      <c r="B303">
        <v>1.2259249999999999</v>
      </c>
      <c r="C303">
        <v>62657.52</v>
      </c>
      <c r="D303">
        <v>1.099513</v>
      </c>
    </row>
    <row r="304" spans="1:4" x14ac:dyDescent="0.3">
      <c r="A304">
        <v>104683.3</v>
      </c>
      <c r="B304">
        <v>1.2661039999999999</v>
      </c>
      <c r="C304">
        <v>75564.899999999994</v>
      </c>
      <c r="D304">
        <v>1.365192</v>
      </c>
    </row>
    <row r="305" spans="1:4" x14ac:dyDescent="0.3">
      <c r="A305">
        <v>107995.9</v>
      </c>
      <c r="B305">
        <v>1.281426</v>
      </c>
      <c r="C305">
        <v>76527.899999999994</v>
      </c>
      <c r="D305">
        <v>1.370422</v>
      </c>
    </row>
    <row r="306" spans="1:4" x14ac:dyDescent="0.3">
      <c r="A306">
        <v>115276.8</v>
      </c>
      <c r="B306">
        <v>1.3913390000000001</v>
      </c>
      <c r="C306">
        <v>73986.44</v>
      </c>
      <c r="D306">
        <v>1.3170649999999999</v>
      </c>
    </row>
    <row r="307" spans="1:4" x14ac:dyDescent="0.3">
      <c r="A307">
        <v>109051</v>
      </c>
      <c r="B307">
        <v>1.321712</v>
      </c>
      <c r="C307">
        <v>76420.95</v>
      </c>
      <c r="D307">
        <v>1.359121</v>
      </c>
    </row>
    <row r="308" spans="1:4" x14ac:dyDescent="0.3">
      <c r="A308">
        <v>99294.55</v>
      </c>
      <c r="B308">
        <v>1.171826</v>
      </c>
      <c r="C308">
        <v>66648.66</v>
      </c>
      <c r="D308">
        <v>1.181764</v>
      </c>
    </row>
    <row r="309" spans="1:4" x14ac:dyDescent="0.3">
      <c r="A309">
        <v>87228.99</v>
      </c>
      <c r="B309">
        <v>1.0528230000000001</v>
      </c>
      <c r="C309">
        <v>69593.27</v>
      </c>
      <c r="D309">
        <v>1.230699</v>
      </c>
    </row>
    <row r="310" spans="1:4" x14ac:dyDescent="0.3">
      <c r="A310">
        <v>113113.1</v>
      </c>
      <c r="B310">
        <v>1.3478540000000001</v>
      </c>
      <c r="C310">
        <v>71521.149999999994</v>
      </c>
      <c r="D310">
        <v>1.271547</v>
      </c>
    </row>
    <row r="311" spans="1:4" x14ac:dyDescent="0.3">
      <c r="A311">
        <v>112418.1</v>
      </c>
      <c r="B311">
        <v>1.3416710000000001</v>
      </c>
      <c r="C311">
        <v>76338.740000000005</v>
      </c>
      <c r="D311">
        <v>1.364806</v>
      </c>
    </row>
    <row r="312" spans="1:4" x14ac:dyDescent="0.3">
      <c r="A312">
        <v>106183.3</v>
      </c>
      <c r="B312">
        <v>1.2708520000000001</v>
      </c>
      <c r="C312">
        <v>69983.520000000004</v>
      </c>
      <c r="D312">
        <v>1.2352369999999999</v>
      </c>
    </row>
    <row r="313" spans="1:4" x14ac:dyDescent="0.3">
      <c r="A313">
        <v>106462</v>
      </c>
      <c r="B313">
        <v>1.2800229999999999</v>
      </c>
      <c r="C313">
        <v>68829.62</v>
      </c>
      <c r="D313">
        <v>1.18797</v>
      </c>
    </row>
    <row r="314" spans="1:4" x14ac:dyDescent="0.3">
      <c r="A314">
        <v>106745.8</v>
      </c>
      <c r="B314">
        <v>1.282098</v>
      </c>
      <c r="C314">
        <v>61472.98</v>
      </c>
      <c r="D314">
        <v>1.0865359999999999</v>
      </c>
    </row>
    <row r="315" spans="1:4" x14ac:dyDescent="0.3">
      <c r="A315">
        <v>108038.9</v>
      </c>
      <c r="B315">
        <v>1.29834</v>
      </c>
      <c r="C315">
        <v>57960.73</v>
      </c>
      <c r="D315">
        <v>0.99015549999999997</v>
      </c>
    </row>
    <row r="316" spans="1:4" x14ac:dyDescent="0.3">
      <c r="A316">
        <v>97173.14</v>
      </c>
      <c r="B316">
        <v>1.184933</v>
      </c>
      <c r="C316">
        <v>70542.48</v>
      </c>
      <c r="D316">
        <v>1.2559100000000001</v>
      </c>
    </row>
    <row r="317" spans="1:4" x14ac:dyDescent="0.3">
      <c r="A317">
        <v>100803.9</v>
      </c>
      <c r="B317">
        <v>1.2090730000000001</v>
      </c>
      <c r="C317">
        <v>72875.02</v>
      </c>
      <c r="D317">
        <v>1.2912779999999999</v>
      </c>
    </row>
    <row r="318" spans="1:4" x14ac:dyDescent="0.3">
      <c r="A318">
        <v>97358.99</v>
      </c>
      <c r="B318">
        <v>1.1516789999999999</v>
      </c>
      <c r="C318">
        <v>66207.08</v>
      </c>
      <c r="D318">
        <v>1.1617839999999999</v>
      </c>
    </row>
    <row r="319" spans="1:4" x14ac:dyDescent="0.3">
      <c r="A319">
        <v>111133.7</v>
      </c>
      <c r="B319">
        <v>1.350816</v>
      </c>
      <c r="C319">
        <v>73061.850000000006</v>
      </c>
      <c r="D319">
        <v>1.3173919999999999</v>
      </c>
    </row>
    <row r="320" spans="1:4" x14ac:dyDescent="0.3">
      <c r="A320">
        <v>110797.3</v>
      </c>
      <c r="B320">
        <v>1.338522</v>
      </c>
      <c r="C320">
        <v>76718.11</v>
      </c>
      <c r="D320">
        <v>1.378765</v>
      </c>
    </row>
    <row r="321" spans="1:4" x14ac:dyDescent="0.3">
      <c r="A321">
        <v>100119.9</v>
      </c>
      <c r="B321">
        <v>1.200024</v>
      </c>
      <c r="C321">
        <v>80248.59</v>
      </c>
      <c r="D321">
        <v>1.4490810000000001</v>
      </c>
    </row>
    <row r="322" spans="1:4" x14ac:dyDescent="0.3">
      <c r="A322">
        <v>108329.2</v>
      </c>
      <c r="B322">
        <v>1.2923290000000001</v>
      </c>
      <c r="C322">
        <v>69784.38</v>
      </c>
      <c r="D322">
        <v>1.2263520000000001</v>
      </c>
    </row>
    <row r="323" spans="1:4" x14ac:dyDescent="0.3">
      <c r="A323">
        <v>119501.9</v>
      </c>
      <c r="B323">
        <v>1.433495</v>
      </c>
      <c r="C323">
        <v>72026.38</v>
      </c>
      <c r="D323">
        <v>1.284316</v>
      </c>
    </row>
    <row r="324" spans="1:4" x14ac:dyDescent="0.3">
      <c r="A324">
        <v>104128.1</v>
      </c>
      <c r="B324">
        <v>1.251795</v>
      </c>
      <c r="C324">
        <v>63427.97</v>
      </c>
      <c r="D324">
        <v>1.1055109999999999</v>
      </c>
    </row>
    <row r="325" spans="1:4" x14ac:dyDescent="0.3">
      <c r="A325">
        <v>101806.39999999999</v>
      </c>
      <c r="B325">
        <v>1.2161230000000001</v>
      </c>
      <c r="C325">
        <v>66905.16</v>
      </c>
      <c r="D325">
        <v>1.1697500000000001</v>
      </c>
    </row>
    <row r="326" spans="1:4" x14ac:dyDescent="0.3">
      <c r="A326">
        <v>100389.5</v>
      </c>
      <c r="B326">
        <v>1.2023509999999999</v>
      </c>
      <c r="C326">
        <v>68807.600000000006</v>
      </c>
      <c r="D326">
        <v>1.228389</v>
      </c>
    </row>
    <row r="327" spans="1:4" x14ac:dyDescent="0.3">
      <c r="A327">
        <v>99460.800000000003</v>
      </c>
      <c r="B327">
        <v>1.1809609999999999</v>
      </c>
      <c r="C327">
        <v>74184.89</v>
      </c>
      <c r="D327">
        <v>1.3437239999999999</v>
      </c>
    </row>
    <row r="328" spans="1:4" x14ac:dyDescent="0.3">
      <c r="A328">
        <v>107963</v>
      </c>
      <c r="B328">
        <v>1.30827</v>
      </c>
      <c r="C328">
        <v>69578.740000000005</v>
      </c>
      <c r="D328">
        <v>1.2302379999999999</v>
      </c>
    </row>
    <row r="329" spans="1:4" x14ac:dyDescent="0.3">
      <c r="A329">
        <v>101260.6</v>
      </c>
      <c r="B329">
        <v>1.207492</v>
      </c>
      <c r="C329">
        <v>68246.98</v>
      </c>
      <c r="D329">
        <v>1.1910700000000001</v>
      </c>
    </row>
    <row r="330" spans="1:4" x14ac:dyDescent="0.3">
      <c r="A330">
        <v>105240.9</v>
      </c>
      <c r="B330">
        <v>1.2546569999999999</v>
      </c>
      <c r="C330">
        <v>74414.13</v>
      </c>
      <c r="D330">
        <v>1.320308</v>
      </c>
    </row>
    <row r="331" spans="1:4" x14ac:dyDescent="0.3">
      <c r="A331">
        <v>100624.8</v>
      </c>
      <c r="B331">
        <v>1.2114180000000001</v>
      </c>
      <c r="C331">
        <v>73973.98</v>
      </c>
      <c r="D331">
        <v>1.3189280000000001</v>
      </c>
    </row>
    <row r="332" spans="1:4" x14ac:dyDescent="0.3">
      <c r="A332">
        <v>99769.41</v>
      </c>
      <c r="B332">
        <v>1.1908270000000001</v>
      </c>
      <c r="C332">
        <v>67644.759999999995</v>
      </c>
      <c r="D332">
        <v>1.16368</v>
      </c>
    </row>
    <row r="333" spans="1:4" x14ac:dyDescent="0.3">
      <c r="A333">
        <v>106143.1</v>
      </c>
      <c r="B333">
        <v>1.277377</v>
      </c>
      <c r="C333">
        <v>63771.040000000001</v>
      </c>
      <c r="D333">
        <v>1.129745</v>
      </c>
    </row>
    <row r="334" spans="1:4" x14ac:dyDescent="0.3">
      <c r="A334">
        <v>103437.1</v>
      </c>
      <c r="B334">
        <v>1.2428189999999999</v>
      </c>
      <c r="C334">
        <v>66519.37</v>
      </c>
      <c r="D334">
        <v>1.161635</v>
      </c>
    </row>
    <row r="335" spans="1:4" x14ac:dyDescent="0.3">
      <c r="A335">
        <v>98035.82</v>
      </c>
      <c r="B335">
        <v>1.1625890000000001</v>
      </c>
      <c r="C335">
        <v>73157.09</v>
      </c>
      <c r="D335">
        <v>1.3397509999999999</v>
      </c>
    </row>
    <row r="336" spans="1:4" x14ac:dyDescent="0.3">
      <c r="A336">
        <v>98148.53</v>
      </c>
      <c r="B336">
        <v>1.181265</v>
      </c>
      <c r="C336">
        <v>69338.41</v>
      </c>
      <c r="D336">
        <v>1.253293</v>
      </c>
    </row>
    <row r="337" spans="1:4" x14ac:dyDescent="0.3">
      <c r="A337">
        <v>100095.3</v>
      </c>
      <c r="B337">
        <v>1.2047540000000001</v>
      </c>
      <c r="C337">
        <v>63923.43</v>
      </c>
      <c r="D337">
        <v>1.1062399999999999</v>
      </c>
    </row>
    <row r="338" spans="1:4" x14ac:dyDescent="0.3">
      <c r="A338">
        <v>102774</v>
      </c>
      <c r="B338">
        <v>1.224515</v>
      </c>
      <c r="C338">
        <v>65975.63</v>
      </c>
      <c r="D338">
        <v>1.1626030000000001</v>
      </c>
    </row>
    <row r="339" spans="1:4" x14ac:dyDescent="0.3">
      <c r="A339">
        <v>95164.2</v>
      </c>
      <c r="B339">
        <v>1.1397120000000001</v>
      </c>
      <c r="C339">
        <v>73060.58</v>
      </c>
      <c r="D339">
        <v>1.319113</v>
      </c>
    </row>
    <row r="340" spans="1:4" x14ac:dyDescent="0.3">
      <c r="A340">
        <v>110350.7</v>
      </c>
      <c r="B340">
        <v>1.3148029999999999</v>
      </c>
      <c r="C340">
        <v>76128.02</v>
      </c>
      <c r="D340">
        <v>1.3410200000000001</v>
      </c>
    </row>
    <row r="341" spans="1:4" x14ac:dyDescent="0.3">
      <c r="A341">
        <v>101156.8</v>
      </c>
      <c r="B341">
        <v>1.209694</v>
      </c>
      <c r="C341">
        <v>76185.53</v>
      </c>
      <c r="D341">
        <v>1.364903</v>
      </c>
    </row>
    <row r="342" spans="1:4" x14ac:dyDescent="0.3">
      <c r="A342">
        <v>108911.1</v>
      </c>
      <c r="B342">
        <v>1.296654</v>
      </c>
      <c r="C342">
        <v>63278.15</v>
      </c>
      <c r="D342">
        <v>1.1327959999999999</v>
      </c>
    </row>
    <row r="343" spans="1:4" x14ac:dyDescent="0.3">
      <c r="A343">
        <v>97508.3</v>
      </c>
      <c r="B343">
        <v>1.163546</v>
      </c>
      <c r="C343">
        <v>64133.72</v>
      </c>
      <c r="D343">
        <v>1.164901</v>
      </c>
    </row>
    <row r="344" spans="1:4" x14ac:dyDescent="0.3">
      <c r="A344">
        <v>108488.2</v>
      </c>
      <c r="B344">
        <v>1.3045199999999999</v>
      </c>
      <c r="C344">
        <v>73729.460000000006</v>
      </c>
      <c r="D344">
        <v>1.3114269999999999</v>
      </c>
    </row>
    <row r="345" spans="1:4" x14ac:dyDescent="0.3">
      <c r="A345">
        <v>102317.8</v>
      </c>
      <c r="B345">
        <v>1.226181</v>
      </c>
      <c r="C345">
        <v>70184.66</v>
      </c>
      <c r="D345">
        <v>1.282016</v>
      </c>
    </row>
    <row r="346" spans="1:4" x14ac:dyDescent="0.3">
      <c r="A346">
        <v>111910</v>
      </c>
      <c r="B346">
        <v>1.3442050000000001</v>
      </c>
      <c r="C346">
        <v>77663.69</v>
      </c>
      <c r="D346">
        <v>1.38144</v>
      </c>
    </row>
    <row r="347" spans="1:4" x14ac:dyDescent="0.3">
      <c r="A347">
        <v>105801.2</v>
      </c>
      <c r="B347">
        <v>1.269512</v>
      </c>
      <c r="C347">
        <v>77733.62</v>
      </c>
      <c r="D347">
        <v>1.431473</v>
      </c>
    </row>
    <row r="348" spans="1:4" x14ac:dyDescent="0.3">
      <c r="A348">
        <v>115133.8</v>
      </c>
      <c r="B348">
        <v>1.373367</v>
      </c>
      <c r="C348">
        <v>64668.77</v>
      </c>
      <c r="D348">
        <v>1.139289</v>
      </c>
    </row>
    <row r="349" spans="1:4" x14ac:dyDescent="0.3">
      <c r="A349">
        <v>105677.5</v>
      </c>
      <c r="B349">
        <v>1.2566349999999999</v>
      </c>
      <c r="C349">
        <v>74074.009999999995</v>
      </c>
      <c r="D349">
        <v>1.313815</v>
      </c>
    </row>
    <row r="350" spans="1:4" x14ac:dyDescent="0.3">
      <c r="A350">
        <v>111387.1</v>
      </c>
      <c r="B350">
        <v>1.3243860000000001</v>
      </c>
      <c r="C350">
        <v>64020.52</v>
      </c>
      <c r="D350">
        <v>1.13052</v>
      </c>
    </row>
    <row r="351" spans="1:4" x14ac:dyDescent="0.3">
      <c r="A351">
        <v>108084.2</v>
      </c>
      <c r="B351">
        <v>1.282673</v>
      </c>
      <c r="C351">
        <v>71258.460000000006</v>
      </c>
      <c r="D351">
        <v>1.254419</v>
      </c>
    </row>
    <row r="352" spans="1:4" x14ac:dyDescent="0.3">
      <c r="A352">
        <v>84538.59</v>
      </c>
      <c r="B352">
        <v>1.0111349999999999</v>
      </c>
      <c r="C352">
        <v>63258.9</v>
      </c>
      <c r="D352">
        <v>1.093399</v>
      </c>
    </row>
    <row r="353" spans="1:4" x14ac:dyDescent="0.3">
      <c r="A353">
        <v>97496.02</v>
      </c>
      <c r="B353">
        <v>1.1535770000000001</v>
      </c>
      <c r="C353">
        <v>78413.2</v>
      </c>
      <c r="D353">
        <v>1.383742</v>
      </c>
    </row>
    <row r="354" spans="1:4" x14ac:dyDescent="0.3">
      <c r="A354">
        <v>108802.8</v>
      </c>
      <c r="B354">
        <v>1.3083210000000001</v>
      </c>
      <c r="C354">
        <v>66169.08</v>
      </c>
      <c r="D354">
        <v>1.174004</v>
      </c>
    </row>
    <row r="355" spans="1:4" x14ac:dyDescent="0.3">
      <c r="A355">
        <v>106947.1</v>
      </c>
      <c r="B355">
        <v>1.2999210000000001</v>
      </c>
      <c r="C355">
        <v>64792.28</v>
      </c>
      <c r="D355">
        <v>1.153907</v>
      </c>
    </row>
    <row r="356" spans="1:4" x14ac:dyDescent="0.3">
      <c r="A356">
        <v>121490.1</v>
      </c>
      <c r="B356">
        <v>1.4527399999999999</v>
      </c>
      <c r="C356">
        <v>63359.82</v>
      </c>
      <c r="D356">
        <v>1.11391</v>
      </c>
    </row>
    <row r="357" spans="1:4" x14ac:dyDescent="0.3">
      <c r="A357">
        <v>100392.3</v>
      </c>
      <c r="B357">
        <v>1.185551</v>
      </c>
      <c r="C357">
        <v>70568.34</v>
      </c>
      <c r="D357">
        <v>1.270686</v>
      </c>
    </row>
    <row r="358" spans="1:4" x14ac:dyDescent="0.3">
      <c r="A358">
        <v>101199.6</v>
      </c>
      <c r="B358">
        <v>1.21346</v>
      </c>
      <c r="C358">
        <v>61309.61</v>
      </c>
      <c r="D358">
        <v>1.0733900000000001</v>
      </c>
    </row>
    <row r="359" spans="1:4" x14ac:dyDescent="0.3">
      <c r="A359">
        <v>101792.8</v>
      </c>
      <c r="B359">
        <v>1.2321500000000001</v>
      </c>
      <c r="C359">
        <v>75976.31</v>
      </c>
      <c r="D359">
        <v>1.367334</v>
      </c>
    </row>
    <row r="360" spans="1:4" x14ac:dyDescent="0.3">
      <c r="A360">
        <v>104185.1</v>
      </c>
      <c r="B360">
        <v>1.2345159999999999</v>
      </c>
      <c r="C360">
        <v>70503.31</v>
      </c>
      <c r="D360">
        <v>1.2463930000000001</v>
      </c>
    </row>
    <row r="361" spans="1:4" x14ac:dyDescent="0.3">
      <c r="A361">
        <v>118994.7</v>
      </c>
      <c r="B361">
        <v>1.423983</v>
      </c>
      <c r="C361">
        <v>64157.33</v>
      </c>
      <c r="D361">
        <v>1.1615180000000001</v>
      </c>
    </row>
    <row r="362" spans="1:4" x14ac:dyDescent="0.3">
      <c r="A362">
        <v>105433.60000000001</v>
      </c>
      <c r="B362">
        <v>1.25997</v>
      </c>
      <c r="C362">
        <v>78408.56</v>
      </c>
      <c r="D362">
        <v>1.3860479999999999</v>
      </c>
    </row>
    <row r="363" spans="1:4" x14ac:dyDescent="0.3">
      <c r="A363">
        <v>109675.6</v>
      </c>
      <c r="B363">
        <v>1.3110170000000001</v>
      </c>
      <c r="C363">
        <v>63541.64</v>
      </c>
      <c r="D363">
        <v>1.127861</v>
      </c>
    </row>
    <row r="364" spans="1:4" x14ac:dyDescent="0.3">
      <c r="A364">
        <v>119504.8</v>
      </c>
      <c r="B364">
        <v>1.442161</v>
      </c>
      <c r="C364">
        <v>71169.399999999994</v>
      </c>
      <c r="D364">
        <v>1.2625040000000001</v>
      </c>
    </row>
    <row r="365" spans="1:4" x14ac:dyDescent="0.3">
      <c r="A365">
        <v>116115.4</v>
      </c>
      <c r="B365">
        <v>1.395114</v>
      </c>
      <c r="C365">
        <v>74328.2</v>
      </c>
      <c r="D365">
        <v>1.3364180000000001</v>
      </c>
    </row>
    <row r="366" spans="1:4" x14ac:dyDescent="0.3">
      <c r="A366">
        <v>92944.3</v>
      </c>
      <c r="B366">
        <v>1.0968640000000001</v>
      </c>
      <c r="C366">
        <v>69533.66</v>
      </c>
      <c r="D366">
        <v>1.2457199999999999</v>
      </c>
    </row>
    <row r="367" spans="1:4" x14ac:dyDescent="0.3">
      <c r="A367">
        <v>99822.05</v>
      </c>
      <c r="B367">
        <v>1.1965760000000001</v>
      </c>
      <c r="C367">
        <v>65399.45</v>
      </c>
      <c r="D367">
        <v>1.1663859999999999</v>
      </c>
    </row>
    <row r="368" spans="1:4" x14ac:dyDescent="0.3">
      <c r="A368">
        <v>98614.6</v>
      </c>
      <c r="B368">
        <v>1.1730590000000001</v>
      </c>
      <c r="C368">
        <v>62372.77</v>
      </c>
      <c r="D368">
        <v>1.1118220000000001</v>
      </c>
    </row>
    <row r="369" spans="1:4" x14ac:dyDescent="0.3">
      <c r="A369">
        <v>104455.6</v>
      </c>
      <c r="B369">
        <v>1.2622800000000001</v>
      </c>
      <c r="C369">
        <v>67241.83</v>
      </c>
      <c r="D369">
        <v>1.1895519999999999</v>
      </c>
    </row>
    <row r="370" spans="1:4" x14ac:dyDescent="0.3">
      <c r="A370">
        <v>91797.67</v>
      </c>
      <c r="B370">
        <v>1.1007020000000001</v>
      </c>
      <c r="C370">
        <v>73269.02</v>
      </c>
      <c r="D370">
        <v>1.3241499999999999</v>
      </c>
    </row>
    <row r="371" spans="1:4" x14ac:dyDescent="0.3">
      <c r="A371">
        <v>101561.9</v>
      </c>
      <c r="B371">
        <v>1.2053849999999999</v>
      </c>
      <c r="C371">
        <v>66357.88</v>
      </c>
      <c r="D371">
        <v>1.1860619999999999</v>
      </c>
    </row>
    <row r="372" spans="1:4" x14ac:dyDescent="0.3">
      <c r="A372">
        <v>118580.8</v>
      </c>
      <c r="B372">
        <v>1.442507</v>
      </c>
      <c r="C372">
        <v>66023.05</v>
      </c>
      <c r="D372">
        <v>1.1541680000000001</v>
      </c>
    </row>
    <row r="373" spans="1:4" x14ac:dyDescent="0.3">
      <c r="A373">
        <v>105663.9</v>
      </c>
      <c r="B373">
        <v>1.2692589999999999</v>
      </c>
      <c r="C373">
        <v>64248.480000000003</v>
      </c>
      <c r="D373">
        <v>1.1848879999999999</v>
      </c>
    </row>
    <row r="374" spans="1:4" x14ac:dyDescent="0.3">
      <c r="A374">
        <v>107902.8</v>
      </c>
      <c r="B374">
        <v>1.288225</v>
      </c>
      <c r="C374">
        <v>65331.23</v>
      </c>
      <c r="D374">
        <v>1.180944</v>
      </c>
    </row>
    <row r="375" spans="1:4" x14ac:dyDescent="0.3">
      <c r="A375">
        <v>95569.279999999999</v>
      </c>
      <c r="B375">
        <v>1.1312450000000001</v>
      </c>
      <c r="C375">
        <v>66550.77</v>
      </c>
      <c r="D375">
        <v>1.1846909999999999</v>
      </c>
    </row>
    <row r="376" spans="1:4" x14ac:dyDescent="0.3">
      <c r="A376">
        <v>103710.9</v>
      </c>
      <c r="B376">
        <v>1.243563</v>
      </c>
      <c r="C376">
        <v>73231.61</v>
      </c>
      <c r="D376">
        <v>1.2873840000000001</v>
      </c>
    </row>
    <row r="377" spans="1:4" x14ac:dyDescent="0.3">
      <c r="A377">
        <v>103383.3</v>
      </c>
      <c r="B377">
        <v>1.2433479999999999</v>
      </c>
      <c r="C377">
        <v>69196.800000000003</v>
      </c>
      <c r="D377">
        <v>1.2131540000000001</v>
      </c>
    </row>
    <row r="378" spans="1:4" x14ac:dyDescent="0.3">
      <c r="A378">
        <v>99354.1</v>
      </c>
      <c r="B378">
        <v>1.179538</v>
      </c>
      <c r="C378">
        <v>70073.429999999993</v>
      </c>
      <c r="D378">
        <v>1.2636369999999999</v>
      </c>
    </row>
    <row r="379" spans="1:4" x14ac:dyDescent="0.3">
      <c r="A379">
        <v>108523.2</v>
      </c>
      <c r="B379">
        <v>1.3099369999999999</v>
      </c>
      <c r="C379">
        <v>72937.95</v>
      </c>
      <c r="D379">
        <v>1.2645059999999999</v>
      </c>
    </row>
    <row r="380" spans="1:4" x14ac:dyDescent="0.3">
      <c r="A380">
        <v>98240.04</v>
      </c>
      <c r="B380">
        <v>1.172779</v>
      </c>
      <c r="C380">
        <v>65627.41</v>
      </c>
      <c r="D380">
        <v>1.1731100000000001</v>
      </c>
    </row>
    <row r="381" spans="1:4" x14ac:dyDescent="0.3">
      <c r="A381">
        <v>103171</v>
      </c>
      <c r="B381">
        <v>1.2266790000000001</v>
      </c>
      <c r="C381">
        <v>68636.2</v>
      </c>
      <c r="D381">
        <v>1.2257800000000001</v>
      </c>
    </row>
    <row r="382" spans="1:4" x14ac:dyDescent="0.3">
      <c r="A382">
        <v>106634.8</v>
      </c>
      <c r="B382">
        <v>1.271161</v>
      </c>
      <c r="C382">
        <v>71498.490000000005</v>
      </c>
      <c r="D382">
        <v>1.269506</v>
      </c>
    </row>
    <row r="383" spans="1:4" x14ac:dyDescent="0.3">
      <c r="A383">
        <v>96955.59</v>
      </c>
      <c r="B383">
        <v>1.170471</v>
      </c>
      <c r="C383">
        <v>60385.55</v>
      </c>
      <c r="D383">
        <v>1.069917</v>
      </c>
    </row>
    <row r="384" spans="1:4" x14ac:dyDescent="0.3">
      <c r="A384">
        <v>103132.2</v>
      </c>
      <c r="B384">
        <v>1.231563</v>
      </c>
      <c r="C384">
        <v>69956.990000000005</v>
      </c>
      <c r="D384">
        <v>1.212161</v>
      </c>
    </row>
    <row r="385" spans="1:4" x14ac:dyDescent="0.3">
      <c r="A385">
        <v>93863.54</v>
      </c>
      <c r="B385">
        <v>1.122252</v>
      </c>
      <c r="C385">
        <v>67447.22</v>
      </c>
      <c r="D385">
        <v>1.2082489999999999</v>
      </c>
    </row>
    <row r="386" spans="1:4" x14ac:dyDescent="0.3">
      <c r="A386">
        <v>96615.48</v>
      </c>
      <c r="B386">
        <v>1.1475690000000001</v>
      </c>
      <c r="C386">
        <v>73555.600000000006</v>
      </c>
      <c r="D386">
        <v>1.325852</v>
      </c>
    </row>
    <row r="387" spans="1:4" x14ac:dyDescent="0.3">
      <c r="A387">
        <v>92681.41</v>
      </c>
      <c r="B387">
        <v>1.098236</v>
      </c>
      <c r="C387">
        <v>70621.47</v>
      </c>
      <c r="D387">
        <v>1.2744009999999999</v>
      </c>
    </row>
    <row r="388" spans="1:4" x14ac:dyDescent="0.3">
      <c r="A388">
        <v>86930.11</v>
      </c>
      <c r="B388">
        <v>1.041817</v>
      </c>
      <c r="C388">
        <v>71330.44</v>
      </c>
      <c r="D388">
        <v>1.240307</v>
      </c>
    </row>
    <row r="389" spans="1:4" x14ac:dyDescent="0.3">
      <c r="A389">
        <v>97321.64</v>
      </c>
      <c r="B389">
        <v>1.173665</v>
      </c>
      <c r="C389">
        <v>66278.41</v>
      </c>
      <c r="D389">
        <v>1.166936</v>
      </c>
    </row>
    <row r="390" spans="1:4" x14ac:dyDescent="0.3">
      <c r="A390">
        <v>92310.61</v>
      </c>
      <c r="B390">
        <v>1.11846</v>
      </c>
      <c r="C390">
        <v>70240.31</v>
      </c>
      <c r="D390">
        <v>1.249074</v>
      </c>
    </row>
    <row r="391" spans="1:4" x14ac:dyDescent="0.3">
      <c r="A391">
        <v>104254.2</v>
      </c>
      <c r="B391">
        <v>1.2450760000000001</v>
      </c>
      <c r="C391">
        <v>57872.82</v>
      </c>
      <c r="D391">
        <v>1.011018</v>
      </c>
    </row>
    <row r="392" spans="1:4" x14ac:dyDescent="0.3">
      <c r="A392">
        <v>113268.3</v>
      </c>
      <c r="B392">
        <v>1.353003</v>
      </c>
      <c r="C392">
        <v>77708.17</v>
      </c>
      <c r="D392">
        <v>1.3511</v>
      </c>
    </row>
    <row r="393" spans="1:4" x14ac:dyDescent="0.3">
      <c r="A393">
        <v>110231.3</v>
      </c>
      <c r="B393">
        <v>1.3241540000000001</v>
      </c>
      <c r="C393">
        <v>72438.91</v>
      </c>
      <c r="D393">
        <v>1.2890159999999999</v>
      </c>
    </row>
    <row r="394" spans="1:4" x14ac:dyDescent="0.3">
      <c r="A394">
        <v>90852.83</v>
      </c>
      <c r="B394">
        <v>1.089175</v>
      </c>
      <c r="C394">
        <v>70311.990000000005</v>
      </c>
      <c r="D394">
        <v>1.248178</v>
      </c>
    </row>
    <row r="395" spans="1:4" x14ac:dyDescent="0.3">
      <c r="A395">
        <v>99751.91</v>
      </c>
      <c r="B395">
        <v>1.1946110000000001</v>
      </c>
      <c r="C395">
        <v>74177.5</v>
      </c>
      <c r="D395">
        <v>1.314154</v>
      </c>
    </row>
    <row r="396" spans="1:4" x14ac:dyDescent="0.3">
      <c r="A396">
        <v>105655.2</v>
      </c>
      <c r="B396">
        <v>1.2568220000000001</v>
      </c>
      <c r="C396">
        <v>76898.66</v>
      </c>
      <c r="D396">
        <v>1.3451299999999999</v>
      </c>
    </row>
    <row r="397" spans="1:4" x14ac:dyDescent="0.3">
      <c r="A397">
        <v>100049.4</v>
      </c>
      <c r="B397">
        <v>1.1880280000000001</v>
      </c>
      <c r="C397">
        <v>62593.54</v>
      </c>
      <c r="D397">
        <v>1.0555840000000001</v>
      </c>
    </row>
    <row r="398" spans="1:4" x14ac:dyDescent="0.3">
      <c r="A398">
        <v>106429.3</v>
      </c>
      <c r="B398">
        <v>1.2735000000000001</v>
      </c>
      <c r="C398">
        <v>68766.990000000005</v>
      </c>
      <c r="D398">
        <v>1.240645</v>
      </c>
    </row>
    <row r="399" spans="1:4" x14ac:dyDescent="0.3">
      <c r="A399">
        <v>100591.5</v>
      </c>
      <c r="B399">
        <v>1.2005300000000001</v>
      </c>
      <c r="C399">
        <v>74240.97</v>
      </c>
      <c r="D399">
        <v>1.2817590000000001</v>
      </c>
    </row>
    <row r="400" spans="1:4" x14ac:dyDescent="0.3">
      <c r="A400">
        <v>90826.77</v>
      </c>
      <c r="B400">
        <v>1.0782050000000001</v>
      </c>
      <c r="C400">
        <v>63553.53</v>
      </c>
      <c r="D400">
        <v>1.125982</v>
      </c>
    </row>
    <row r="401" spans="1:4" x14ac:dyDescent="0.3">
      <c r="A401">
        <v>97679.2</v>
      </c>
      <c r="B401">
        <v>1.191775</v>
      </c>
      <c r="C401">
        <v>72101.73</v>
      </c>
      <c r="D401">
        <v>1.259674</v>
      </c>
    </row>
    <row r="402" spans="1:4" x14ac:dyDescent="0.3">
      <c r="A402">
        <v>108179.8</v>
      </c>
      <c r="B402">
        <v>1.2927789999999999</v>
      </c>
      <c r="C402">
        <v>76985.45</v>
      </c>
      <c r="D402">
        <v>1.3756250000000001</v>
      </c>
    </row>
    <row r="403" spans="1:4" x14ac:dyDescent="0.3">
      <c r="A403">
        <v>97001.8</v>
      </c>
      <c r="B403">
        <v>1.152706</v>
      </c>
      <c r="C403">
        <v>72040.990000000005</v>
      </c>
      <c r="D403">
        <v>1.270278</v>
      </c>
    </row>
    <row r="404" spans="1:4" x14ac:dyDescent="0.3">
      <c r="A404">
        <v>112899.8</v>
      </c>
      <c r="B404">
        <v>1.351707</v>
      </c>
      <c r="C404">
        <v>68214.89</v>
      </c>
      <c r="D404">
        <v>1.2096370000000001</v>
      </c>
    </row>
    <row r="405" spans="1:4" x14ac:dyDescent="0.3">
      <c r="A405">
        <v>115713.7</v>
      </c>
      <c r="B405">
        <v>1.4089469999999999</v>
      </c>
      <c r="C405">
        <v>67451.740000000005</v>
      </c>
      <c r="D405">
        <v>1.168371</v>
      </c>
    </row>
    <row r="406" spans="1:4" x14ac:dyDescent="0.3">
      <c r="A406">
        <v>102605.2</v>
      </c>
      <c r="B406">
        <v>1.221735</v>
      </c>
      <c r="C406">
        <v>57321.24</v>
      </c>
      <c r="D406">
        <v>1.003744</v>
      </c>
    </row>
    <row r="407" spans="1:4" x14ac:dyDescent="0.3">
      <c r="A407">
        <v>123057.5</v>
      </c>
      <c r="B407">
        <v>1.4665649999999999</v>
      </c>
      <c r="C407">
        <v>72884.320000000007</v>
      </c>
      <c r="D407">
        <v>1.2696499999999999</v>
      </c>
    </row>
    <row r="408" spans="1:4" x14ac:dyDescent="0.3">
      <c r="A408">
        <v>89317.78</v>
      </c>
      <c r="B408">
        <v>1.0660719999999999</v>
      </c>
      <c r="C408">
        <v>72821.22</v>
      </c>
      <c r="D408">
        <v>1.295221</v>
      </c>
    </row>
    <row r="409" spans="1:4" x14ac:dyDescent="0.3">
      <c r="A409">
        <v>97470.63</v>
      </c>
      <c r="B409">
        <v>1.1656219999999999</v>
      </c>
      <c r="C409">
        <v>63238.9</v>
      </c>
      <c r="D409">
        <v>1.101642</v>
      </c>
    </row>
    <row r="410" spans="1:4" x14ac:dyDescent="0.3">
      <c r="A410">
        <v>100187.5</v>
      </c>
      <c r="B410">
        <v>1.2183820000000001</v>
      </c>
      <c r="C410">
        <v>74214.41</v>
      </c>
      <c r="D410">
        <v>1.331299</v>
      </c>
    </row>
    <row r="411" spans="1:4" x14ac:dyDescent="0.3">
      <c r="A411">
        <v>114630.8</v>
      </c>
      <c r="B411">
        <v>1.362398</v>
      </c>
      <c r="C411">
        <v>80087.42</v>
      </c>
      <c r="D411">
        <v>1.43329</v>
      </c>
    </row>
    <row r="412" spans="1:4" x14ac:dyDescent="0.3">
      <c r="A412">
        <v>92961.25</v>
      </c>
      <c r="B412">
        <v>1.110287</v>
      </c>
      <c r="C412">
        <v>72201.820000000007</v>
      </c>
      <c r="D412">
        <v>1.3009740000000001</v>
      </c>
    </row>
    <row r="413" spans="1:4" x14ac:dyDescent="0.3">
      <c r="A413">
        <v>105128.2</v>
      </c>
      <c r="B413">
        <v>1.242756</v>
      </c>
      <c r="C413">
        <v>61331.42</v>
      </c>
      <c r="D413">
        <v>1.061269</v>
      </c>
    </row>
    <row r="414" spans="1:4" x14ac:dyDescent="0.3">
      <c r="A414">
        <v>110886.39999999999</v>
      </c>
      <c r="B414">
        <v>1.318074</v>
      </c>
      <c r="C414">
        <v>74925.09</v>
      </c>
      <c r="D414">
        <v>1.313062</v>
      </c>
    </row>
    <row r="415" spans="1:4" x14ac:dyDescent="0.3">
      <c r="A415">
        <v>103399.7</v>
      </c>
      <c r="B415">
        <v>1.244329</v>
      </c>
      <c r="C415">
        <v>66181.17</v>
      </c>
      <c r="D415">
        <v>1.1767460000000001</v>
      </c>
    </row>
    <row r="416" spans="1:4" x14ac:dyDescent="0.3">
      <c r="A416">
        <v>98156.4</v>
      </c>
      <c r="B416">
        <v>1.1754279999999999</v>
      </c>
      <c r="C416">
        <v>72838.539999999994</v>
      </c>
      <c r="D416">
        <v>1.2965180000000001</v>
      </c>
    </row>
    <row r="417" spans="1:4" x14ac:dyDescent="0.3">
      <c r="A417">
        <v>109162.3</v>
      </c>
      <c r="B417">
        <v>1.3056380000000001</v>
      </c>
      <c r="C417">
        <v>70521.67</v>
      </c>
      <c r="D417">
        <v>1.2506980000000001</v>
      </c>
    </row>
    <row r="418" spans="1:4" x14ac:dyDescent="0.3">
      <c r="A418">
        <v>104284.7</v>
      </c>
      <c r="B418">
        <v>1.2473559999999999</v>
      </c>
      <c r="C418">
        <v>63783.02</v>
      </c>
      <c r="D418">
        <v>1.1191679999999999</v>
      </c>
    </row>
    <row r="419" spans="1:4" x14ac:dyDescent="0.3">
      <c r="A419">
        <v>100139.9</v>
      </c>
      <c r="B419">
        <v>1.195908</v>
      </c>
      <c r="C419">
        <v>73157.119999999995</v>
      </c>
      <c r="D419">
        <v>1.2827090000000001</v>
      </c>
    </row>
    <row r="420" spans="1:4" x14ac:dyDescent="0.3">
      <c r="A420">
        <v>101589.4</v>
      </c>
      <c r="B420">
        <v>1.202785</v>
      </c>
      <c r="C420">
        <v>64636.61</v>
      </c>
      <c r="D420">
        <v>1.129678</v>
      </c>
    </row>
    <row r="421" spans="1:4" x14ac:dyDescent="0.3">
      <c r="A421">
        <v>110181.9</v>
      </c>
      <c r="B421">
        <v>1.3259479999999999</v>
      </c>
      <c r="C421">
        <v>70311.02</v>
      </c>
      <c r="D421">
        <v>1.241695</v>
      </c>
    </row>
    <row r="422" spans="1:4" x14ac:dyDescent="0.3">
      <c r="A422">
        <v>92726.25</v>
      </c>
      <c r="B422">
        <v>1.101507</v>
      </c>
      <c r="C422">
        <v>85101.21</v>
      </c>
      <c r="D422">
        <v>1.526783</v>
      </c>
    </row>
    <row r="423" spans="1:4" x14ac:dyDescent="0.3">
      <c r="A423">
        <v>107779.2</v>
      </c>
      <c r="B423">
        <v>1.2851870000000001</v>
      </c>
      <c r="C423">
        <v>72447.149999999994</v>
      </c>
      <c r="D423">
        <v>1.291582</v>
      </c>
    </row>
    <row r="424" spans="1:4" x14ac:dyDescent="0.3">
      <c r="A424">
        <v>108904.8</v>
      </c>
      <c r="B424">
        <v>1.316073</v>
      </c>
      <c r="C424">
        <v>74245.69</v>
      </c>
      <c r="D424">
        <v>1.3139890000000001</v>
      </c>
    </row>
    <row r="425" spans="1:4" x14ac:dyDescent="0.3">
      <c r="A425">
        <v>98240.68</v>
      </c>
      <c r="B425">
        <v>1.1718189999999999</v>
      </c>
      <c r="C425">
        <v>64322.57</v>
      </c>
      <c r="D425">
        <v>1.1136410000000001</v>
      </c>
    </row>
    <row r="426" spans="1:4" x14ac:dyDescent="0.3">
      <c r="A426">
        <v>104525</v>
      </c>
      <c r="B426">
        <v>1.246926</v>
      </c>
      <c r="C426">
        <v>69818.23</v>
      </c>
      <c r="D426">
        <v>1.2513339999999999</v>
      </c>
    </row>
    <row r="427" spans="1:4" x14ac:dyDescent="0.3">
      <c r="A427">
        <v>104447</v>
      </c>
      <c r="B427">
        <v>1.2593179999999999</v>
      </c>
      <c r="C427">
        <v>70837.929999999993</v>
      </c>
      <c r="D427">
        <v>1.2473749999999999</v>
      </c>
    </row>
    <row r="428" spans="1:4" x14ac:dyDescent="0.3">
      <c r="A428">
        <v>109814.1</v>
      </c>
      <c r="B428">
        <v>1.316638</v>
      </c>
      <c r="C428">
        <v>84302.17</v>
      </c>
      <c r="D428">
        <v>1.5077199999999999</v>
      </c>
    </row>
    <row r="429" spans="1:4" x14ac:dyDescent="0.3">
      <c r="A429">
        <v>102426.6</v>
      </c>
      <c r="B429">
        <v>1.2170700000000001</v>
      </c>
      <c r="C429">
        <v>78833.789999999994</v>
      </c>
      <c r="D429">
        <v>1.4149119999999999</v>
      </c>
    </row>
    <row r="430" spans="1:4" x14ac:dyDescent="0.3">
      <c r="A430">
        <v>97582.52</v>
      </c>
      <c r="B430">
        <v>1.1668229999999999</v>
      </c>
      <c r="C430">
        <v>62447.5</v>
      </c>
      <c r="D430">
        <v>1.119842</v>
      </c>
    </row>
    <row r="431" spans="1:4" x14ac:dyDescent="0.3">
      <c r="A431">
        <v>101499.5</v>
      </c>
      <c r="B431">
        <v>1.214521</v>
      </c>
      <c r="C431">
        <v>74201.3</v>
      </c>
      <c r="D431">
        <v>1.3385339999999999</v>
      </c>
    </row>
    <row r="432" spans="1:4" x14ac:dyDescent="0.3">
      <c r="A432">
        <v>104014.7</v>
      </c>
      <c r="B432">
        <v>1.2524709999999999</v>
      </c>
      <c r="C432">
        <v>64195.21</v>
      </c>
      <c r="D432">
        <v>1.1245879999999999</v>
      </c>
    </row>
    <row r="433" spans="1:4" x14ac:dyDescent="0.3">
      <c r="A433">
        <v>95565.5</v>
      </c>
      <c r="B433">
        <v>1.152676</v>
      </c>
      <c r="C433">
        <v>69639.490000000005</v>
      </c>
      <c r="D433">
        <v>1.253271</v>
      </c>
    </row>
    <row r="434" spans="1:4" x14ac:dyDescent="0.3">
      <c r="A434">
        <v>117687.2</v>
      </c>
      <c r="B434">
        <v>1.397818</v>
      </c>
      <c r="C434">
        <v>66115.929999999993</v>
      </c>
      <c r="D434">
        <v>1.121545</v>
      </c>
    </row>
    <row r="435" spans="1:4" x14ac:dyDescent="0.3">
      <c r="A435">
        <v>106828.4</v>
      </c>
      <c r="B435">
        <v>1.2800400000000001</v>
      </c>
      <c r="C435">
        <v>59582.41</v>
      </c>
      <c r="D435">
        <v>1.0604789999999999</v>
      </c>
    </row>
    <row r="436" spans="1:4" x14ac:dyDescent="0.3">
      <c r="A436">
        <v>120328.1</v>
      </c>
      <c r="B436">
        <v>1.4375849999999999</v>
      </c>
      <c r="C436">
        <v>71324.210000000006</v>
      </c>
      <c r="D436">
        <v>1.257034</v>
      </c>
    </row>
    <row r="437" spans="1:4" x14ac:dyDescent="0.3">
      <c r="A437">
        <v>111485.1</v>
      </c>
      <c r="B437">
        <v>1.336659</v>
      </c>
      <c r="C437">
        <v>66983.63</v>
      </c>
      <c r="D437">
        <v>1.185127</v>
      </c>
    </row>
    <row r="438" spans="1:4" x14ac:dyDescent="0.3">
      <c r="A438">
        <v>110337.2</v>
      </c>
      <c r="B438">
        <v>1.311944</v>
      </c>
      <c r="C438">
        <v>65976.600000000006</v>
      </c>
      <c r="D438">
        <v>1.16794</v>
      </c>
    </row>
    <row r="439" spans="1:4" x14ac:dyDescent="0.3">
      <c r="A439">
        <v>108879.7</v>
      </c>
      <c r="B439">
        <v>1.297936</v>
      </c>
      <c r="C439">
        <v>58097.31</v>
      </c>
      <c r="D439">
        <v>1.016122</v>
      </c>
    </row>
    <row r="440" spans="1:4" x14ac:dyDescent="0.3">
      <c r="A440">
        <v>111073.9</v>
      </c>
      <c r="B440">
        <v>1.335432</v>
      </c>
      <c r="C440">
        <v>69111.55</v>
      </c>
      <c r="D440">
        <v>1.242691</v>
      </c>
    </row>
    <row r="441" spans="1:4" x14ac:dyDescent="0.3">
      <c r="A441">
        <v>106829</v>
      </c>
      <c r="B441">
        <v>1.2846</v>
      </c>
      <c r="C441">
        <v>73016.789999999994</v>
      </c>
      <c r="D441">
        <v>1.3381780000000001</v>
      </c>
    </row>
    <row r="442" spans="1:4" x14ac:dyDescent="0.3">
      <c r="A442">
        <v>104909.6</v>
      </c>
      <c r="B442">
        <v>1.2429809999999999</v>
      </c>
      <c r="C442">
        <v>69060.740000000005</v>
      </c>
      <c r="D442">
        <v>1.225762</v>
      </c>
    </row>
    <row r="443" spans="1:4" x14ac:dyDescent="0.3">
      <c r="A443">
        <v>94046.48</v>
      </c>
      <c r="B443">
        <v>1.1221410000000001</v>
      </c>
      <c r="C443">
        <v>74720.06</v>
      </c>
      <c r="D443">
        <v>1.346994</v>
      </c>
    </row>
    <row r="444" spans="1:4" x14ac:dyDescent="0.3">
      <c r="A444">
        <v>101698.8</v>
      </c>
      <c r="B444">
        <v>1.227347</v>
      </c>
      <c r="C444">
        <v>76312.66</v>
      </c>
      <c r="D444">
        <v>1.3646119999999999</v>
      </c>
    </row>
    <row r="445" spans="1:4" x14ac:dyDescent="0.3">
      <c r="A445">
        <v>92649.79</v>
      </c>
      <c r="B445">
        <v>1.1120760000000001</v>
      </c>
      <c r="C445">
        <v>75387.199999999997</v>
      </c>
      <c r="D445">
        <v>1.3308979999999999</v>
      </c>
    </row>
    <row r="446" spans="1:4" x14ac:dyDescent="0.3">
      <c r="A446">
        <v>103203.9</v>
      </c>
      <c r="B446">
        <v>1.227814</v>
      </c>
      <c r="C446">
        <v>72736.89</v>
      </c>
      <c r="D446">
        <v>1.295571</v>
      </c>
    </row>
    <row r="447" spans="1:4" x14ac:dyDescent="0.3">
      <c r="A447">
        <v>103450.4</v>
      </c>
      <c r="B447">
        <v>1.2220629999999999</v>
      </c>
      <c r="C447">
        <v>60872.31</v>
      </c>
      <c r="D447">
        <v>1.0345200000000001</v>
      </c>
    </row>
    <row r="448" spans="1:4" x14ac:dyDescent="0.3">
      <c r="A448">
        <v>86109.53</v>
      </c>
      <c r="B448">
        <v>1.0336799999999999</v>
      </c>
      <c r="C448">
        <v>66697.7</v>
      </c>
      <c r="D448">
        <v>1.1722410000000001</v>
      </c>
    </row>
    <row r="449" spans="1:4" x14ac:dyDescent="0.3">
      <c r="A449">
        <v>104829.8</v>
      </c>
      <c r="B449">
        <v>1.2450289999999999</v>
      </c>
      <c r="C449">
        <v>68022.42</v>
      </c>
      <c r="D449">
        <v>1.2054229999999999</v>
      </c>
    </row>
    <row r="450" spans="1:4" x14ac:dyDescent="0.3">
      <c r="A450">
        <v>96526.73</v>
      </c>
      <c r="B450">
        <v>1.1642429999999999</v>
      </c>
      <c r="C450">
        <v>71457.09</v>
      </c>
      <c r="D450">
        <v>1.294103</v>
      </c>
    </row>
    <row r="451" spans="1:4" x14ac:dyDescent="0.3">
      <c r="A451">
        <v>101846.3</v>
      </c>
      <c r="B451">
        <v>1.213055</v>
      </c>
      <c r="C451">
        <v>82090.16</v>
      </c>
      <c r="D451">
        <v>1.4638580000000001</v>
      </c>
    </row>
    <row r="452" spans="1:4" x14ac:dyDescent="0.3">
      <c r="A452">
        <v>103691.6</v>
      </c>
      <c r="B452">
        <v>1.243158</v>
      </c>
      <c r="C452">
        <v>77202.3</v>
      </c>
      <c r="D452">
        <v>1.391888</v>
      </c>
    </row>
    <row r="453" spans="1:4" x14ac:dyDescent="0.3">
      <c r="A453">
        <v>129420.9</v>
      </c>
      <c r="B453">
        <v>1.5572079999999999</v>
      </c>
      <c r="C453">
        <v>79987.3</v>
      </c>
      <c r="D453">
        <v>1.461908</v>
      </c>
    </row>
    <row r="454" spans="1:4" x14ac:dyDescent="0.3">
      <c r="A454">
        <v>109586.2</v>
      </c>
      <c r="B454">
        <v>1.2942530000000001</v>
      </c>
      <c r="C454">
        <v>61572.86</v>
      </c>
      <c r="D454">
        <v>1.0807530000000001</v>
      </c>
    </row>
    <row r="455" spans="1:4" x14ac:dyDescent="0.3">
      <c r="A455">
        <v>95974.09</v>
      </c>
      <c r="B455">
        <v>1.151999</v>
      </c>
      <c r="C455">
        <v>74979.789999999994</v>
      </c>
      <c r="D455">
        <v>1.327626</v>
      </c>
    </row>
    <row r="456" spans="1:4" x14ac:dyDescent="0.3">
      <c r="A456">
        <v>106861.1</v>
      </c>
      <c r="B456">
        <v>1.279072</v>
      </c>
      <c r="C456">
        <v>68447.55</v>
      </c>
      <c r="D456">
        <v>1.2265299999999999</v>
      </c>
    </row>
    <row r="457" spans="1:4" x14ac:dyDescent="0.3">
      <c r="A457">
        <v>102632.9</v>
      </c>
      <c r="B457">
        <v>1.225862</v>
      </c>
      <c r="C457">
        <v>76047.02</v>
      </c>
      <c r="D457">
        <v>1.3625719999999999</v>
      </c>
    </row>
    <row r="458" spans="1:4" x14ac:dyDescent="0.3">
      <c r="A458">
        <v>97869.5</v>
      </c>
      <c r="B458">
        <v>1.1676310000000001</v>
      </c>
      <c r="C458">
        <v>78718.7</v>
      </c>
      <c r="D458">
        <v>1.4344730000000001</v>
      </c>
    </row>
    <row r="459" spans="1:4" x14ac:dyDescent="0.3">
      <c r="A459">
        <v>103679.2</v>
      </c>
      <c r="B459">
        <v>1.230612</v>
      </c>
      <c r="C459">
        <v>71515.59</v>
      </c>
      <c r="D459">
        <v>1.247895</v>
      </c>
    </row>
    <row r="460" spans="1:4" x14ac:dyDescent="0.3">
      <c r="A460">
        <v>106851.2</v>
      </c>
      <c r="B460">
        <v>1.2729600000000001</v>
      </c>
      <c r="C460">
        <v>69968.23</v>
      </c>
      <c r="D460">
        <v>1.225088</v>
      </c>
    </row>
    <row r="461" spans="1:4" x14ac:dyDescent="0.3">
      <c r="A461">
        <v>109524.8</v>
      </c>
      <c r="B461">
        <v>1.307609</v>
      </c>
      <c r="C461">
        <v>82855.89</v>
      </c>
      <c r="D461">
        <v>1.4834510000000001</v>
      </c>
    </row>
    <row r="462" spans="1:4" x14ac:dyDescent="0.3">
      <c r="A462">
        <v>95806.48</v>
      </c>
      <c r="B462">
        <v>1.144441</v>
      </c>
      <c r="C462">
        <v>67062.97</v>
      </c>
      <c r="D462">
        <v>1.175724</v>
      </c>
    </row>
    <row r="463" spans="1:4" x14ac:dyDescent="0.3">
      <c r="A463">
        <v>102173.1</v>
      </c>
      <c r="B463">
        <v>1.2104980000000001</v>
      </c>
      <c r="C463">
        <v>66985.09</v>
      </c>
      <c r="D463">
        <v>1.136571</v>
      </c>
    </row>
    <row r="464" spans="1:4" x14ac:dyDescent="0.3">
      <c r="A464">
        <v>99013.26</v>
      </c>
      <c r="B464">
        <v>1.178212</v>
      </c>
      <c r="C464">
        <v>84315.8</v>
      </c>
      <c r="D464">
        <v>1.5048269999999999</v>
      </c>
    </row>
    <row r="465" spans="1:4" x14ac:dyDescent="0.3">
      <c r="A465">
        <v>116315.2</v>
      </c>
      <c r="B465">
        <v>1.38883</v>
      </c>
      <c r="C465">
        <v>78191.149999999994</v>
      </c>
      <c r="D465">
        <v>1.4051130000000001</v>
      </c>
    </row>
    <row r="466" spans="1:4" x14ac:dyDescent="0.3">
      <c r="A466">
        <v>84675.13</v>
      </c>
      <c r="B466">
        <v>1.0050319999999999</v>
      </c>
      <c r="C466">
        <v>74454.720000000001</v>
      </c>
      <c r="D466">
        <v>1.307876</v>
      </c>
    </row>
    <row r="467" spans="1:4" x14ac:dyDescent="0.3">
      <c r="A467">
        <v>90199.74</v>
      </c>
      <c r="B467">
        <v>1.05321</v>
      </c>
      <c r="C467">
        <v>80202.070000000007</v>
      </c>
      <c r="D467">
        <v>1.429379</v>
      </c>
    </row>
    <row r="468" spans="1:4" x14ac:dyDescent="0.3">
      <c r="A468">
        <v>107082.4</v>
      </c>
      <c r="B468">
        <v>1.2875620000000001</v>
      </c>
      <c r="C468">
        <v>70696.95</v>
      </c>
      <c r="D468">
        <v>1.267174</v>
      </c>
    </row>
    <row r="469" spans="1:4" x14ac:dyDescent="0.3">
      <c r="A469">
        <v>116036.1</v>
      </c>
      <c r="B469">
        <v>1.4062749999999999</v>
      </c>
      <c r="C469">
        <v>66723.95</v>
      </c>
      <c r="D469">
        <v>1.185055</v>
      </c>
    </row>
    <row r="470" spans="1:4" x14ac:dyDescent="0.3">
      <c r="A470">
        <v>107650.5</v>
      </c>
      <c r="B470">
        <v>1.2969250000000001</v>
      </c>
      <c r="C470">
        <v>64155.360000000001</v>
      </c>
      <c r="D470">
        <v>1.166755</v>
      </c>
    </row>
    <row r="471" spans="1:4" x14ac:dyDescent="0.3">
      <c r="A471">
        <v>101663.6</v>
      </c>
      <c r="B471">
        <v>1.2295769999999999</v>
      </c>
      <c r="C471">
        <v>76151.61</v>
      </c>
      <c r="D471">
        <v>1.3588169999999999</v>
      </c>
    </row>
    <row r="472" spans="1:4" x14ac:dyDescent="0.3">
      <c r="A472">
        <v>80841.149999999994</v>
      </c>
      <c r="B472">
        <v>0.95509580000000005</v>
      </c>
      <c r="C472">
        <v>74890.53</v>
      </c>
      <c r="D472">
        <v>1.325666</v>
      </c>
    </row>
    <row r="473" spans="1:4" x14ac:dyDescent="0.3">
      <c r="A473">
        <v>106413.8</v>
      </c>
      <c r="B473">
        <v>1.279309</v>
      </c>
      <c r="C473">
        <v>74110.38</v>
      </c>
      <c r="D473">
        <v>1.331941</v>
      </c>
    </row>
    <row r="474" spans="1:4" x14ac:dyDescent="0.3">
      <c r="A474">
        <v>109675.4</v>
      </c>
      <c r="B474">
        <v>1.309666</v>
      </c>
      <c r="C474">
        <v>61071.17</v>
      </c>
      <c r="D474">
        <v>1.0629599999999999</v>
      </c>
    </row>
    <row r="475" spans="1:4" x14ac:dyDescent="0.3">
      <c r="A475">
        <v>98771.19</v>
      </c>
      <c r="B475">
        <v>1.178034</v>
      </c>
      <c r="C475">
        <v>61901.74</v>
      </c>
      <c r="D475">
        <v>1.078743</v>
      </c>
    </row>
    <row r="476" spans="1:4" x14ac:dyDescent="0.3">
      <c r="A476">
        <v>106845.8</v>
      </c>
      <c r="B476">
        <v>1.281236</v>
      </c>
      <c r="C476">
        <v>72537.55</v>
      </c>
      <c r="D476">
        <v>1.3285419999999999</v>
      </c>
    </row>
    <row r="477" spans="1:4" x14ac:dyDescent="0.3">
      <c r="A477">
        <v>97402.69</v>
      </c>
      <c r="B477">
        <v>1.1548780000000001</v>
      </c>
      <c r="C477">
        <v>70681.59</v>
      </c>
      <c r="D477">
        <v>1.254955</v>
      </c>
    </row>
    <row r="478" spans="1:4" x14ac:dyDescent="0.3">
      <c r="A478">
        <v>113786.5</v>
      </c>
      <c r="B478">
        <v>1.364377</v>
      </c>
      <c r="C478">
        <v>77273.89</v>
      </c>
      <c r="D478">
        <v>1.375715</v>
      </c>
    </row>
    <row r="479" spans="1:4" x14ac:dyDescent="0.3">
      <c r="A479">
        <v>110551.9</v>
      </c>
      <c r="B479">
        <v>1.346951</v>
      </c>
      <c r="C479">
        <v>75606.66</v>
      </c>
      <c r="D479">
        <v>1.3750519999999999</v>
      </c>
    </row>
    <row r="480" spans="1:4" x14ac:dyDescent="0.3">
      <c r="A480">
        <v>102803.9</v>
      </c>
      <c r="B480">
        <v>1.2335</v>
      </c>
      <c r="C480">
        <v>79313.98</v>
      </c>
      <c r="D480">
        <v>1.4175770000000001</v>
      </c>
    </row>
    <row r="481" spans="1:4" x14ac:dyDescent="0.3">
      <c r="A481">
        <v>123496.9</v>
      </c>
      <c r="B481">
        <v>1.472243</v>
      </c>
      <c r="C481">
        <v>73591</v>
      </c>
      <c r="D481">
        <v>1.3030870000000001</v>
      </c>
    </row>
    <row r="482" spans="1:4" x14ac:dyDescent="0.3">
      <c r="A482">
        <v>118128.6</v>
      </c>
      <c r="B482">
        <v>1.3877409999999999</v>
      </c>
      <c r="C482">
        <v>63943.93</v>
      </c>
      <c r="D482">
        <v>1.1429370000000001</v>
      </c>
    </row>
    <row r="483" spans="1:4" x14ac:dyDescent="0.3">
      <c r="A483">
        <v>106268.6</v>
      </c>
      <c r="B483">
        <v>1.2679590000000001</v>
      </c>
      <c r="C483">
        <v>75091.34</v>
      </c>
      <c r="D483">
        <v>1.3497319999999999</v>
      </c>
    </row>
    <row r="484" spans="1:4" x14ac:dyDescent="0.3">
      <c r="A484">
        <v>98788.52</v>
      </c>
      <c r="B484">
        <v>1.18771</v>
      </c>
      <c r="C484">
        <v>67449.600000000006</v>
      </c>
      <c r="D484">
        <v>1.1842999999999999</v>
      </c>
    </row>
    <row r="485" spans="1:4" x14ac:dyDescent="0.3">
      <c r="A485">
        <v>100388.8</v>
      </c>
      <c r="B485">
        <v>1.2042219999999999</v>
      </c>
      <c r="C485">
        <v>74119.3</v>
      </c>
      <c r="D485">
        <v>1.338266</v>
      </c>
    </row>
    <row r="486" spans="1:4" x14ac:dyDescent="0.3">
      <c r="A486">
        <v>101895.1</v>
      </c>
      <c r="B486">
        <v>1.2418549999999999</v>
      </c>
      <c r="C486">
        <v>64214.21</v>
      </c>
      <c r="D486">
        <v>1.1404380000000001</v>
      </c>
    </row>
    <row r="487" spans="1:4" x14ac:dyDescent="0.3">
      <c r="A487">
        <v>95861.3</v>
      </c>
      <c r="B487">
        <v>1.1504890000000001</v>
      </c>
      <c r="C487">
        <v>68920.66</v>
      </c>
      <c r="D487">
        <v>1.2053119999999999</v>
      </c>
    </row>
    <row r="488" spans="1:4" x14ac:dyDescent="0.3">
      <c r="A488">
        <v>111923.5</v>
      </c>
      <c r="B488">
        <v>1.338406</v>
      </c>
      <c r="C488">
        <v>72049.34</v>
      </c>
      <c r="D488">
        <v>1.2907109999999999</v>
      </c>
    </row>
    <row r="489" spans="1:4" x14ac:dyDescent="0.3">
      <c r="A489">
        <v>102366.39999999999</v>
      </c>
      <c r="B489">
        <v>1.2348589999999999</v>
      </c>
      <c r="C489">
        <v>74435.98</v>
      </c>
      <c r="D489">
        <v>1.2935760000000001</v>
      </c>
    </row>
    <row r="490" spans="1:4" x14ac:dyDescent="0.3">
      <c r="A490">
        <v>100562.5</v>
      </c>
      <c r="B490">
        <v>1.2096720000000001</v>
      </c>
      <c r="C490">
        <v>72281.600000000006</v>
      </c>
      <c r="D490">
        <v>1.3233520000000001</v>
      </c>
    </row>
    <row r="491" spans="1:4" x14ac:dyDescent="0.3">
      <c r="A491">
        <v>92897.13</v>
      </c>
      <c r="B491">
        <v>1.136722</v>
      </c>
      <c r="C491">
        <v>79233.8</v>
      </c>
      <c r="D491">
        <v>1.41574</v>
      </c>
    </row>
    <row r="492" spans="1:4" x14ac:dyDescent="0.3">
      <c r="A492">
        <v>103646.2</v>
      </c>
      <c r="B492">
        <v>1.2529030000000001</v>
      </c>
      <c r="C492">
        <v>77541.2</v>
      </c>
      <c r="D492">
        <v>1.3770279999999999</v>
      </c>
    </row>
    <row r="493" spans="1:4" x14ac:dyDescent="0.3">
      <c r="A493">
        <v>107231.7</v>
      </c>
      <c r="B493">
        <v>1.2775209999999999</v>
      </c>
      <c r="C493">
        <v>76905.59</v>
      </c>
      <c r="D493">
        <v>1.371035</v>
      </c>
    </row>
    <row r="494" spans="1:4" x14ac:dyDescent="0.3">
      <c r="A494">
        <v>96607.4</v>
      </c>
      <c r="B494">
        <v>1.166091</v>
      </c>
      <c r="C494">
        <v>61503.99</v>
      </c>
      <c r="D494">
        <v>1.094085</v>
      </c>
    </row>
    <row r="495" spans="1:4" x14ac:dyDescent="0.3">
      <c r="A495">
        <v>105518.5</v>
      </c>
      <c r="B495">
        <v>1.255331</v>
      </c>
      <c r="C495">
        <v>72798.95</v>
      </c>
      <c r="D495">
        <v>1.3210489999999999</v>
      </c>
    </row>
    <row r="496" spans="1:4" x14ac:dyDescent="0.3">
      <c r="A496">
        <v>102130.8</v>
      </c>
      <c r="B496">
        <v>1.230067</v>
      </c>
      <c r="C496">
        <v>74556.56</v>
      </c>
      <c r="D496">
        <v>1.3552919999999999</v>
      </c>
    </row>
    <row r="497" spans="1:4" x14ac:dyDescent="0.3">
      <c r="A497">
        <v>97183.64</v>
      </c>
      <c r="B497">
        <v>1.1554679999999999</v>
      </c>
      <c r="C497">
        <v>68901.789999999994</v>
      </c>
      <c r="D497">
        <v>1.2102040000000001</v>
      </c>
    </row>
    <row r="498" spans="1:4" x14ac:dyDescent="0.3">
      <c r="A498">
        <v>89505.99</v>
      </c>
      <c r="B498">
        <v>1.06501</v>
      </c>
      <c r="C498">
        <v>74688.13</v>
      </c>
      <c r="D498">
        <v>1.3471219999999999</v>
      </c>
    </row>
    <row r="499" spans="1:4" x14ac:dyDescent="0.3">
      <c r="A499">
        <v>105240.9</v>
      </c>
      <c r="B499">
        <v>1.254116</v>
      </c>
      <c r="C499">
        <v>67482.320000000007</v>
      </c>
      <c r="D499">
        <v>1.2007680000000001</v>
      </c>
    </row>
    <row r="500" spans="1:4" x14ac:dyDescent="0.3">
      <c r="A500">
        <v>107529</v>
      </c>
      <c r="B500">
        <v>1.275814</v>
      </c>
      <c r="C500">
        <v>69017.56</v>
      </c>
      <c r="D500">
        <v>1.227349</v>
      </c>
    </row>
    <row r="501" spans="1:4" x14ac:dyDescent="0.3">
      <c r="A501">
        <v>97054.6</v>
      </c>
      <c r="B501">
        <v>1.1578759999999999</v>
      </c>
      <c r="C501">
        <v>62955.34</v>
      </c>
      <c r="D501">
        <v>1.119302</v>
      </c>
    </row>
    <row r="502" spans="1:4" x14ac:dyDescent="0.3">
      <c r="A502">
        <v>110602.9</v>
      </c>
      <c r="B502">
        <v>1.3432120000000001</v>
      </c>
      <c r="C502">
        <v>70488.14</v>
      </c>
      <c r="D502">
        <v>1.266896</v>
      </c>
    </row>
    <row r="503" spans="1:4" x14ac:dyDescent="0.3">
      <c r="A503">
        <v>102367.3</v>
      </c>
      <c r="B503">
        <v>1.228443</v>
      </c>
      <c r="C503">
        <v>78223.710000000006</v>
      </c>
      <c r="D503">
        <v>1.4170050000000001</v>
      </c>
    </row>
    <row r="504" spans="1:4" x14ac:dyDescent="0.3">
      <c r="A504">
        <v>108772.5</v>
      </c>
      <c r="B504">
        <v>1.317283</v>
      </c>
      <c r="C504">
        <v>64339.15</v>
      </c>
      <c r="D504">
        <v>1.116719</v>
      </c>
    </row>
    <row r="505" spans="1:4" x14ac:dyDescent="0.3">
      <c r="A505">
        <v>136261</v>
      </c>
      <c r="B505">
        <v>1.639834</v>
      </c>
      <c r="C505">
        <v>74094.2</v>
      </c>
      <c r="D505">
        <v>1.338965</v>
      </c>
    </row>
    <row r="506" spans="1:4" x14ac:dyDescent="0.3">
      <c r="A506">
        <v>121340.6</v>
      </c>
      <c r="B506">
        <v>1.4375629999999999</v>
      </c>
      <c r="C506">
        <v>65759.09</v>
      </c>
      <c r="D506">
        <v>1.1726160000000001</v>
      </c>
    </row>
    <row r="507" spans="1:4" x14ac:dyDescent="0.3">
      <c r="A507">
        <v>103123.5</v>
      </c>
      <c r="B507">
        <v>1.2464120000000001</v>
      </c>
      <c r="C507">
        <v>72986.66</v>
      </c>
      <c r="D507">
        <v>1.2952319999999999</v>
      </c>
    </row>
    <row r="508" spans="1:4" x14ac:dyDescent="0.3">
      <c r="A508">
        <v>103494</v>
      </c>
      <c r="B508">
        <v>1.2287090000000001</v>
      </c>
      <c r="C508">
        <v>65216.39</v>
      </c>
      <c r="D508">
        <v>1.116201</v>
      </c>
    </row>
    <row r="509" spans="1:4" x14ac:dyDescent="0.3">
      <c r="A509">
        <v>116533.7</v>
      </c>
      <c r="B509">
        <v>1.3892899999999999</v>
      </c>
      <c r="C509">
        <v>76036.83</v>
      </c>
      <c r="D509">
        <v>1.3272280000000001</v>
      </c>
    </row>
    <row r="510" spans="1:4" x14ac:dyDescent="0.3">
      <c r="A510">
        <v>97304.43</v>
      </c>
      <c r="B510">
        <v>1.1539489999999999</v>
      </c>
      <c r="C510">
        <v>56673.46</v>
      </c>
      <c r="D510">
        <v>0.99063049999999997</v>
      </c>
    </row>
    <row r="511" spans="1:4" x14ac:dyDescent="0.3">
      <c r="A511">
        <v>108913.1</v>
      </c>
      <c r="B511">
        <v>1.312924</v>
      </c>
      <c r="C511">
        <v>81649.62</v>
      </c>
      <c r="D511">
        <v>1.4508289999999999</v>
      </c>
    </row>
    <row r="512" spans="1:4" x14ac:dyDescent="0.3">
      <c r="A512">
        <v>110478.2</v>
      </c>
      <c r="B512">
        <v>1.311267</v>
      </c>
      <c r="C512">
        <v>69530.490000000005</v>
      </c>
      <c r="D512">
        <v>1.2418290000000001</v>
      </c>
    </row>
    <row r="513" spans="1:4" x14ac:dyDescent="0.3">
      <c r="A513">
        <v>99189.64</v>
      </c>
      <c r="B513">
        <v>1.1828449999999999</v>
      </c>
      <c r="C513">
        <v>80787.3</v>
      </c>
      <c r="D513">
        <v>1.4355119999999999</v>
      </c>
    </row>
    <row r="514" spans="1:4" x14ac:dyDescent="0.3">
      <c r="A514">
        <v>96238.75</v>
      </c>
      <c r="B514">
        <v>1.1623190000000001</v>
      </c>
      <c r="C514">
        <v>69119.47</v>
      </c>
      <c r="D514">
        <v>1.2311810000000001</v>
      </c>
    </row>
    <row r="515" spans="1:4" x14ac:dyDescent="0.3">
      <c r="A515">
        <v>100715.6</v>
      </c>
      <c r="B515">
        <v>1.212418</v>
      </c>
      <c r="C515">
        <v>61233.02</v>
      </c>
      <c r="D515">
        <v>1.0626899999999999</v>
      </c>
    </row>
    <row r="516" spans="1:4" x14ac:dyDescent="0.3">
      <c r="A516">
        <v>96244.47</v>
      </c>
      <c r="B516">
        <v>1.157877</v>
      </c>
      <c r="C516">
        <v>79330.28</v>
      </c>
      <c r="D516">
        <v>1.435284</v>
      </c>
    </row>
    <row r="517" spans="1:4" x14ac:dyDescent="0.3">
      <c r="A517">
        <v>102595.6</v>
      </c>
      <c r="B517">
        <v>1.2239120000000001</v>
      </c>
      <c r="C517">
        <v>72235.78</v>
      </c>
      <c r="D517">
        <v>1.2730630000000001</v>
      </c>
    </row>
    <row r="518" spans="1:4" x14ac:dyDescent="0.3">
      <c r="A518">
        <v>107276.9</v>
      </c>
      <c r="B518">
        <v>1.2781910000000001</v>
      </c>
      <c r="C518">
        <v>63649.52</v>
      </c>
      <c r="D518">
        <v>1.1032280000000001</v>
      </c>
    </row>
    <row r="519" spans="1:4" x14ac:dyDescent="0.3">
      <c r="A519">
        <v>98090.46</v>
      </c>
      <c r="B519">
        <v>1.1776230000000001</v>
      </c>
      <c r="C519">
        <v>66685.149999999994</v>
      </c>
      <c r="D519">
        <v>1.185325</v>
      </c>
    </row>
    <row r="520" spans="1:4" x14ac:dyDescent="0.3">
      <c r="A520">
        <v>114262.5</v>
      </c>
      <c r="B520">
        <v>1.3764069999999999</v>
      </c>
      <c r="C520">
        <v>69481.399999999994</v>
      </c>
      <c r="D520">
        <v>1.2486969999999999</v>
      </c>
    </row>
    <row r="521" spans="1:4" x14ac:dyDescent="0.3">
      <c r="A521">
        <v>98494.28</v>
      </c>
      <c r="B521">
        <v>1.1971510000000001</v>
      </c>
      <c r="C521">
        <v>67079.69</v>
      </c>
      <c r="D521">
        <v>1.2134119999999999</v>
      </c>
    </row>
    <row r="522" spans="1:4" x14ac:dyDescent="0.3">
      <c r="A522">
        <v>108468.1</v>
      </c>
      <c r="B522">
        <v>1.28305</v>
      </c>
      <c r="C522">
        <v>68543.850000000006</v>
      </c>
      <c r="D522">
        <v>1.1992700000000001</v>
      </c>
    </row>
    <row r="523" spans="1:4" x14ac:dyDescent="0.3">
      <c r="A523">
        <v>98826.22</v>
      </c>
      <c r="B523">
        <v>1.2004570000000001</v>
      </c>
      <c r="C523">
        <v>68805.02</v>
      </c>
      <c r="D523">
        <v>1.2258340000000001</v>
      </c>
    </row>
    <row r="524" spans="1:4" x14ac:dyDescent="0.3">
      <c r="A524">
        <v>98362.3</v>
      </c>
      <c r="B524">
        <v>1.1799470000000001</v>
      </c>
      <c r="C524">
        <v>74486.94</v>
      </c>
      <c r="D524">
        <v>1.3259399999999999</v>
      </c>
    </row>
    <row r="525" spans="1:4" x14ac:dyDescent="0.3">
      <c r="A525">
        <v>95670.83</v>
      </c>
      <c r="B525">
        <v>1.140468</v>
      </c>
      <c r="C525">
        <v>70713.23</v>
      </c>
      <c r="D525">
        <v>1.2701</v>
      </c>
    </row>
    <row r="526" spans="1:4" x14ac:dyDescent="0.3">
      <c r="A526">
        <v>108474.2</v>
      </c>
      <c r="B526">
        <v>1.2814300000000001</v>
      </c>
      <c r="C526">
        <v>67410.06</v>
      </c>
      <c r="D526">
        <v>1.2091149999999999</v>
      </c>
    </row>
    <row r="527" spans="1:4" x14ac:dyDescent="0.3">
      <c r="A527">
        <v>95899.37</v>
      </c>
      <c r="B527">
        <v>1.1496360000000001</v>
      </c>
      <c r="C527">
        <v>64430.52</v>
      </c>
      <c r="D527">
        <v>1.1227259999999999</v>
      </c>
    </row>
    <row r="528" spans="1:4" x14ac:dyDescent="0.3">
      <c r="A528">
        <v>107460.6</v>
      </c>
      <c r="B528">
        <v>1.2949010000000001</v>
      </c>
      <c r="C528">
        <v>61031.25</v>
      </c>
      <c r="D528">
        <v>1.091259</v>
      </c>
    </row>
    <row r="529" spans="1:4" x14ac:dyDescent="0.3">
      <c r="A529">
        <v>101209.9</v>
      </c>
      <c r="B529">
        <v>1.2169970000000001</v>
      </c>
      <c r="C529">
        <v>65259.58</v>
      </c>
      <c r="D529">
        <v>1.1654359999999999</v>
      </c>
    </row>
    <row r="530" spans="1:4" x14ac:dyDescent="0.3">
      <c r="A530">
        <v>110309.2</v>
      </c>
      <c r="B530">
        <v>1.3164469999999999</v>
      </c>
      <c r="C530">
        <v>68403.13</v>
      </c>
      <c r="D530">
        <v>1.1996</v>
      </c>
    </row>
    <row r="531" spans="1:4" x14ac:dyDescent="0.3">
      <c r="A531">
        <v>114033.9</v>
      </c>
      <c r="B531">
        <v>1.355801</v>
      </c>
      <c r="C531">
        <v>78052.05</v>
      </c>
      <c r="D531">
        <v>1.388609</v>
      </c>
    </row>
    <row r="532" spans="1:4" x14ac:dyDescent="0.3">
      <c r="A532">
        <v>94108.72</v>
      </c>
      <c r="B532">
        <v>1.1281110000000001</v>
      </c>
      <c r="C532">
        <v>76537.48</v>
      </c>
      <c r="D532">
        <v>1.357216</v>
      </c>
    </row>
    <row r="533" spans="1:4" x14ac:dyDescent="0.3">
      <c r="A533">
        <v>106026.9</v>
      </c>
      <c r="B533">
        <v>1.2795700000000001</v>
      </c>
      <c r="C533">
        <v>69170.149999999994</v>
      </c>
      <c r="D533">
        <v>1.2336039999999999</v>
      </c>
    </row>
    <row r="534" spans="1:4" x14ac:dyDescent="0.3">
      <c r="A534">
        <v>109873.60000000001</v>
      </c>
      <c r="B534">
        <v>1.3125560000000001</v>
      </c>
      <c r="C534">
        <v>72743.100000000006</v>
      </c>
      <c r="D534">
        <v>1.27854</v>
      </c>
    </row>
    <row r="535" spans="1:4" x14ac:dyDescent="0.3">
      <c r="A535">
        <v>96611.04</v>
      </c>
      <c r="B535">
        <v>1.1560520000000001</v>
      </c>
      <c r="C535">
        <v>68123.38</v>
      </c>
      <c r="D535">
        <v>1.2241150000000001</v>
      </c>
    </row>
    <row r="536" spans="1:4" x14ac:dyDescent="0.3">
      <c r="A536">
        <v>104177.8</v>
      </c>
      <c r="B536">
        <v>1.2362139999999999</v>
      </c>
      <c r="C536">
        <v>66663.199999999997</v>
      </c>
      <c r="D536">
        <v>1.1965699999999999</v>
      </c>
    </row>
    <row r="537" spans="1:4" x14ac:dyDescent="0.3">
      <c r="A537">
        <v>97233.91</v>
      </c>
      <c r="B537">
        <v>1.1737409999999999</v>
      </c>
      <c r="C537">
        <v>68613.06</v>
      </c>
      <c r="D537">
        <v>1.2462629999999999</v>
      </c>
    </row>
    <row r="538" spans="1:4" x14ac:dyDescent="0.3">
      <c r="A538">
        <v>101190.6</v>
      </c>
      <c r="B538">
        <v>1.202385</v>
      </c>
      <c r="C538">
        <v>75589.710000000006</v>
      </c>
      <c r="D538">
        <v>1.351504</v>
      </c>
    </row>
    <row r="539" spans="1:4" x14ac:dyDescent="0.3">
      <c r="A539">
        <v>106262.3</v>
      </c>
      <c r="B539">
        <v>1.2721180000000001</v>
      </c>
      <c r="C539">
        <v>74621.23</v>
      </c>
      <c r="D539">
        <v>1.342903</v>
      </c>
    </row>
    <row r="540" spans="1:4" x14ac:dyDescent="0.3">
      <c r="A540">
        <v>103740</v>
      </c>
      <c r="B540">
        <v>1.2356529999999999</v>
      </c>
      <c r="C540">
        <v>65747.820000000007</v>
      </c>
      <c r="D540">
        <v>1.17198</v>
      </c>
    </row>
    <row r="541" spans="1:4" x14ac:dyDescent="0.3">
      <c r="A541">
        <v>93842.72</v>
      </c>
      <c r="B541">
        <v>1.129948</v>
      </c>
      <c r="C541">
        <v>72533.59</v>
      </c>
      <c r="D541">
        <v>1.2728870000000001</v>
      </c>
    </row>
    <row r="542" spans="1:4" x14ac:dyDescent="0.3">
      <c r="A542">
        <v>109955.4</v>
      </c>
      <c r="B542">
        <v>1.33619</v>
      </c>
      <c r="C542">
        <v>60482.720000000001</v>
      </c>
      <c r="D542">
        <v>1.0590710000000001</v>
      </c>
    </row>
    <row r="543" spans="1:4" x14ac:dyDescent="0.3">
      <c r="A543">
        <v>96702.28</v>
      </c>
      <c r="B543">
        <v>1.1687749999999999</v>
      </c>
      <c r="C543">
        <v>73971.7</v>
      </c>
      <c r="D543">
        <v>1.3318939999999999</v>
      </c>
    </row>
    <row r="544" spans="1:4" x14ac:dyDescent="0.3">
      <c r="A544">
        <v>108006.8</v>
      </c>
      <c r="B544">
        <v>1.3043750000000001</v>
      </c>
      <c r="C544">
        <v>67754.38</v>
      </c>
      <c r="D544">
        <v>1.1931860000000001</v>
      </c>
    </row>
    <row r="545" spans="1:4" x14ac:dyDescent="0.3">
      <c r="A545">
        <v>100801</v>
      </c>
      <c r="B545">
        <v>1.213174</v>
      </c>
      <c r="C545">
        <v>65085.03</v>
      </c>
      <c r="D545">
        <v>1.137699</v>
      </c>
    </row>
    <row r="546" spans="1:4" x14ac:dyDescent="0.3">
      <c r="A546">
        <v>92081.74</v>
      </c>
      <c r="B546">
        <v>1.095062</v>
      </c>
      <c r="C546">
        <v>68454.09</v>
      </c>
      <c r="D546">
        <v>1.1896739999999999</v>
      </c>
    </row>
    <row r="547" spans="1:4" x14ac:dyDescent="0.3">
      <c r="A547">
        <v>97173.33</v>
      </c>
      <c r="B547">
        <v>1.1667700000000001</v>
      </c>
      <c r="C547">
        <v>68712.429999999993</v>
      </c>
      <c r="D547">
        <v>1.2097290000000001</v>
      </c>
    </row>
    <row r="548" spans="1:4" x14ac:dyDescent="0.3">
      <c r="A548">
        <v>106779.7</v>
      </c>
      <c r="B548">
        <v>1.282877</v>
      </c>
      <c r="C548">
        <v>75064.710000000006</v>
      </c>
      <c r="D548">
        <v>1.342268</v>
      </c>
    </row>
    <row r="549" spans="1:4" x14ac:dyDescent="0.3">
      <c r="A549">
        <v>100090.6</v>
      </c>
      <c r="B549">
        <v>1.1892560000000001</v>
      </c>
      <c r="C549">
        <v>60466.8</v>
      </c>
      <c r="D549">
        <v>1.0976619999999999</v>
      </c>
    </row>
    <row r="550" spans="1:4" x14ac:dyDescent="0.3">
      <c r="A550">
        <v>108839.8</v>
      </c>
      <c r="B550">
        <v>1.303752</v>
      </c>
      <c r="C550">
        <v>56056.61</v>
      </c>
      <c r="D550">
        <v>0.9700008</v>
      </c>
    </row>
    <row r="551" spans="1:4" x14ac:dyDescent="0.3">
      <c r="A551">
        <v>94702.77</v>
      </c>
      <c r="B551">
        <v>1.123248</v>
      </c>
      <c r="C551">
        <v>73189.86</v>
      </c>
      <c r="D551">
        <v>1.279671</v>
      </c>
    </row>
    <row r="552" spans="1:4" x14ac:dyDescent="0.3">
      <c r="A552">
        <v>101220.4</v>
      </c>
      <c r="B552">
        <v>1.19268</v>
      </c>
      <c r="C552">
        <v>67436.92</v>
      </c>
      <c r="D552">
        <v>1.202475</v>
      </c>
    </row>
    <row r="553" spans="1:4" x14ac:dyDescent="0.3">
      <c r="A553">
        <v>103474.2</v>
      </c>
      <c r="B553">
        <v>1.237819</v>
      </c>
      <c r="C553">
        <v>67058.460000000006</v>
      </c>
      <c r="D553">
        <v>1.182544</v>
      </c>
    </row>
    <row r="554" spans="1:4" x14ac:dyDescent="0.3">
      <c r="A554">
        <v>101058.6</v>
      </c>
      <c r="B554">
        <v>1.2054419999999999</v>
      </c>
      <c r="C554">
        <v>70918.41</v>
      </c>
      <c r="D554">
        <v>1.2401949999999999</v>
      </c>
    </row>
    <row r="555" spans="1:4" x14ac:dyDescent="0.3">
      <c r="A555">
        <v>109927.4</v>
      </c>
      <c r="B555">
        <v>1.3183849999999999</v>
      </c>
      <c r="C555">
        <v>72249.17</v>
      </c>
      <c r="D555">
        <v>1.2796419999999999</v>
      </c>
    </row>
    <row r="556" spans="1:4" x14ac:dyDescent="0.3">
      <c r="A556">
        <v>107493</v>
      </c>
      <c r="B556">
        <v>1.2761070000000001</v>
      </c>
      <c r="C556">
        <v>72036.350000000006</v>
      </c>
      <c r="D556">
        <v>1.3103070000000001</v>
      </c>
    </row>
    <row r="557" spans="1:4" x14ac:dyDescent="0.3">
      <c r="A557">
        <v>106317.6</v>
      </c>
      <c r="B557">
        <v>1.2710269999999999</v>
      </c>
      <c r="C557">
        <v>69357.27</v>
      </c>
      <c r="D557">
        <v>1.2122679999999999</v>
      </c>
    </row>
    <row r="558" spans="1:4" x14ac:dyDescent="0.3">
      <c r="A558">
        <v>114881.3</v>
      </c>
      <c r="B558">
        <v>1.381481</v>
      </c>
      <c r="C558">
        <v>71073.77</v>
      </c>
      <c r="D558">
        <v>1.2658590000000001</v>
      </c>
    </row>
    <row r="559" spans="1:4" x14ac:dyDescent="0.3">
      <c r="A559">
        <v>102422.5</v>
      </c>
      <c r="B559">
        <v>1.2413209999999999</v>
      </c>
      <c r="C559">
        <v>69120.27</v>
      </c>
      <c r="D559">
        <v>1.2555620000000001</v>
      </c>
    </row>
    <row r="560" spans="1:4" x14ac:dyDescent="0.3">
      <c r="A560">
        <v>107218.3</v>
      </c>
      <c r="B560">
        <v>1.285088</v>
      </c>
      <c r="C560">
        <v>69076.53</v>
      </c>
      <c r="D560">
        <v>1.2551840000000001</v>
      </c>
    </row>
    <row r="561" spans="1:4" x14ac:dyDescent="0.3">
      <c r="A561">
        <v>98208.16</v>
      </c>
      <c r="B561">
        <v>1.1761790000000001</v>
      </c>
      <c r="C561">
        <v>69848.479999999996</v>
      </c>
      <c r="D561">
        <v>1.2734350000000001</v>
      </c>
    </row>
    <row r="562" spans="1:4" x14ac:dyDescent="0.3">
      <c r="A562">
        <v>96172.38</v>
      </c>
      <c r="B562">
        <v>1.154914</v>
      </c>
      <c r="C562">
        <v>71831.839999999997</v>
      </c>
      <c r="D562">
        <v>1.281971</v>
      </c>
    </row>
    <row r="563" spans="1:4" x14ac:dyDescent="0.3">
      <c r="A563">
        <v>99195.43</v>
      </c>
      <c r="B563">
        <v>1.1936070000000001</v>
      </c>
      <c r="C563">
        <v>73062.25</v>
      </c>
      <c r="D563">
        <v>1.3081069999999999</v>
      </c>
    </row>
    <row r="564" spans="1:4" x14ac:dyDescent="0.3">
      <c r="A564">
        <v>109637</v>
      </c>
      <c r="B564">
        <v>1.3038940000000001</v>
      </c>
      <c r="C564">
        <v>65599.199999999997</v>
      </c>
      <c r="D564">
        <v>1.178634</v>
      </c>
    </row>
    <row r="565" spans="1:4" x14ac:dyDescent="0.3">
      <c r="A565">
        <v>109185.3</v>
      </c>
      <c r="B565">
        <v>1.3060099999999999</v>
      </c>
      <c r="C565">
        <v>72608.759999999995</v>
      </c>
      <c r="D565">
        <v>1.308262</v>
      </c>
    </row>
    <row r="566" spans="1:4" x14ac:dyDescent="0.3">
      <c r="A566">
        <v>97940.53</v>
      </c>
      <c r="B566">
        <v>1.1698040000000001</v>
      </c>
      <c r="C566">
        <v>70913.38</v>
      </c>
      <c r="D566">
        <v>1.2819339999999999</v>
      </c>
    </row>
    <row r="567" spans="1:4" x14ac:dyDescent="0.3">
      <c r="A567">
        <v>117166.8</v>
      </c>
      <c r="B567">
        <v>1.415187</v>
      </c>
      <c r="C567">
        <v>72421.73</v>
      </c>
      <c r="D567">
        <v>1.3239730000000001</v>
      </c>
    </row>
    <row r="568" spans="1:4" x14ac:dyDescent="0.3">
      <c r="A568">
        <v>98484.82</v>
      </c>
      <c r="B568">
        <v>1.1659459999999999</v>
      </c>
      <c r="C568">
        <v>76417.83</v>
      </c>
      <c r="D568">
        <v>1.3546879999999999</v>
      </c>
    </row>
    <row r="569" spans="1:4" x14ac:dyDescent="0.3">
      <c r="A569">
        <v>95986.55</v>
      </c>
      <c r="B569">
        <v>1.1405780000000001</v>
      </c>
      <c r="C569">
        <v>63191.77</v>
      </c>
      <c r="D569">
        <v>1.1089290000000001</v>
      </c>
    </row>
    <row r="570" spans="1:4" x14ac:dyDescent="0.3">
      <c r="A570">
        <v>102410.1</v>
      </c>
      <c r="B570">
        <v>1.2320530000000001</v>
      </c>
      <c r="C570">
        <v>71665.23</v>
      </c>
      <c r="D570">
        <v>1.252551</v>
      </c>
    </row>
    <row r="571" spans="1:4" x14ac:dyDescent="0.3">
      <c r="A571">
        <v>115476.7</v>
      </c>
      <c r="B571">
        <v>1.3731370000000001</v>
      </c>
      <c r="C571">
        <v>71207.039999999994</v>
      </c>
      <c r="D571">
        <v>1.281711</v>
      </c>
    </row>
    <row r="572" spans="1:4" x14ac:dyDescent="0.3">
      <c r="A572">
        <v>88009.05</v>
      </c>
      <c r="B572">
        <v>1.0409630000000001</v>
      </c>
      <c r="C572">
        <v>77709.2</v>
      </c>
      <c r="D572">
        <v>1.368293</v>
      </c>
    </row>
    <row r="573" spans="1:4" x14ac:dyDescent="0.3">
      <c r="A573">
        <v>104564.7</v>
      </c>
      <c r="B573">
        <v>1.2410350000000001</v>
      </c>
      <c r="C573">
        <v>68486.740000000005</v>
      </c>
      <c r="D573">
        <v>1.1872849999999999</v>
      </c>
    </row>
    <row r="574" spans="1:4" x14ac:dyDescent="0.3">
      <c r="A574">
        <v>111461.2</v>
      </c>
      <c r="B574">
        <v>1.3341590000000001</v>
      </c>
      <c r="C574">
        <v>64953.25</v>
      </c>
      <c r="D574">
        <v>1.1502289999999999</v>
      </c>
    </row>
    <row r="575" spans="1:4" x14ac:dyDescent="0.3">
      <c r="A575">
        <v>106175</v>
      </c>
      <c r="B575">
        <v>1.277058</v>
      </c>
      <c r="C575">
        <v>68615.570000000007</v>
      </c>
      <c r="D575">
        <v>1.212086</v>
      </c>
    </row>
    <row r="576" spans="1:4" x14ac:dyDescent="0.3">
      <c r="A576">
        <v>103496.7</v>
      </c>
      <c r="B576">
        <v>1.247689</v>
      </c>
      <c r="C576">
        <v>77530.009999999995</v>
      </c>
      <c r="D576">
        <v>1.416766</v>
      </c>
    </row>
    <row r="577" spans="1:4" x14ac:dyDescent="0.3">
      <c r="A577">
        <v>131035</v>
      </c>
      <c r="B577">
        <v>1.5878019999999999</v>
      </c>
      <c r="C577">
        <v>73733.78</v>
      </c>
      <c r="D577">
        <v>1.314462</v>
      </c>
    </row>
    <row r="578" spans="1:4" x14ac:dyDescent="0.3">
      <c r="A578">
        <v>114782.9</v>
      </c>
      <c r="B578">
        <v>1.3858159999999999</v>
      </c>
      <c r="C578">
        <v>70121.490000000005</v>
      </c>
      <c r="D578">
        <v>1.243987</v>
      </c>
    </row>
    <row r="579" spans="1:4" x14ac:dyDescent="0.3">
      <c r="A579">
        <v>115625.7</v>
      </c>
      <c r="B579">
        <v>1.366646</v>
      </c>
      <c r="C579">
        <v>64640.57</v>
      </c>
      <c r="D579">
        <v>1.131435</v>
      </c>
    </row>
    <row r="580" spans="1:4" x14ac:dyDescent="0.3">
      <c r="A580">
        <v>110874.8</v>
      </c>
      <c r="B580">
        <v>1.3305469999999999</v>
      </c>
      <c r="C580">
        <v>76691.8</v>
      </c>
      <c r="D580">
        <v>1.346101</v>
      </c>
    </row>
    <row r="581" spans="1:4" x14ac:dyDescent="0.3">
      <c r="A581">
        <v>120703.3</v>
      </c>
      <c r="B581">
        <v>1.4515450000000001</v>
      </c>
      <c r="C581">
        <v>67672.100000000006</v>
      </c>
      <c r="D581">
        <v>1.188199</v>
      </c>
    </row>
    <row r="582" spans="1:4" x14ac:dyDescent="0.3">
      <c r="A582">
        <v>93419.65</v>
      </c>
      <c r="B582">
        <v>1.098025</v>
      </c>
      <c r="C582">
        <v>80004.28</v>
      </c>
      <c r="D582">
        <v>1.458861</v>
      </c>
    </row>
    <row r="583" spans="1:4" x14ac:dyDescent="0.3">
      <c r="A583">
        <v>113202.1</v>
      </c>
      <c r="B583">
        <v>1.3791180000000001</v>
      </c>
      <c r="C583">
        <v>66357.23</v>
      </c>
      <c r="D583">
        <v>1.161592</v>
      </c>
    </row>
    <row r="584" spans="1:4" x14ac:dyDescent="0.3">
      <c r="A584">
        <v>104371</v>
      </c>
      <c r="B584">
        <v>1.251377</v>
      </c>
      <c r="C584">
        <v>66259.350000000006</v>
      </c>
      <c r="D584">
        <v>1.200132</v>
      </c>
    </row>
    <row r="585" spans="1:4" x14ac:dyDescent="0.3">
      <c r="A585">
        <v>115745</v>
      </c>
      <c r="B585">
        <v>1.3813839999999999</v>
      </c>
      <c r="C585">
        <v>76859.5</v>
      </c>
      <c r="D585">
        <v>1.35131</v>
      </c>
    </row>
    <row r="586" spans="1:4" x14ac:dyDescent="0.3">
      <c r="A586">
        <v>101344.7</v>
      </c>
      <c r="B586">
        <v>1.2148209999999999</v>
      </c>
      <c r="C586">
        <v>71535.38</v>
      </c>
      <c r="D586">
        <v>1.2565580000000001</v>
      </c>
    </row>
    <row r="587" spans="1:4" x14ac:dyDescent="0.3">
      <c r="A587">
        <v>101793.60000000001</v>
      </c>
      <c r="B587">
        <v>1.21536</v>
      </c>
      <c r="C587">
        <v>78949.56</v>
      </c>
      <c r="D587">
        <v>1.4135009999999999</v>
      </c>
    </row>
    <row r="588" spans="1:4" x14ac:dyDescent="0.3">
      <c r="A588">
        <v>94464.5</v>
      </c>
      <c r="B588">
        <v>1.1367860000000001</v>
      </c>
      <c r="C588">
        <v>73069.66</v>
      </c>
      <c r="D588">
        <v>1.270454</v>
      </c>
    </row>
    <row r="589" spans="1:4" x14ac:dyDescent="0.3">
      <c r="A589">
        <v>107206.7</v>
      </c>
      <c r="B589">
        <v>1.3117890000000001</v>
      </c>
      <c r="C589">
        <v>79869.179999999993</v>
      </c>
      <c r="D589">
        <v>1.420221</v>
      </c>
    </row>
    <row r="590" spans="1:4" x14ac:dyDescent="0.3">
      <c r="A590">
        <v>105079.4</v>
      </c>
      <c r="B590">
        <v>1.272238</v>
      </c>
      <c r="C590">
        <v>72751.87</v>
      </c>
      <c r="D590">
        <v>1.2777890000000001</v>
      </c>
    </row>
    <row r="591" spans="1:4" x14ac:dyDescent="0.3">
      <c r="A591">
        <v>92668.12</v>
      </c>
      <c r="B591">
        <v>1.1158570000000001</v>
      </c>
      <c r="C591">
        <v>70640.59</v>
      </c>
      <c r="D591">
        <v>1.2568079999999999</v>
      </c>
    </row>
    <row r="592" spans="1:4" x14ac:dyDescent="0.3">
      <c r="A592">
        <v>97213.29</v>
      </c>
      <c r="B592">
        <v>1.17554</v>
      </c>
      <c r="C592">
        <v>69526.97</v>
      </c>
      <c r="D592">
        <v>1.2211430000000001</v>
      </c>
    </row>
    <row r="593" spans="1:4" x14ac:dyDescent="0.3">
      <c r="A593">
        <v>98404.84</v>
      </c>
      <c r="B593">
        <v>1.185521</v>
      </c>
      <c r="C593">
        <v>68127.3</v>
      </c>
      <c r="D593">
        <v>1.2179549999999999</v>
      </c>
    </row>
    <row r="594" spans="1:4" x14ac:dyDescent="0.3">
      <c r="A594">
        <v>95452.23</v>
      </c>
      <c r="B594">
        <v>1.1399630000000001</v>
      </c>
      <c r="C594">
        <v>68293.570000000007</v>
      </c>
      <c r="D594">
        <v>1.2346600000000001</v>
      </c>
    </row>
    <row r="595" spans="1:4" x14ac:dyDescent="0.3">
      <c r="A595">
        <v>100312.8</v>
      </c>
      <c r="B595">
        <v>1.2008099999999999</v>
      </c>
      <c r="C595">
        <v>73332.429999999993</v>
      </c>
      <c r="D595">
        <v>1.3199240000000001</v>
      </c>
    </row>
    <row r="596" spans="1:4" x14ac:dyDescent="0.3">
      <c r="A596">
        <v>100599.9</v>
      </c>
      <c r="B596">
        <v>1.1959550000000001</v>
      </c>
      <c r="C596">
        <v>70557.58</v>
      </c>
      <c r="D596">
        <v>1.22607</v>
      </c>
    </row>
    <row r="597" spans="1:4" x14ac:dyDescent="0.3">
      <c r="A597">
        <v>113276.7</v>
      </c>
      <c r="B597">
        <v>1.359891</v>
      </c>
      <c r="C597">
        <v>67310.98</v>
      </c>
      <c r="D597">
        <v>1.199209</v>
      </c>
    </row>
    <row r="598" spans="1:4" x14ac:dyDescent="0.3">
      <c r="A598">
        <v>104157.7</v>
      </c>
      <c r="B598">
        <v>1.240046</v>
      </c>
      <c r="C598">
        <v>71675.839999999997</v>
      </c>
      <c r="D598">
        <v>1.2835529999999999</v>
      </c>
    </row>
    <row r="599" spans="1:4" x14ac:dyDescent="0.3">
      <c r="A599">
        <v>108195.8</v>
      </c>
      <c r="B599">
        <v>1.2839389999999999</v>
      </c>
      <c r="C599">
        <v>72940.11</v>
      </c>
      <c r="D599">
        <v>1.3275159999999999</v>
      </c>
    </row>
    <row r="600" spans="1:4" x14ac:dyDescent="0.3">
      <c r="A600">
        <v>101702.39999999999</v>
      </c>
      <c r="B600">
        <v>1.2186140000000001</v>
      </c>
      <c r="C600">
        <v>63698.239999999998</v>
      </c>
      <c r="D600">
        <v>1.1485780000000001</v>
      </c>
    </row>
    <row r="601" spans="1:4" x14ac:dyDescent="0.3">
      <c r="A601">
        <v>92685.2</v>
      </c>
      <c r="B601">
        <v>1.1029139999999999</v>
      </c>
      <c r="C601">
        <v>74873.45</v>
      </c>
      <c r="D601">
        <v>1.3397730000000001</v>
      </c>
    </row>
    <row r="602" spans="1:4" x14ac:dyDescent="0.3">
      <c r="A602">
        <v>88745.3</v>
      </c>
      <c r="B602">
        <v>1.0595300000000001</v>
      </c>
      <c r="C602">
        <v>68662.23</v>
      </c>
      <c r="D602">
        <v>1.236151</v>
      </c>
    </row>
    <row r="603" spans="1:4" x14ac:dyDescent="0.3">
      <c r="A603">
        <v>105452</v>
      </c>
      <c r="B603">
        <v>1.2618480000000001</v>
      </c>
      <c r="C603">
        <v>75109.5</v>
      </c>
      <c r="D603">
        <v>1.361216</v>
      </c>
    </row>
    <row r="604" spans="1:4" x14ac:dyDescent="0.3">
      <c r="A604">
        <v>101716</v>
      </c>
      <c r="B604">
        <v>1.2186239999999999</v>
      </c>
      <c r="C604">
        <v>69065.16</v>
      </c>
      <c r="D604">
        <v>1.238051</v>
      </c>
    </row>
    <row r="605" spans="1:4" x14ac:dyDescent="0.3">
      <c r="A605">
        <v>99232.24</v>
      </c>
      <c r="B605">
        <v>1.187932</v>
      </c>
      <c r="C605">
        <v>73662.570000000007</v>
      </c>
      <c r="D605">
        <v>1.297866</v>
      </c>
    </row>
    <row r="606" spans="1:4" x14ac:dyDescent="0.3">
      <c r="A606">
        <v>97887.66</v>
      </c>
      <c r="B606">
        <v>1.153872</v>
      </c>
      <c r="C606">
        <v>75552.23</v>
      </c>
      <c r="D606">
        <v>1.334649</v>
      </c>
    </row>
    <row r="607" spans="1:4" x14ac:dyDescent="0.3">
      <c r="A607">
        <v>101762.7</v>
      </c>
      <c r="B607">
        <v>1.2364269999999999</v>
      </c>
      <c r="C607">
        <v>72449.149999999994</v>
      </c>
      <c r="D607">
        <v>1.314935</v>
      </c>
    </row>
    <row r="608" spans="1:4" x14ac:dyDescent="0.3">
      <c r="A608">
        <v>96663.53</v>
      </c>
      <c r="B608">
        <v>1.163205</v>
      </c>
      <c r="C608">
        <v>66236.05</v>
      </c>
      <c r="D608">
        <v>1.165629</v>
      </c>
    </row>
    <row r="609" spans="1:4" x14ac:dyDescent="0.3">
      <c r="A609">
        <v>100606.5</v>
      </c>
      <c r="B609">
        <v>1.1956</v>
      </c>
      <c r="C609">
        <v>71841.53</v>
      </c>
      <c r="D609">
        <v>1.2846489999999999</v>
      </c>
    </row>
    <row r="610" spans="1:4" x14ac:dyDescent="0.3">
      <c r="A610">
        <v>103280.4</v>
      </c>
      <c r="B610">
        <v>1.235968</v>
      </c>
      <c r="C610">
        <v>73103.13</v>
      </c>
      <c r="D610">
        <v>1.304052</v>
      </c>
    </row>
    <row r="611" spans="1:4" x14ac:dyDescent="0.3">
      <c r="A611">
        <v>108008.1</v>
      </c>
      <c r="B611">
        <v>1.2863180000000001</v>
      </c>
      <c r="C611">
        <v>70052.240000000005</v>
      </c>
      <c r="D611">
        <v>1.252399</v>
      </c>
    </row>
    <row r="612" spans="1:4" x14ac:dyDescent="0.3">
      <c r="A612">
        <v>92466.81</v>
      </c>
      <c r="B612">
        <v>1.0994029999999999</v>
      </c>
      <c r="C612">
        <v>64978.52</v>
      </c>
      <c r="D612">
        <v>1.1355869999999999</v>
      </c>
    </row>
    <row r="613" spans="1:4" x14ac:dyDescent="0.3">
      <c r="A613">
        <v>100150.1</v>
      </c>
      <c r="B613">
        <v>1.1970559999999999</v>
      </c>
      <c r="C613">
        <v>78062.84</v>
      </c>
      <c r="D613">
        <v>1.385945</v>
      </c>
    </row>
    <row r="614" spans="1:4" x14ac:dyDescent="0.3">
      <c r="A614">
        <v>107617.5</v>
      </c>
      <c r="B614">
        <v>1.2713479999999999</v>
      </c>
      <c r="C614">
        <v>75530.67</v>
      </c>
      <c r="D614">
        <v>1.3692409999999999</v>
      </c>
    </row>
    <row r="615" spans="1:4" x14ac:dyDescent="0.3">
      <c r="A615">
        <v>108497</v>
      </c>
      <c r="B615">
        <v>1.307698</v>
      </c>
      <c r="C615">
        <v>71276.69</v>
      </c>
      <c r="D615">
        <v>1.28176</v>
      </c>
    </row>
    <row r="616" spans="1:4" x14ac:dyDescent="0.3">
      <c r="A616">
        <v>107931.7</v>
      </c>
      <c r="B616">
        <v>1.2861940000000001</v>
      </c>
      <c r="C616">
        <v>69736.899999999994</v>
      </c>
      <c r="D616">
        <v>1.2542599999999999</v>
      </c>
    </row>
    <row r="617" spans="1:4" x14ac:dyDescent="0.3">
      <c r="A617">
        <v>106376.9</v>
      </c>
      <c r="B617">
        <v>1.274465</v>
      </c>
      <c r="C617">
        <v>67040.08</v>
      </c>
      <c r="D617">
        <v>1.1764269999999999</v>
      </c>
    </row>
    <row r="618" spans="1:4" x14ac:dyDescent="0.3">
      <c r="A618">
        <v>105441.2</v>
      </c>
      <c r="B618">
        <v>1.2619590000000001</v>
      </c>
      <c r="C618">
        <v>66832.63</v>
      </c>
      <c r="D618">
        <v>1.1841330000000001</v>
      </c>
    </row>
    <row r="619" spans="1:4" x14ac:dyDescent="0.3">
      <c r="A619">
        <v>102844.2</v>
      </c>
      <c r="B619">
        <v>1.20726</v>
      </c>
      <c r="C619">
        <v>74485.13</v>
      </c>
      <c r="D619">
        <v>1.332765</v>
      </c>
    </row>
    <row r="620" spans="1:4" x14ac:dyDescent="0.3">
      <c r="A620">
        <v>106607.9</v>
      </c>
      <c r="B620">
        <v>1.2817179999999999</v>
      </c>
      <c r="C620">
        <v>73368.429999999993</v>
      </c>
      <c r="D620">
        <v>1.301715</v>
      </c>
    </row>
    <row r="621" spans="1:4" x14ac:dyDescent="0.3">
      <c r="A621">
        <v>111554.5</v>
      </c>
      <c r="B621">
        <v>1.3449549999999999</v>
      </c>
      <c r="C621">
        <v>72294.81</v>
      </c>
      <c r="D621">
        <v>1.2705200000000001</v>
      </c>
    </row>
    <row r="622" spans="1:4" x14ac:dyDescent="0.3">
      <c r="A622">
        <v>96949.1</v>
      </c>
      <c r="B622">
        <v>1.1416329999999999</v>
      </c>
      <c r="C622">
        <v>74921.789999999994</v>
      </c>
      <c r="D622">
        <v>1.3356349999999999</v>
      </c>
    </row>
    <row r="623" spans="1:4" x14ac:dyDescent="0.3">
      <c r="A623">
        <v>100537.8</v>
      </c>
      <c r="B623">
        <v>1.1829879999999999</v>
      </c>
      <c r="C623">
        <v>82725.039999999994</v>
      </c>
      <c r="D623">
        <v>1.4869300000000001</v>
      </c>
    </row>
    <row r="624" spans="1:4" x14ac:dyDescent="0.3">
      <c r="A624">
        <v>100349.7</v>
      </c>
      <c r="B624">
        <v>1.2212810000000001</v>
      </c>
      <c r="C624">
        <v>75824.36</v>
      </c>
      <c r="D624">
        <v>1.379948</v>
      </c>
    </row>
    <row r="625" spans="1:4" x14ac:dyDescent="0.3">
      <c r="A625">
        <v>99838.41</v>
      </c>
      <c r="B625">
        <v>1.194277</v>
      </c>
      <c r="C625">
        <v>65844.09</v>
      </c>
      <c r="D625">
        <v>1.2002820000000001</v>
      </c>
    </row>
    <row r="626" spans="1:4" x14ac:dyDescent="0.3">
      <c r="A626">
        <v>106097.7</v>
      </c>
      <c r="B626">
        <v>1.29345</v>
      </c>
      <c r="C626">
        <v>72021.350000000006</v>
      </c>
      <c r="D626">
        <v>1.28365</v>
      </c>
    </row>
    <row r="627" spans="1:4" x14ac:dyDescent="0.3">
      <c r="A627">
        <v>106690.6</v>
      </c>
      <c r="B627">
        <v>1.2628699999999999</v>
      </c>
      <c r="C627">
        <v>66021.8</v>
      </c>
      <c r="D627">
        <v>1.15184</v>
      </c>
    </row>
    <row r="628" spans="1:4" x14ac:dyDescent="0.3">
      <c r="A628">
        <v>117429.7</v>
      </c>
      <c r="B628">
        <v>1.411435</v>
      </c>
      <c r="C628">
        <v>78765.77</v>
      </c>
      <c r="D628">
        <v>1.36337</v>
      </c>
    </row>
    <row r="629" spans="1:4" x14ac:dyDescent="0.3">
      <c r="A629">
        <v>104794.1</v>
      </c>
      <c r="B629">
        <v>1.276324</v>
      </c>
      <c r="C629">
        <v>67842.8</v>
      </c>
      <c r="D629">
        <v>1.1919930000000001</v>
      </c>
    </row>
    <row r="630" spans="1:4" x14ac:dyDescent="0.3">
      <c r="A630">
        <v>94085.11</v>
      </c>
      <c r="B630">
        <v>1.11181</v>
      </c>
      <c r="C630">
        <v>63286.93</v>
      </c>
      <c r="D630">
        <v>1.1104959999999999</v>
      </c>
    </row>
    <row r="631" spans="1:4" x14ac:dyDescent="0.3">
      <c r="A631">
        <v>107476.6</v>
      </c>
      <c r="B631">
        <v>1.2621519999999999</v>
      </c>
      <c r="C631">
        <v>72434.06</v>
      </c>
      <c r="D631">
        <v>1.271493</v>
      </c>
    </row>
    <row r="632" spans="1:4" x14ac:dyDescent="0.3">
      <c r="A632">
        <v>119802.7</v>
      </c>
      <c r="B632">
        <v>1.428474</v>
      </c>
      <c r="C632">
        <v>66572.03</v>
      </c>
      <c r="D632">
        <v>1.1842250000000001</v>
      </c>
    </row>
    <row r="633" spans="1:4" x14ac:dyDescent="0.3">
      <c r="A633">
        <v>118638.8</v>
      </c>
      <c r="B633">
        <v>1.415751</v>
      </c>
      <c r="C633">
        <v>65819.97</v>
      </c>
      <c r="D633">
        <v>1.186517</v>
      </c>
    </row>
    <row r="634" spans="1:4" x14ac:dyDescent="0.3">
      <c r="A634">
        <v>97666.55</v>
      </c>
      <c r="B634">
        <v>1.1647149999999999</v>
      </c>
      <c r="C634">
        <v>69897.47</v>
      </c>
      <c r="D634">
        <v>1.2210730000000001</v>
      </c>
    </row>
    <row r="635" spans="1:4" x14ac:dyDescent="0.3">
      <c r="A635">
        <v>104240.4</v>
      </c>
      <c r="B635">
        <v>1.2572460000000001</v>
      </c>
      <c r="C635">
        <v>76027.839999999997</v>
      </c>
      <c r="D635">
        <v>1.3083800000000001</v>
      </c>
    </row>
    <row r="636" spans="1:4" x14ac:dyDescent="0.3">
      <c r="A636">
        <v>95169.78</v>
      </c>
      <c r="B636">
        <v>1.129726</v>
      </c>
      <c r="C636">
        <v>74400.63</v>
      </c>
      <c r="D636">
        <v>1.3315300000000001</v>
      </c>
    </row>
    <row r="637" spans="1:4" x14ac:dyDescent="0.3">
      <c r="A637">
        <v>114627.3</v>
      </c>
      <c r="B637">
        <v>1.3740870000000001</v>
      </c>
      <c r="C637">
        <v>82597.34</v>
      </c>
      <c r="D637">
        <v>1.476793</v>
      </c>
    </row>
    <row r="638" spans="1:4" x14ac:dyDescent="0.3">
      <c r="A638">
        <v>96584.03</v>
      </c>
      <c r="B638">
        <v>1.138749</v>
      </c>
      <c r="C638">
        <v>65288.4</v>
      </c>
      <c r="D638">
        <v>1.1319760000000001</v>
      </c>
    </row>
    <row r="639" spans="1:4" x14ac:dyDescent="0.3">
      <c r="A639">
        <v>108277.7</v>
      </c>
      <c r="B639">
        <v>1.297186</v>
      </c>
      <c r="C639">
        <v>72011.78</v>
      </c>
      <c r="D639">
        <v>1.2809649999999999</v>
      </c>
    </row>
    <row r="640" spans="1:4" x14ac:dyDescent="0.3">
      <c r="A640">
        <v>108546.7</v>
      </c>
      <c r="B640">
        <v>1.301709</v>
      </c>
      <c r="C640">
        <v>67306.94</v>
      </c>
      <c r="D640">
        <v>1.167883</v>
      </c>
    </row>
    <row r="641" spans="1:4" x14ac:dyDescent="0.3">
      <c r="A641">
        <v>104996.4</v>
      </c>
      <c r="B641">
        <v>1.2635320000000001</v>
      </c>
      <c r="C641">
        <v>80554.02</v>
      </c>
      <c r="D641">
        <v>1.4588540000000001</v>
      </c>
    </row>
    <row r="642" spans="1:4" x14ac:dyDescent="0.3">
      <c r="A642">
        <v>104087.7</v>
      </c>
      <c r="B642">
        <v>1.2364729999999999</v>
      </c>
      <c r="C642">
        <v>65983.95</v>
      </c>
      <c r="D642">
        <v>1.180369</v>
      </c>
    </row>
    <row r="643" spans="1:4" x14ac:dyDescent="0.3">
      <c r="A643">
        <v>88059.27</v>
      </c>
      <c r="B643">
        <v>1.0526770000000001</v>
      </c>
      <c r="C643">
        <v>67959.5</v>
      </c>
      <c r="D643">
        <v>1.193136</v>
      </c>
    </row>
    <row r="644" spans="1:4" x14ac:dyDescent="0.3">
      <c r="A644">
        <v>101257.5</v>
      </c>
      <c r="B644">
        <v>1.197654</v>
      </c>
      <c r="C644">
        <v>65035.07</v>
      </c>
      <c r="D644">
        <v>1.1327160000000001</v>
      </c>
    </row>
    <row r="645" spans="1:4" x14ac:dyDescent="0.3">
      <c r="A645">
        <v>96915.69</v>
      </c>
      <c r="B645">
        <v>1.1620699999999999</v>
      </c>
      <c r="C645">
        <v>72508.23</v>
      </c>
      <c r="D645">
        <v>1.286805</v>
      </c>
    </row>
    <row r="646" spans="1:4" x14ac:dyDescent="0.3">
      <c r="A646">
        <v>113523.5</v>
      </c>
      <c r="B646">
        <v>1.358063</v>
      </c>
      <c r="C646">
        <v>69514.13</v>
      </c>
      <c r="D646">
        <v>1.2004589999999999</v>
      </c>
    </row>
    <row r="647" spans="1:4" x14ac:dyDescent="0.3">
      <c r="A647">
        <v>110760.8</v>
      </c>
      <c r="B647">
        <v>1.3288340000000001</v>
      </c>
      <c r="C647">
        <v>79608.800000000003</v>
      </c>
      <c r="D647">
        <v>1.4617720000000001</v>
      </c>
    </row>
    <row r="648" spans="1:4" x14ac:dyDescent="0.3">
      <c r="A648">
        <v>101274.1</v>
      </c>
      <c r="B648">
        <v>1.2122219999999999</v>
      </c>
      <c r="C648">
        <v>77195.59</v>
      </c>
      <c r="D648">
        <v>1.3463890000000001</v>
      </c>
    </row>
    <row r="649" spans="1:4" x14ac:dyDescent="0.3">
      <c r="A649">
        <v>106264.1</v>
      </c>
      <c r="B649">
        <v>1.288662</v>
      </c>
      <c r="C649">
        <v>60526.28</v>
      </c>
      <c r="D649">
        <v>1.071426</v>
      </c>
    </row>
    <row r="650" spans="1:4" x14ac:dyDescent="0.3">
      <c r="A650">
        <v>116315.1</v>
      </c>
      <c r="B650">
        <v>1.3952500000000001</v>
      </c>
      <c r="C650">
        <v>71785.490000000005</v>
      </c>
      <c r="D650">
        <v>1.274807</v>
      </c>
    </row>
    <row r="651" spans="1:4" x14ac:dyDescent="0.3">
      <c r="A651">
        <v>96500.97</v>
      </c>
      <c r="B651">
        <v>1.1621729999999999</v>
      </c>
      <c r="C651">
        <v>65465.55</v>
      </c>
      <c r="D651">
        <v>1.1628529999999999</v>
      </c>
    </row>
    <row r="652" spans="1:4" x14ac:dyDescent="0.3">
      <c r="A652">
        <v>107327.9</v>
      </c>
      <c r="B652">
        <v>1.281558</v>
      </c>
      <c r="C652">
        <v>70072.179999999993</v>
      </c>
      <c r="D652">
        <v>1.2630490000000001</v>
      </c>
    </row>
    <row r="653" spans="1:4" x14ac:dyDescent="0.3">
      <c r="A653">
        <v>97184.73</v>
      </c>
      <c r="B653">
        <v>1.1714739999999999</v>
      </c>
      <c r="C653">
        <v>70200.460000000006</v>
      </c>
      <c r="D653">
        <v>1.2527200000000001</v>
      </c>
    </row>
    <row r="654" spans="1:4" x14ac:dyDescent="0.3">
      <c r="A654">
        <v>102608.3</v>
      </c>
      <c r="B654">
        <v>1.235036</v>
      </c>
      <c r="C654">
        <v>74710.06</v>
      </c>
      <c r="D654">
        <v>1.329752</v>
      </c>
    </row>
    <row r="655" spans="1:4" x14ac:dyDescent="0.3">
      <c r="A655">
        <v>104052.9</v>
      </c>
      <c r="B655">
        <v>1.246454</v>
      </c>
      <c r="C655">
        <v>68314.100000000006</v>
      </c>
      <c r="D655">
        <v>1.2646280000000001</v>
      </c>
    </row>
    <row r="656" spans="1:4" x14ac:dyDescent="0.3">
      <c r="A656">
        <v>103449.1</v>
      </c>
      <c r="B656">
        <v>1.247727</v>
      </c>
      <c r="C656">
        <v>83847.25</v>
      </c>
      <c r="D656">
        <v>1.499341</v>
      </c>
    </row>
    <row r="657" spans="1:4" x14ac:dyDescent="0.3">
      <c r="A657">
        <v>105692.6</v>
      </c>
      <c r="B657">
        <v>1.2663549999999999</v>
      </c>
      <c r="C657">
        <v>65905.63</v>
      </c>
      <c r="D657">
        <v>1.155084</v>
      </c>
    </row>
    <row r="658" spans="1:4" x14ac:dyDescent="0.3">
      <c r="A658">
        <v>112340.9</v>
      </c>
      <c r="B658">
        <v>1.3243819999999999</v>
      </c>
      <c r="C658">
        <v>68641.14</v>
      </c>
      <c r="D658">
        <v>1.1871430000000001</v>
      </c>
    </row>
    <row r="659" spans="1:4" x14ac:dyDescent="0.3">
      <c r="A659">
        <v>119256.2</v>
      </c>
      <c r="B659">
        <v>1.430623</v>
      </c>
      <c r="C659">
        <v>68830.55</v>
      </c>
      <c r="D659">
        <v>1.213824</v>
      </c>
    </row>
    <row r="660" spans="1:4" x14ac:dyDescent="0.3">
      <c r="A660">
        <v>123256.8</v>
      </c>
      <c r="B660">
        <v>1.474723</v>
      </c>
      <c r="C660">
        <v>66233.53</v>
      </c>
      <c r="D660">
        <v>1.179899</v>
      </c>
    </row>
    <row r="661" spans="1:4" x14ac:dyDescent="0.3">
      <c r="A661">
        <v>107078.9</v>
      </c>
      <c r="B661">
        <v>1.270489</v>
      </c>
      <c r="C661">
        <v>73753.399999999994</v>
      </c>
      <c r="D661">
        <v>1.2952570000000001</v>
      </c>
    </row>
    <row r="662" spans="1:4" x14ac:dyDescent="0.3">
      <c r="A662">
        <v>112506.6</v>
      </c>
      <c r="B662">
        <v>1.3683000000000001</v>
      </c>
      <c r="C662">
        <v>64846.34</v>
      </c>
      <c r="D662">
        <v>1.137551</v>
      </c>
    </row>
    <row r="663" spans="1:4" x14ac:dyDescent="0.3">
      <c r="A663">
        <v>95702.02</v>
      </c>
      <c r="B663">
        <v>1.151346</v>
      </c>
      <c r="C663">
        <v>72056.02</v>
      </c>
      <c r="D663">
        <v>1.283258</v>
      </c>
    </row>
    <row r="664" spans="1:4" x14ac:dyDescent="0.3">
      <c r="A664">
        <v>101682</v>
      </c>
      <c r="B664">
        <v>1.2095009999999999</v>
      </c>
      <c r="C664">
        <v>69541.66</v>
      </c>
      <c r="D664">
        <v>1.226539</v>
      </c>
    </row>
    <row r="665" spans="1:4" x14ac:dyDescent="0.3">
      <c r="A665">
        <v>104196.1</v>
      </c>
      <c r="B665">
        <v>1.2696989999999999</v>
      </c>
      <c r="C665">
        <v>59100.53</v>
      </c>
      <c r="D665">
        <v>1.043013</v>
      </c>
    </row>
    <row r="666" spans="1:4" x14ac:dyDescent="0.3">
      <c r="A666">
        <v>111002.1</v>
      </c>
      <c r="B666">
        <v>1.3345210000000001</v>
      </c>
      <c r="C666">
        <v>67079.710000000006</v>
      </c>
      <c r="D666">
        <v>1.200045</v>
      </c>
    </row>
    <row r="667" spans="1:4" x14ac:dyDescent="0.3">
      <c r="A667">
        <v>99159.17</v>
      </c>
      <c r="B667">
        <v>1.179224</v>
      </c>
      <c r="C667">
        <v>72894.600000000006</v>
      </c>
      <c r="D667">
        <v>1.30118</v>
      </c>
    </row>
    <row r="668" spans="1:4" x14ac:dyDescent="0.3">
      <c r="A668">
        <v>99086.13</v>
      </c>
      <c r="B668">
        <v>1.193568</v>
      </c>
      <c r="C668">
        <v>66441.13</v>
      </c>
      <c r="D668">
        <v>1.1705179999999999</v>
      </c>
    </row>
    <row r="669" spans="1:4" x14ac:dyDescent="0.3">
      <c r="A669">
        <v>106637.3</v>
      </c>
      <c r="B669">
        <v>1.2729060000000001</v>
      </c>
      <c r="C669">
        <v>62830.19</v>
      </c>
      <c r="D669">
        <v>1.1055999999999999</v>
      </c>
    </row>
    <row r="670" spans="1:4" x14ac:dyDescent="0.3">
      <c r="A670">
        <v>99989.92</v>
      </c>
      <c r="B670">
        <v>1.1892609999999999</v>
      </c>
      <c r="C670">
        <v>70648.3</v>
      </c>
      <c r="D670">
        <v>1.222275</v>
      </c>
    </row>
    <row r="671" spans="1:4" x14ac:dyDescent="0.3">
      <c r="A671">
        <v>100323.6</v>
      </c>
      <c r="B671">
        <v>1.1962299999999999</v>
      </c>
      <c r="C671">
        <v>71033.56</v>
      </c>
      <c r="D671">
        <v>1.228234</v>
      </c>
    </row>
    <row r="672" spans="1:4" x14ac:dyDescent="0.3">
      <c r="A672">
        <v>126319.3</v>
      </c>
      <c r="B672">
        <v>1.518796</v>
      </c>
      <c r="C672">
        <v>73510.42</v>
      </c>
      <c r="D672">
        <v>1.3115749999999999</v>
      </c>
    </row>
    <row r="673" spans="1:4" x14ac:dyDescent="0.3">
      <c r="A673">
        <v>102148.2</v>
      </c>
      <c r="B673">
        <v>1.223114</v>
      </c>
      <c r="C673">
        <v>78920.63</v>
      </c>
      <c r="D673">
        <v>1.418126</v>
      </c>
    </row>
    <row r="674" spans="1:4" x14ac:dyDescent="0.3">
      <c r="A674">
        <v>88363.91</v>
      </c>
      <c r="B674">
        <v>1.068632</v>
      </c>
      <c r="C674">
        <v>77653.19</v>
      </c>
      <c r="D674">
        <v>1.364428</v>
      </c>
    </row>
    <row r="675" spans="1:4" x14ac:dyDescent="0.3">
      <c r="A675">
        <v>123373.9</v>
      </c>
      <c r="B675">
        <v>1.4762150000000001</v>
      </c>
      <c r="C675">
        <v>74855.98</v>
      </c>
      <c r="D675">
        <v>1.3545780000000001</v>
      </c>
    </row>
    <row r="676" spans="1:4" x14ac:dyDescent="0.3">
      <c r="A676">
        <v>113890.7</v>
      </c>
      <c r="B676">
        <v>1.3661300000000001</v>
      </c>
      <c r="C676">
        <v>63525.32</v>
      </c>
      <c r="D676">
        <v>1.1012109999999999</v>
      </c>
    </row>
    <row r="677" spans="1:4" x14ac:dyDescent="0.3">
      <c r="A677">
        <v>106747</v>
      </c>
      <c r="B677">
        <v>1.2870919999999999</v>
      </c>
      <c r="C677">
        <v>75283.06</v>
      </c>
      <c r="D677">
        <v>1.344714</v>
      </c>
    </row>
    <row r="678" spans="1:4" x14ac:dyDescent="0.3">
      <c r="A678">
        <v>78728.44</v>
      </c>
      <c r="B678">
        <v>0.93878830000000002</v>
      </c>
      <c r="C678">
        <v>63047.360000000001</v>
      </c>
      <c r="D678">
        <v>1.0955280000000001</v>
      </c>
    </row>
    <row r="679" spans="1:4" x14ac:dyDescent="0.3">
      <c r="A679">
        <v>97257.95</v>
      </c>
      <c r="B679">
        <v>1.1518250000000001</v>
      </c>
      <c r="C679">
        <v>67264.5</v>
      </c>
      <c r="D679">
        <v>1.169368</v>
      </c>
    </row>
    <row r="680" spans="1:4" x14ac:dyDescent="0.3">
      <c r="A680">
        <v>92640.99</v>
      </c>
      <c r="B680">
        <v>1.0998410000000001</v>
      </c>
      <c r="C680">
        <v>59862.400000000001</v>
      </c>
      <c r="D680">
        <v>1.0466150000000001</v>
      </c>
    </row>
    <row r="681" spans="1:4" x14ac:dyDescent="0.3">
      <c r="A681">
        <v>110506.6</v>
      </c>
      <c r="B681">
        <v>1.3197760000000001</v>
      </c>
      <c r="C681">
        <v>67894.3</v>
      </c>
      <c r="D681">
        <v>1.1821299999999999</v>
      </c>
    </row>
    <row r="682" spans="1:4" x14ac:dyDescent="0.3">
      <c r="A682">
        <v>109073</v>
      </c>
      <c r="B682">
        <v>1.2976289999999999</v>
      </c>
      <c r="C682">
        <v>57926.18</v>
      </c>
      <c r="D682">
        <v>1.011803</v>
      </c>
    </row>
    <row r="683" spans="1:4" x14ac:dyDescent="0.3">
      <c r="A683">
        <v>114721.1</v>
      </c>
      <c r="B683">
        <v>1.371462</v>
      </c>
      <c r="C683">
        <v>72129.899999999994</v>
      </c>
      <c r="D683">
        <v>1.2671889999999999</v>
      </c>
    </row>
    <row r="684" spans="1:4" x14ac:dyDescent="0.3">
      <c r="A684">
        <v>104712.2</v>
      </c>
      <c r="B684">
        <v>1.259798</v>
      </c>
      <c r="C684">
        <v>71100.62</v>
      </c>
      <c r="D684">
        <v>1.2527550000000001</v>
      </c>
    </row>
    <row r="685" spans="1:4" x14ac:dyDescent="0.3">
      <c r="A685">
        <v>107224.4</v>
      </c>
      <c r="B685">
        <v>1.282429</v>
      </c>
      <c r="C685">
        <v>73635.839999999997</v>
      </c>
      <c r="D685">
        <v>1.3115030000000001</v>
      </c>
    </row>
    <row r="686" spans="1:4" x14ac:dyDescent="0.3">
      <c r="A686">
        <v>110441.5</v>
      </c>
      <c r="B686">
        <v>1.3329899999999999</v>
      </c>
      <c r="C686">
        <v>64880.31</v>
      </c>
      <c r="D686">
        <v>1.139357</v>
      </c>
    </row>
    <row r="687" spans="1:4" x14ac:dyDescent="0.3">
      <c r="A687">
        <v>103277.1</v>
      </c>
      <c r="B687">
        <v>1.23231</v>
      </c>
      <c r="C687">
        <v>81647.77</v>
      </c>
      <c r="D687">
        <v>1.4990129999999999</v>
      </c>
    </row>
    <row r="688" spans="1:4" x14ac:dyDescent="0.3">
      <c r="A688">
        <v>114975.8</v>
      </c>
      <c r="B688">
        <v>1.373901</v>
      </c>
      <c r="C688">
        <v>68528.55</v>
      </c>
      <c r="D688">
        <v>1.1990369999999999</v>
      </c>
    </row>
    <row r="689" spans="1:4" x14ac:dyDescent="0.3">
      <c r="A689">
        <v>98647.95</v>
      </c>
      <c r="B689">
        <v>1.194248</v>
      </c>
      <c r="C689">
        <v>68164.3</v>
      </c>
      <c r="D689">
        <v>1.220296</v>
      </c>
    </row>
    <row r="690" spans="1:4" x14ac:dyDescent="0.3">
      <c r="A690">
        <v>112958.7</v>
      </c>
      <c r="B690">
        <v>1.345391</v>
      </c>
      <c r="C690">
        <v>68043.48</v>
      </c>
      <c r="D690">
        <v>1.20797</v>
      </c>
    </row>
    <row r="691" spans="1:4" x14ac:dyDescent="0.3">
      <c r="A691">
        <v>111119.3</v>
      </c>
      <c r="B691">
        <v>1.332803</v>
      </c>
      <c r="C691">
        <v>65117.75</v>
      </c>
      <c r="D691">
        <v>1.133982</v>
      </c>
    </row>
    <row r="692" spans="1:4" x14ac:dyDescent="0.3">
      <c r="A692">
        <v>116350.9</v>
      </c>
      <c r="B692">
        <v>1.4010210000000001</v>
      </c>
      <c r="C692">
        <v>74105.05</v>
      </c>
      <c r="D692">
        <v>1.3439209999999999</v>
      </c>
    </row>
    <row r="693" spans="1:4" x14ac:dyDescent="0.3">
      <c r="A693">
        <v>113631.4</v>
      </c>
      <c r="B693">
        <v>1.36632</v>
      </c>
      <c r="C693">
        <v>72210.8</v>
      </c>
      <c r="D693">
        <v>1.2950299999999999</v>
      </c>
    </row>
    <row r="694" spans="1:4" x14ac:dyDescent="0.3">
      <c r="A694">
        <v>109543</v>
      </c>
      <c r="B694">
        <v>1.3146139999999999</v>
      </c>
      <c r="C694">
        <v>66677.37</v>
      </c>
      <c r="D694">
        <v>1.1695089999999999</v>
      </c>
    </row>
    <row r="695" spans="1:4" x14ac:dyDescent="0.3">
      <c r="A695">
        <v>102403.7</v>
      </c>
      <c r="B695">
        <v>1.2390840000000001</v>
      </c>
      <c r="C695">
        <v>67276.399999999994</v>
      </c>
      <c r="D695">
        <v>1.1675230000000001</v>
      </c>
    </row>
    <row r="696" spans="1:4" x14ac:dyDescent="0.3">
      <c r="A696">
        <v>100154.1</v>
      </c>
      <c r="B696">
        <v>1.193365</v>
      </c>
      <c r="C696">
        <v>67505</v>
      </c>
      <c r="D696">
        <v>1.2119770000000001</v>
      </c>
    </row>
    <row r="697" spans="1:4" x14ac:dyDescent="0.3">
      <c r="A697">
        <v>99521.919999999998</v>
      </c>
      <c r="B697">
        <v>1.1958519999999999</v>
      </c>
      <c r="C697">
        <v>64876.45</v>
      </c>
      <c r="D697">
        <v>1.1858979999999999</v>
      </c>
    </row>
    <row r="698" spans="1:4" x14ac:dyDescent="0.3">
      <c r="A698">
        <v>108453.5</v>
      </c>
      <c r="B698">
        <v>1.297509</v>
      </c>
      <c r="C698">
        <v>64007.68</v>
      </c>
      <c r="D698">
        <v>1.147526</v>
      </c>
    </row>
    <row r="699" spans="1:4" x14ac:dyDescent="0.3">
      <c r="A699">
        <v>95170.54</v>
      </c>
      <c r="B699">
        <v>1.142733</v>
      </c>
      <c r="C699">
        <v>78836.09</v>
      </c>
      <c r="D699">
        <v>1.423886</v>
      </c>
    </row>
    <row r="700" spans="1:4" x14ac:dyDescent="0.3">
      <c r="A700">
        <v>99826.33</v>
      </c>
      <c r="B700">
        <v>1.2044490000000001</v>
      </c>
      <c r="C700">
        <v>80132.12</v>
      </c>
      <c r="D700">
        <v>1.416625</v>
      </c>
    </row>
    <row r="701" spans="1:4" x14ac:dyDescent="0.3">
      <c r="A701">
        <v>123393.4</v>
      </c>
      <c r="B701">
        <v>1.4910099999999999</v>
      </c>
      <c r="C701">
        <v>69863.850000000006</v>
      </c>
      <c r="D701">
        <v>1.263738</v>
      </c>
    </row>
    <row r="702" spans="1:4" x14ac:dyDescent="0.3">
      <c r="A702">
        <v>97418</v>
      </c>
      <c r="B702">
        <v>1.1605160000000001</v>
      </c>
      <c r="C702">
        <v>79084.86</v>
      </c>
      <c r="D702">
        <v>1.40974</v>
      </c>
    </row>
    <row r="703" spans="1:4" x14ac:dyDescent="0.3">
      <c r="A703">
        <v>113704.9</v>
      </c>
      <c r="B703">
        <v>1.3565210000000001</v>
      </c>
      <c r="C703">
        <v>70143.64</v>
      </c>
      <c r="D703">
        <v>1.2576480000000001</v>
      </c>
    </row>
    <row r="704" spans="1:4" x14ac:dyDescent="0.3">
      <c r="A704">
        <v>98578.9</v>
      </c>
      <c r="B704">
        <v>1.190234</v>
      </c>
      <c r="C704">
        <v>77709.009999999995</v>
      </c>
      <c r="D704">
        <v>1.391313</v>
      </c>
    </row>
    <row r="705" spans="1:4" x14ac:dyDescent="0.3">
      <c r="A705">
        <v>115852.7</v>
      </c>
      <c r="B705">
        <v>1.3971229999999999</v>
      </c>
      <c r="C705">
        <v>78182.210000000006</v>
      </c>
      <c r="D705">
        <v>1.406444</v>
      </c>
    </row>
    <row r="706" spans="1:4" x14ac:dyDescent="0.3">
      <c r="A706">
        <v>96279.97</v>
      </c>
      <c r="B706">
        <v>1.158005</v>
      </c>
      <c r="C706">
        <v>64386.18</v>
      </c>
      <c r="D706">
        <v>1.11971</v>
      </c>
    </row>
    <row r="707" spans="1:4" x14ac:dyDescent="0.3">
      <c r="A707">
        <v>92575.71</v>
      </c>
      <c r="B707">
        <v>1.1004659999999999</v>
      </c>
      <c r="C707">
        <v>65879.100000000006</v>
      </c>
      <c r="D707">
        <v>1.133745</v>
      </c>
    </row>
    <row r="708" spans="1:4" x14ac:dyDescent="0.3">
      <c r="A708">
        <v>109220.6</v>
      </c>
      <c r="B708">
        <v>1.3136129999999999</v>
      </c>
      <c r="C708">
        <v>78518.5</v>
      </c>
      <c r="D708">
        <v>1.3860189999999999</v>
      </c>
    </row>
    <row r="709" spans="1:4" x14ac:dyDescent="0.3">
      <c r="A709">
        <v>110042.7</v>
      </c>
      <c r="B709">
        <v>1.319903</v>
      </c>
      <c r="C709">
        <v>71506.89</v>
      </c>
      <c r="D709">
        <v>1.267965</v>
      </c>
    </row>
    <row r="710" spans="1:4" x14ac:dyDescent="0.3">
      <c r="A710">
        <v>91219.12</v>
      </c>
      <c r="B710">
        <v>1.0974680000000001</v>
      </c>
      <c r="C710">
        <v>85955.33</v>
      </c>
      <c r="D710">
        <v>1.5484279999999999</v>
      </c>
    </row>
    <row r="711" spans="1:4" x14ac:dyDescent="0.3">
      <c r="A711">
        <v>82211.53</v>
      </c>
      <c r="B711">
        <v>0.9939907</v>
      </c>
      <c r="C711">
        <v>69870.490000000005</v>
      </c>
      <c r="D711">
        <v>1.2422040000000001</v>
      </c>
    </row>
    <row r="712" spans="1:4" x14ac:dyDescent="0.3">
      <c r="A712">
        <v>105248.5</v>
      </c>
      <c r="B712">
        <v>1.2612680000000001</v>
      </c>
      <c r="C712">
        <v>68064.479999999996</v>
      </c>
      <c r="D712">
        <v>1.1965479999999999</v>
      </c>
    </row>
    <row r="713" spans="1:4" x14ac:dyDescent="0.3">
      <c r="A713">
        <v>100641.5</v>
      </c>
      <c r="B713">
        <v>1.212979</v>
      </c>
      <c r="C713">
        <v>76308.22</v>
      </c>
      <c r="D713">
        <v>1.3838889999999999</v>
      </c>
    </row>
    <row r="714" spans="1:4" x14ac:dyDescent="0.3">
      <c r="A714">
        <v>112996.8</v>
      </c>
      <c r="B714">
        <v>1.336632</v>
      </c>
      <c r="C714">
        <v>72590.52</v>
      </c>
      <c r="D714">
        <v>1.2864120000000001</v>
      </c>
    </row>
    <row r="715" spans="1:4" x14ac:dyDescent="0.3">
      <c r="A715">
        <v>106364.7</v>
      </c>
      <c r="B715">
        <v>1.2766759999999999</v>
      </c>
      <c r="C715">
        <v>69269.710000000006</v>
      </c>
      <c r="D715">
        <v>1.2571540000000001</v>
      </c>
    </row>
    <row r="716" spans="1:4" x14ac:dyDescent="0.3">
      <c r="A716">
        <v>108511</v>
      </c>
      <c r="B716">
        <v>1.3058609999999999</v>
      </c>
      <c r="C716">
        <v>69387.08</v>
      </c>
      <c r="D716">
        <v>1.252715</v>
      </c>
    </row>
    <row r="717" spans="1:4" x14ac:dyDescent="0.3">
      <c r="A717">
        <v>110215</v>
      </c>
      <c r="B717">
        <v>1.3184929999999999</v>
      </c>
      <c r="C717">
        <v>63337.14</v>
      </c>
      <c r="D717">
        <v>1.1478109999999999</v>
      </c>
    </row>
    <row r="718" spans="1:4" x14ac:dyDescent="0.3">
      <c r="A718">
        <v>98911.45</v>
      </c>
      <c r="B718">
        <v>1.1741140000000001</v>
      </c>
      <c r="C718">
        <v>62966.27</v>
      </c>
      <c r="D718">
        <v>1.0933999999999999</v>
      </c>
    </row>
    <row r="719" spans="1:4" x14ac:dyDescent="0.3">
      <c r="A719">
        <v>97779.48</v>
      </c>
      <c r="B719">
        <v>1.1787160000000001</v>
      </c>
      <c r="C719">
        <v>76403.289999999994</v>
      </c>
      <c r="D719">
        <v>1.351947</v>
      </c>
    </row>
    <row r="720" spans="1:4" x14ac:dyDescent="0.3">
      <c r="A720">
        <v>106040.2</v>
      </c>
      <c r="B720">
        <v>1.2663690000000001</v>
      </c>
      <c r="C720">
        <v>75656.11</v>
      </c>
      <c r="D720">
        <v>1.323674</v>
      </c>
    </row>
    <row r="721" spans="1:4" x14ac:dyDescent="0.3">
      <c r="A721">
        <v>101857.4</v>
      </c>
      <c r="B721">
        <v>1.22041</v>
      </c>
      <c r="C721">
        <v>67520.42</v>
      </c>
      <c r="D721">
        <v>1.1799759999999999</v>
      </c>
    </row>
    <row r="722" spans="1:4" x14ac:dyDescent="0.3">
      <c r="A722">
        <v>96185.12</v>
      </c>
      <c r="B722">
        <v>1.1616740000000001</v>
      </c>
      <c r="C722">
        <v>85026.7</v>
      </c>
      <c r="D722">
        <v>1.558918</v>
      </c>
    </row>
    <row r="723" spans="1:4" x14ac:dyDescent="0.3">
      <c r="A723">
        <v>100480.3</v>
      </c>
      <c r="B723">
        <v>1.2025570000000001</v>
      </c>
      <c r="C723">
        <v>69933.75</v>
      </c>
      <c r="D723">
        <v>1.2279960000000001</v>
      </c>
    </row>
    <row r="724" spans="1:4" x14ac:dyDescent="0.3">
      <c r="A724">
        <v>99320.86</v>
      </c>
      <c r="B724">
        <v>1.198135</v>
      </c>
      <c r="C724">
        <v>67157.91</v>
      </c>
      <c r="D724">
        <v>1.2105399999999999</v>
      </c>
    </row>
    <row r="725" spans="1:4" x14ac:dyDescent="0.3">
      <c r="A725">
        <v>105556.7</v>
      </c>
      <c r="B725">
        <v>1.2778640000000001</v>
      </c>
      <c r="C725">
        <v>64399.57</v>
      </c>
      <c r="D725">
        <v>1.1371260000000001</v>
      </c>
    </row>
    <row r="726" spans="1:4" x14ac:dyDescent="0.3">
      <c r="A726">
        <v>116504.4</v>
      </c>
      <c r="B726">
        <v>1.3970359999999999</v>
      </c>
      <c r="C726">
        <v>73571.42</v>
      </c>
      <c r="D726">
        <v>1.2769760000000001</v>
      </c>
    </row>
    <row r="727" spans="1:4" x14ac:dyDescent="0.3">
      <c r="A727">
        <v>109563.8</v>
      </c>
      <c r="B727">
        <v>1.324576</v>
      </c>
      <c r="C727">
        <v>79385.67</v>
      </c>
      <c r="D727">
        <v>1.406072</v>
      </c>
    </row>
    <row r="728" spans="1:4" x14ac:dyDescent="0.3">
      <c r="A728">
        <v>102460.6</v>
      </c>
      <c r="B728">
        <v>1.2247380000000001</v>
      </c>
      <c r="C728">
        <v>65161.18</v>
      </c>
      <c r="D728">
        <v>1.1358280000000001</v>
      </c>
    </row>
    <row r="729" spans="1:4" x14ac:dyDescent="0.3">
      <c r="A729">
        <v>108293.6</v>
      </c>
      <c r="B729">
        <v>1.301215</v>
      </c>
      <c r="C729">
        <v>68508.53</v>
      </c>
      <c r="D729">
        <v>1.183344</v>
      </c>
    </row>
    <row r="730" spans="1:4" x14ac:dyDescent="0.3">
      <c r="A730">
        <v>112600.4</v>
      </c>
      <c r="B730">
        <v>1.3610629999999999</v>
      </c>
      <c r="C730">
        <v>70345.84</v>
      </c>
      <c r="D730">
        <v>1.2294879999999999</v>
      </c>
    </row>
    <row r="731" spans="1:4" x14ac:dyDescent="0.3">
      <c r="A731">
        <v>107743.8</v>
      </c>
      <c r="B731">
        <v>1.3023020000000001</v>
      </c>
      <c r="C731">
        <v>70080.59</v>
      </c>
      <c r="D731">
        <v>1.2304200000000001</v>
      </c>
    </row>
    <row r="732" spans="1:4" x14ac:dyDescent="0.3">
      <c r="A732">
        <v>98107.77</v>
      </c>
      <c r="B732">
        <v>1.1748590000000001</v>
      </c>
      <c r="C732">
        <v>65463.87</v>
      </c>
      <c r="D732">
        <v>1.137964</v>
      </c>
    </row>
    <row r="733" spans="1:4" x14ac:dyDescent="0.3">
      <c r="A733">
        <v>100473.7</v>
      </c>
      <c r="B733">
        <v>1.212618</v>
      </c>
      <c r="C733">
        <v>74336.23</v>
      </c>
      <c r="D733">
        <v>1.312046</v>
      </c>
    </row>
    <row r="734" spans="1:4" x14ac:dyDescent="0.3">
      <c r="A734">
        <v>100382.2</v>
      </c>
      <c r="B734">
        <v>1.19825</v>
      </c>
      <c r="C734">
        <v>71950.2</v>
      </c>
      <c r="D734">
        <v>1.2928299999999999</v>
      </c>
    </row>
    <row r="735" spans="1:4" x14ac:dyDescent="0.3">
      <c r="A735">
        <v>105060.8</v>
      </c>
      <c r="B735">
        <v>1.2672639999999999</v>
      </c>
      <c r="C735">
        <v>67444.41</v>
      </c>
      <c r="D735">
        <v>1.2041679999999999</v>
      </c>
    </row>
    <row r="736" spans="1:4" x14ac:dyDescent="0.3">
      <c r="A736">
        <v>84683.71</v>
      </c>
      <c r="B736">
        <v>1.004038</v>
      </c>
      <c r="C736">
        <v>71588.800000000003</v>
      </c>
      <c r="D736">
        <v>1.269366</v>
      </c>
    </row>
    <row r="737" spans="1:4" x14ac:dyDescent="0.3">
      <c r="A737">
        <v>100066.7</v>
      </c>
      <c r="B737">
        <v>1.214318</v>
      </c>
      <c r="C737">
        <v>70858.95</v>
      </c>
      <c r="D737">
        <v>1.261466</v>
      </c>
    </row>
    <row r="738" spans="1:4" x14ac:dyDescent="0.3">
      <c r="A738">
        <v>95518.98</v>
      </c>
      <c r="B738">
        <v>1.1301110000000001</v>
      </c>
      <c r="C738">
        <v>64055.24</v>
      </c>
      <c r="D738">
        <v>1.1403160000000001</v>
      </c>
    </row>
    <row r="739" spans="1:4" x14ac:dyDescent="0.3">
      <c r="A739">
        <v>99626.25</v>
      </c>
      <c r="B739">
        <v>1.1885939999999999</v>
      </c>
      <c r="C739">
        <v>67630.880000000005</v>
      </c>
      <c r="D739">
        <v>1.2121710000000001</v>
      </c>
    </row>
    <row r="740" spans="1:4" x14ac:dyDescent="0.3">
      <c r="A740">
        <v>108645</v>
      </c>
      <c r="B740">
        <v>1.298659</v>
      </c>
      <c r="C740">
        <v>70207.7</v>
      </c>
      <c r="D740">
        <v>1.2442390000000001</v>
      </c>
    </row>
    <row r="741" spans="1:4" x14ac:dyDescent="0.3">
      <c r="A741">
        <v>112241.3</v>
      </c>
      <c r="B741">
        <v>1.3751679999999999</v>
      </c>
      <c r="C741">
        <v>73670.100000000006</v>
      </c>
      <c r="D741">
        <v>1.2978270000000001</v>
      </c>
    </row>
    <row r="742" spans="1:4" x14ac:dyDescent="0.3">
      <c r="A742">
        <v>105922</v>
      </c>
      <c r="B742">
        <v>1.256373</v>
      </c>
      <c r="C742">
        <v>59125.95</v>
      </c>
      <c r="D742">
        <v>1.0558689999999999</v>
      </c>
    </row>
    <row r="743" spans="1:4" x14ac:dyDescent="0.3">
      <c r="A743">
        <v>102712.7</v>
      </c>
      <c r="B743">
        <v>1.227393</v>
      </c>
      <c r="C743">
        <v>73105.77</v>
      </c>
      <c r="D743">
        <v>1.289102</v>
      </c>
    </row>
    <row r="744" spans="1:4" x14ac:dyDescent="0.3">
      <c r="A744">
        <v>95590.28</v>
      </c>
      <c r="B744">
        <v>1.132782</v>
      </c>
      <c r="C744">
        <v>71515.320000000007</v>
      </c>
      <c r="D744">
        <v>1.254362</v>
      </c>
    </row>
    <row r="745" spans="1:4" x14ac:dyDescent="0.3">
      <c r="A745">
        <v>111033.8</v>
      </c>
      <c r="B745">
        <v>1.3267990000000001</v>
      </c>
      <c r="C745">
        <v>73077.2</v>
      </c>
      <c r="D745">
        <v>1.309857</v>
      </c>
    </row>
    <row r="746" spans="1:4" x14ac:dyDescent="0.3">
      <c r="A746">
        <v>110953.1</v>
      </c>
      <c r="B746">
        <v>1.320994</v>
      </c>
      <c r="C746">
        <v>78583.89</v>
      </c>
      <c r="D746">
        <v>1.4004669999999999</v>
      </c>
    </row>
    <row r="747" spans="1:4" x14ac:dyDescent="0.3">
      <c r="A747">
        <v>103721.9</v>
      </c>
      <c r="B747">
        <v>1.2357359999999999</v>
      </c>
      <c r="C747">
        <v>75077.05</v>
      </c>
      <c r="D747">
        <v>1.335947</v>
      </c>
    </row>
    <row r="748" spans="1:4" x14ac:dyDescent="0.3">
      <c r="A748">
        <v>100311.1</v>
      </c>
      <c r="B748">
        <v>1.2131799999999999</v>
      </c>
      <c r="C748">
        <v>66630.41</v>
      </c>
      <c r="D748">
        <v>1.1655610000000001</v>
      </c>
    </row>
    <row r="749" spans="1:4" x14ac:dyDescent="0.3">
      <c r="A749">
        <v>111916.5</v>
      </c>
      <c r="B749">
        <v>1.3565970000000001</v>
      </c>
      <c r="C749">
        <v>73224.52</v>
      </c>
      <c r="D749">
        <v>1.256475</v>
      </c>
    </row>
    <row r="750" spans="1:4" x14ac:dyDescent="0.3">
      <c r="A750">
        <v>111762.2</v>
      </c>
      <c r="B750">
        <v>1.3219879999999999</v>
      </c>
      <c r="C750">
        <v>74206.539999999994</v>
      </c>
      <c r="D750">
        <v>1.3237890000000001</v>
      </c>
    </row>
    <row r="751" spans="1:4" x14ac:dyDescent="0.3">
      <c r="A751">
        <v>102087</v>
      </c>
      <c r="B751">
        <v>1.219028</v>
      </c>
      <c r="C751">
        <v>76430.02</v>
      </c>
      <c r="D751">
        <v>1.326079</v>
      </c>
    </row>
    <row r="752" spans="1:4" x14ac:dyDescent="0.3">
      <c r="A752">
        <v>106852.9</v>
      </c>
      <c r="B752">
        <v>1.2822089999999999</v>
      </c>
      <c r="C752">
        <v>74416.08</v>
      </c>
      <c r="D752">
        <v>1.347788</v>
      </c>
    </row>
    <row r="753" spans="1:4" x14ac:dyDescent="0.3">
      <c r="A753">
        <v>110425.2</v>
      </c>
      <c r="B753">
        <v>1.3191679999999999</v>
      </c>
      <c r="C753">
        <v>63886.02</v>
      </c>
      <c r="D753">
        <v>1.162004</v>
      </c>
    </row>
    <row r="754" spans="1:4" x14ac:dyDescent="0.3">
      <c r="A754">
        <v>112700</v>
      </c>
      <c r="B754">
        <v>1.351189</v>
      </c>
      <c r="C754">
        <v>70121.61</v>
      </c>
      <c r="D754">
        <v>1.2203390000000001</v>
      </c>
    </row>
    <row r="755" spans="1:4" x14ac:dyDescent="0.3">
      <c r="A755">
        <v>97657.79</v>
      </c>
      <c r="B755">
        <v>1.170892</v>
      </c>
      <c r="C755">
        <v>71008.78</v>
      </c>
      <c r="D755">
        <v>1.29701</v>
      </c>
    </row>
    <row r="756" spans="1:4" x14ac:dyDescent="0.3">
      <c r="A756">
        <v>103065.9</v>
      </c>
      <c r="B756">
        <v>1.2297439999999999</v>
      </c>
      <c r="C756">
        <v>68934.02</v>
      </c>
      <c r="D756">
        <v>1.2161960000000001</v>
      </c>
    </row>
    <row r="757" spans="1:4" x14ac:dyDescent="0.3">
      <c r="A757">
        <v>112240.1</v>
      </c>
      <c r="B757">
        <v>1.344041</v>
      </c>
      <c r="C757">
        <v>72352.160000000003</v>
      </c>
      <c r="D757">
        <v>1.260788</v>
      </c>
    </row>
    <row r="758" spans="1:4" x14ac:dyDescent="0.3">
      <c r="A758">
        <v>90669.81</v>
      </c>
      <c r="B758">
        <v>1.0705800000000001</v>
      </c>
      <c r="C758">
        <v>65200.25</v>
      </c>
      <c r="D758">
        <v>1.1490830000000001</v>
      </c>
    </row>
    <row r="759" spans="1:4" x14ac:dyDescent="0.3">
      <c r="A759">
        <v>121150.7</v>
      </c>
      <c r="B759">
        <v>1.438653</v>
      </c>
      <c r="C759">
        <v>74418.48</v>
      </c>
      <c r="D759">
        <v>1.312954</v>
      </c>
    </row>
    <row r="760" spans="1:4" x14ac:dyDescent="0.3">
      <c r="A760">
        <v>116054.2</v>
      </c>
      <c r="B760">
        <v>1.390523</v>
      </c>
      <c r="C760">
        <v>78705.69</v>
      </c>
      <c r="D760">
        <v>1.3949510000000001</v>
      </c>
    </row>
    <row r="761" spans="1:4" x14ac:dyDescent="0.3">
      <c r="A761">
        <v>92574.34</v>
      </c>
      <c r="B761">
        <v>1.089466</v>
      </c>
      <c r="C761">
        <v>72529.009999999995</v>
      </c>
      <c r="D761">
        <v>1.2911950000000001</v>
      </c>
    </row>
    <row r="762" spans="1:4" x14ac:dyDescent="0.3">
      <c r="A762">
        <v>116422.2</v>
      </c>
      <c r="B762">
        <v>1.4121999999999999</v>
      </c>
      <c r="C762">
        <v>70186.23</v>
      </c>
      <c r="D762">
        <v>1.246642</v>
      </c>
    </row>
    <row r="763" spans="1:4" x14ac:dyDescent="0.3">
      <c r="A763">
        <v>113096.4</v>
      </c>
      <c r="B763">
        <v>1.345321</v>
      </c>
      <c r="C763">
        <v>69951.039999999994</v>
      </c>
      <c r="D763">
        <v>1.254624</v>
      </c>
    </row>
    <row r="764" spans="1:4" x14ac:dyDescent="0.3">
      <c r="A764">
        <v>109034.7</v>
      </c>
      <c r="B764">
        <v>1.293374</v>
      </c>
      <c r="C764">
        <v>73641.710000000006</v>
      </c>
      <c r="D764">
        <v>1.3129390000000001</v>
      </c>
    </row>
    <row r="765" spans="1:4" x14ac:dyDescent="0.3">
      <c r="A765">
        <v>91256.02</v>
      </c>
      <c r="B765">
        <v>1.101091</v>
      </c>
      <c r="C765">
        <v>72497.47</v>
      </c>
      <c r="D765">
        <v>1.307871</v>
      </c>
    </row>
    <row r="766" spans="1:4" x14ac:dyDescent="0.3">
      <c r="A766">
        <v>99424.51</v>
      </c>
      <c r="B766">
        <v>1.1989350000000001</v>
      </c>
      <c r="C766">
        <v>76153.88</v>
      </c>
      <c r="D766">
        <v>1.376601</v>
      </c>
    </row>
    <row r="767" spans="1:4" x14ac:dyDescent="0.3">
      <c r="A767">
        <v>100435.8</v>
      </c>
      <c r="B767">
        <v>1.204952</v>
      </c>
      <c r="C767">
        <v>72431.41</v>
      </c>
      <c r="D767">
        <v>1.2668790000000001</v>
      </c>
    </row>
    <row r="768" spans="1:4" x14ac:dyDescent="0.3">
      <c r="A768">
        <v>103941.1</v>
      </c>
      <c r="B768">
        <v>1.2457039999999999</v>
      </c>
      <c r="C768">
        <v>74406.7</v>
      </c>
      <c r="D768">
        <v>1.3321609999999999</v>
      </c>
    </row>
    <row r="769" spans="1:4" x14ac:dyDescent="0.3">
      <c r="A769">
        <v>112280.6</v>
      </c>
      <c r="B769">
        <v>1.3431120000000001</v>
      </c>
      <c r="C769">
        <v>77165.61</v>
      </c>
      <c r="D769">
        <v>1.3695870000000001</v>
      </c>
    </row>
    <row r="770" spans="1:4" x14ac:dyDescent="0.3">
      <c r="A770">
        <v>90330.33</v>
      </c>
      <c r="B770">
        <v>1.082006</v>
      </c>
      <c r="C770">
        <v>78450.66</v>
      </c>
      <c r="D770">
        <v>1.38805</v>
      </c>
    </row>
    <row r="771" spans="1:4" x14ac:dyDescent="0.3">
      <c r="A771">
        <v>108322.8</v>
      </c>
      <c r="B771">
        <v>1.2964100000000001</v>
      </c>
      <c r="C771">
        <v>85890.89</v>
      </c>
      <c r="D771">
        <v>1.5177229999999999</v>
      </c>
    </row>
    <row r="772" spans="1:4" x14ac:dyDescent="0.3">
      <c r="A772">
        <v>101126.5</v>
      </c>
      <c r="B772">
        <v>1.2127559999999999</v>
      </c>
      <c r="C772">
        <v>64956.97</v>
      </c>
      <c r="D772">
        <v>1.153041</v>
      </c>
    </row>
    <row r="773" spans="1:4" x14ac:dyDescent="0.3">
      <c r="A773">
        <v>85796.41</v>
      </c>
      <c r="B773">
        <v>1.0326630000000001</v>
      </c>
      <c r="C773">
        <v>75700.350000000006</v>
      </c>
      <c r="D773">
        <v>1.341051</v>
      </c>
    </row>
    <row r="774" spans="1:4" x14ac:dyDescent="0.3">
      <c r="A774">
        <v>105248.7</v>
      </c>
      <c r="B774">
        <v>1.264918</v>
      </c>
      <c r="C774">
        <v>73676.11</v>
      </c>
      <c r="D774">
        <v>1.3251280000000001</v>
      </c>
    </row>
    <row r="775" spans="1:4" x14ac:dyDescent="0.3">
      <c r="A775">
        <v>101332.8</v>
      </c>
      <c r="B775">
        <v>1.2097119999999999</v>
      </c>
      <c r="C775">
        <v>62251.7</v>
      </c>
      <c r="D775">
        <v>1.1124579999999999</v>
      </c>
    </row>
    <row r="776" spans="1:4" x14ac:dyDescent="0.3">
      <c r="A776">
        <v>89683.25</v>
      </c>
      <c r="B776">
        <v>1.068889</v>
      </c>
      <c r="C776">
        <v>68730.97</v>
      </c>
      <c r="D776">
        <v>1.2245090000000001</v>
      </c>
    </row>
    <row r="777" spans="1:4" x14ac:dyDescent="0.3">
      <c r="A777">
        <v>112610.3</v>
      </c>
      <c r="B777">
        <v>1.3597859999999999</v>
      </c>
      <c r="C777">
        <v>82989.56</v>
      </c>
      <c r="D777">
        <v>1.5215320000000001</v>
      </c>
    </row>
    <row r="778" spans="1:4" x14ac:dyDescent="0.3">
      <c r="A778">
        <v>99872</v>
      </c>
      <c r="B778">
        <v>1.1959880000000001</v>
      </c>
      <c r="C778">
        <v>72838.67</v>
      </c>
      <c r="D778">
        <v>1.2789010000000001</v>
      </c>
    </row>
    <row r="779" spans="1:4" x14ac:dyDescent="0.3">
      <c r="A779">
        <v>108063.9</v>
      </c>
      <c r="B779">
        <v>1.322951</v>
      </c>
      <c r="C779">
        <v>73191.98</v>
      </c>
      <c r="D779">
        <v>1.3104789999999999</v>
      </c>
    </row>
    <row r="780" spans="1:4" x14ac:dyDescent="0.3">
      <c r="A780">
        <v>94568.85</v>
      </c>
      <c r="B780">
        <v>1.113971</v>
      </c>
      <c r="C780">
        <v>69639.839999999997</v>
      </c>
      <c r="D780">
        <v>1.2314590000000001</v>
      </c>
    </row>
    <row r="781" spans="1:4" x14ac:dyDescent="0.3">
      <c r="A781">
        <v>109405</v>
      </c>
      <c r="B781">
        <v>1.3082389999999999</v>
      </c>
      <c r="C781">
        <v>68272.87</v>
      </c>
      <c r="D781">
        <v>1.1972700000000001</v>
      </c>
    </row>
    <row r="782" spans="1:4" x14ac:dyDescent="0.3">
      <c r="A782">
        <v>105553.1</v>
      </c>
      <c r="B782">
        <v>1.243538</v>
      </c>
      <c r="C782">
        <v>65160.3</v>
      </c>
      <c r="D782">
        <v>1.167967</v>
      </c>
    </row>
    <row r="783" spans="1:4" x14ac:dyDescent="0.3">
      <c r="A783">
        <v>101215.1</v>
      </c>
      <c r="B783">
        <v>1.1925269999999999</v>
      </c>
      <c r="C783">
        <v>75295.47</v>
      </c>
      <c r="D783">
        <v>1.332851</v>
      </c>
    </row>
    <row r="784" spans="1:4" x14ac:dyDescent="0.3">
      <c r="A784">
        <v>112168.3</v>
      </c>
      <c r="B784">
        <v>1.349523</v>
      </c>
      <c r="C784">
        <v>67730.23</v>
      </c>
      <c r="D784">
        <v>1.1966600000000001</v>
      </c>
    </row>
    <row r="785" spans="1:4" x14ac:dyDescent="0.3">
      <c r="A785">
        <v>111441</v>
      </c>
      <c r="B785">
        <v>1.324697</v>
      </c>
      <c r="C785">
        <v>77780.56</v>
      </c>
      <c r="D785">
        <v>1.3733880000000001</v>
      </c>
    </row>
    <row r="786" spans="1:4" x14ac:dyDescent="0.3">
      <c r="A786">
        <v>106549.2</v>
      </c>
      <c r="B786">
        <v>1.2669429999999999</v>
      </c>
      <c r="C786">
        <v>73080.960000000006</v>
      </c>
      <c r="D786">
        <v>1.314155</v>
      </c>
    </row>
    <row r="787" spans="1:4" x14ac:dyDescent="0.3">
      <c r="A787">
        <v>86442.77</v>
      </c>
      <c r="B787">
        <v>1.0313699999999999</v>
      </c>
      <c r="C787">
        <v>79632.77</v>
      </c>
      <c r="D787">
        <v>1.423227</v>
      </c>
    </row>
    <row r="788" spans="1:4" x14ac:dyDescent="0.3">
      <c r="A788">
        <v>91288.43</v>
      </c>
      <c r="B788">
        <v>1.0811839999999999</v>
      </c>
      <c r="C788">
        <v>69995.45</v>
      </c>
      <c r="D788">
        <v>1.2290559999999999</v>
      </c>
    </row>
    <row r="789" spans="1:4" x14ac:dyDescent="0.3">
      <c r="A789">
        <v>91750.91</v>
      </c>
      <c r="B789">
        <v>1.0778760000000001</v>
      </c>
      <c r="C789">
        <v>66965.31</v>
      </c>
      <c r="D789">
        <v>1.1623270000000001</v>
      </c>
    </row>
    <row r="790" spans="1:4" x14ac:dyDescent="0.3">
      <c r="A790">
        <v>100556.8</v>
      </c>
      <c r="B790">
        <v>1.210083</v>
      </c>
      <c r="C790">
        <v>70635.929999999993</v>
      </c>
      <c r="D790">
        <v>1.290573</v>
      </c>
    </row>
    <row r="791" spans="1:4" x14ac:dyDescent="0.3">
      <c r="A791">
        <v>104159.6</v>
      </c>
      <c r="B791">
        <v>1.2559260000000001</v>
      </c>
      <c r="C791">
        <v>69399.839999999997</v>
      </c>
      <c r="D791">
        <v>1.2468570000000001</v>
      </c>
    </row>
    <row r="792" spans="1:4" x14ac:dyDescent="0.3">
      <c r="A792">
        <v>113538.3</v>
      </c>
      <c r="B792">
        <v>1.360673</v>
      </c>
      <c r="C792">
        <v>75719.33</v>
      </c>
      <c r="D792">
        <v>1.3520000000000001</v>
      </c>
    </row>
    <row r="793" spans="1:4" x14ac:dyDescent="0.3">
      <c r="A793">
        <v>98954.59</v>
      </c>
      <c r="B793">
        <v>1.1761779999999999</v>
      </c>
      <c r="C793">
        <v>73274</v>
      </c>
      <c r="D793">
        <v>1.284375</v>
      </c>
    </row>
    <row r="794" spans="1:4" x14ac:dyDescent="0.3">
      <c r="A794">
        <v>117437.5</v>
      </c>
      <c r="B794">
        <v>1.3937839999999999</v>
      </c>
      <c r="C794">
        <v>70930.69</v>
      </c>
      <c r="D794">
        <v>1.266972</v>
      </c>
    </row>
    <row r="795" spans="1:4" x14ac:dyDescent="0.3">
      <c r="A795">
        <v>116414.2</v>
      </c>
      <c r="B795">
        <v>1.399972</v>
      </c>
      <c r="C795">
        <v>76079.03</v>
      </c>
      <c r="D795">
        <v>1.367783</v>
      </c>
    </row>
    <row r="796" spans="1:4" x14ac:dyDescent="0.3">
      <c r="A796">
        <v>90983.99</v>
      </c>
      <c r="B796">
        <v>1.088255</v>
      </c>
      <c r="C796">
        <v>70609.539999999994</v>
      </c>
      <c r="D796">
        <v>1.2483329999999999</v>
      </c>
    </row>
    <row r="797" spans="1:4" x14ac:dyDescent="0.3">
      <c r="A797">
        <v>106603.8</v>
      </c>
      <c r="B797">
        <v>1.2799050000000001</v>
      </c>
      <c r="C797">
        <v>64488.01</v>
      </c>
      <c r="D797">
        <v>1.1350720000000001</v>
      </c>
    </row>
    <row r="798" spans="1:4" x14ac:dyDescent="0.3">
      <c r="A798">
        <v>110065.5</v>
      </c>
      <c r="B798">
        <v>1.3354760000000001</v>
      </c>
      <c r="C798">
        <v>67276.639999999999</v>
      </c>
      <c r="D798">
        <v>1.1881010000000001</v>
      </c>
    </row>
    <row r="799" spans="1:4" x14ac:dyDescent="0.3">
      <c r="A799">
        <v>107441.5</v>
      </c>
      <c r="B799">
        <v>1.284672</v>
      </c>
      <c r="C799">
        <v>72690.97</v>
      </c>
      <c r="D799">
        <v>1.285034</v>
      </c>
    </row>
    <row r="800" spans="1:4" x14ac:dyDescent="0.3">
      <c r="A800">
        <v>100704.8</v>
      </c>
      <c r="B800">
        <v>1.1939660000000001</v>
      </c>
      <c r="C800">
        <v>75581.27</v>
      </c>
      <c r="D800">
        <v>1.386336</v>
      </c>
    </row>
    <row r="801" spans="1:4" x14ac:dyDescent="0.3">
      <c r="A801">
        <v>100427.9</v>
      </c>
      <c r="B801">
        <v>1.206658</v>
      </c>
      <c r="C801">
        <v>67539.33</v>
      </c>
      <c r="D801">
        <v>1.1703859999999999</v>
      </c>
    </row>
    <row r="802" spans="1:4" x14ac:dyDescent="0.3">
      <c r="A802">
        <v>98616.24</v>
      </c>
      <c r="B802">
        <v>1.1822870000000001</v>
      </c>
      <c r="C802">
        <v>76297.2</v>
      </c>
      <c r="D802">
        <v>1.364795</v>
      </c>
    </row>
    <row r="803" spans="1:4" x14ac:dyDescent="0.3">
      <c r="A803">
        <v>108137.3</v>
      </c>
      <c r="B803">
        <v>1.3111889999999999</v>
      </c>
      <c r="C803">
        <v>72903.520000000004</v>
      </c>
      <c r="D803">
        <v>1.2782819999999999</v>
      </c>
    </row>
    <row r="804" spans="1:4" x14ac:dyDescent="0.3">
      <c r="A804">
        <v>100509.7</v>
      </c>
      <c r="B804">
        <v>1.2053510000000001</v>
      </c>
      <c r="C804">
        <v>64109.89</v>
      </c>
      <c r="D804">
        <v>1.118428</v>
      </c>
    </row>
    <row r="805" spans="1:4" x14ac:dyDescent="0.3">
      <c r="A805">
        <v>103830</v>
      </c>
      <c r="B805">
        <v>1.2379599999999999</v>
      </c>
      <c r="C805">
        <v>66860.460000000006</v>
      </c>
      <c r="D805">
        <v>1.2112799999999999</v>
      </c>
    </row>
    <row r="806" spans="1:4" x14ac:dyDescent="0.3">
      <c r="A806">
        <v>104186.6</v>
      </c>
      <c r="B806">
        <v>1.24176</v>
      </c>
      <c r="C806">
        <v>60115.05</v>
      </c>
      <c r="D806">
        <v>1.0772090000000001</v>
      </c>
    </row>
    <row r="807" spans="1:4" x14ac:dyDescent="0.3">
      <c r="A807">
        <v>105865.60000000001</v>
      </c>
      <c r="B807">
        <v>1.260764</v>
      </c>
      <c r="C807">
        <v>64437.56</v>
      </c>
      <c r="D807">
        <v>1.1321600000000001</v>
      </c>
    </row>
    <row r="808" spans="1:4" x14ac:dyDescent="0.3">
      <c r="A808">
        <v>95354.73</v>
      </c>
      <c r="B808">
        <v>1.1360650000000001</v>
      </c>
      <c r="C808">
        <v>63594.3</v>
      </c>
      <c r="D808">
        <v>1.113391</v>
      </c>
    </row>
    <row r="809" spans="1:4" x14ac:dyDescent="0.3">
      <c r="A809">
        <v>87964.23</v>
      </c>
      <c r="B809">
        <v>1.0347420000000001</v>
      </c>
      <c r="C809">
        <v>64487.46</v>
      </c>
      <c r="D809">
        <v>1.1203529999999999</v>
      </c>
    </row>
    <row r="810" spans="1:4" x14ac:dyDescent="0.3">
      <c r="A810">
        <v>107479</v>
      </c>
      <c r="B810">
        <v>1.2848539999999999</v>
      </c>
      <c r="C810">
        <v>70386.679999999993</v>
      </c>
      <c r="D810">
        <v>1.2676259999999999</v>
      </c>
    </row>
    <row r="811" spans="1:4" x14ac:dyDescent="0.3">
      <c r="A811">
        <v>99083.77</v>
      </c>
      <c r="B811">
        <v>1.1788449999999999</v>
      </c>
      <c r="C811">
        <v>67572.539999999994</v>
      </c>
      <c r="D811">
        <v>1.193891</v>
      </c>
    </row>
    <row r="812" spans="1:4" x14ac:dyDescent="0.3">
      <c r="A812">
        <v>101897.4</v>
      </c>
      <c r="B812">
        <v>1.2153039999999999</v>
      </c>
      <c r="C812">
        <v>64505.95</v>
      </c>
      <c r="D812">
        <v>1.118312</v>
      </c>
    </row>
    <row r="813" spans="1:4" x14ac:dyDescent="0.3">
      <c r="A813">
        <v>101092.7</v>
      </c>
      <c r="B813">
        <v>1.2139519999999999</v>
      </c>
      <c r="C813">
        <v>73946.929999999993</v>
      </c>
      <c r="D813">
        <v>1.32664</v>
      </c>
    </row>
    <row r="814" spans="1:4" x14ac:dyDescent="0.3">
      <c r="A814">
        <v>104599.1</v>
      </c>
      <c r="B814">
        <v>1.2450650000000001</v>
      </c>
      <c r="C814">
        <v>66528.02</v>
      </c>
      <c r="D814">
        <v>1.188531</v>
      </c>
    </row>
    <row r="815" spans="1:4" x14ac:dyDescent="0.3">
      <c r="A815">
        <v>104952.8</v>
      </c>
      <c r="B815">
        <v>1.2537700000000001</v>
      </c>
      <c r="C815">
        <v>64502.27</v>
      </c>
      <c r="D815">
        <v>1.135697</v>
      </c>
    </row>
    <row r="816" spans="1:4" x14ac:dyDescent="0.3">
      <c r="A816">
        <v>107001.9</v>
      </c>
      <c r="B816">
        <v>1.2753989999999999</v>
      </c>
      <c r="C816">
        <v>68050.289999999994</v>
      </c>
      <c r="D816">
        <v>1.221794</v>
      </c>
    </row>
    <row r="817" spans="1:4" x14ac:dyDescent="0.3">
      <c r="A817">
        <v>108852</v>
      </c>
      <c r="B817">
        <v>1.3009919999999999</v>
      </c>
      <c r="C817">
        <v>74462.38</v>
      </c>
      <c r="D817">
        <v>1.303917</v>
      </c>
    </row>
    <row r="818" spans="1:4" x14ac:dyDescent="0.3">
      <c r="A818">
        <v>85616.86</v>
      </c>
      <c r="B818">
        <v>1.0243230000000001</v>
      </c>
      <c r="C818">
        <v>68718.350000000006</v>
      </c>
      <c r="D818">
        <v>1.2640400000000001</v>
      </c>
    </row>
    <row r="819" spans="1:4" x14ac:dyDescent="0.3">
      <c r="A819">
        <v>111856.6</v>
      </c>
      <c r="B819">
        <v>1.354085</v>
      </c>
      <c r="C819">
        <v>64447.16</v>
      </c>
      <c r="D819">
        <v>1.179246</v>
      </c>
    </row>
    <row r="820" spans="1:4" x14ac:dyDescent="0.3">
      <c r="A820">
        <v>90812.55</v>
      </c>
      <c r="B820">
        <v>1.0828340000000001</v>
      </c>
      <c r="C820">
        <v>74539.240000000005</v>
      </c>
      <c r="D820">
        <v>1.321482</v>
      </c>
    </row>
    <row r="821" spans="1:4" x14ac:dyDescent="0.3">
      <c r="A821">
        <v>111898.3</v>
      </c>
      <c r="B821">
        <v>1.3392660000000001</v>
      </c>
      <c r="C821">
        <v>66039.69</v>
      </c>
      <c r="D821">
        <v>1.1783429999999999</v>
      </c>
    </row>
    <row r="822" spans="1:4" x14ac:dyDescent="0.3">
      <c r="A822">
        <v>100899.5</v>
      </c>
      <c r="B822">
        <v>1.204259</v>
      </c>
      <c r="C822">
        <v>68757.81</v>
      </c>
      <c r="D822">
        <v>1.2260720000000001</v>
      </c>
    </row>
    <row r="823" spans="1:4" x14ac:dyDescent="0.3">
      <c r="A823">
        <v>99442.74</v>
      </c>
      <c r="B823">
        <v>1.196134</v>
      </c>
      <c r="C823">
        <v>72622.73</v>
      </c>
      <c r="D823">
        <v>1.300524</v>
      </c>
    </row>
    <row r="824" spans="1:4" x14ac:dyDescent="0.3">
      <c r="A824">
        <v>107392</v>
      </c>
      <c r="B824">
        <v>1.282945</v>
      </c>
      <c r="C824">
        <v>70674.820000000007</v>
      </c>
      <c r="D824">
        <v>1.262043</v>
      </c>
    </row>
    <row r="825" spans="1:4" x14ac:dyDescent="0.3">
      <c r="A825">
        <v>97735.84</v>
      </c>
      <c r="B825">
        <v>1.162515</v>
      </c>
      <c r="C825">
        <v>78562.17</v>
      </c>
      <c r="D825">
        <v>1.3834960000000001</v>
      </c>
    </row>
    <row r="826" spans="1:4" x14ac:dyDescent="0.3">
      <c r="A826">
        <v>97959.34</v>
      </c>
      <c r="B826">
        <v>1.1782969999999999</v>
      </c>
      <c r="C826">
        <v>76927.679999999993</v>
      </c>
      <c r="D826">
        <v>1.421943</v>
      </c>
    </row>
    <row r="827" spans="1:4" x14ac:dyDescent="0.3">
      <c r="A827">
        <v>97094.720000000001</v>
      </c>
      <c r="B827">
        <v>1.146355</v>
      </c>
      <c r="C827">
        <v>74455.350000000006</v>
      </c>
      <c r="D827">
        <v>1.321717</v>
      </c>
    </row>
    <row r="828" spans="1:4" x14ac:dyDescent="0.3">
      <c r="A828">
        <v>111173.1</v>
      </c>
      <c r="B828">
        <v>1.3387260000000001</v>
      </c>
      <c r="C828">
        <v>64630.84</v>
      </c>
      <c r="D828">
        <v>1.1266890000000001</v>
      </c>
    </row>
    <row r="829" spans="1:4" x14ac:dyDescent="0.3">
      <c r="A829">
        <v>99571.29</v>
      </c>
      <c r="B829">
        <v>1.183886</v>
      </c>
      <c r="C829">
        <v>74706.77</v>
      </c>
      <c r="D829">
        <v>1.317909</v>
      </c>
    </row>
    <row r="830" spans="1:4" x14ac:dyDescent="0.3">
      <c r="A830">
        <v>105731.2</v>
      </c>
      <c r="B830">
        <v>1.274778</v>
      </c>
      <c r="C830">
        <v>79589.83</v>
      </c>
      <c r="D830">
        <v>1.416245</v>
      </c>
    </row>
    <row r="831" spans="1:4" x14ac:dyDescent="0.3">
      <c r="A831">
        <v>109888.3</v>
      </c>
      <c r="B831">
        <v>1.3242480000000001</v>
      </c>
      <c r="C831">
        <v>68506.41</v>
      </c>
      <c r="D831">
        <v>1.197322</v>
      </c>
    </row>
    <row r="832" spans="1:4" x14ac:dyDescent="0.3">
      <c r="A832">
        <v>107587.2</v>
      </c>
      <c r="B832">
        <v>1.2824120000000001</v>
      </c>
      <c r="C832">
        <v>73025.820000000007</v>
      </c>
      <c r="D832">
        <v>1.286284</v>
      </c>
    </row>
    <row r="833" spans="1:4" x14ac:dyDescent="0.3">
      <c r="A833">
        <v>110286.1</v>
      </c>
      <c r="B833">
        <v>1.335526</v>
      </c>
      <c r="C833">
        <v>75387.87</v>
      </c>
      <c r="D833">
        <v>1.359216</v>
      </c>
    </row>
    <row r="834" spans="1:4" x14ac:dyDescent="0.3">
      <c r="A834">
        <v>108588.8</v>
      </c>
      <c r="B834">
        <v>1.2991569999999999</v>
      </c>
      <c r="C834">
        <v>65259.63</v>
      </c>
      <c r="D834">
        <v>1.1587780000000001</v>
      </c>
    </row>
    <row r="835" spans="1:4" x14ac:dyDescent="0.3">
      <c r="A835">
        <v>98080.72</v>
      </c>
      <c r="B835">
        <v>1.1582920000000001</v>
      </c>
      <c r="C835">
        <v>74029.820000000007</v>
      </c>
      <c r="D835">
        <v>1.339013</v>
      </c>
    </row>
    <row r="836" spans="1:4" x14ac:dyDescent="0.3">
      <c r="A836">
        <v>90976.13</v>
      </c>
      <c r="B836">
        <v>1.0871280000000001</v>
      </c>
      <c r="C836">
        <v>64145.25</v>
      </c>
      <c r="D836">
        <v>1.1393580000000001</v>
      </c>
    </row>
    <row r="837" spans="1:4" x14ac:dyDescent="0.3">
      <c r="A837">
        <v>109641.3</v>
      </c>
      <c r="B837">
        <v>1.3169949999999999</v>
      </c>
      <c r="C837">
        <v>67965.05</v>
      </c>
      <c r="D837">
        <v>1.170973</v>
      </c>
    </row>
    <row r="838" spans="1:4" x14ac:dyDescent="0.3">
      <c r="A838">
        <v>115410</v>
      </c>
      <c r="B838">
        <v>1.3889560000000001</v>
      </c>
      <c r="C838">
        <v>75952.399999999994</v>
      </c>
      <c r="D838">
        <v>1.343345</v>
      </c>
    </row>
    <row r="839" spans="1:4" x14ac:dyDescent="0.3">
      <c r="A839">
        <v>83555.490000000005</v>
      </c>
      <c r="B839">
        <v>0.99096790000000001</v>
      </c>
      <c r="C839">
        <v>69513.990000000005</v>
      </c>
      <c r="D839">
        <v>1.239905</v>
      </c>
    </row>
    <row r="840" spans="1:4" x14ac:dyDescent="0.3">
      <c r="A840">
        <v>108036.2</v>
      </c>
      <c r="B840">
        <v>1.2903530000000001</v>
      </c>
      <c r="C840">
        <v>73752.66</v>
      </c>
      <c r="D840">
        <v>1.313542</v>
      </c>
    </row>
    <row r="841" spans="1:4" x14ac:dyDescent="0.3">
      <c r="A841">
        <v>113504</v>
      </c>
      <c r="B841">
        <v>1.3780650000000001</v>
      </c>
      <c r="C841">
        <v>75809.42</v>
      </c>
      <c r="D841">
        <v>1.3666119999999999</v>
      </c>
    </row>
    <row r="842" spans="1:4" x14ac:dyDescent="0.3">
      <c r="A842">
        <v>107728.9</v>
      </c>
      <c r="B842">
        <v>1.2984880000000001</v>
      </c>
      <c r="C842">
        <v>67689.56</v>
      </c>
      <c r="D842">
        <v>1.1950160000000001</v>
      </c>
    </row>
    <row r="843" spans="1:4" x14ac:dyDescent="0.3">
      <c r="A843">
        <v>87493.7</v>
      </c>
      <c r="B843">
        <v>1.0429619999999999</v>
      </c>
      <c r="C843">
        <v>76695.09</v>
      </c>
      <c r="D843">
        <v>1.3795090000000001</v>
      </c>
    </row>
    <row r="844" spans="1:4" x14ac:dyDescent="0.3">
      <c r="A844">
        <v>110404.8</v>
      </c>
      <c r="B844">
        <v>1.338533</v>
      </c>
      <c r="C844">
        <v>68053.960000000006</v>
      </c>
      <c r="D844">
        <v>1.2364489999999999</v>
      </c>
    </row>
    <row r="845" spans="1:4" x14ac:dyDescent="0.3">
      <c r="A845">
        <v>92375.56</v>
      </c>
      <c r="B845">
        <v>1.1159859999999999</v>
      </c>
      <c r="C845">
        <v>76426.48</v>
      </c>
      <c r="D845">
        <v>1.375955</v>
      </c>
    </row>
    <row r="846" spans="1:4" x14ac:dyDescent="0.3">
      <c r="A846">
        <v>112195.2</v>
      </c>
      <c r="B846">
        <v>1.35039</v>
      </c>
      <c r="C846">
        <v>65600.070000000007</v>
      </c>
      <c r="D846">
        <v>1.172148</v>
      </c>
    </row>
    <row r="847" spans="1:4" x14ac:dyDescent="0.3">
      <c r="A847">
        <v>95262.52</v>
      </c>
      <c r="B847">
        <v>1.1396090000000001</v>
      </c>
      <c r="C847">
        <v>71395.37</v>
      </c>
      <c r="D847">
        <v>1.2609079999999999</v>
      </c>
    </row>
    <row r="848" spans="1:4" x14ac:dyDescent="0.3">
      <c r="A848">
        <v>92981.88</v>
      </c>
      <c r="B848">
        <v>1.1012280000000001</v>
      </c>
      <c r="C848">
        <v>74899.53</v>
      </c>
      <c r="D848">
        <v>1.3576760000000001</v>
      </c>
    </row>
    <row r="849" spans="1:4" x14ac:dyDescent="0.3">
      <c r="A849">
        <v>102442.4</v>
      </c>
      <c r="B849">
        <v>1.235106</v>
      </c>
      <c r="C849">
        <v>77677.14</v>
      </c>
      <c r="D849">
        <v>1.3794839999999999</v>
      </c>
    </row>
    <row r="850" spans="1:4" x14ac:dyDescent="0.3">
      <c r="A850">
        <v>91904.23</v>
      </c>
      <c r="B850">
        <v>1.0888310000000001</v>
      </c>
      <c r="C850">
        <v>67133.16</v>
      </c>
      <c r="D850">
        <v>1.1916340000000001</v>
      </c>
    </row>
    <row r="851" spans="1:4" x14ac:dyDescent="0.3">
      <c r="A851">
        <v>100393.4</v>
      </c>
      <c r="B851">
        <v>1.1883030000000001</v>
      </c>
      <c r="C851">
        <v>69422.86</v>
      </c>
      <c r="D851">
        <v>1.2289859999999999</v>
      </c>
    </row>
    <row r="852" spans="1:4" x14ac:dyDescent="0.3">
      <c r="A852">
        <v>104625.1</v>
      </c>
      <c r="B852">
        <v>1.2363040000000001</v>
      </c>
      <c r="C852">
        <v>74875.92</v>
      </c>
      <c r="D852">
        <v>1.320454</v>
      </c>
    </row>
    <row r="853" spans="1:4" x14ac:dyDescent="0.3">
      <c r="A853">
        <v>113601.4</v>
      </c>
      <c r="B853">
        <v>1.375135</v>
      </c>
      <c r="C853">
        <v>68097.53</v>
      </c>
      <c r="D853">
        <v>1.212925</v>
      </c>
    </row>
    <row r="854" spans="1:4" x14ac:dyDescent="0.3">
      <c r="A854">
        <v>98287.46</v>
      </c>
      <c r="B854">
        <v>1.177427</v>
      </c>
      <c r="C854">
        <v>73383.210000000006</v>
      </c>
      <c r="D854">
        <v>1.2980700000000001</v>
      </c>
    </row>
    <row r="855" spans="1:4" x14ac:dyDescent="0.3">
      <c r="A855">
        <v>101273.9</v>
      </c>
      <c r="B855">
        <v>1.2182729999999999</v>
      </c>
      <c r="C855">
        <v>69512.740000000005</v>
      </c>
      <c r="D855">
        <v>1.2517339999999999</v>
      </c>
    </row>
    <row r="856" spans="1:4" x14ac:dyDescent="0.3">
      <c r="A856">
        <v>112040.1</v>
      </c>
      <c r="B856">
        <v>1.340338</v>
      </c>
      <c r="C856">
        <v>71937.649999999994</v>
      </c>
      <c r="D856">
        <v>1.2692749999999999</v>
      </c>
    </row>
    <row r="857" spans="1:4" x14ac:dyDescent="0.3">
      <c r="A857">
        <v>90816.45</v>
      </c>
      <c r="B857">
        <v>1.076613</v>
      </c>
      <c r="C857">
        <v>72730.960000000006</v>
      </c>
      <c r="D857">
        <v>1.2950060000000001</v>
      </c>
    </row>
    <row r="858" spans="1:4" x14ac:dyDescent="0.3">
      <c r="A858">
        <v>90664.51</v>
      </c>
      <c r="B858">
        <v>1.075755</v>
      </c>
      <c r="C858">
        <v>73170.09</v>
      </c>
      <c r="D858">
        <v>1.3141259999999999</v>
      </c>
    </row>
    <row r="859" spans="1:4" x14ac:dyDescent="0.3">
      <c r="A859">
        <v>125602.5</v>
      </c>
      <c r="B859">
        <v>1.4657880000000001</v>
      </c>
      <c r="C859">
        <v>78468.259999999995</v>
      </c>
      <c r="D859">
        <v>1.3954299999999999</v>
      </c>
    </row>
    <row r="860" spans="1:4" x14ac:dyDescent="0.3">
      <c r="A860">
        <v>107033.2</v>
      </c>
      <c r="B860">
        <v>1.2903210000000001</v>
      </c>
      <c r="C860">
        <v>75723.28</v>
      </c>
      <c r="D860">
        <v>1.3685799999999999</v>
      </c>
    </row>
    <row r="861" spans="1:4" x14ac:dyDescent="0.3">
      <c r="A861">
        <v>106743.1</v>
      </c>
      <c r="B861">
        <v>1.2838069999999999</v>
      </c>
      <c r="C861">
        <v>67149.66</v>
      </c>
      <c r="D861">
        <v>1.197411</v>
      </c>
    </row>
    <row r="862" spans="1:4" x14ac:dyDescent="0.3">
      <c r="A862">
        <v>113981</v>
      </c>
      <c r="B862">
        <v>1.3557140000000001</v>
      </c>
      <c r="C862">
        <v>65126.11</v>
      </c>
      <c r="D862">
        <v>1.132722</v>
      </c>
    </row>
    <row r="863" spans="1:4" x14ac:dyDescent="0.3">
      <c r="A863">
        <v>106765.1</v>
      </c>
      <c r="B863">
        <v>1.2708680000000001</v>
      </c>
      <c r="C863">
        <v>68989.600000000006</v>
      </c>
      <c r="D863">
        <v>1.235355</v>
      </c>
    </row>
    <row r="864" spans="1:4" x14ac:dyDescent="0.3">
      <c r="A864">
        <v>101795.4</v>
      </c>
      <c r="B864">
        <v>1.2220489999999999</v>
      </c>
      <c r="C864">
        <v>63842.74</v>
      </c>
      <c r="D864">
        <v>1.1091679999999999</v>
      </c>
    </row>
    <row r="865" spans="1:4" x14ac:dyDescent="0.3">
      <c r="A865">
        <v>106811.6</v>
      </c>
      <c r="B865">
        <v>1.273714</v>
      </c>
      <c r="C865">
        <v>74072.5</v>
      </c>
      <c r="D865">
        <v>1.3216019999999999</v>
      </c>
    </row>
    <row r="866" spans="1:4" x14ac:dyDescent="0.3">
      <c r="A866">
        <v>101315.8</v>
      </c>
      <c r="B866">
        <v>1.1991050000000001</v>
      </c>
      <c r="C866">
        <v>68458.149999999994</v>
      </c>
      <c r="D866">
        <v>1.218302</v>
      </c>
    </row>
    <row r="867" spans="1:4" x14ac:dyDescent="0.3">
      <c r="A867">
        <v>99718.92</v>
      </c>
      <c r="B867">
        <v>1.20678</v>
      </c>
      <c r="C867">
        <v>78703.09</v>
      </c>
      <c r="D867">
        <v>1.4358919999999999</v>
      </c>
    </row>
    <row r="868" spans="1:4" x14ac:dyDescent="0.3">
      <c r="A868">
        <v>101774.2</v>
      </c>
      <c r="B868">
        <v>1.2074560000000001</v>
      </c>
      <c r="C868">
        <v>72262.42</v>
      </c>
      <c r="D868">
        <v>1.284818</v>
      </c>
    </row>
    <row r="869" spans="1:4" x14ac:dyDescent="0.3">
      <c r="A869">
        <v>93435.42</v>
      </c>
      <c r="B869">
        <v>1.1280410000000001</v>
      </c>
      <c r="C869">
        <v>71250.12</v>
      </c>
      <c r="D869">
        <v>1.2547360000000001</v>
      </c>
    </row>
    <row r="870" spans="1:4" x14ac:dyDescent="0.3">
      <c r="A870">
        <v>117171.4</v>
      </c>
      <c r="B870">
        <v>1.408782</v>
      </c>
      <c r="C870">
        <v>70409.37</v>
      </c>
      <c r="D870">
        <v>1.2636400000000001</v>
      </c>
    </row>
    <row r="871" spans="1:4" x14ac:dyDescent="0.3">
      <c r="A871">
        <v>103638.39999999999</v>
      </c>
      <c r="B871">
        <v>1.235055</v>
      </c>
      <c r="C871">
        <v>71832.210000000006</v>
      </c>
      <c r="D871">
        <v>1.27275</v>
      </c>
    </row>
    <row r="872" spans="1:4" x14ac:dyDescent="0.3">
      <c r="A872">
        <v>113912</v>
      </c>
      <c r="B872">
        <v>1.3509500000000001</v>
      </c>
      <c r="C872">
        <v>74261.990000000005</v>
      </c>
      <c r="D872">
        <v>1.286043</v>
      </c>
    </row>
    <row r="873" spans="1:4" x14ac:dyDescent="0.3">
      <c r="A873">
        <v>92691.55</v>
      </c>
      <c r="B873">
        <v>1.1025039999999999</v>
      </c>
      <c r="C873">
        <v>75698.62</v>
      </c>
      <c r="D873">
        <v>1.3352869999999999</v>
      </c>
    </row>
    <row r="874" spans="1:4" x14ac:dyDescent="0.3">
      <c r="A874">
        <v>124374.7</v>
      </c>
      <c r="B874">
        <v>1.4969760000000001</v>
      </c>
      <c r="C874">
        <v>70392.55</v>
      </c>
      <c r="D874">
        <v>1.243465</v>
      </c>
    </row>
    <row r="875" spans="1:4" x14ac:dyDescent="0.3">
      <c r="A875">
        <v>110362.9</v>
      </c>
      <c r="B875">
        <v>1.3224610000000001</v>
      </c>
      <c r="C875">
        <v>65366.59</v>
      </c>
      <c r="D875">
        <v>1.166445</v>
      </c>
    </row>
    <row r="876" spans="1:4" x14ac:dyDescent="0.3">
      <c r="A876">
        <v>102718.5</v>
      </c>
      <c r="B876">
        <v>1.218124</v>
      </c>
      <c r="C876">
        <v>69715.58</v>
      </c>
      <c r="D876">
        <v>1.2389269999999999</v>
      </c>
    </row>
    <row r="877" spans="1:4" x14ac:dyDescent="0.3">
      <c r="A877">
        <v>111453.6</v>
      </c>
      <c r="B877">
        <v>1.3203849999999999</v>
      </c>
      <c r="C877">
        <v>75546.44</v>
      </c>
      <c r="D877">
        <v>1.376633</v>
      </c>
    </row>
    <row r="878" spans="1:4" x14ac:dyDescent="0.3">
      <c r="A878">
        <v>106344.5</v>
      </c>
      <c r="B878">
        <v>1.282683</v>
      </c>
      <c r="C878">
        <v>72720.94</v>
      </c>
      <c r="D878">
        <v>1.3033159999999999</v>
      </c>
    </row>
    <row r="879" spans="1:4" x14ac:dyDescent="0.3">
      <c r="A879">
        <v>107532.1</v>
      </c>
      <c r="B879">
        <v>1.28613</v>
      </c>
      <c r="C879">
        <v>67802.149999999994</v>
      </c>
      <c r="D879">
        <v>1.2082470000000001</v>
      </c>
    </row>
    <row r="880" spans="1:4" x14ac:dyDescent="0.3">
      <c r="A880">
        <v>99783.98</v>
      </c>
      <c r="B880">
        <v>1.215932</v>
      </c>
      <c r="C880">
        <v>69523.87</v>
      </c>
      <c r="D880">
        <v>1.232467</v>
      </c>
    </row>
    <row r="881" spans="1:4" x14ac:dyDescent="0.3">
      <c r="A881">
        <v>100089.3</v>
      </c>
      <c r="B881">
        <v>1.1970860000000001</v>
      </c>
      <c r="C881">
        <v>66890.679999999993</v>
      </c>
      <c r="D881">
        <v>1.159932</v>
      </c>
    </row>
    <row r="882" spans="1:4" x14ac:dyDescent="0.3">
      <c r="A882">
        <v>105265.4</v>
      </c>
      <c r="B882">
        <v>1.2706839999999999</v>
      </c>
      <c r="C882">
        <v>68770.350000000006</v>
      </c>
      <c r="D882">
        <v>1.195648</v>
      </c>
    </row>
    <row r="883" spans="1:4" x14ac:dyDescent="0.3">
      <c r="A883">
        <v>118485.9</v>
      </c>
      <c r="B883">
        <v>1.426377</v>
      </c>
      <c r="C883">
        <v>67644.460000000006</v>
      </c>
      <c r="D883">
        <v>1.1986019999999999</v>
      </c>
    </row>
    <row r="884" spans="1:4" x14ac:dyDescent="0.3">
      <c r="A884">
        <v>95700.72</v>
      </c>
      <c r="B884">
        <v>1.1524650000000001</v>
      </c>
      <c r="C884">
        <v>74586.22</v>
      </c>
      <c r="D884">
        <v>1.3337190000000001</v>
      </c>
    </row>
    <row r="885" spans="1:4" x14ac:dyDescent="0.3">
      <c r="A885">
        <v>103957.9</v>
      </c>
      <c r="B885">
        <v>1.2408349999999999</v>
      </c>
      <c r="C885">
        <v>70405.5</v>
      </c>
      <c r="D885">
        <v>1.2204200000000001</v>
      </c>
    </row>
    <row r="886" spans="1:4" x14ac:dyDescent="0.3">
      <c r="A886">
        <v>108870.39999999999</v>
      </c>
      <c r="B886">
        <v>1.308996</v>
      </c>
      <c r="C886">
        <v>81204.31</v>
      </c>
      <c r="D886">
        <v>1.501331</v>
      </c>
    </row>
    <row r="887" spans="1:4" x14ac:dyDescent="0.3">
      <c r="A887">
        <v>109129.1</v>
      </c>
      <c r="B887">
        <v>1.297069</v>
      </c>
      <c r="C887">
        <v>70122.070000000007</v>
      </c>
      <c r="D887">
        <v>1.25726</v>
      </c>
    </row>
    <row r="888" spans="1:4" x14ac:dyDescent="0.3">
      <c r="A888">
        <v>104216.4</v>
      </c>
      <c r="B888">
        <v>1.267663</v>
      </c>
      <c r="C888">
        <v>64583.56</v>
      </c>
      <c r="D888">
        <v>1.1524209999999999</v>
      </c>
    </row>
    <row r="889" spans="1:4" x14ac:dyDescent="0.3">
      <c r="A889">
        <v>92620.49</v>
      </c>
      <c r="B889">
        <v>1.0930869999999999</v>
      </c>
      <c r="C889">
        <v>59551.87</v>
      </c>
      <c r="D889">
        <v>1.0437780000000001</v>
      </c>
    </row>
    <row r="890" spans="1:4" x14ac:dyDescent="0.3">
      <c r="A890">
        <v>108683.6</v>
      </c>
      <c r="B890">
        <v>1.3020499999999999</v>
      </c>
      <c r="C890">
        <v>74525.45</v>
      </c>
      <c r="D890">
        <v>1.304854</v>
      </c>
    </row>
    <row r="891" spans="1:4" x14ac:dyDescent="0.3">
      <c r="A891">
        <v>124480.4</v>
      </c>
      <c r="B891">
        <v>1.49143</v>
      </c>
      <c r="C891">
        <v>77523.73</v>
      </c>
      <c r="D891">
        <v>1.372679</v>
      </c>
    </row>
    <row r="892" spans="1:4" x14ac:dyDescent="0.3">
      <c r="A892">
        <v>99232.2</v>
      </c>
      <c r="B892">
        <v>1.1888049999999999</v>
      </c>
      <c r="C892">
        <v>65729.850000000006</v>
      </c>
      <c r="D892">
        <v>1.1451439999999999</v>
      </c>
    </row>
    <row r="893" spans="1:4" x14ac:dyDescent="0.3">
      <c r="A893">
        <v>102941.3</v>
      </c>
      <c r="B893">
        <v>1.2369760000000001</v>
      </c>
      <c r="C893">
        <v>67505.84</v>
      </c>
      <c r="D893">
        <v>1.180704</v>
      </c>
    </row>
    <row r="894" spans="1:4" x14ac:dyDescent="0.3">
      <c r="A894">
        <v>113760.1</v>
      </c>
      <c r="B894">
        <v>1.3691679999999999</v>
      </c>
      <c r="C894">
        <v>66730.05</v>
      </c>
      <c r="D894">
        <v>1.1766460000000001</v>
      </c>
    </row>
    <row r="895" spans="1:4" x14ac:dyDescent="0.3">
      <c r="A895">
        <v>103117.6</v>
      </c>
      <c r="B895">
        <v>1.2339089999999999</v>
      </c>
      <c r="C895">
        <v>66636.19</v>
      </c>
      <c r="D895">
        <v>1.1851640000000001</v>
      </c>
    </row>
    <row r="896" spans="1:4" x14ac:dyDescent="0.3">
      <c r="A896">
        <v>108015</v>
      </c>
      <c r="B896">
        <v>1.2878970000000001</v>
      </c>
      <c r="C896">
        <v>69691.070000000007</v>
      </c>
      <c r="D896">
        <v>1.2350829999999999</v>
      </c>
    </row>
    <row r="897" spans="1:4" x14ac:dyDescent="0.3">
      <c r="A897">
        <v>108044.6</v>
      </c>
      <c r="B897">
        <v>1.2839499999999999</v>
      </c>
      <c r="C897">
        <v>76211.7</v>
      </c>
      <c r="D897">
        <v>1.39547</v>
      </c>
    </row>
    <row r="898" spans="1:4" x14ac:dyDescent="0.3">
      <c r="A898">
        <v>113661.6</v>
      </c>
      <c r="B898">
        <v>1.3748119999999999</v>
      </c>
      <c r="C898">
        <v>74048.539999999994</v>
      </c>
      <c r="D898">
        <v>1.3132470000000001</v>
      </c>
    </row>
    <row r="899" spans="1:4" x14ac:dyDescent="0.3">
      <c r="A899">
        <v>103711.2</v>
      </c>
      <c r="B899">
        <v>1.246289</v>
      </c>
      <c r="C899">
        <v>65310.91</v>
      </c>
      <c r="D899">
        <v>1.158026</v>
      </c>
    </row>
    <row r="900" spans="1:4" x14ac:dyDescent="0.3">
      <c r="A900">
        <v>97858.79</v>
      </c>
      <c r="B900">
        <v>1.1701729999999999</v>
      </c>
      <c r="C900">
        <v>68403.13</v>
      </c>
      <c r="D900">
        <v>1.2032959999999999</v>
      </c>
    </row>
    <row r="901" spans="1:4" x14ac:dyDescent="0.3">
      <c r="A901">
        <v>115033.3</v>
      </c>
      <c r="B901">
        <v>1.3696729999999999</v>
      </c>
      <c r="C901">
        <v>69956.460000000006</v>
      </c>
      <c r="D901">
        <v>1.244831</v>
      </c>
    </row>
    <row r="902" spans="1:4" x14ac:dyDescent="0.3">
      <c r="A902">
        <v>110520.9</v>
      </c>
      <c r="B902">
        <v>1.3312390000000001</v>
      </c>
      <c r="C902">
        <v>68838.34</v>
      </c>
      <c r="D902">
        <v>1.2143010000000001</v>
      </c>
    </row>
    <row r="903" spans="1:4" x14ac:dyDescent="0.3">
      <c r="A903">
        <v>104050.4</v>
      </c>
      <c r="B903">
        <v>1.2580469999999999</v>
      </c>
      <c r="C903">
        <v>66536.23</v>
      </c>
      <c r="D903">
        <v>1.169324</v>
      </c>
    </row>
    <row r="904" spans="1:4" x14ac:dyDescent="0.3">
      <c r="A904">
        <v>108367.9</v>
      </c>
      <c r="B904">
        <v>1.295771</v>
      </c>
      <c r="C904">
        <v>72526.679999999993</v>
      </c>
      <c r="D904">
        <v>1.29349</v>
      </c>
    </row>
    <row r="905" spans="1:4" x14ac:dyDescent="0.3">
      <c r="A905">
        <v>100848.1</v>
      </c>
      <c r="B905">
        <v>1.196318</v>
      </c>
      <c r="C905">
        <v>76293.77</v>
      </c>
      <c r="D905">
        <v>1.367146</v>
      </c>
    </row>
    <row r="906" spans="1:4" x14ac:dyDescent="0.3">
      <c r="A906">
        <v>104836.4</v>
      </c>
      <c r="B906">
        <v>1.2725230000000001</v>
      </c>
      <c r="C906">
        <v>65445.94</v>
      </c>
      <c r="D906">
        <v>1.155602</v>
      </c>
    </row>
    <row r="907" spans="1:4" x14ac:dyDescent="0.3">
      <c r="A907">
        <v>114968.9</v>
      </c>
      <c r="B907">
        <v>1.3567549999999999</v>
      </c>
      <c r="C907">
        <v>77303.31</v>
      </c>
      <c r="D907">
        <v>1.3667830000000001</v>
      </c>
    </row>
    <row r="908" spans="1:4" x14ac:dyDescent="0.3">
      <c r="A908">
        <v>96227.91</v>
      </c>
      <c r="B908">
        <v>1.1418299999999999</v>
      </c>
      <c r="C908">
        <v>72766.720000000001</v>
      </c>
      <c r="D908">
        <v>1.3154349999999999</v>
      </c>
    </row>
    <row r="909" spans="1:4" x14ac:dyDescent="0.3">
      <c r="A909">
        <v>111036.9</v>
      </c>
      <c r="B909">
        <v>1.336943</v>
      </c>
      <c r="C909">
        <v>73818.13</v>
      </c>
      <c r="D909">
        <v>1.3058609999999999</v>
      </c>
    </row>
    <row r="910" spans="1:4" x14ac:dyDescent="0.3">
      <c r="A910">
        <v>101147.2</v>
      </c>
      <c r="B910">
        <v>1.2036070000000001</v>
      </c>
      <c r="C910">
        <v>72753.7</v>
      </c>
      <c r="D910">
        <v>1.296529</v>
      </c>
    </row>
    <row r="911" spans="1:4" x14ac:dyDescent="0.3">
      <c r="A911">
        <v>93574.3</v>
      </c>
      <c r="B911">
        <v>1.122509</v>
      </c>
      <c r="C911">
        <v>67538.880000000005</v>
      </c>
      <c r="D911">
        <v>1.218081</v>
      </c>
    </row>
    <row r="912" spans="1:4" x14ac:dyDescent="0.3">
      <c r="A912">
        <v>100507.5</v>
      </c>
      <c r="B912">
        <v>1.2155</v>
      </c>
      <c r="C912">
        <v>62696.01</v>
      </c>
      <c r="D912">
        <v>1.095089</v>
      </c>
    </row>
    <row r="913" spans="1:4" x14ac:dyDescent="0.3">
      <c r="A913">
        <v>106247.4</v>
      </c>
      <c r="B913">
        <v>1.2852079999999999</v>
      </c>
      <c r="C913">
        <v>74523.55</v>
      </c>
      <c r="D913">
        <v>1.310413</v>
      </c>
    </row>
    <row r="914" spans="1:4" x14ac:dyDescent="0.3">
      <c r="A914">
        <v>97219.29</v>
      </c>
      <c r="B914">
        <v>1.178795</v>
      </c>
      <c r="C914">
        <v>82095.55</v>
      </c>
      <c r="D914">
        <v>1.4778370000000001</v>
      </c>
    </row>
    <row r="915" spans="1:4" x14ac:dyDescent="0.3">
      <c r="A915">
        <v>102572.9</v>
      </c>
      <c r="B915">
        <v>1.213543</v>
      </c>
      <c r="C915">
        <v>68711.520000000004</v>
      </c>
      <c r="D915">
        <v>1.2138139999999999</v>
      </c>
    </row>
    <row r="916" spans="1:4" x14ac:dyDescent="0.3">
      <c r="A916">
        <v>105454</v>
      </c>
      <c r="B916">
        <v>1.256629</v>
      </c>
      <c r="C916">
        <v>71405.25</v>
      </c>
      <c r="D916">
        <v>1.2454590000000001</v>
      </c>
    </row>
    <row r="917" spans="1:4" x14ac:dyDescent="0.3">
      <c r="A917">
        <v>105806.3</v>
      </c>
      <c r="B917">
        <v>1.2765820000000001</v>
      </c>
      <c r="C917">
        <v>66971.83</v>
      </c>
      <c r="D917">
        <v>1.2024079999999999</v>
      </c>
    </row>
    <row r="918" spans="1:4" x14ac:dyDescent="0.3">
      <c r="A918">
        <v>97463.78</v>
      </c>
      <c r="B918">
        <v>1.160401</v>
      </c>
      <c r="C918">
        <v>70281.7</v>
      </c>
      <c r="D918">
        <v>1.2750870000000001</v>
      </c>
    </row>
    <row r="919" spans="1:4" x14ac:dyDescent="0.3">
      <c r="A919">
        <v>101991.6</v>
      </c>
      <c r="B919">
        <v>1.2261310000000001</v>
      </c>
      <c r="C919">
        <v>71956.77</v>
      </c>
      <c r="D919">
        <v>1.276467</v>
      </c>
    </row>
    <row r="920" spans="1:4" x14ac:dyDescent="0.3">
      <c r="A920">
        <v>91995.51</v>
      </c>
      <c r="B920">
        <v>1.0837209999999999</v>
      </c>
      <c r="C920">
        <v>62364.95</v>
      </c>
      <c r="D920">
        <v>1.0978559999999999</v>
      </c>
    </row>
    <row r="921" spans="1:4" x14ac:dyDescent="0.3">
      <c r="A921">
        <v>103887.1</v>
      </c>
      <c r="B921">
        <v>1.2388920000000001</v>
      </c>
      <c r="C921">
        <v>70646.81</v>
      </c>
      <c r="D921">
        <v>1.2536309999999999</v>
      </c>
    </row>
    <row r="922" spans="1:4" x14ac:dyDescent="0.3">
      <c r="A922">
        <v>103801.5</v>
      </c>
      <c r="B922">
        <v>1.2371380000000001</v>
      </c>
      <c r="C922">
        <v>67041.259999999995</v>
      </c>
      <c r="D922">
        <v>1.173392</v>
      </c>
    </row>
    <row r="923" spans="1:4" x14ac:dyDescent="0.3">
      <c r="A923">
        <v>105608.6</v>
      </c>
      <c r="B923">
        <v>1.2613110000000001</v>
      </c>
      <c r="C923">
        <v>64141.56</v>
      </c>
      <c r="D923">
        <v>1.1319669999999999</v>
      </c>
    </row>
    <row r="924" spans="1:4" x14ac:dyDescent="0.3">
      <c r="A924">
        <v>105414.8</v>
      </c>
      <c r="B924">
        <v>1.261941</v>
      </c>
      <c r="C924">
        <v>67934.600000000006</v>
      </c>
      <c r="D924">
        <v>1.2156340000000001</v>
      </c>
    </row>
    <row r="925" spans="1:4" x14ac:dyDescent="0.3">
      <c r="A925">
        <v>117348.6</v>
      </c>
      <c r="B925">
        <v>1.4013199999999999</v>
      </c>
      <c r="C925">
        <v>74430.960000000006</v>
      </c>
      <c r="D925">
        <v>1.3222179999999999</v>
      </c>
    </row>
    <row r="926" spans="1:4" x14ac:dyDescent="0.3">
      <c r="A926">
        <v>102114.4</v>
      </c>
      <c r="B926">
        <v>1.2198530000000001</v>
      </c>
      <c r="C926">
        <v>61596.6</v>
      </c>
      <c r="D926">
        <v>1.0439689999999999</v>
      </c>
    </row>
    <row r="927" spans="1:4" x14ac:dyDescent="0.3">
      <c r="A927">
        <v>102621.8</v>
      </c>
      <c r="B927">
        <v>1.238558</v>
      </c>
      <c r="C927">
        <v>72101.41</v>
      </c>
      <c r="D927">
        <v>1.297426</v>
      </c>
    </row>
    <row r="928" spans="1:4" x14ac:dyDescent="0.3">
      <c r="A928">
        <v>110192.6</v>
      </c>
      <c r="B928">
        <v>1.323852</v>
      </c>
      <c r="C928">
        <v>69999.5</v>
      </c>
      <c r="D928">
        <v>1.2449250000000001</v>
      </c>
    </row>
    <row r="929" spans="1:4" x14ac:dyDescent="0.3">
      <c r="A929">
        <v>95659.69</v>
      </c>
      <c r="B929">
        <v>1.1384300000000001</v>
      </c>
      <c r="C929">
        <v>72204.789999999994</v>
      </c>
      <c r="D929">
        <v>1.2644089999999999</v>
      </c>
    </row>
    <row r="930" spans="1:4" x14ac:dyDescent="0.3">
      <c r="A930">
        <v>103675.9</v>
      </c>
      <c r="B930">
        <v>1.237741</v>
      </c>
      <c r="C930">
        <v>69179.88</v>
      </c>
      <c r="D930">
        <v>1.220629</v>
      </c>
    </row>
    <row r="931" spans="1:4" x14ac:dyDescent="0.3">
      <c r="A931">
        <v>98191.679999999993</v>
      </c>
      <c r="B931">
        <v>1.1809149999999999</v>
      </c>
      <c r="C931">
        <v>71048.740000000005</v>
      </c>
      <c r="D931">
        <v>1.2534780000000001</v>
      </c>
    </row>
    <row r="932" spans="1:4" x14ac:dyDescent="0.3">
      <c r="A932">
        <v>105225.4</v>
      </c>
      <c r="B932">
        <v>1.253368</v>
      </c>
      <c r="C932">
        <v>74765.23</v>
      </c>
      <c r="D932">
        <v>1.3325670000000001</v>
      </c>
    </row>
    <row r="933" spans="1:4" x14ac:dyDescent="0.3">
      <c r="A933">
        <v>105308.9</v>
      </c>
      <c r="B933">
        <v>1.2536099999999999</v>
      </c>
      <c r="C933">
        <v>74456.350000000006</v>
      </c>
      <c r="D933">
        <v>1.340085</v>
      </c>
    </row>
    <row r="934" spans="1:4" x14ac:dyDescent="0.3">
      <c r="A934">
        <v>123934.9</v>
      </c>
      <c r="B934">
        <v>1.492167</v>
      </c>
      <c r="C934">
        <v>63365.11</v>
      </c>
      <c r="D934">
        <v>1.1316349999999999</v>
      </c>
    </row>
    <row r="935" spans="1:4" x14ac:dyDescent="0.3">
      <c r="A935">
        <v>101096</v>
      </c>
      <c r="B935">
        <v>1.2002919999999999</v>
      </c>
      <c r="C935">
        <v>73646.600000000006</v>
      </c>
      <c r="D935">
        <v>1.34805</v>
      </c>
    </row>
    <row r="936" spans="1:4" x14ac:dyDescent="0.3">
      <c r="A936">
        <v>99973.98</v>
      </c>
      <c r="B936">
        <v>1.1848190000000001</v>
      </c>
      <c r="C936">
        <v>71767.88</v>
      </c>
      <c r="D936">
        <v>1.2780530000000001</v>
      </c>
    </row>
    <row r="937" spans="1:4" x14ac:dyDescent="0.3">
      <c r="A937">
        <v>114028.5</v>
      </c>
      <c r="B937">
        <v>1.3569659999999999</v>
      </c>
      <c r="C937">
        <v>66521.240000000005</v>
      </c>
      <c r="D937">
        <v>1.1694290000000001</v>
      </c>
    </row>
    <row r="938" spans="1:4" x14ac:dyDescent="0.3">
      <c r="A938">
        <v>109194.1</v>
      </c>
      <c r="B938">
        <v>1.3062849999999999</v>
      </c>
      <c r="C938">
        <v>64751.35</v>
      </c>
      <c r="D938">
        <v>1.1528670000000001</v>
      </c>
    </row>
    <row r="939" spans="1:4" x14ac:dyDescent="0.3">
      <c r="A939">
        <v>117374</v>
      </c>
      <c r="B939">
        <v>1.404758</v>
      </c>
      <c r="C939">
        <v>73874.41</v>
      </c>
      <c r="D939">
        <v>1.3059430000000001</v>
      </c>
    </row>
    <row r="940" spans="1:4" x14ac:dyDescent="0.3">
      <c r="A940">
        <v>112763</v>
      </c>
      <c r="B940">
        <v>1.3510329999999999</v>
      </c>
      <c r="C940">
        <v>63261.98</v>
      </c>
      <c r="D940">
        <v>1.1108229999999999</v>
      </c>
    </row>
    <row r="941" spans="1:4" x14ac:dyDescent="0.3">
      <c r="A941">
        <v>108775.8</v>
      </c>
      <c r="B941">
        <v>1.313334</v>
      </c>
      <c r="C941">
        <v>68190.5</v>
      </c>
      <c r="D941">
        <v>1.1959580000000001</v>
      </c>
    </row>
    <row r="942" spans="1:4" x14ac:dyDescent="0.3">
      <c r="A942">
        <v>102031.3</v>
      </c>
      <c r="B942">
        <v>1.2212430000000001</v>
      </c>
      <c r="C942">
        <v>79316.12</v>
      </c>
      <c r="D942">
        <v>1.4125700000000001</v>
      </c>
    </row>
    <row r="943" spans="1:4" x14ac:dyDescent="0.3">
      <c r="A943">
        <v>108504</v>
      </c>
      <c r="B943">
        <v>1.3065389999999999</v>
      </c>
      <c r="C943">
        <v>76946.45</v>
      </c>
      <c r="D943">
        <v>1.392352</v>
      </c>
    </row>
    <row r="944" spans="1:4" x14ac:dyDescent="0.3">
      <c r="A944">
        <v>98721.52</v>
      </c>
      <c r="B944">
        <v>1.1940059999999999</v>
      </c>
      <c r="C944">
        <v>65645.38</v>
      </c>
      <c r="D944">
        <v>1.1513979999999999</v>
      </c>
    </row>
    <row r="945" spans="1:4" x14ac:dyDescent="0.3">
      <c r="A945">
        <v>108289.1</v>
      </c>
      <c r="B945">
        <v>1.2964089999999999</v>
      </c>
      <c r="C945">
        <v>66929.850000000006</v>
      </c>
      <c r="D945">
        <v>1.189678</v>
      </c>
    </row>
    <row r="946" spans="1:4" x14ac:dyDescent="0.3">
      <c r="A946">
        <v>94064.63</v>
      </c>
      <c r="B946">
        <v>1.12016</v>
      </c>
      <c r="C946">
        <v>73841.259999999995</v>
      </c>
      <c r="D946">
        <v>1.2971809999999999</v>
      </c>
    </row>
    <row r="947" spans="1:4" x14ac:dyDescent="0.3">
      <c r="A947">
        <v>114157.1</v>
      </c>
      <c r="B947">
        <v>1.3748309999999999</v>
      </c>
      <c r="C947">
        <v>68804.63</v>
      </c>
      <c r="D947">
        <v>1.1959519999999999</v>
      </c>
    </row>
    <row r="948" spans="1:4" x14ac:dyDescent="0.3">
      <c r="A948">
        <v>107513.9</v>
      </c>
      <c r="B948">
        <v>1.2978179999999999</v>
      </c>
      <c r="C948">
        <v>72920.63</v>
      </c>
      <c r="D948">
        <v>1.296862</v>
      </c>
    </row>
    <row r="949" spans="1:4" x14ac:dyDescent="0.3">
      <c r="A949">
        <v>111461.2</v>
      </c>
      <c r="B949">
        <v>1.324101</v>
      </c>
      <c r="C949">
        <v>72143.94</v>
      </c>
      <c r="D949">
        <v>1.275819</v>
      </c>
    </row>
    <row r="950" spans="1:4" x14ac:dyDescent="0.3">
      <c r="A950">
        <v>107600.8</v>
      </c>
      <c r="B950">
        <v>1.292133</v>
      </c>
      <c r="C950">
        <v>66417.2</v>
      </c>
      <c r="D950">
        <v>1.2200869999999999</v>
      </c>
    </row>
    <row r="951" spans="1:4" x14ac:dyDescent="0.3">
      <c r="A951">
        <v>105734.3</v>
      </c>
      <c r="B951">
        <v>1.2833760000000001</v>
      </c>
      <c r="C951">
        <v>70506.53</v>
      </c>
      <c r="D951">
        <v>1.258232</v>
      </c>
    </row>
    <row r="952" spans="1:4" x14ac:dyDescent="0.3">
      <c r="A952">
        <v>110148.9</v>
      </c>
      <c r="B952">
        <v>1.3170090000000001</v>
      </c>
      <c r="C952">
        <v>71957.7</v>
      </c>
      <c r="D952">
        <v>1.2788820000000001</v>
      </c>
    </row>
    <row r="953" spans="1:4" x14ac:dyDescent="0.3">
      <c r="A953">
        <v>106342.5</v>
      </c>
      <c r="B953">
        <v>1.2642389999999999</v>
      </c>
      <c r="C953">
        <v>68635.19</v>
      </c>
      <c r="D953">
        <v>1.240121</v>
      </c>
    </row>
    <row r="954" spans="1:4" x14ac:dyDescent="0.3">
      <c r="A954">
        <v>88953.94</v>
      </c>
      <c r="B954">
        <v>1.065312</v>
      </c>
      <c r="C954">
        <v>66982.28</v>
      </c>
      <c r="D954">
        <v>1.176075</v>
      </c>
    </row>
    <row r="955" spans="1:4" x14ac:dyDescent="0.3">
      <c r="A955">
        <v>93400.2</v>
      </c>
      <c r="B955">
        <v>1.115138</v>
      </c>
      <c r="C955">
        <v>68478.45</v>
      </c>
      <c r="D955">
        <v>1.2128300000000001</v>
      </c>
    </row>
    <row r="956" spans="1:4" x14ac:dyDescent="0.3">
      <c r="A956">
        <v>104265.5</v>
      </c>
      <c r="B956">
        <v>1.2578279999999999</v>
      </c>
      <c r="C956">
        <v>77654.100000000006</v>
      </c>
      <c r="D956">
        <v>1.3738459999999999</v>
      </c>
    </row>
    <row r="957" spans="1:4" x14ac:dyDescent="0.3">
      <c r="A957">
        <v>105045.3</v>
      </c>
      <c r="B957">
        <v>1.2472460000000001</v>
      </c>
      <c r="C957">
        <v>68296.539999999994</v>
      </c>
      <c r="D957">
        <v>1.2005539999999999</v>
      </c>
    </row>
    <row r="958" spans="1:4" x14ac:dyDescent="0.3">
      <c r="A958">
        <v>101671.6</v>
      </c>
      <c r="B958">
        <v>1.22018</v>
      </c>
      <c r="C958">
        <v>65683.14</v>
      </c>
      <c r="D958">
        <v>1.1772229999999999</v>
      </c>
    </row>
    <row r="959" spans="1:4" x14ac:dyDescent="0.3">
      <c r="A959">
        <v>108292.3</v>
      </c>
      <c r="B959">
        <v>1.3024880000000001</v>
      </c>
      <c r="C959">
        <v>71735.7</v>
      </c>
      <c r="D959">
        <v>1.292044</v>
      </c>
    </row>
    <row r="960" spans="1:4" x14ac:dyDescent="0.3">
      <c r="A960">
        <v>103135.7</v>
      </c>
      <c r="B960">
        <v>1.21943</v>
      </c>
      <c r="C960">
        <v>65859.62</v>
      </c>
      <c r="D960">
        <v>1.1679250000000001</v>
      </c>
    </row>
    <row r="961" spans="1:4" x14ac:dyDescent="0.3">
      <c r="A961">
        <v>103654.39999999999</v>
      </c>
      <c r="B961">
        <v>1.2367980000000001</v>
      </c>
      <c r="C961">
        <v>66067.97</v>
      </c>
      <c r="D961">
        <v>1.1894469999999999</v>
      </c>
    </row>
    <row r="962" spans="1:4" x14ac:dyDescent="0.3">
      <c r="A962">
        <v>109781.9</v>
      </c>
      <c r="B962">
        <v>1.3188569999999999</v>
      </c>
      <c r="C962">
        <v>72059.899999999994</v>
      </c>
      <c r="D962">
        <v>1.30707</v>
      </c>
    </row>
    <row r="963" spans="1:4" x14ac:dyDescent="0.3">
      <c r="A963">
        <v>112047.4</v>
      </c>
      <c r="B963">
        <v>1.3659030000000001</v>
      </c>
      <c r="C963">
        <v>69481.429999999993</v>
      </c>
      <c r="D963">
        <v>1.2541659999999999</v>
      </c>
    </row>
    <row r="964" spans="1:4" x14ac:dyDescent="0.3">
      <c r="A964">
        <v>110118.2</v>
      </c>
      <c r="B964">
        <v>1.309131</v>
      </c>
      <c r="C964">
        <v>69611.92</v>
      </c>
      <c r="D964">
        <v>1.2118340000000001</v>
      </c>
    </row>
    <row r="965" spans="1:4" x14ac:dyDescent="0.3">
      <c r="A965">
        <v>102149.9</v>
      </c>
      <c r="B965">
        <v>1.2236769999999999</v>
      </c>
      <c r="C965">
        <v>67915.960000000006</v>
      </c>
      <c r="D965">
        <v>1.2179819999999999</v>
      </c>
    </row>
    <row r="966" spans="1:4" x14ac:dyDescent="0.3">
      <c r="A966">
        <v>111146.3</v>
      </c>
      <c r="B966">
        <v>1.3290789999999999</v>
      </c>
      <c r="C966">
        <v>61510.3</v>
      </c>
      <c r="D966">
        <v>1.065993</v>
      </c>
    </row>
    <row r="967" spans="1:4" x14ac:dyDescent="0.3">
      <c r="A967">
        <v>115158</v>
      </c>
      <c r="B967">
        <v>1.3640060000000001</v>
      </c>
      <c r="C967">
        <v>70208.73</v>
      </c>
      <c r="D967">
        <v>1.235222</v>
      </c>
    </row>
    <row r="968" spans="1:4" x14ac:dyDescent="0.3">
      <c r="A968">
        <v>97054.73</v>
      </c>
      <c r="B968">
        <v>1.1750050000000001</v>
      </c>
      <c r="C968">
        <v>68285.63</v>
      </c>
      <c r="D968">
        <v>1.19852</v>
      </c>
    </row>
    <row r="969" spans="1:4" x14ac:dyDescent="0.3">
      <c r="A969">
        <v>103207.4</v>
      </c>
      <c r="B969">
        <v>1.225144</v>
      </c>
      <c r="C969">
        <v>68340.3</v>
      </c>
      <c r="D969">
        <v>1.2198560000000001</v>
      </c>
    </row>
    <row r="970" spans="1:4" x14ac:dyDescent="0.3">
      <c r="A970">
        <v>94988.24</v>
      </c>
      <c r="B970">
        <v>1.1438900000000001</v>
      </c>
      <c r="C970">
        <v>63473.07</v>
      </c>
      <c r="D970">
        <v>1.1139479999999999</v>
      </c>
    </row>
    <row r="971" spans="1:4" x14ac:dyDescent="0.3">
      <c r="A971">
        <v>106386.3</v>
      </c>
      <c r="B971">
        <v>1.2711790000000001</v>
      </c>
      <c r="C971">
        <v>70031.05</v>
      </c>
      <c r="D971">
        <v>1.2306790000000001</v>
      </c>
    </row>
    <row r="972" spans="1:4" x14ac:dyDescent="0.3">
      <c r="A972">
        <v>99104.79</v>
      </c>
      <c r="B972">
        <v>1.1815869999999999</v>
      </c>
      <c r="C972">
        <v>70521.67</v>
      </c>
      <c r="D972">
        <v>1.2298610000000001</v>
      </c>
    </row>
    <row r="973" spans="1:4" x14ac:dyDescent="0.3">
      <c r="A973">
        <v>105360.6</v>
      </c>
      <c r="B973">
        <v>1.2848360000000001</v>
      </c>
      <c r="C973">
        <v>66683.899999999994</v>
      </c>
      <c r="D973">
        <v>1.2217</v>
      </c>
    </row>
    <row r="974" spans="1:4" x14ac:dyDescent="0.3">
      <c r="A974">
        <v>95436.02</v>
      </c>
      <c r="B974">
        <v>1.1270500000000001</v>
      </c>
      <c r="C974">
        <v>68065.98</v>
      </c>
      <c r="D974">
        <v>1.2211050000000001</v>
      </c>
    </row>
    <row r="975" spans="1:4" x14ac:dyDescent="0.3">
      <c r="A975">
        <v>123703.5</v>
      </c>
      <c r="B975">
        <v>1.4880690000000001</v>
      </c>
      <c r="C975">
        <v>75662.53</v>
      </c>
      <c r="D975">
        <v>1.378498</v>
      </c>
    </row>
    <row r="976" spans="1:4" x14ac:dyDescent="0.3">
      <c r="A976">
        <v>108917</v>
      </c>
      <c r="B976">
        <v>1.3057510000000001</v>
      </c>
      <c r="C976">
        <v>70060.66</v>
      </c>
      <c r="D976">
        <v>1.2696449999999999</v>
      </c>
    </row>
    <row r="977" spans="1:4" x14ac:dyDescent="0.3">
      <c r="A977">
        <v>113305.3</v>
      </c>
      <c r="B977">
        <v>1.359375</v>
      </c>
      <c r="C977">
        <v>72842.34</v>
      </c>
      <c r="D977">
        <v>1.279984</v>
      </c>
    </row>
    <row r="978" spans="1:4" x14ac:dyDescent="0.3">
      <c r="A978">
        <v>89446.39</v>
      </c>
      <c r="B978">
        <v>1.060098</v>
      </c>
      <c r="C978">
        <v>77564.160000000003</v>
      </c>
      <c r="D978">
        <v>1.4025570000000001</v>
      </c>
    </row>
    <row r="979" spans="1:4" x14ac:dyDescent="0.3">
      <c r="A979">
        <v>100038.9</v>
      </c>
      <c r="B979">
        <v>1.185276</v>
      </c>
      <c r="C979">
        <v>66564.02</v>
      </c>
      <c r="D979">
        <v>1.173227</v>
      </c>
    </row>
    <row r="980" spans="1:4" x14ac:dyDescent="0.3">
      <c r="A980">
        <v>119668.8</v>
      </c>
      <c r="B980">
        <v>1.436439</v>
      </c>
      <c r="C980">
        <v>75630.070000000007</v>
      </c>
      <c r="D980">
        <v>1.35484</v>
      </c>
    </row>
    <row r="981" spans="1:4" x14ac:dyDescent="0.3">
      <c r="A981">
        <v>104902.7</v>
      </c>
      <c r="B981">
        <v>1.264634</v>
      </c>
      <c r="C981">
        <v>65166.34</v>
      </c>
      <c r="D981">
        <v>1.177594</v>
      </c>
    </row>
    <row r="982" spans="1:4" x14ac:dyDescent="0.3">
      <c r="A982">
        <v>104347.5</v>
      </c>
      <c r="B982">
        <v>1.2586630000000001</v>
      </c>
      <c r="C982">
        <v>77554.28</v>
      </c>
      <c r="D982">
        <v>1.4026019999999999</v>
      </c>
    </row>
    <row r="983" spans="1:4" x14ac:dyDescent="0.3">
      <c r="A983">
        <v>96166.42</v>
      </c>
      <c r="B983">
        <v>1.140339</v>
      </c>
      <c r="C983">
        <v>62898.46</v>
      </c>
      <c r="D983">
        <v>1.120873</v>
      </c>
    </row>
    <row r="984" spans="1:4" x14ac:dyDescent="0.3">
      <c r="A984">
        <v>110165.8</v>
      </c>
      <c r="B984">
        <v>1.3166340000000001</v>
      </c>
      <c r="C984">
        <v>65682.12</v>
      </c>
      <c r="D984">
        <v>1.178496</v>
      </c>
    </row>
    <row r="985" spans="1:4" x14ac:dyDescent="0.3">
      <c r="A985">
        <v>101015.9</v>
      </c>
      <c r="B985">
        <v>1.2060919999999999</v>
      </c>
      <c r="C985">
        <v>77987.55</v>
      </c>
      <c r="D985">
        <v>1.41523</v>
      </c>
    </row>
    <row r="986" spans="1:4" x14ac:dyDescent="0.3">
      <c r="A986">
        <v>102837</v>
      </c>
      <c r="B986">
        <v>1.226405</v>
      </c>
      <c r="C986">
        <v>71296.44</v>
      </c>
      <c r="D986">
        <v>1.2733570000000001</v>
      </c>
    </row>
    <row r="987" spans="1:4" x14ac:dyDescent="0.3">
      <c r="A987">
        <v>100313.3</v>
      </c>
      <c r="B987">
        <v>1.2002839999999999</v>
      </c>
      <c r="C987">
        <v>70273.37</v>
      </c>
      <c r="D987">
        <v>1.2345969999999999</v>
      </c>
    </row>
    <row r="988" spans="1:4" x14ac:dyDescent="0.3">
      <c r="A988">
        <v>100706.4</v>
      </c>
      <c r="B988">
        <v>1.1932990000000001</v>
      </c>
      <c r="C988">
        <v>70969.61</v>
      </c>
      <c r="D988">
        <v>1.263746</v>
      </c>
    </row>
    <row r="989" spans="1:4" x14ac:dyDescent="0.3">
      <c r="A989">
        <v>94942.58</v>
      </c>
      <c r="B989">
        <v>1.1357950000000001</v>
      </c>
      <c r="C989">
        <v>72062.3</v>
      </c>
      <c r="D989">
        <v>1.296702</v>
      </c>
    </row>
    <row r="990" spans="1:4" x14ac:dyDescent="0.3">
      <c r="A990">
        <v>106982.39999999999</v>
      </c>
      <c r="B990">
        <v>1.2752730000000001</v>
      </c>
      <c r="C990">
        <v>81158.13</v>
      </c>
      <c r="D990">
        <v>1.4502120000000001</v>
      </c>
    </row>
    <row r="991" spans="1:4" x14ac:dyDescent="0.3">
      <c r="A991">
        <v>98212.55</v>
      </c>
      <c r="B991">
        <v>1.1673709999999999</v>
      </c>
      <c r="C991">
        <v>73554.289999999994</v>
      </c>
      <c r="D991">
        <v>1.2990269999999999</v>
      </c>
    </row>
    <row r="992" spans="1:4" x14ac:dyDescent="0.3">
      <c r="A992">
        <v>105206.39999999999</v>
      </c>
      <c r="B992">
        <v>1.267463</v>
      </c>
      <c r="C992">
        <v>76892.679999999993</v>
      </c>
      <c r="D992">
        <v>1.3824909999999999</v>
      </c>
    </row>
    <row r="993" spans="1:4" x14ac:dyDescent="0.3">
      <c r="A993">
        <v>108228.5</v>
      </c>
      <c r="B993">
        <v>1.287768</v>
      </c>
      <c r="C993">
        <v>72921.34</v>
      </c>
      <c r="D993">
        <v>1.290103</v>
      </c>
    </row>
    <row r="994" spans="1:4" x14ac:dyDescent="0.3">
      <c r="A994">
        <v>108362.6</v>
      </c>
      <c r="B994">
        <v>1.291747</v>
      </c>
      <c r="C994">
        <v>71132.2</v>
      </c>
      <c r="D994">
        <v>1.2525090000000001</v>
      </c>
    </row>
    <row r="995" spans="1:4" x14ac:dyDescent="0.3">
      <c r="A995">
        <v>106907.4</v>
      </c>
      <c r="B995">
        <v>1.266364</v>
      </c>
      <c r="C995">
        <v>77563.039999999994</v>
      </c>
      <c r="D995">
        <v>1.379319</v>
      </c>
    </row>
    <row r="996" spans="1:4" x14ac:dyDescent="0.3">
      <c r="A996">
        <v>103215.8</v>
      </c>
      <c r="B996">
        <v>1.2262519999999999</v>
      </c>
      <c r="C996">
        <v>71863.009999999995</v>
      </c>
      <c r="D996">
        <v>1.2894540000000001</v>
      </c>
    </row>
    <row r="997" spans="1:4" x14ac:dyDescent="0.3">
      <c r="A997">
        <v>93230.79</v>
      </c>
      <c r="B997">
        <v>1.110492</v>
      </c>
      <c r="C997">
        <v>60819.63</v>
      </c>
      <c r="D997">
        <v>1.0720559999999999</v>
      </c>
    </row>
    <row r="998" spans="1:4" x14ac:dyDescent="0.3">
      <c r="A998">
        <v>95597.82</v>
      </c>
      <c r="B998">
        <v>1.1288530000000001</v>
      </c>
      <c r="C998">
        <v>66433.59</v>
      </c>
      <c r="D998">
        <v>1.208207</v>
      </c>
    </row>
    <row r="999" spans="1:4" x14ac:dyDescent="0.3">
      <c r="A999">
        <v>107475.8</v>
      </c>
      <c r="B999">
        <v>1.287015</v>
      </c>
      <c r="C999">
        <v>69829.289999999994</v>
      </c>
      <c r="D999">
        <v>1.230669</v>
      </c>
    </row>
    <row r="1000" spans="1:4" x14ac:dyDescent="0.3">
      <c r="A1000">
        <v>105018.3</v>
      </c>
      <c r="B1000">
        <v>1.2474460000000001</v>
      </c>
      <c r="C1000">
        <v>81850.27</v>
      </c>
      <c r="D1000">
        <v>1.4847520000000001</v>
      </c>
    </row>
    <row r="1001" spans="1:4" x14ac:dyDescent="0.3">
      <c r="A1001">
        <v>97655.67</v>
      </c>
      <c r="B1001">
        <v>1.1564829999999999</v>
      </c>
      <c r="C1001">
        <v>71067.95</v>
      </c>
      <c r="D1001">
        <v>1.2805789999999999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E052C-723C-4434-A2FC-9D6DDC52CD69}">
  <dimension ref="A1:K1001"/>
  <sheetViews>
    <sheetView workbookViewId="0">
      <selection activeCell="K24" sqref="K24"/>
    </sheetView>
  </sheetViews>
  <sheetFormatPr defaultRowHeight="14.4" x14ac:dyDescent="0.3"/>
  <cols>
    <col min="7" max="10" width="11.5546875" bestFit="1" customWidth="1"/>
    <col min="11" max="11" width="8.88671875" style="25"/>
  </cols>
  <sheetData>
    <row r="1" spans="1:11" ht="43.2" x14ac:dyDescent="0.3">
      <c r="A1" t="s">
        <v>217</v>
      </c>
      <c r="B1" t="s">
        <v>218</v>
      </c>
      <c r="C1" t="s">
        <v>219</v>
      </c>
      <c r="D1" t="s">
        <v>220</v>
      </c>
      <c r="E1" t="s">
        <v>221</v>
      </c>
      <c r="F1" t="s">
        <v>222</v>
      </c>
      <c r="G1" s="6" t="s">
        <v>191</v>
      </c>
      <c r="H1" s="6" t="s">
        <v>129</v>
      </c>
      <c r="I1" s="5" t="s">
        <v>192</v>
      </c>
      <c r="J1" s="5" t="s">
        <v>193</v>
      </c>
    </row>
    <row r="2" spans="1:11" x14ac:dyDescent="0.3">
      <c r="A2">
        <f>'PSM output'!H2</f>
        <v>7520.68</v>
      </c>
      <c r="B2">
        <f>'PSM output'!I2</f>
        <v>2991.8789999999999</v>
      </c>
      <c r="C2">
        <f>'PSM output'!J2</f>
        <v>-1536.921</v>
      </c>
      <c r="D2">
        <f>'PSM output'!K2</f>
        <v>-6065.7209999999995</v>
      </c>
      <c r="E2">
        <f>'PSM output'!L2</f>
        <v>-10594.52</v>
      </c>
      <c r="F2">
        <f>'PSM output'!M2</f>
        <v>-15123.32</v>
      </c>
      <c r="G2" s="111">
        <f>'PSM output'!W48</f>
        <v>782</v>
      </c>
      <c r="H2" s="111">
        <f>'PSM output'!X48</f>
        <v>35755</v>
      </c>
      <c r="I2" s="111">
        <f>'PSM output'!Y48</f>
        <v>16986</v>
      </c>
      <c r="J2" s="111">
        <f>'PSM output'!Z48</f>
        <v>54364</v>
      </c>
      <c r="K2" s="25">
        <f>'PSM output'!AA48</f>
        <v>0</v>
      </c>
    </row>
    <row r="3" spans="1:11" x14ac:dyDescent="0.3">
      <c r="A3">
        <f>'PSM output'!H3</f>
        <v>9617.9609999999993</v>
      </c>
      <c r="B3">
        <f>'PSM output'!I3</f>
        <v>5290.2929999999997</v>
      </c>
      <c r="C3">
        <f>'PSM output'!J3</f>
        <v>962.62509999999997</v>
      </c>
      <c r="D3">
        <f>'PSM output'!K3</f>
        <v>-3365.0430000000001</v>
      </c>
      <c r="E3">
        <f>'PSM output'!L3</f>
        <v>-7692.7110000000002</v>
      </c>
      <c r="F3">
        <f>'PSM output'!M3</f>
        <v>-12020.38</v>
      </c>
      <c r="G3" s="111">
        <f>'PSM output'!W49</f>
        <v>4361</v>
      </c>
      <c r="H3" s="111">
        <f>'PSM output'!X49</f>
        <v>35716</v>
      </c>
      <c r="I3" s="111">
        <f>'PSM output'!Y49</f>
        <v>15891</v>
      </c>
      <c r="J3" s="111">
        <f>'PSM output'!Z49</f>
        <v>55292</v>
      </c>
      <c r="K3" s="25">
        <f>'PSM output'!AA49</f>
        <v>0</v>
      </c>
    </row>
    <row r="4" spans="1:11" x14ac:dyDescent="0.3">
      <c r="A4">
        <f>'PSM output'!H4</f>
        <v>8822.6329999999998</v>
      </c>
      <c r="B4">
        <f>'PSM output'!I4</f>
        <v>4865.116</v>
      </c>
      <c r="C4">
        <f>'PSM output'!J4</f>
        <v>907.59849999999994</v>
      </c>
      <c r="D4">
        <f>'PSM output'!K4</f>
        <v>-3049.9189999999999</v>
      </c>
      <c r="E4">
        <f>'PSM output'!L4</f>
        <v>-7007.4359999999997</v>
      </c>
      <c r="F4">
        <f>'PSM output'!M4</f>
        <v>-10964.95</v>
      </c>
      <c r="G4" s="111">
        <f>'PSM output'!W50</f>
        <v>6701</v>
      </c>
      <c r="H4" s="111">
        <f>'PSM output'!X50</f>
        <v>35691</v>
      </c>
      <c r="I4" s="111">
        <f>'PSM output'!Y50</f>
        <v>15175</v>
      </c>
      <c r="J4" s="111">
        <f>'PSM output'!Z50</f>
        <v>55931</v>
      </c>
      <c r="K4" s="25">
        <f>'PSM output'!AA50</f>
        <v>0</v>
      </c>
    </row>
    <row r="5" spans="1:11" x14ac:dyDescent="0.3">
      <c r="A5">
        <f>'PSM output'!H5</f>
        <v>7942.9530000000004</v>
      </c>
      <c r="B5">
        <f>'PSM output'!I5</f>
        <v>4220.2079999999996</v>
      </c>
      <c r="C5">
        <f>'PSM output'!J5</f>
        <v>497.46280000000002</v>
      </c>
      <c r="D5">
        <f>'PSM output'!K5</f>
        <v>-3225.2820000000002</v>
      </c>
      <c r="E5">
        <f>'PSM output'!L5</f>
        <v>-6948.0280000000002</v>
      </c>
      <c r="F5">
        <f>'PSM output'!M5</f>
        <v>-10670.77</v>
      </c>
      <c r="G5" s="111">
        <f>'PSM output'!W51</f>
        <v>8490</v>
      </c>
      <c r="H5" s="111">
        <f>'PSM output'!X51</f>
        <v>35672</v>
      </c>
      <c r="I5" s="111">
        <f>'PSM output'!Y51</f>
        <v>14628</v>
      </c>
      <c r="J5" s="111">
        <f>'PSM output'!Z51</f>
        <v>56422</v>
      </c>
      <c r="K5" s="25">
        <f>'PSM output'!AA51</f>
        <v>0</v>
      </c>
    </row>
    <row r="6" spans="1:11" x14ac:dyDescent="0.3">
      <c r="A6">
        <f>'PSM output'!H6</f>
        <v>13202.32</v>
      </c>
      <c r="B6">
        <f>'PSM output'!I6</f>
        <v>9189.7839999999997</v>
      </c>
      <c r="C6">
        <f>'PSM output'!J6</f>
        <v>5177.2489999999998</v>
      </c>
      <c r="D6">
        <f>'PSM output'!K6</f>
        <v>1164.713</v>
      </c>
      <c r="E6">
        <f>'PSM output'!L6</f>
        <v>-2847.8229999999999</v>
      </c>
      <c r="F6">
        <f>'PSM output'!M6</f>
        <v>-6860.3590000000004</v>
      </c>
      <c r="G6" s="111">
        <f>'PSM output'!W52</f>
        <v>9961</v>
      </c>
      <c r="H6" s="111">
        <f>'PSM output'!X52</f>
        <v>35656</v>
      </c>
      <c r="I6" s="111">
        <f>'PSM output'!Y52</f>
        <v>14178</v>
      </c>
      <c r="J6" s="111">
        <f>'PSM output'!Z52</f>
        <v>56826</v>
      </c>
      <c r="K6" s="25">
        <f>'PSM output'!AA52</f>
        <v>0</v>
      </c>
    </row>
    <row r="7" spans="1:11" x14ac:dyDescent="0.3">
      <c r="A7">
        <f>'PSM output'!H7</f>
        <v>12265.54</v>
      </c>
      <c r="B7">
        <f>'PSM output'!I7</f>
        <v>8503.8490000000002</v>
      </c>
      <c r="C7">
        <f>'PSM output'!J7</f>
        <v>4742.1570000000002</v>
      </c>
      <c r="D7">
        <f>'PSM output'!K7</f>
        <v>980.4665</v>
      </c>
      <c r="E7">
        <f>'PSM output'!L7</f>
        <v>-2781.2240000000002</v>
      </c>
      <c r="F7">
        <f>'PSM output'!M7</f>
        <v>-6542.915</v>
      </c>
      <c r="G7" s="111">
        <f>'PSM output'!W53</f>
        <v>11222</v>
      </c>
      <c r="H7" s="111">
        <f>'PSM output'!X53</f>
        <v>35642</v>
      </c>
      <c r="I7" s="111">
        <f>'PSM output'!Y53</f>
        <v>13792</v>
      </c>
      <c r="J7" s="111">
        <f>'PSM output'!Z53</f>
        <v>57172</v>
      </c>
      <c r="K7" s="25">
        <f>'PSM output'!AA53</f>
        <v>0</v>
      </c>
    </row>
    <row r="8" spans="1:11" x14ac:dyDescent="0.3">
      <c r="A8">
        <f>'PSM output'!H8</f>
        <v>13143.97</v>
      </c>
      <c r="B8">
        <f>'PSM output'!I8</f>
        <v>9341.875</v>
      </c>
      <c r="C8">
        <f>'PSM output'!J8</f>
        <v>5539.7820000000002</v>
      </c>
      <c r="D8">
        <f>'PSM output'!K8</f>
        <v>1737.6890000000001</v>
      </c>
      <c r="E8">
        <f>'PSM output'!L8</f>
        <v>-2064.404</v>
      </c>
      <c r="F8">
        <f>'PSM output'!M8</f>
        <v>-5866.4979999999996</v>
      </c>
      <c r="G8" s="111">
        <f>'PSM output'!W54</f>
        <v>12332</v>
      </c>
      <c r="H8" s="111">
        <f>'PSM output'!X54</f>
        <v>35630</v>
      </c>
      <c r="I8" s="111">
        <f>'PSM output'!Y54</f>
        <v>13453</v>
      </c>
      <c r="J8" s="111">
        <f>'PSM output'!Z54</f>
        <v>57477</v>
      </c>
      <c r="K8" s="25">
        <f>'PSM output'!AA54</f>
        <v>0</v>
      </c>
    </row>
    <row r="9" spans="1:11" x14ac:dyDescent="0.3">
      <c r="A9">
        <f>'PSM output'!H9</f>
        <v>12093.62</v>
      </c>
      <c r="B9">
        <f>'PSM output'!I9</f>
        <v>8756.1710000000003</v>
      </c>
      <c r="C9">
        <f>'PSM output'!J9</f>
        <v>5418.7240000000002</v>
      </c>
      <c r="D9">
        <f>'PSM output'!K9</f>
        <v>2081.2779999999998</v>
      </c>
      <c r="E9">
        <f>'PSM output'!L9</f>
        <v>-1256.1690000000001</v>
      </c>
      <c r="F9">
        <f>'PSM output'!M9</f>
        <v>-4593.6149999999998</v>
      </c>
      <c r="G9" s="111">
        <f>'PSM output'!W55</f>
        <v>13328</v>
      </c>
      <c r="H9" s="111">
        <f>'PSM output'!X55</f>
        <v>35619</v>
      </c>
      <c r="I9" s="111">
        <f>'PSM output'!Y55</f>
        <v>13148</v>
      </c>
      <c r="J9" s="111">
        <f>'PSM output'!Z55</f>
        <v>57750</v>
      </c>
      <c r="K9" s="25">
        <f>'PSM output'!AA55</f>
        <v>0</v>
      </c>
    </row>
    <row r="10" spans="1:11" x14ac:dyDescent="0.3">
      <c r="A10">
        <f>'PSM output'!H10</f>
        <v>12744.09</v>
      </c>
      <c r="B10">
        <f>'PSM output'!I10</f>
        <v>9331.0669999999991</v>
      </c>
      <c r="C10">
        <f>'PSM output'!J10</f>
        <v>5918.0410000000002</v>
      </c>
      <c r="D10">
        <f>'PSM output'!K10</f>
        <v>2505.0149999999999</v>
      </c>
      <c r="E10">
        <f>'PSM output'!L10</f>
        <v>-908.01160000000004</v>
      </c>
      <c r="F10">
        <f>'PSM output'!M10</f>
        <v>-4321.0379999999996</v>
      </c>
      <c r="G10" s="111">
        <f>'PSM output'!W56</f>
        <v>14235</v>
      </c>
      <c r="H10" s="111">
        <f>'PSM output'!X56</f>
        <v>35610</v>
      </c>
      <c r="I10" s="111">
        <f>'PSM output'!Y56</f>
        <v>12870</v>
      </c>
      <c r="J10" s="111">
        <f>'PSM output'!Z56</f>
        <v>57999</v>
      </c>
      <c r="K10" s="25">
        <f>'PSM output'!AA56</f>
        <v>0</v>
      </c>
    </row>
    <row r="11" spans="1:11" x14ac:dyDescent="0.3">
      <c r="A11">
        <f>'PSM output'!H11</f>
        <v>12056.76</v>
      </c>
      <c r="B11">
        <f>'PSM output'!I11</f>
        <v>8941.18</v>
      </c>
      <c r="C11">
        <f>'PSM output'!J11</f>
        <v>5825.6030000000001</v>
      </c>
      <c r="D11">
        <f>'PSM output'!K11</f>
        <v>2710.0250000000001</v>
      </c>
      <c r="E11">
        <f>'PSM output'!L11</f>
        <v>-405.553</v>
      </c>
      <c r="F11">
        <f>'PSM output'!M11</f>
        <v>-3521.1309999999999</v>
      </c>
      <c r="G11" s="111">
        <f>'PSM output'!W57</f>
        <v>15071</v>
      </c>
      <c r="H11" s="111">
        <f>'PSM output'!X57</f>
        <v>35601</v>
      </c>
      <c r="I11" s="111">
        <f>'PSM output'!Y57</f>
        <v>12615</v>
      </c>
      <c r="J11" s="111">
        <f>'PSM output'!Z57</f>
        <v>58229</v>
      </c>
      <c r="K11" s="25">
        <f>'PSM output'!AA57</f>
        <v>0</v>
      </c>
    </row>
    <row r="12" spans="1:11" x14ac:dyDescent="0.3">
      <c r="A12">
        <f>'PSM output'!H12</f>
        <v>13941.75</v>
      </c>
      <c r="B12">
        <f>'PSM output'!I12</f>
        <v>10482.200000000001</v>
      </c>
      <c r="C12">
        <f>'PSM output'!J12</f>
        <v>7022.6570000000002</v>
      </c>
      <c r="D12">
        <f>'PSM output'!K12</f>
        <v>3563.11</v>
      </c>
      <c r="E12">
        <f>'PSM output'!L12</f>
        <v>103.5637</v>
      </c>
      <c r="F12">
        <f>'PSM output'!M12</f>
        <v>-3355.9830000000002</v>
      </c>
      <c r="G12" s="111">
        <f>'PSM output'!W58</f>
        <v>20000</v>
      </c>
      <c r="H12" s="111">
        <f>'PSM output'!X58</f>
        <v>35547</v>
      </c>
      <c r="I12" s="111">
        <f>'PSM output'!Y58</f>
        <v>11107</v>
      </c>
      <c r="J12" s="111">
        <f>'PSM output'!Z58</f>
        <v>59575</v>
      </c>
      <c r="K12" s="25">
        <f>'PSM output'!AA58</f>
        <v>2E-3</v>
      </c>
    </row>
    <row r="13" spans="1:11" x14ac:dyDescent="0.3">
      <c r="A13">
        <f>'PSM output'!H13</f>
        <v>12088.05</v>
      </c>
      <c r="B13">
        <f>'PSM output'!I13</f>
        <v>9011.4989999999998</v>
      </c>
      <c r="C13">
        <f>'PSM output'!J13</f>
        <v>5934.9430000000002</v>
      </c>
      <c r="D13">
        <f>'PSM output'!K13</f>
        <v>2858.3870000000002</v>
      </c>
      <c r="E13">
        <f>'PSM output'!L13</f>
        <v>-218.16820000000001</v>
      </c>
      <c r="F13">
        <f>'PSM output'!M13</f>
        <v>-3294.7240000000002</v>
      </c>
      <c r="G13" s="111">
        <f>'PSM output'!W59</f>
        <v>21212</v>
      </c>
      <c r="H13" s="111">
        <f>'PSM output'!X59</f>
        <v>35534</v>
      </c>
      <c r="I13" s="111">
        <f>'PSM output'!Y59</f>
        <v>10736</v>
      </c>
      <c r="J13" s="111">
        <f>'PSM output'!Z59</f>
        <v>59824</v>
      </c>
      <c r="K13" s="25">
        <f>'PSM output'!AA59</f>
        <v>2E-3</v>
      </c>
    </row>
    <row r="14" spans="1:11" x14ac:dyDescent="0.3">
      <c r="A14">
        <f>'PSM output'!H14</f>
        <v>14500.73</v>
      </c>
      <c r="B14">
        <f>'PSM output'!I14</f>
        <v>11070.23</v>
      </c>
      <c r="C14">
        <f>'PSM output'!J14</f>
        <v>7639.7340000000004</v>
      </c>
      <c r="D14">
        <f>'PSM output'!K14</f>
        <v>4209.2370000000001</v>
      </c>
      <c r="E14">
        <f>'PSM output'!L14</f>
        <v>778.74069999999995</v>
      </c>
      <c r="F14">
        <f>'PSM output'!M14</f>
        <v>-2651.7559999999999</v>
      </c>
      <c r="G14" s="111">
        <f>'PSM output'!W60</f>
        <v>25433</v>
      </c>
      <c r="H14" s="111">
        <f>'PSM output'!X60</f>
        <v>35489</v>
      </c>
      <c r="I14" s="111">
        <f>'PSM output'!Y60</f>
        <v>9632</v>
      </c>
      <c r="J14" s="111">
        <f>'PSM output'!Z60</f>
        <v>60856</v>
      </c>
      <c r="K14" s="25">
        <f>'PSM output'!AA60</f>
        <v>8.0000000000000002E-3</v>
      </c>
    </row>
    <row r="15" spans="1:11" x14ac:dyDescent="0.3">
      <c r="A15">
        <f>'PSM output'!H15</f>
        <v>15610.73</v>
      </c>
      <c r="B15">
        <f>'PSM output'!I15</f>
        <v>11970.3</v>
      </c>
      <c r="C15">
        <f>'PSM output'!J15</f>
        <v>8329.8649999999998</v>
      </c>
      <c r="D15">
        <f>'PSM output'!K15</f>
        <v>4689.43</v>
      </c>
      <c r="E15">
        <f>'PSM output'!L15</f>
        <v>1048.9949999999999</v>
      </c>
      <c r="F15">
        <f>'PSM output'!M15</f>
        <v>-2591.4389999999999</v>
      </c>
      <c r="G15" s="111">
        <f>'PSM output'!W61</f>
        <v>28781</v>
      </c>
      <c r="H15" s="111">
        <f>'PSM output'!X61</f>
        <v>35452</v>
      </c>
      <c r="I15" s="111">
        <f>'PSM output'!Y61</f>
        <v>8792</v>
      </c>
      <c r="J15" s="111">
        <f>'PSM output'!Z61</f>
        <v>61813</v>
      </c>
      <c r="K15" s="25">
        <f>'PSM output'!AA61</f>
        <v>8.0000000000000002E-3</v>
      </c>
    </row>
    <row r="16" spans="1:11" x14ac:dyDescent="0.3">
      <c r="A16">
        <f>'PSM output'!H16</f>
        <v>13046.32</v>
      </c>
      <c r="B16">
        <f>'PSM output'!I16</f>
        <v>10088.370000000001</v>
      </c>
      <c r="C16">
        <f>'PSM output'!J16</f>
        <v>7130.4120000000003</v>
      </c>
      <c r="D16">
        <f>'PSM output'!K16</f>
        <v>4172.4570000000003</v>
      </c>
      <c r="E16">
        <f>'PSM output'!L16</f>
        <v>1214.5029999999999</v>
      </c>
      <c r="F16">
        <f>'PSM output'!M16</f>
        <v>-1743.452</v>
      </c>
      <c r="G16" s="111">
        <f>'PSM output'!W62</f>
        <v>30000</v>
      </c>
      <c r="H16" s="111">
        <f>'PSM output'!X62</f>
        <v>35439</v>
      </c>
      <c r="I16" s="111">
        <f>'PSM output'!Y62</f>
        <v>8486</v>
      </c>
      <c r="J16" s="111">
        <f>'PSM output'!Z62</f>
        <v>62154</v>
      </c>
      <c r="K16" s="25">
        <f>'PSM output'!AA62</f>
        <v>8.0000000000000002E-3</v>
      </c>
    </row>
    <row r="17" spans="1:11" x14ac:dyDescent="0.3">
      <c r="A17">
        <f>'PSM output'!H17</f>
        <v>13798.23</v>
      </c>
      <c r="B17">
        <f>'PSM output'!I17</f>
        <v>10700.94</v>
      </c>
      <c r="C17">
        <f>'PSM output'!J17</f>
        <v>7603.6450000000004</v>
      </c>
      <c r="D17">
        <f>'PSM output'!K17</f>
        <v>4506.3540000000003</v>
      </c>
      <c r="E17">
        <f>'PSM output'!L17</f>
        <v>1409.0630000000001</v>
      </c>
      <c r="F17">
        <f>'PSM output'!M17</f>
        <v>-1688.2280000000001</v>
      </c>
      <c r="G17" s="111">
        <f>'PSM output'!W63</f>
        <v>31617</v>
      </c>
      <c r="H17" s="111">
        <f>'PSM output'!X63</f>
        <v>35422</v>
      </c>
      <c r="I17" s="111">
        <f>'PSM output'!Y63</f>
        <v>8080</v>
      </c>
      <c r="J17" s="111">
        <f>'PSM output'!Z63</f>
        <v>62559</v>
      </c>
      <c r="K17" s="25">
        <f>'PSM output'!AA63</f>
        <v>8.0000000000000002E-3</v>
      </c>
    </row>
    <row r="18" spans="1:11" x14ac:dyDescent="0.3">
      <c r="A18">
        <f>'PSM output'!H18</f>
        <v>14966.94</v>
      </c>
      <c r="B18">
        <f>'PSM output'!I18</f>
        <v>11829.24</v>
      </c>
      <c r="C18">
        <f>'PSM output'!J18</f>
        <v>8691.5509999999995</v>
      </c>
      <c r="D18">
        <f>'PSM output'!K18</f>
        <v>5553.857</v>
      </c>
      <c r="E18">
        <f>'PSM output'!L18</f>
        <v>2416.1640000000002</v>
      </c>
      <c r="F18">
        <f>'PSM output'!M18</f>
        <v>-721.52949999999998</v>
      </c>
      <c r="G18" s="111">
        <f>'PSM output'!W64</f>
        <v>34112</v>
      </c>
      <c r="H18" s="111">
        <f>'PSM output'!X64</f>
        <v>35395</v>
      </c>
      <c r="I18" s="111">
        <f>'PSM output'!Y64</f>
        <v>7454</v>
      </c>
      <c r="J18" s="111">
        <f>'PSM output'!Z64</f>
        <v>63185</v>
      </c>
      <c r="K18" s="25">
        <f>'PSM output'!AA64</f>
        <v>1.2E-2</v>
      </c>
    </row>
    <row r="19" spans="1:11" x14ac:dyDescent="0.3">
      <c r="A19">
        <f>'PSM output'!H19</f>
        <v>16909.63</v>
      </c>
      <c r="B19">
        <f>'PSM output'!I19</f>
        <v>13603.96</v>
      </c>
      <c r="C19">
        <f>'PSM output'!J19</f>
        <v>10298.290000000001</v>
      </c>
      <c r="D19">
        <f>'PSM output'!K19</f>
        <v>6992.6229999999996</v>
      </c>
      <c r="E19">
        <f>'PSM output'!L19</f>
        <v>3686.953</v>
      </c>
      <c r="F19">
        <f>'PSM output'!M19</f>
        <v>381.28269999999998</v>
      </c>
      <c r="G19" s="111">
        <f>'PSM output'!W65</f>
        <v>36360</v>
      </c>
      <c r="H19" s="111">
        <f>'PSM output'!X65</f>
        <v>35370</v>
      </c>
      <c r="I19" s="111">
        <f>'PSM output'!Y65</f>
        <v>6890</v>
      </c>
      <c r="J19" s="111">
        <f>'PSM output'!Z65</f>
        <v>63749</v>
      </c>
      <c r="K19" s="25">
        <f>'PSM output'!AA65</f>
        <v>1.6E-2</v>
      </c>
    </row>
    <row r="20" spans="1:11" x14ac:dyDescent="0.3">
      <c r="A20">
        <f>'PSM output'!H20</f>
        <v>16612.330000000002</v>
      </c>
      <c r="B20">
        <f>'PSM output'!I20</f>
        <v>13437.03</v>
      </c>
      <c r="C20">
        <f>'PSM output'!J20</f>
        <v>10261.73</v>
      </c>
      <c r="D20">
        <f>'PSM output'!K20</f>
        <v>7086.4380000000001</v>
      </c>
      <c r="E20">
        <f>'PSM output'!L20</f>
        <v>3911.1410000000001</v>
      </c>
      <c r="F20">
        <f>'PSM output'!M20</f>
        <v>735.8442</v>
      </c>
      <c r="G20" s="111">
        <f>'PSM output'!W66</f>
        <v>38421</v>
      </c>
      <c r="H20" s="111">
        <f>'PSM output'!X66</f>
        <v>35348</v>
      </c>
      <c r="I20" s="111">
        <f>'PSM output'!Y66</f>
        <v>6373</v>
      </c>
      <c r="J20" s="111">
        <f>'PSM output'!Z66</f>
        <v>64306</v>
      </c>
      <c r="K20" s="25">
        <f>'PSM output'!AA66</f>
        <v>1.7999999999999999E-2</v>
      </c>
    </row>
    <row r="21" spans="1:11" x14ac:dyDescent="0.3">
      <c r="A21">
        <f>'PSM output'!H21</f>
        <v>15486.71</v>
      </c>
      <c r="B21">
        <f>'PSM output'!I21</f>
        <v>12626.3</v>
      </c>
      <c r="C21">
        <f>'PSM output'!J21</f>
        <v>9765.8880000000008</v>
      </c>
      <c r="D21">
        <f>'PSM output'!K21</f>
        <v>6905.4769999999999</v>
      </c>
      <c r="E21">
        <f>'PSM output'!L21</f>
        <v>4045.0650000000001</v>
      </c>
      <c r="F21">
        <f>'PSM output'!M21</f>
        <v>1184.654</v>
      </c>
      <c r="G21" s="111">
        <f>'PSM output'!W67</f>
        <v>40335</v>
      </c>
      <c r="H21" s="111">
        <f>'PSM output'!X67</f>
        <v>35327</v>
      </c>
      <c r="I21" s="111">
        <f>'PSM output'!Y67</f>
        <v>5892</v>
      </c>
      <c r="J21" s="111">
        <f>'PSM output'!Z67</f>
        <v>64746</v>
      </c>
      <c r="K21" s="25">
        <f>'PSM output'!AA67</f>
        <v>2.4E-2</v>
      </c>
    </row>
    <row r="22" spans="1:11" x14ac:dyDescent="0.3">
      <c r="A22">
        <f>'PSM output'!H22</f>
        <v>14876.74</v>
      </c>
      <c r="B22">
        <f>'PSM output'!I22</f>
        <v>12223.46</v>
      </c>
      <c r="C22">
        <f>'PSM output'!J22</f>
        <v>9570.1769999999997</v>
      </c>
      <c r="D22">
        <f>'PSM output'!K22</f>
        <v>6916.8940000000002</v>
      </c>
      <c r="E22">
        <f>'PSM output'!L22</f>
        <v>4263.6109999999999</v>
      </c>
      <c r="F22">
        <f>'PSM output'!M22</f>
        <v>1610.328</v>
      </c>
      <c r="G22" s="111">
        <f>'PSM output'!W68</f>
        <v>42129</v>
      </c>
      <c r="H22" s="111">
        <f>'PSM output'!X68</f>
        <v>35308</v>
      </c>
      <c r="I22" s="111">
        <f>'PSM output'!Y68</f>
        <v>5442</v>
      </c>
      <c r="J22" s="111">
        <f>'PSM output'!Z68</f>
        <v>65196</v>
      </c>
      <c r="K22" s="25">
        <f>'PSM output'!AA68</f>
        <v>2.4E-2</v>
      </c>
    </row>
    <row r="23" spans="1:11" x14ac:dyDescent="0.3">
      <c r="A23">
        <f>'PSM output'!H23</f>
        <v>15928.8</v>
      </c>
      <c r="B23">
        <f>'PSM output'!I23</f>
        <v>13122.96</v>
      </c>
      <c r="C23">
        <f>'PSM output'!J23</f>
        <v>10317.120000000001</v>
      </c>
      <c r="D23">
        <f>'PSM output'!K23</f>
        <v>7511.2740000000003</v>
      </c>
      <c r="E23">
        <f>'PSM output'!L23</f>
        <v>4705.433</v>
      </c>
      <c r="F23">
        <f>'PSM output'!M23</f>
        <v>1899.5920000000001</v>
      </c>
      <c r="G23" s="111">
        <f>'PSM output'!W69</f>
        <v>43825</v>
      </c>
      <c r="H23" s="111">
        <f>'PSM output'!X69</f>
        <v>35290</v>
      </c>
      <c r="I23" s="111">
        <f>'PSM output'!Y69</f>
        <v>5016</v>
      </c>
      <c r="J23" s="111">
        <f>'PSM output'!Z69</f>
        <v>65621</v>
      </c>
      <c r="K23" s="25">
        <f>'PSM output'!AA69</f>
        <v>2.8000000000000001E-2</v>
      </c>
    </row>
    <row r="24" spans="1:11" x14ac:dyDescent="0.3">
      <c r="A24">
        <f>'PSM output'!H24</f>
        <v>17225.57</v>
      </c>
      <c r="B24">
        <f>'PSM output'!I24</f>
        <v>14166.13</v>
      </c>
      <c r="C24">
        <f>'PSM output'!J24</f>
        <v>11106.69</v>
      </c>
      <c r="D24">
        <f>'PSM output'!K24</f>
        <v>8047.2439999999997</v>
      </c>
      <c r="E24">
        <f>'PSM output'!L24</f>
        <v>4987.8019999999997</v>
      </c>
      <c r="F24">
        <f>'PSM output'!M24</f>
        <v>1928.36</v>
      </c>
      <c r="G24" s="111">
        <f>'PSM output'!W70</f>
        <v>50000</v>
      </c>
      <c r="H24" s="111">
        <f>'PSM output'!X70</f>
        <v>35223</v>
      </c>
      <c r="I24" s="111">
        <f>'PSM output'!Y70</f>
        <v>3467</v>
      </c>
      <c r="J24" s="111">
        <f>'PSM output'!Z70</f>
        <v>67203</v>
      </c>
      <c r="K24" s="25">
        <f>'PSM output'!AA70</f>
        <v>3.4000000000000002E-2</v>
      </c>
    </row>
    <row r="25" spans="1:11" x14ac:dyDescent="0.3">
      <c r="A25">
        <f>'PSM output'!H25</f>
        <v>14364.58</v>
      </c>
      <c r="B25">
        <f>'PSM output'!I25</f>
        <v>11882.45</v>
      </c>
      <c r="C25">
        <f>'PSM output'!J25</f>
        <v>9400.3179999999993</v>
      </c>
      <c r="D25">
        <f>'PSM output'!K25</f>
        <v>6918.1880000000001</v>
      </c>
      <c r="E25">
        <f>'PSM output'!L25</f>
        <v>4436.0590000000002</v>
      </c>
      <c r="F25">
        <f>'PSM output'!M25</f>
        <v>1953.9280000000001</v>
      </c>
    </row>
    <row r="26" spans="1:11" x14ac:dyDescent="0.3">
      <c r="A26">
        <f>'PSM output'!H26</f>
        <v>16729.439999999999</v>
      </c>
      <c r="B26">
        <f>'PSM output'!I26</f>
        <v>13853.79</v>
      </c>
      <c r="C26">
        <f>'PSM output'!J26</f>
        <v>10978.15</v>
      </c>
      <c r="D26">
        <f>'PSM output'!K26</f>
        <v>8102.5020000000004</v>
      </c>
      <c r="E26">
        <f>'PSM output'!L26</f>
        <v>5226.857</v>
      </c>
      <c r="F26">
        <f>'PSM output'!M26</f>
        <v>2351.212</v>
      </c>
    </row>
    <row r="27" spans="1:11" x14ac:dyDescent="0.3">
      <c r="A27">
        <f>'PSM output'!H27</f>
        <v>16013.99</v>
      </c>
      <c r="B27">
        <f>'PSM output'!I27</f>
        <v>13504.57</v>
      </c>
      <c r="C27">
        <f>'PSM output'!J27</f>
        <v>10995.15</v>
      </c>
      <c r="D27">
        <f>'PSM output'!K27</f>
        <v>8485.7340000000004</v>
      </c>
      <c r="E27">
        <f>'PSM output'!L27</f>
        <v>5976.3149999999996</v>
      </c>
      <c r="F27">
        <f>'PSM output'!M27</f>
        <v>3466.8960000000002</v>
      </c>
    </row>
    <row r="28" spans="1:11" x14ac:dyDescent="0.3">
      <c r="A28">
        <f>'PSM output'!H28</f>
        <v>17871.16</v>
      </c>
      <c r="B28">
        <f>'PSM output'!I28</f>
        <v>15015.62</v>
      </c>
      <c r="C28">
        <f>'PSM output'!J28</f>
        <v>12160.09</v>
      </c>
      <c r="D28">
        <f>'PSM output'!K28</f>
        <v>9304.5529999999999</v>
      </c>
      <c r="E28">
        <f>'PSM output'!L28</f>
        <v>6449.018</v>
      </c>
      <c r="F28">
        <f>'PSM output'!M28</f>
        <v>3593.4830000000002</v>
      </c>
    </row>
    <row r="29" spans="1:11" x14ac:dyDescent="0.3">
      <c r="A29">
        <f>'PSM output'!H29</f>
        <v>18416.52</v>
      </c>
      <c r="B29">
        <f>'PSM output'!I29</f>
        <v>15546.56</v>
      </c>
      <c r="C29">
        <f>'PSM output'!J29</f>
        <v>12676.61</v>
      </c>
      <c r="D29">
        <f>'PSM output'!K29</f>
        <v>9806.6530000000002</v>
      </c>
      <c r="E29">
        <f>'PSM output'!L29</f>
        <v>6936.6989999999996</v>
      </c>
      <c r="F29">
        <f>'PSM output'!M29</f>
        <v>4066.7449999999999</v>
      </c>
    </row>
    <row r="30" spans="1:11" x14ac:dyDescent="0.3">
      <c r="A30">
        <f>'PSM output'!H30</f>
        <v>18503.88</v>
      </c>
      <c r="B30">
        <f>'PSM output'!I30</f>
        <v>15676.37</v>
      </c>
      <c r="C30">
        <f>'PSM output'!J30</f>
        <v>12848.87</v>
      </c>
      <c r="D30">
        <f>'PSM output'!K30</f>
        <v>10021.36</v>
      </c>
      <c r="E30">
        <f>'PSM output'!L30</f>
        <v>7193.8549999999996</v>
      </c>
      <c r="F30">
        <f>'PSM output'!M30</f>
        <v>4366.3509999999997</v>
      </c>
    </row>
    <row r="31" spans="1:11" x14ac:dyDescent="0.3">
      <c r="A31">
        <f>'PSM output'!H31</f>
        <v>18071.66</v>
      </c>
      <c r="B31">
        <f>'PSM output'!I31</f>
        <v>15454.93</v>
      </c>
      <c r="C31">
        <f>'PSM output'!J31</f>
        <v>12838.2</v>
      </c>
      <c r="D31">
        <f>'PSM output'!K31</f>
        <v>10221.469999999999</v>
      </c>
      <c r="E31">
        <f>'PSM output'!L31</f>
        <v>7604.7370000000001</v>
      </c>
      <c r="F31">
        <f>'PSM output'!M31</f>
        <v>4988.0079999999998</v>
      </c>
    </row>
    <row r="32" spans="1:11" x14ac:dyDescent="0.3">
      <c r="A32">
        <f>'PSM output'!H32</f>
        <v>17885.68</v>
      </c>
      <c r="B32">
        <f>'PSM output'!I32</f>
        <v>15332.55</v>
      </c>
      <c r="C32">
        <f>'PSM output'!J32</f>
        <v>12779.42</v>
      </c>
      <c r="D32">
        <f>'PSM output'!K32</f>
        <v>10226.290000000001</v>
      </c>
      <c r="E32">
        <f>'PSM output'!L32</f>
        <v>7673.1629999999996</v>
      </c>
      <c r="F32">
        <f>'PSM output'!M32</f>
        <v>5120.0339999999997</v>
      </c>
    </row>
    <row r="33" spans="1:10" x14ac:dyDescent="0.3">
      <c r="A33">
        <f>'PSM output'!H33</f>
        <v>20459.62</v>
      </c>
      <c r="B33">
        <f>'PSM output'!I33</f>
        <v>17420.189999999999</v>
      </c>
      <c r="C33">
        <f>'PSM output'!J33</f>
        <v>14380.77</v>
      </c>
      <c r="D33">
        <f>'PSM output'!K33</f>
        <v>11341.34</v>
      </c>
      <c r="E33">
        <f>'PSM output'!L33</f>
        <v>8301.92</v>
      </c>
      <c r="F33">
        <f>'PSM output'!M33</f>
        <v>5262.4949999999999</v>
      </c>
    </row>
    <row r="34" spans="1:10" x14ac:dyDescent="0.3">
      <c r="A34">
        <f>'PSM output'!H34</f>
        <v>18593.759999999998</v>
      </c>
      <c r="B34">
        <f>'PSM output'!I34</f>
        <v>15937.85</v>
      </c>
      <c r="C34">
        <f>'PSM output'!J34</f>
        <v>13281.95</v>
      </c>
      <c r="D34">
        <f>'PSM output'!K34</f>
        <v>10626.04</v>
      </c>
      <c r="E34">
        <f>'PSM output'!L34</f>
        <v>7970.1409999999996</v>
      </c>
      <c r="F34">
        <f>'PSM output'!M34</f>
        <v>5314.2359999999999</v>
      </c>
    </row>
    <row r="35" spans="1:10" x14ac:dyDescent="0.3">
      <c r="A35">
        <f>'PSM output'!H35</f>
        <v>19266.02</v>
      </c>
      <c r="B35">
        <f>'PSM output'!I35</f>
        <v>16491.939999999999</v>
      </c>
      <c r="C35">
        <f>'PSM output'!J35</f>
        <v>13717.87</v>
      </c>
      <c r="D35">
        <f>'PSM output'!K35</f>
        <v>10943.8</v>
      </c>
      <c r="E35">
        <f>'PSM output'!L35</f>
        <v>8169.7240000000002</v>
      </c>
      <c r="F35">
        <f>'PSM output'!M35</f>
        <v>5395.6509999999998</v>
      </c>
    </row>
    <row r="36" spans="1:10" x14ac:dyDescent="0.3">
      <c r="A36">
        <f>'PSM output'!H36</f>
        <v>18956.349999999999</v>
      </c>
      <c r="B36">
        <f>'PSM output'!I36</f>
        <v>16275.89</v>
      </c>
      <c r="C36">
        <f>'PSM output'!J36</f>
        <v>13595.44</v>
      </c>
      <c r="D36">
        <f>'PSM output'!K36</f>
        <v>10914.98</v>
      </c>
      <c r="E36">
        <f>'PSM output'!L36</f>
        <v>8234.5249999999996</v>
      </c>
      <c r="F36">
        <f>'PSM output'!M36</f>
        <v>5554.0680000000002</v>
      </c>
    </row>
    <row r="37" spans="1:10" x14ac:dyDescent="0.3">
      <c r="A37">
        <f>'PSM output'!H37</f>
        <v>18394.439999999999</v>
      </c>
      <c r="B37">
        <f>'PSM output'!I37</f>
        <v>15988.48</v>
      </c>
      <c r="C37">
        <f>'PSM output'!J37</f>
        <v>13582.53</v>
      </c>
      <c r="D37">
        <f>'PSM output'!K37</f>
        <v>11176.58</v>
      </c>
      <c r="E37">
        <f>'PSM output'!L37</f>
        <v>8770.6239999999998</v>
      </c>
      <c r="F37">
        <f>'PSM output'!M37</f>
        <v>6364.67</v>
      </c>
      <c r="I37" s="213"/>
      <c r="J37" s="213"/>
    </row>
    <row r="38" spans="1:10" x14ac:dyDescent="0.3">
      <c r="A38">
        <f>'PSM output'!H38</f>
        <v>20200.73</v>
      </c>
      <c r="B38">
        <f>'PSM output'!I38</f>
        <v>17446.59</v>
      </c>
      <c r="C38">
        <f>'PSM output'!J38</f>
        <v>14692.45</v>
      </c>
      <c r="D38">
        <f>'PSM output'!K38</f>
        <v>11938.31</v>
      </c>
      <c r="E38">
        <f>'PSM output'!L38</f>
        <v>9184.1720000000005</v>
      </c>
      <c r="F38">
        <f>'PSM output'!M38</f>
        <v>6430.0330000000004</v>
      </c>
    </row>
    <row r="39" spans="1:10" x14ac:dyDescent="0.3">
      <c r="A39">
        <f>'PSM output'!H39</f>
        <v>19470.63</v>
      </c>
      <c r="B39">
        <f>'PSM output'!I39</f>
        <v>16865.21</v>
      </c>
      <c r="C39">
        <f>'PSM output'!J39</f>
        <v>14259.81</v>
      </c>
      <c r="D39">
        <f>'PSM output'!K39</f>
        <v>11654.4</v>
      </c>
      <c r="E39">
        <f>'PSM output'!L39</f>
        <v>9048.9860000000008</v>
      </c>
      <c r="F39">
        <f>'PSM output'!M39</f>
        <v>6443.5770000000002</v>
      </c>
    </row>
    <row r="40" spans="1:10" x14ac:dyDescent="0.3">
      <c r="A40">
        <f>'PSM output'!H40</f>
        <v>18435.75</v>
      </c>
      <c r="B40">
        <f>'PSM output'!I40</f>
        <v>16105.85</v>
      </c>
      <c r="C40">
        <f>'PSM output'!J40</f>
        <v>13775.95</v>
      </c>
      <c r="D40">
        <f>'PSM output'!K40</f>
        <v>11446.06</v>
      </c>
      <c r="E40">
        <f>'PSM output'!L40</f>
        <v>9116.1579999999994</v>
      </c>
      <c r="F40">
        <f>'PSM output'!M40</f>
        <v>6786.2610000000004</v>
      </c>
    </row>
    <row r="41" spans="1:10" x14ac:dyDescent="0.3">
      <c r="A41">
        <f>'PSM output'!H41</f>
        <v>18906.79</v>
      </c>
      <c r="B41">
        <f>'PSM output'!I41</f>
        <v>16509.62</v>
      </c>
      <c r="C41">
        <f>'PSM output'!J41</f>
        <v>14112.44</v>
      </c>
      <c r="D41">
        <f>'PSM output'!K41</f>
        <v>11715.27</v>
      </c>
      <c r="E41">
        <f>'PSM output'!L41</f>
        <v>9318.0949999999993</v>
      </c>
      <c r="F41">
        <f>'PSM output'!M41</f>
        <v>6920.9210000000003</v>
      </c>
    </row>
    <row r="42" spans="1:10" x14ac:dyDescent="0.3">
      <c r="A42">
        <f>'PSM output'!H42</f>
        <v>18273.84</v>
      </c>
      <c r="B42">
        <f>'PSM output'!I42</f>
        <v>16093.54</v>
      </c>
      <c r="C42">
        <f>'PSM output'!J42</f>
        <v>13913.24</v>
      </c>
      <c r="D42">
        <f>'PSM output'!K42</f>
        <v>11732.94</v>
      </c>
      <c r="E42">
        <f>'PSM output'!L42</f>
        <v>9552.6370000000006</v>
      </c>
      <c r="F42">
        <f>'PSM output'!M42</f>
        <v>7372.3370000000004</v>
      </c>
    </row>
    <row r="43" spans="1:10" x14ac:dyDescent="0.3">
      <c r="A43">
        <f>'PSM output'!H43</f>
        <v>17488.419999999998</v>
      </c>
      <c r="B43">
        <f>'PSM output'!I43</f>
        <v>15467.65</v>
      </c>
      <c r="C43">
        <f>'PSM output'!J43</f>
        <v>13446.87</v>
      </c>
      <c r="D43">
        <f>'PSM output'!K43</f>
        <v>11426.1</v>
      </c>
      <c r="E43">
        <f>'PSM output'!L43</f>
        <v>9405.3209999999999</v>
      </c>
      <c r="F43">
        <f>'PSM output'!M43</f>
        <v>7384.5460000000003</v>
      </c>
    </row>
    <row r="44" spans="1:10" x14ac:dyDescent="0.3">
      <c r="A44">
        <f>'PSM output'!H44</f>
        <v>19128.86</v>
      </c>
      <c r="B44">
        <f>'PSM output'!I44</f>
        <v>16801.02</v>
      </c>
      <c r="C44">
        <f>'PSM output'!J44</f>
        <v>14473.19</v>
      </c>
      <c r="D44">
        <f>'PSM output'!K44</f>
        <v>12145.35</v>
      </c>
      <c r="E44">
        <f>'PSM output'!L44</f>
        <v>9817.518</v>
      </c>
      <c r="F44">
        <f>'PSM output'!M44</f>
        <v>7489.6819999999998</v>
      </c>
    </row>
    <row r="45" spans="1:10" x14ac:dyDescent="0.3">
      <c r="A45">
        <f>'PSM output'!H45</f>
        <v>19700.400000000001</v>
      </c>
      <c r="B45">
        <f>'PSM output'!I45</f>
        <v>17282.189999999999</v>
      </c>
      <c r="C45">
        <f>'PSM output'!J45</f>
        <v>14863.97</v>
      </c>
      <c r="D45">
        <f>'PSM output'!K45</f>
        <v>12445.76</v>
      </c>
      <c r="E45">
        <f>'PSM output'!L45</f>
        <v>10027.549999999999</v>
      </c>
      <c r="F45">
        <f>'PSM output'!M45</f>
        <v>7609.34</v>
      </c>
    </row>
    <row r="46" spans="1:10" x14ac:dyDescent="0.3">
      <c r="A46">
        <f>'PSM output'!H46</f>
        <v>20433.16</v>
      </c>
      <c r="B46">
        <f>'PSM output'!I46</f>
        <v>17868.68</v>
      </c>
      <c r="C46">
        <f>'PSM output'!J46</f>
        <v>15304.2</v>
      </c>
      <c r="D46">
        <f>'PSM output'!K46</f>
        <v>12739.72</v>
      </c>
      <c r="E46">
        <f>'PSM output'!L46</f>
        <v>10175.24</v>
      </c>
      <c r="F46">
        <f>'PSM output'!M46</f>
        <v>7610.7610000000004</v>
      </c>
    </row>
    <row r="47" spans="1:10" x14ac:dyDescent="0.3">
      <c r="A47">
        <f>'PSM output'!H47</f>
        <v>20528.55</v>
      </c>
      <c r="B47">
        <f>'PSM output'!I47</f>
        <v>17950.759999999998</v>
      </c>
      <c r="C47">
        <f>'PSM output'!J47</f>
        <v>15372.98</v>
      </c>
      <c r="D47">
        <f>'PSM output'!K47</f>
        <v>12795.2</v>
      </c>
      <c r="E47">
        <f>'PSM output'!L47</f>
        <v>10217.42</v>
      </c>
      <c r="F47">
        <f>'PSM output'!M47</f>
        <v>7639.6319999999996</v>
      </c>
    </row>
    <row r="48" spans="1:10" x14ac:dyDescent="0.3">
      <c r="A48">
        <f>'PSM output'!H48</f>
        <v>21328.69</v>
      </c>
      <c r="B48">
        <f>'PSM output'!I48</f>
        <v>18641.060000000001</v>
      </c>
      <c r="C48">
        <f>'PSM output'!J48</f>
        <v>15953.43</v>
      </c>
      <c r="D48">
        <f>'PSM output'!K48</f>
        <v>13265.8</v>
      </c>
      <c r="E48">
        <f>'PSM output'!L48</f>
        <v>10578.17</v>
      </c>
      <c r="F48">
        <f>'PSM output'!M48</f>
        <v>7890.5339999999997</v>
      </c>
    </row>
    <row r="49" spans="1:6" x14ac:dyDescent="0.3">
      <c r="A49">
        <f>'PSM output'!H49</f>
        <v>19579.88</v>
      </c>
      <c r="B49">
        <f>'PSM output'!I49</f>
        <v>17253.41</v>
      </c>
      <c r="C49">
        <f>'PSM output'!J49</f>
        <v>14926.95</v>
      </c>
      <c r="D49">
        <f>'PSM output'!K49</f>
        <v>12600.48</v>
      </c>
      <c r="E49">
        <f>'PSM output'!L49</f>
        <v>10274.02</v>
      </c>
      <c r="F49">
        <f>'PSM output'!M49</f>
        <v>7947.5519999999997</v>
      </c>
    </row>
    <row r="50" spans="1:6" x14ac:dyDescent="0.3">
      <c r="A50">
        <f>'PSM output'!H50</f>
        <v>20014.2</v>
      </c>
      <c r="B50">
        <f>'PSM output'!I50</f>
        <v>17627.43</v>
      </c>
      <c r="C50">
        <f>'PSM output'!J50</f>
        <v>15240.66</v>
      </c>
      <c r="D50">
        <f>'PSM output'!K50</f>
        <v>12853.89</v>
      </c>
      <c r="E50">
        <f>'PSM output'!L50</f>
        <v>10467.120000000001</v>
      </c>
      <c r="F50">
        <f>'PSM output'!M50</f>
        <v>8080.3519999999999</v>
      </c>
    </row>
    <row r="51" spans="1:6" x14ac:dyDescent="0.3">
      <c r="A51">
        <f>'PSM output'!H51</f>
        <v>20644.34</v>
      </c>
      <c r="B51">
        <f>'PSM output'!I51</f>
        <v>18135.27</v>
      </c>
      <c r="C51">
        <f>'PSM output'!J51</f>
        <v>15626.2</v>
      </c>
      <c r="D51">
        <f>'PSM output'!K51</f>
        <v>13117.13</v>
      </c>
      <c r="E51">
        <f>'PSM output'!L51</f>
        <v>10608.05</v>
      </c>
      <c r="F51">
        <f>'PSM output'!M51</f>
        <v>8098.9790000000003</v>
      </c>
    </row>
    <row r="52" spans="1:6" x14ac:dyDescent="0.3">
      <c r="A52">
        <f>'PSM output'!H52</f>
        <v>19299.169999999998</v>
      </c>
      <c r="B52">
        <f>'PSM output'!I52</f>
        <v>17073.61</v>
      </c>
      <c r="C52">
        <f>'PSM output'!J52</f>
        <v>14848.04</v>
      </c>
      <c r="D52">
        <f>'PSM output'!K52</f>
        <v>12622.48</v>
      </c>
      <c r="E52">
        <f>'PSM output'!L52</f>
        <v>10396.91</v>
      </c>
      <c r="F52">
        <f>'PSM output'!M52</f>
        <v>8171.348</v>
      </c>
    </row>
    <row r="53" spans="1:6" x14ac:dyDescent="0.3">
      <c r="A53">
        <f>'PSM output'!H53</f>
        <v>20462.63</v>
      </c>
      <c r="B53">
        <f>'PSM output'!I53</f>
        <v>18107.8</v>
      </c>
      <c r="C53">
        <f>'PSM output'!J53</f>
        <v>15752.97</v>
      </c>
      <c r="D53">
        <f>'PSM output'!K53</f>
        <v>13398.13</v>
      </c>
      <c r="E53">
        <f>'PSM output'!L53</f>
        <v>11043.3</v>
      </c>
      <c r="F53">
        <f>'PSM output'!M53</f>
        <v>8688.4689999999991</v>
      </c>
    </row>
    <row r="54" spans="1:6" x14ac:dyDescent="0.3">
      <c r="A54">
        <f>'PSM output'!H54</f>
        <v>20058.48</v>
      </c>
      <c r="B54">
        <f>'PSM output'!I54</f>
        <v>17848.75</v>
      </c>
      <c r="C54">
        <f>'PSM output'!J54</f>
        <v>15639.01</v>
      </c>
      <c r="D54">
        <f>'PSM output'!K54</f>
        <v>13429.28</v>
      </c>
      <c r="E54">
        <f>'PSM output'!L54</f>
        <v>11219.55</v>
      </c>
      <c r="F54">
        <f>'PSM output'!M54</f>
        <v>9009.82</v>
      </c>
    </row>
    <row r="55" spans="1:6" x14ac:dyDescent="0.3">
      <c r="A55">
        <f>'PSM output'!H55</f>
        <v>20248.23</v>
      </c>
      <c r="B55">
        <f>'PSM output'!I55</f>
        <v>18046.37</v>
      </c>
      <c r="C55">
        <f>'PSM output'!J55</f>
        <v>15844.5</v>
      </c>
      <c r="D55">
        <f>'PSM output'!K55</f>
        <v>13642.64</v>
      </c>
      <c r="E55">
        <f>'PSM output'!L55</f>
        <v>11440.77</v>
      </c>
      <c r="F55">
        <f>'PSM output'!M55</f>
        <v>9238.9050000000007</v>
      </c>
    </row>
    <row r="56" spans="1:6" x14ac:dyDescent="0.3">
      <c r="A56">
        <f>'PSM output'!H56</f>
        <v>22085.87</v>
      </c>
      <c r="B56">
        <f>'PSM output'!I56</f>
        <v>19517.7</v>
      </c>
      <c r="C56">
        <f>'PSM output'!J56</f>
        <v>16949.53</v>
      </c>
      <c r="D56">
        <f>'PSM output'!K56</f>
        <v>14381.36</v>
      </c>
      <c r="E56">
        <f>'PSM output'!L56</f>
        <v>11813.19</v>
      </c>
      <c r="F56">
        <f>'PSM output'!M56</f>
        <v>9245.0239999999994</v>
      </c>
    </row>
    <row r="57" spans="1:6" x14ac:dyDescent="0.3">
      <c r="A57">
        <f>'PSM output'!H57</f>
        <v>20543.8</v>
      </c>
      <c r="B57">
        <f>'PSM output'!I57</f>
        <v>18289.560000000001</v>
      </c>
      <c r="C57">
        <f>'PSM output'!J57</f>
        <v>16035.32</v>
      </c>
      <c r="D57">
        <f>'PSM output'!K57</f>
        <v>13781.08</v>
      </c>
      <c r="E57">
        <f>'PSM output'!L57</f>
        <v>11526.84</v>
      </c>
      <c r="F57">
        <f>'PSM output'!M57</f>
        <v>9272.5959999999995</v>
      </c>
    </row>
    <row r="58" spans="1:6" x14ac:dyDescent="0.3">
      <c r="A58">
        <f>'PSM output'!H58</f>
        <v>21915.21</v>
      </c>
      <c r="B58">
        <f>'PSM output'!I58</f>
        <v>19418.86</v>
      </c>
      <c r="C58">
        <f>'PSM output'!J58</f>
        <v>16922.5</v>
      </c>
      <c r="D58">
        <f>'PSM output'!K58</f>
        <v>14426.15</v>
      </c>
      <c r="E58">
        <f>'PSM output'!L58</f>
        <v>11929.8</v>
      </c>
      <c r="F58">
        <f>'PSM output'!M58</f>
        <v>9433.4439999999995</v>
      </c>
    </row>
    <row r="59" spans="1:6" x14ac:dyDescent="0.3">
      <c r="A59">
        <f>'PSM output'!H59</f>
        <v>21285.56</v>
      </c>
      <c r="B59">
        <f>'PSM output'!I59</f>
        <v>18932.79</v>
      </c>
      <c r="C59">
        <f>'PSM output'!J59</f>
        <v>16580.02</v>
      </c>
      <c r="D59">
        <f>'PSM output'!K59</f>
        <v>14227.25</v>
      </c>
      <c r="E59">
        <f>'PSM output'!L59</f>
        <v>11874.48</v>
      </c>
      <c r="F59">
        <f>'PSM output'!M59</f>
        <v>9521.7099999999991</v>
      </c>
    </row>
    <row r="60" spans="1:6" x14ac:dyDescent="0.3">
      <c r="A60">
        <f>'PSM output'!H60</f>
        <v>22274.79</v>
      </c>
      <c r="B60">
        <f>'PSM output'!I60</f>
        <v>19728.349999999999</v>
      </c>
      <c r="C60">
        <f>'PSM output'!J60</f>
        <v>17181.919999999998</v>
      </c>
      <c r="D60">
        <f>'PSM output'!K60</f>
        <v>14635.48</v>
      </c>
      <c r="E60">
        <f>'PSM output'!L60</f>
        <v>12089.05</v>
      </c>
      <c r="F60">
        <f>'PSM output'!M60</f>
        <v>9542.6110000000008</v>
      </c>
    </row>
    <row r="61" spans="1:6" x14ac:dyDescent="0.3">
      <c r="A61">
        <f>'PSM output'!H61</f>
        <v>17520.25</v>
      </c>
      <c r="B61">
        <f>'PSM output'!I61</f>
        <v>15952.85</v>
      </c>
      <c r="C61">
        <f>'PSM output'!J61</f>
        <v>14385.46</v>
      </c>
      <c r="D61">
        <f>'PSM output'!K61</f>
        <v>12818.07</v>
      </c>
      <c r="E61">
        <f>'PSM output'!L61</f>
        <v>11250.67</v>
      </c>
      <c r="F61">
        <f>'PSM output'!M61</f>
        <v>9683.2810000000009</v>
      </c>
    </row>
    <row r="62" spans="1:6" x14ac:dyDescent="0.3">
      <c r="A62">
        <f>'PSM output'!H62</f>
        <v>22407.27</v>
      </c>
      <c r="B62">
        <f>'PSM output'!I62</f>
        <v>19898.03</v>
      </c>
      <c r="C62">
        <f>'PSM output'!J62</f>
        <v>17388.78</v>
      </c>
      <c r="D62">
        <f>'PSM output'!K62</f>
        <v>14879.53</v>
      </c>
      <c r="E62">
        <f>'PSM output'!L62</f>
        <v>12370.29</v>
      </c>
      <c r="F62">
        <f>'PSM output'!M62</f>
        <v>9861.0380000000005</v>
      </c>
    </row>
    <row r="63" spans="1:6" x14ac:dyDescent="0.3">
      <c r="A63">
        <f>'PSM output'!H63</f>
        <v>21411.34</v>
      </c>
      <c r="B63">
        <f>'PSM output'!I63</f>
        <v>19145.55</v>
      </c>
      <c r="C63">
        <f>'PSM output'!J63</f>
        <v>16879.77</v>
      </c>
      <c r="D63">
        <f>'PSM output'!K63</f>
        <v>14613.98</v>
      </c>
      <c r="E63">
        <f>'PSM output'!L63</f>
        <v>12348.19</v>
      </c>
      <c r="F63">
        <f>'PSM output'!M63</f>
        <v>10082.4</v>
      </c>
    </row>
    <row r="64" spans="1:6" x14ac:dyDescent="0.3">
      <c r="A64">
        <f>'PSM output'!H64</f>
        <v>20797.2</v>
      </c>
      <c r="B64">
        <f>'PSM output'!I64</f>
        <v>18665.71</v>
      </c>
      <c r="C64">
        <f>'PSM output'!J64</f>
        <v>16534.23</v>
      </c>
      <c r="D64">
        <f>'PSM output'!K64</f>
        <v>14402.74</v>
      </c>
      <c r="E64">
        <f>'PSM output'!L64</f>
        <v>12271.25</v>
      </c>
      <c r="F64">
        <f>'PSM output'!M64</f>
        <v>10139.76</v>
      </c>
    </row>
    <row r="65" spans="1:6" x14ac:dyDescent="0.3">
      <c r="A65">
        <f>'PSM output'!H65</f>
        <v>19404.189999999999</v>
      </c>
      <c r="B65">
        <f>'PSM output'!I65</f>
        <v>17607.95</v>
      </c>
      <c r="C65">
        <f>'PSM output'!J65</f>
        <v>15811.71</v>
      </c>
      <c r="D65">
        <f>'PSM output'!K65</f>
        <v>14015.48</v>
      </c>
      <c r="E65">
        <f>'PSM output'!L65</f>
        <v>12219.24</v>
      </c>
      <c r="F65">
        <f>'PSM output'!M65</f>
        <v>10423</v>
      </c>
    </row>
    <row r="66" spans="1:6" x14ac:dyDescent="0.3">
      <c r="A66">
        <f>'PSM output'!H66</f>
        <v>21591.59</v>
      </c>
      <c r="B66">
        <f>'PSM output'!I66</f>
        <v>19361.12</v>
      </c>
      <c r="C66">
        <f>'PSM output'!J66</f>
        <v>17130.64</v>
      </c>
      <c r="D66">
        <f>'PSM output'!K66</f>
        <v>14900.17</v>
      </c>
      <c r="E66">
        <f>'PSM output'!L66</f>
        <v>12669.7</v>
      </c>
      <c r="F66">
        <f>'PSM output'!M66</f>
        <v>10439.23</v>
      </c>
    </row>
    <row r="67" spans="1:6" x14ac:dyDescent="0.3">
      <c r="A67">
        <f>'PSM output'!H67</f>
        <v>20932.310000000001</v>
      </c>
      <c r="B67">
        <f>'PSM output'!I67</f>
        <v>18864.509999999998</v>
      </c>
      <c r="C67">
        <f>'PSM output'!J67</f>
        <v>16796.7</v>
      </c>
      <c r="D67">
        <f>'PSM output'!K67</f>
        <v>14728.9</v>
      </c>
      <c r="E67">
        <f>'PSM output'!L67</f>
        <v>12661.09</v>
      </c>
      <c r="F67">
        <f>'PSM output'!M67</f>
        <v>10593.29</v>
      </c>
    </row>
    <row r="68" spans="1:6" x14ac:dyDescent="0.3">
      <c r="A68">
        <f>'PSM output'!H68</f>
        <v>24304.66</v>
      </c>
      <c r="B68">
        <f>'PSM output'!I68</f>
        <v>21637.63</v>
      </c>
      <c r="C68">
        <f>'PSM output'!J68</f>
        <v>18970.59</v>
      </c>
      <c r="D68">
        <f>'PSM output'!K68</f>
        <v>16303.56</v>
      </c>
      <c r="E68">
        <f>'PSM output'!L68</f>
        <v>13636.52</v>
      </c>
      <c r="F68">
        <f>'PSM output'!M68</f>
        <v>10969.48</v>
      </c>
    </row>
    <row r="69" spans="1:6" x14ac:dyDescent="0.3">
      <c r="A69">
        <f>'PSM output'!H69</f>
        <v>22190.09</v>
      </c>
      <c r="B69">
        <f>'PSM output'!I69</f>
        <v>19961.18</v>
      </c>
      <c r="C69">
        <f>'PSM output'!J69</f>
        <v>17732.259999999998</v>
      </c>
      <c r="D69">
        <f>'PSM output'!K69</f>
        <v>15503.35</v>
      </c>
      <c r="E69">
        <f>'PSM output'!L69</f>
        <v>13274.44</v>
      </c>
      <c r="F69">
        <f>'PSM output'!M69</f>
        <v>11045.53</v>
      </c>
    </row>
    <row r="70" spans="1:6" x14ac:dyDescent="0.3">
      <c r="A70">
        <f>'PSM output'!H70</f>
        <v>23360.45</v>
      </c>
      <c r="B70">
        <f>'PSM output'!I70</f>
        <v>20923.990000000002</v>
      </c>
      <c r="C70">
        <f>'PSM output'!J70</f>
        <v>18487.53</v>
      </c>
      <c r="D70">
        <f>'PSM output'!K70</f>
        <v>16051.07</v>
      </c>
      <c r="E70">
        <f>'PSM output'!L70</f>
        <v>13614.61</v>
      </c>
      <c r="F70">
        <f>'PSM output'!M70</f>
        <v>11178.15</v>
      </c>
    </row>
    <row r="71" spans="1:6" x14ac:dyDescent="0.3">
      <c r="A71">
        <f>'PSM output'!H71</f>
        <v>23076.41</v>
      </c>
      <c r="B71">
        <f>'PSM output'!I71</f>
        <v>20729.27</v>
      </c>
      <c r="C71">
        <f>'PSM output'!J71</f>
        <v>18382.13</v>
      </c>
      <c r="D71">
        <f>'PSM output'!K71</f>
        <v>16035</v>
      </c>
      <c r="E71">
        <f>'PSM output'!L71</f>
        <v>13687.86</v>
      </c>
      <c r="F71">
        <f>'PSM output'!M71</f>
        <v>11340.72</v>
      </c>
    </row>
    <row r="72" spans="1:6" x14ac:dyDescent="0.3">
      <c r="A72">
        <f>'PSM output'!H72</f>
        <v>22132.63</v>
      </c>
      <c r="B72">
        <f>'PSM output'!I72</f>
        <v>19992.689999999999</v>
      </c>
      <c r="C72">
        <f>'PSM output'!J72</f>
        <v>17852.75</v>
      </c>
      <c r="D72">
        <f>'PSM output'!K72</f>
        <v>15712.82</v>
      </c>
      <c r="E72">
        <f>'PSM output'!L72</f>
        <v>13572.88</v>
      </c>
      <c r="F72">
        <f>'PSM output'!M72</f>
        <v>11432.94</v>
      </c>
    </row>
    <row r="73" spans="1:6" x14ac:dyDescent="0.3">
      <c r="A73">
        <f>'PSM output'!H73</f>
        <v>21840.91</v>
      </c>
      <c r="B73">
        <f>'PSM output'!I73</f>
        <v>19764.13</v>
      </c>
      <c r="C73">
        <f>'PSM output'!J73</f>
        <v>17687.349999999999</v>
      </c>
      <c r="D73">
        <f>'PSM output'!K73</f>
        <v>15610.57</v>
      </c>
      <c r="E73">
        <f>'PSM output'!L73</f>
        <v>13533.79</v>
      </c>
      <c r="F73">
        <f>'PSM output'!M73</f>
        <v>11457.01</v>
      </c>
    </row>
    <row r="74" spans="1:6" x14ac:dyDescent="0.3">
      <c r="A74">
        <f>'PSM output'!H74</f>
        <v>22155.77</v>
      </c>
      <c r="B74">
        <f>'PSM output'!I74</f>
        <v>20033.02</v>
      </c>
      <c r="C74">
        <f>'PSM output'!J74</f>
        <v>17910.27</v>
      </c>
      <c r="D74">
        <f>'PSM output'!K74</f>
        <v>15787.51</v>
      </c>
      <c r="E74">
        <f>'PSM output'!L74</f>
        <v>13664.76</v>
      </c>
      <c r="F74">
        <f>'PSM output'!M74</f>
        <v>11542.01</v>
      </c>
    </row>
    <row r="75" spans="1:6" x14ac:dyDescent="0.3">
      <c r="A75">
        <f>'PSM output'!H75</f>
        <v>22379.56</v>
      </c>
      <c r="B75">
        <f>'PSM output'!I75</f>
        <v>20283.64</v>
      </c>
      <c r="C75">
        <f>'PSM output'!J75</f>
        <v>18187.71</v>
      </c>
      <c r="D75">
        <f>'PSM output'!K75</f>
        <v>16091.79</v>
      </c>
      <c r="E75">
        <f>'PSM output'!L75</f>
        <v>13995.86</v>
      </c>
      <c r="F75">
        <f>'PSM output'!M75</f>
        <v>11899.94</v>
      </c>
    </row>
    <row r="76" spans="1:6" x14ac:dyDescent="0.3">
      <c r="A76">
        <f>'PSM output'!H76</f>
        <v>22727.93</v>
      </c>
      <c r="B76">
        <f>'PSM output'!I76</f>
        <v>20639.240000000002</v>
      </c>
      <c r="C76">
        <f>'PSM output'!J76</f>
        <v>18550.55</v>
      </c>
      <c r="D76">
        <f>'PSM output'!K76</f>
        <v>16461.86</v>
      </c>
      <c r="E76">
        <f>'PSM output'!L76</f>
        <v>14373.17</v>
      </c>
      <c r="F76">
        <f>'PSM output'!M76</f>
        <v>12284.48</v>
      </c>
    </row>
    <row r="77" spans="1:6" x14ac:dyDescent="0.3">
      <c r="A77">
        <f>'PSM output'!H77</f>
        <v>22385.200000000001</v>
      </c>
      <c r="B77">
        <f>'PSM output'!I77</f>
        <v>20367.91</v>
      </c>
      <c r="C77">
        <f>'PSM output'!J77</f>
        <v>18350.62</v>
      </c>
      <c r="D77">
        <f>'PSM output'!K77</f>
        <v>16333.33</v>
      </c>
      <c r="E77">
        <f>'PSM output'!L77</f>
        <v>14316.04</v>
      </c>
      <c r="F77">
        <f>'PSM output'!M77</f>
        <v>12298.75</v>
      </c>
    </row>
    <row r="78" spans="1:6" x14ac:dyDescent="0.3">
      <c r="A78">
        <f>'PSM output'!H78</f>
        <v>23536.54</v>
      </c>
      <c r="B78">
        <f>'PSM output'!I78</f>
        <v>21312.21</v>
      </c>
      <c r="C78">
        <f>'PSM output'!J78</f>
        <v>19087.87</v>
      </c>
      <c r="D78">
        <f>'PSM output'!K78</f>
        <v>16863.54</v>
      </c>
      <c r="E78">
        <f>'PSM output'!L78</f>
        <v>14639.2</v>
      </c>
      <c r="F78">
        <f>'PSM output'!M78</f>
        <v>12414.87</v>
      </c>
    </row>
    <row r="79" spans="1:6" x14ac:dyDescent="0.3">
      <c r="A79">
        <f>'PSM output'!H79</f>
        <v>21411.91</v>
      </c>
      <c r="B79">
        <f>'PSM output'!I79</f>
        <v>19637.599999999999</v>
      </c>
      <c r="C79">
        <f>'PSM output'!J79</f>
        <v>17863.28</v>
      </c>
      <c r="D79">
        <f>'PSM output'!K79</f>
        <v>16088.97</v>
      </c>
      <c r="E79">
        <f>'PSM output'!L79</f>
        <v>14314.65</v>
      </c>
      <c r="F79">
        <f>'PSM output'!M79</f>
        <v>12540.33</v>
      </c>
    </row>
    <row r="80" spans="1:6" x14ac:dyDescent="0.3">
      <c r="A80">
        <f>'PSM output'!H80</f>
        <v>23127.95</v>
      </c>
      <c r="B80">
        <f>'PSM output'!I80</f>
        <v>21021.34</v>
      </c>
      <c r="C80">
        <f>'PSM output'!J80</f>
        <v>18914.72</v>
      </c>
      <c r="D80">
        <f>'PSM output'!K80</f>
        <v>16808.099999999999</v>
      </c>
      <c r="E80">
        <f>'PSM output'!L80</f>
        <v>14701.49</v>
      </c>
      <c r="F80">
        <f>'PSM output'!M80</f>
        <v>12594.87</v>
      </c>
    </row>
    <row r="81" spans="1:6" x14ac:dyDescent="0.3">
      <c r="A81">
        <f>'PSM output'!H81</f>
        <v>22275.34</v>
      </c>
      <c r="B81">
        <f>'PSM output'!I81</f>
        <v>20339.88</v>
      </c>
      <c r="C81">
        <f>'PSM output'!J81</f>
        <v>18404.43</v>
      </c>
      <c r="D81">
        <f>'PSM output'!K81</f>
        <v>16468.98</v>
      </c>
      <c r="E81">
        <f>'PSM output'!L81</f>
        <v>14533.52</v>
      </c>
      <c r="F81">
        <f>'PSM output'!M81</f>
        <v>12598.07</v>
      </c>
    </row>
    <row r="82" spans="1:6" x14ac:dyDescent="0.3">
      <c r="A82">
        <f>'PSM output'!H82</f>
        <v>21171.77</v>
      </c>
      <c r="B82">
        <f>'PSM output'!I82</f>
        <v>19483.39</v>
      </c>
      <c r="C82">
        <f>'PSM output'!J82</f>
        <v>17795</v>
      </c>
      <c r="D82">
        <f>'PSM output'!K82</f>
        <v>16106.62</v>
      </c>
      <c r="E82">
        <f>'PSM output'!L82</f>
        <v>14418.23</v>
      </c>
      <c r="F82">
        <f>'PSM output'!M82</f>
        <v>12729.85</v>
      </c>
    </row>
    <row r="83" spans="1:6" x14ac:dyDescent="0.3">
      <c r="A83">
        <f>'PSM output'!H83</f>
        <v>23059.07</v>
      </c>
      <c r="B83">
        <f>'PSM output'!I83</f>
        <v>21012.93</v>
      </c>
      <c r="C83">
        <f>'PSM output'!J83</f>
        <v>18966.79</v>
      </c>
      <c r="D83">
        <f>'PSM output'!K83</f>
        <v>16920.64</v>
      </c>
      <c r="E83">
        <f>'PSM output'!L83</f>
        <v>14874.5</v>
      </c>
      <c r="F83">
        <f>'PSM output'!M83</f>
        <v>12828.36</v>
      </c>
    </row>
    <row r="84" spans="1:6" x14ac:dyDescent="0.3">
      <c r="A84">
        <f>'PSM output'!H84</f>
        <v>22604.65</v>
      </c>
      <c r="B84">
        <f>'PSM output'!I84</f>
        <v>20680.53</v>
      </c>
      <c r="C84">
        <f>'PSM output'!J84</f>
        <v>18756.400000000001</v>
      </c>
      <c r="D84">
        <f>'PSM output'!K84</f>
        <v>16832.28</v>
      </c>
      <c r="E84">
        <f>'PSM output'!L84</f>
        <v>14908.15</v>
      </c>
      <c r="F84">
        <f>'PSM output'!M84</f>
        <v>12984.03</v>
      </c>
    </row>
    <row r="85" spans="1:6" x14ac:dyDescent="0.3">
      <c r="A85">
        <f>'PSM output'!H85</f>
        <v>23091.82</v>
      </c>
      <c r="B85">
        <f>'PSM output'!I85</f>
        <v>21073.78</v>
      </c>
      <c r="C85">
        <f>'PSM output'!J85</f>
        <v>19055.73</v>
      </c>
      <c r="D85">
        <f>'PSM output'!K85</f>
        <v>17037.689999999999</v>
      </c>
      <c r="E85">
        <f>'PSM output'!L85</f>
        <v>15019.65</v>
      </c>
      <c r="F85">
        <f>'PSM output'!M85</f>
        <v>13001.61</v>
      </c>
    </row>
    <row r="86" spans="1:6" x14ac:dyDescent="0.3">
      <c r="A86">
        <f>'PSM output'!H86</f>
        <v>22600.41</v>
      </c>
      <c r="B86">
        <f>'PSM output'!I86</f>
        <v>20695.75</v>
      </c>
      <c r="C86">
        <f>'PSM output'!J86</f>
        <v>18791.099999999999</v>
      </c>
      <c r="D86">
        <f>'PSM output'!K86</f>
        <v>16886.45</v>
      </c>
      <c r="E86">
        <f>'PSM output'!L86</f>
        <v>14981.79</v>
      </c>
      <c r="F86">
        <f>'PSM output'!M86</f>
        <v>13077.14</v>
      </c>
    </row>
    <row r="87" spans="1:6" x14ac:dyDescent="0.3">
      <c r="A87">
        <f>'PSM output'!H87</f>
        <v>22154.97</v>
      </c>
      <c r="B87">
        <f>'PSM output'!I87</f>
        <v>20388.75</v>
      </c>
      <c r="C87">
        <f>'PSM output'!J87</f>
        <v>18622.54</v>
      </c>
      <c r="D87">
        <f>'PSM output'!K87</f>
        <v>16856.32</v>
      </c>
      <c r="E87">
        <f>'PSM output'!L87</f>
        <v>15090.11</v>
      </c>
      <c r="F87">
        <f>'PSM output'!M87</f>
        <v>13323.89</v>
      </c>
    </row>
    <row r="88" spans="1:6" x14ac:dyDescent="0.3">
      <c r="A88">
        <f>'PSM output'!H88</f>
        <v>23630.59</v>
      </c>
      <c r="B88">
        <f>'PSM output'!I88</f>
        <v>21580.61</v>
      </c>
      <c r="C88">
        <f>'PSM output'!J88</f>
        <v>19530.63</v>
      </c>
      <c r="D88">
        <f>'PSM output'!K88</f>
        <v>17480.64</v>
      </c>
      <c r="E88">
        <f>'PSM output'!L88</f>
        <v>15430.66</v>
      </c>
      <c r="F88">
        <f>'PSM output'!M88</f>
        <v>13380.67</v>
      </c>
    </row>
    <row r="89" spans="1:6" x14ac:dyDescent="0.3">
      <c r="A89">
        <f>'PSM output'!H89</f>
        <v>22347.85</v>
      </c>
      <c r="B89">
        <f>'PSM output'!I89</f>
        <v>20558.97</v>
      </c>
      <c r="C89">
        <f>'PSM output'!J89</f>
        <v>18770.080000000002</v>
      </c>
      <c r="D89">
        <f>'PSM output'!K89</f>
        <v>16981.2</v>
      </c>
      <c r="E89">
        <f>'PSM output'!L89</f>
        <v>15192.31</v>
      </c>
      <c r="F89">
        <f>'PSM output'!M89</f>
        <v>13403.42</v>
      </c>
    </row>
    <row r="90" spans="1:6" x14ac:dyDescent="0.3">
      <c r="A90">
        <f>'PSM output'!H90</f>
        <v>25562.66</v>
      </c>
      <c r="B90">
        <f>'PSM output'!I90</f>
        <v>23136.49</v>
      </c>
      <c r="C90">
        <f>'PSM output'!J90</f>
        <v>20710.310000000001</v>
      </c>
      <c r="D90">
        <f>'PSM output'!K90</f>
        <v>18284.14</v>
      </c>
      <c r="E90">
        <f>'PSM output'!L90</f>
        <v>15857.96</v>
      </c>
      <c r="F90">
        <f>'PSM output'!M90</f>
        <v>13431.78</v>
      </c>
    </row>
    <row r="91" spans="1:6" x14ac:dyDescent="0.3">
      <c r="A91">
        <f>'PSM output'!H91</f>
        <v>24842.93</v>
      </c>
      <c r="B91">
        <f>'PSM output'!I91</f>
        <v>22563.3</v>
      </c>
      <c r="C91">
        <f>'PSM output'!J91</f>
        <v>20283.669999999998</v>
      </c>
      <c r="D91">
        <f>'PSM output'!K91</f>
        <v>18004.04</v>
      </c>
      <c r="E91">
        <f>'PSM output'!L91</f>
        <v>15724.41</v>
      </c>
      <c r="F91">
        <f>'PSM output'!M91</f>
        <v>13444.78</v>
      </c>
    </row>
    <row r="92" spans="1:6" x14ac:dyDescent="0.3">
      <c r="A92">
        <f>'PSM output'!H92</f>
        <v>22854.76</v>
      </c>
      <c r="B92">
        <f>'PSM output'!I92</f>
        <v>21011.5</v>
      </c>
      <c r="C92">
        <f>'PSM output'!J92</f>
        <v>19168.23</v>
      </c>
      <c r="D92">
        <f>'PSM output'!K92</f>
        <v>17324.97</v>
      </c>
      <c r="E92">
        <f>'PSM output'!L92</f>
        <v>15481.71</v>
      </c>
      <c r="F92">
        <f>'PSM output'!M92</f>
        <v>13638.45</v>
      </c>
    </row>
    <row r="93" spans="1:6" x14ac:dyDescent="0.3">
      <c r="A93">
        <f>'PSM output'!H93</f>
        <v>23287.75</v>
      </c>
      <c r="B93">
        <f>'PSM output'!I93</f>
        <v>21457.73</v>
      </c>
      <c r="C93">
        <f>'PSM output'!J93</f>
        <v>19627.72</v>
      </c>
      <c r="D93">
        <f>'PSM output'!K93</f>
        <v>17797.7</v>
      </c>
      <c r="E93">
        <f>'PSM output'!L93</f>
        <v>15967.68</v>
      </c>
      <c r="F93">
        <f>'PSM output'!M93</f>
        <v>14137.67</v>
      </c>
    </row>
    <row r="94" spans="1:6" x14ac:dyDescent="0.3">
      <c r="A94">
        <f>'PSM output'!H94</f>
        <v>22288.91</v>
      </c>
      <c r="B94">
        <f>'PSM output'!I94</f>
        <v>20668.38</v>
      </c>
      <c r="C94">
        <f>'PSM output'!J94</f>
        <v>19047.849999999999</v>
      </c>
      <c r="D94">
        <f>'PSM output'!K94</f>
        <v>17427.32</v>
      </c>
      <c r="E94">
        <f>'PSM output'!L94</f>
        <v>15806.79</v>
      </c>
      <c r="F94">
        <f>'PSM output'!M94</f>
        <v>14186.25</v>
      </c>
    </row>
    <row r="95" spans="1:6" x14ac:dyDescent="0.3">
      <c r="A95">
        <f>'PSM output'!H95</f>
        <v>24401.45</v>
      </c>
      <c r="B95">
        <f>'PSM output'!I95</f>
        <v>22390.35</v>
      </c>
      <c r="C95">
        <f>'PSM output'!J95</f>
        <v>20379.25</v>
      </c>
      <c r="D95">
        <f>'PSM output'!K95</f>
        <v>18368.14</v>
      </c>
      <c r="E95">
        <f>'PSM output'!L95</f>
        <v>16357.04</v>
      </c>
      <c r="F95">
        <f>'PSM output'!M95</f>
        <v>14345.93</v>
      </c>
    </row>
    <row r="96" spans="1:6" x14ac:dyDescent="0.3">
      <c r="A96">
        <f>'PSM output'!H96</f>
        <v>25755.13</v>
      </c>
      <c r="B96">
        <f>'PSM output'!I96</f>
        <v>23495.31</v>
      </c>
      <c r="C96">
        <f>'PSM output'!J96</f>
        <v>21235.49</v>
      </c>
      <c r="D96">
        <f>'PSM output'!K96</f>
        <v>18975.669999999998</v>
      </c>
      <c r="E96">
        <f>'PSM output'!L96</f>
        <v>16715.86</v>
      </c>
      <c r="F96">
        <f>'PSM output'!M96</f>
        <v>14456.04</v>
      </c>
    </row>
    <row r="97" spans="1:6" x14ac:dyDescent="0.3">
      <c r="A97">
        <f>'PSM output'!H97</f>
        <v>24267.33</v>
      </c>
      <c r="B97">
        <f>'PSM output'!I97</f>
        <v>22306.65</v>
      </c>
      <c r="C97">
        <f>'PSM output'!J97</f>
        <v>20345.97</v>
      </c>
      <c r="D97">
        <f>'PSM output'!K97</f>
        <v>18385.29</v>
      </c>
      <c r="E97">
        <f>'PSM output'!L97</f>
        <v>16424.62</v>
      </c>
      <c r="F97">
        <f>'PSM output'!M97</f>
        <v>14463.94</v>
      </c>
    </row>
    <row r="98" spans="1:6" x14ac:dyDescent="0.3">
      <c r="A98">
        <f>'PSM output'!H98</f>
        <v>23273.73</v>
      </c>
      <c r="B98">
        <f>'PSM output'!I98</f>
        <v>21517.46</v>
      </c>
      <c r="C98">
        <f>'PSM output'!J98</f>
        <v>19761.18</v>
      </c>
      <c r="D98">
        <f>'PSM output'!K98</f>
        <v>18004.91</v>
      </c>
      <c r="E98">
        <f>'PSM output'!L98</f>
        <v>16248.63</v>
      </c>
      <c r="F98">
        <f>'PSM output'!M98</f>
        <v>14492.35</v>
      </c>
    </row>
    <row r="99" spans="1:6" x14ac:dyDescent="0.3">
      <c r="A99">
        <f>'PSM output'!H99</f>
        <v>22592.42</v>
      </c>
      <c r="B99">
        <f>'PSM output'!I99</f>
        <v>20983.71</v>
      </c>
      <c r="C99">
        <f>'PSM output'!J99</f>
        <v>19375</v>
      </c>
      <c r="D99">
        <f>'PSM output'!K99</f>
        <v>17766.29</v>
      </c>
      <c r="E99">
        <f>'PSM output'!L99</f>
        <v>16157.58</v>
      </c>
      <c r="F99">
        <f>'PSM output'!M99</f>
        <v>14548.87</v>
      </c>
    </row>
    <row r="100" spans="1:6" x14ac:dyDescent="0.3">
      <c r="A100">
        <f>'PSM output'!H100</f>
        <v>23715.52</v>
      </c>
      <c r="B100">
        <f>'PSM output'!I100</f>
        <v>21891.85</v>
      </c>
      <c r="C100">
        <f>'PSM output'!J100</f>
        <v>20068.18</v>
      </c>
      <c r="D100">
        <f>'PSM output'!K100</f>
        <v>18244.509999999998</v>
      </c>
      <c r="E100">
        <f>'PSM output'!L100</f>
        <v>16420.84</v>
      </c>
      <c r="F100">
        <f>'PSM output'!M100</f>
        <v>14597.17</v>
      </c>
    </row>
    <row r="101" spans="1:6" x14ac:dyDescent="0.3">
      <c r="A101">
        <f>'PSM output'!H101</f>
        <v>21537.4</v>
      </c>
      <c r="B101">
        <f>'PSM output'!I101</f>
        <v>20151.79</v>
      </c>
      <c r="C101">
        <f>'PSM output'!J101</f>
        <v>18766.169999999998</v>
      </c>
      <c r="D101">
        <f>'PSM output'!K101</f>
        <v>17380.560000000001</v>
      </c>
      <c r="E101">
        <f>'PSM output'!L101</f>
        <v>15994.94</v>
      </c>
      <c r="F101">
        <f>'PSM output'!M101</f>
        <v>14609.33</v>
      </c>
    </row>
    <row r="102" spans="1:6" x14ac:dyDescent="0.3">
      <c r="A102">
        <f>'PSM output'!H102</f>
        <v>24286.74</v>
      </c>
      <c r="B102">
        <f>'PSM output'!I102</f>
        <v>22362.9</v>
      </c>
      <c r="C102">
        <f>'PSM output'!J102</f>
        <v>20439.060000000001</v>
      </c>
      <c r="D102">
        <f>'PSM output'!K102</f>
        <v>18515.23</v>
      </c>
      <c r="E102">
        <f>'PSM output'!L102</f>
        <v>16591.39</v>
      </c>
      <c r="F102">
        <f>'PSM output'!M102</f>
        <v>14667.55</v>
      </c>
    </row>
    <row r="103" spans="1:6" x14ac:dyDescent="0.3">
      <c r="A103">
        <f>'PSM output'!H103</f>
        <v>25631.09</v>
      </c>
      <c r="B103">
        <f>'PSM output'!I103</f>
        <v>23447.24</v>
      </c>
      <c r="C103">
        <f>'PSM output'!J103</f>
        <v>21263.39</v>
      </c>
      <c r="D103">
        <f>'PSM output'!K103</f>
        <v>19079.54</v>
      </c>
      <c r="E103">
        <f>'PSM output'!L103</f>
        <v>16895.689999999999</v>
      </c>
      <c r="F103">
        <f>'PSM output'!M103</f>
        <v>14711.84</v>
      </c>
    </row>
    <row r="104" spans="1:6" x14ac:dyDescent="0.3">
      <c r="A104">
        <f>'PSM output'!H104</f>
        <v>23566.38</v>
      </c>
      <c r="B104">
        <f>'PSM output'!I104</f>
        <v>21796.720000000001</v>
      </c>
      <c r="C104">
        <f>'PSM output'!J104</f>
        <v>20027.060000000001</v>
      </c>
      <c r="D104">
        <f>'PSM output'!K104</f>
        <v>18257.39</v>
      </c>
      <c r="E104">
        <f>'PSM output'!L104</f>
        <v>16487.73</v>
      </c>
      <c r="F104">
        <f>'PSM output'!M104</f>
        <v>14718.07</v>
      </c>
    </row>
    <row r="105" spans="1:6" x14ac:dyDescent="0.3">
      <c r="A105">
        <f>'PSM output'!H105</f>
        <v>22713.88</v>
      </c>
      <c r="B105">
        <f>'PSM output'!I105</f>
        <v>21116.37</v>
      </c>
      <c r="C105">
        <f>'PSM output'!J105</f>
        <v>19518.86</v>
      </c>
      <c r="D105">
        <f>'PSM output'!K105</f>
        <v>17921.349999999999</v>
      </c>
      <c r="E105">
        <f>'PSM output'!L105</f>
        <v>16323.84</v>
      </c>
      <c r="F105">
        <f>'PSM output'!M105</f>
        <v>14726.33</v>
      </c>
    </row>
    <row r="106" spans="1:6" x14ac:dyDescent="0.3">
      <c r="A106">
        <f>'PSM output'!H106</f>
        <v>24409.1</v>
      </c>
      <c r="B106">
        <f>'PSM output'!I106</f>
        <v>22503.75</v>
      </c>
      <c r="C106">
        <f>'PSM output'!J106</f>
        <v>20598.39</v>
      </c>
      <c r="D106">
        <f>'PSM output'!K106</f>
        <v>18693.04</v>
      </c>
      <c r="E106">
        <f>'PSM output'!L106</f>
        <v>16787.689999999999</v>
      </c>
      <c r="F106">
        <f>'PSM output'!M106</f>
        <v>14882.34</v>
      </c>
    </row>
    <row r="107" spans="1:6" x14ac:dyDescent="0.3">
      <c r="A107">
        <f>'PSM output'!H107</f>
        <v>22000.02</v>
      </c>
      <c r="B107">
        <f>'PSM output'!I107</f>
        <v>20578.59</v>
      </c>
      <c r="C107">
        <f>'PSM output'!J107</f>
        <v>19157.169999999998</v>
      </c>
      <c r="D107">
        <f>'PSM output'!K107</f>
        <v>17735.740000000002</v>
      </c>
      <c r="E107">
        <f>'PSM output'!L107</f>
        <v>16314.32</v>
      </c>
      <c r="F107">
        <f>'PSM output'!M107</f>
        <v>14892.89</v>
      </c>
    </row>
    <row r="108" spans="1:6" x14ac:dyDescent="0.3">
      <c r="A108">
        <f>'PSM output'!H108</f>
        <v>24355.87</v>
      </c>
      <c r="B108">
        <f>'PSM output'!I108</f>
        <v>22469.07</v>
      </c>
      <c r="C108">
        <f>'PSM output'!J108</f>
        <v>20582.28</v>
      </c>
      <c r="D108">
        <f>'PSM output'!K108</f>
        <v>18695.490000000002</v>
      </c>
      <c r="E108">
        <f>'PSM output'!L108</f>
        <v>16808.689999999999</v>
      </c>
      <c r="F108">
        <f>'PSM output'!M108</f>
        <v>14921.9</v>
      </c>
    </row>
    <row r="109" spans="1:6" x14ac:dyDescent="0.3">
      <c r="A109">
        <f>'PSM output'!H109</f>
        <v>25501.48</v>
      </c>
      <c r="B109">
        <f>'PSM output'!I109</f>
        <v>23390.63</v>
      </c>
      <c r="C109">
        <f>'PSM output'!J109</f>
        <v>21279.79</v>
      </c>
      <c r="D109">
        <f>'PSM output'!K109</f>
        <v>19168.939999999999</v>
      </c>
      <c r="E109">
        <f>'PSM output'!L109</f>
        <v>17058.09</v>
      </c>
      <c r="F109">
        <f>'PSM output'!M109</f>
        <v>14947.24</v>
      </c>
    </row>
    <row r="110" spans="1:6" x14ac:dyDescent="0.3">
      <c r="A110">
        <f>'PSM output'!H110</f>
        <v>24053.41</v>
      </c>
      <c r="B110">
        <f>'PSM output'!I110</f>
        <v>22252.46</v>
      </c>
      <c r="C110">
        <f>'PSM output'!J110</f>
        <v>20451.509999999998</v>
      </c>
      <c r="D110">
        <f>'PSM output'!K110</f>
        <v>18650.560000000001</v>
      </c>
      <c r="E110">
        <f>'PSM output'!L110</f>
        <v>16849.61</v>
      </c>
      <c r="F110">
        <f>'PSM output'!M110</f>
        <v>15048.66</v>
      </c>
    </row>
    <row r="111" spans="1:6" x14ac:dyDescent="0.3">
      <c r="A111">
        <f>'PSM output'!H111</f>
        <v>24161.49</v>
      </c>
      <c r="B111">
        <f>'PSM output'!I111</f>
        <v>22350.22</v>
      </c>
      <c r="C111">
        <f>'PSM output'!J111</f>
        <v>20538.95</v>
      </c>
      <c r="D111">
        <f>'PSM output'!K111</f>
        <v>18727.68</v>
      </c>
      <c r="E111">
        <f>'PSM output'!L111</f>
        <v>16916.41</v>
      </c>
      <c r="F111">
        <f>'PSM output'!M111</f>
        <v>15105.14</v>
      </c>
    </row>
    <row r="112" spans="1:6" x14ac:dyDescent="0.3">
      <c r="A112">
        <f>'PSM output'!H112</f>
        <v>25142.59</v>
      </c>
      <c r="B112">
        <f>'PSM output'!I112</f>
        <v>23161.18</v>
      </c>
      <c r="C112">
        <f>'PSM output'!J112</f>
        <v>21179.77</v>
      </c>
      <c r="D112">
        <f>'PSM output'!K112</f>
        <v>19198.349999999999</v>
      </c>
      <c r="E112">
        <f>'PSM output'!L112</f>
        <v>17216.939999999999</v>
      </c>
      <c r="F112">
        <f>'PSM output'!M112</f>
        <v>15235.53</v>
      </c>
    </row>
    <row r="113" spans="1:6" x14ac:dyDescent="0.3">
      <c r="A113">
        <f>'PSM output'!H113</f>
        <v>21156.959999999999</v>
      </c>
      <c r="B113">
        <f>'PSM output'!I113</f>
        <v>19993.66</v>
      </c>
      <c r="C113">
        <f>'PSM output'!J113</f>
        <v>18830.37</v>
      </c>
      <c r="D113">
        <f>'PSM output'!K113</f>
        <v>17667.07</v>
      </c>
      <c r="E113">
        <f>'PSM output'!L113</f>
        <v>16503.77</v>
      </c>
      <c r="F113">
        <f>'PSM output'!M113</f>
        <v>15340.47</v>
      </c>
    </row>
    <row r="114" spans="1:6" x14ac:dyDescent="0.3">
      <c r="A114">
        <f>'PSM output'!H114</f>
        <v>24680.47</v>
      </c>
      <c r="B114">
        <f>'PSM output'!I114</f>
        <v>22816.45</v>
      </c>
      <c r="C114">
        <f>'PSM output'!J114</f>
        <v>20952.419999999998</v>
      </c>
      <c r="D114">
        <f>'PSM output'!K114</f>
        <v>19088.400000000001</v>
      </c>
      <c r="E114">
        <f>'PSM output'!L114</f>
        <v>17224.37</v>
      </c>
      <c r="F114">
        <f>'PSM output'!M114</f>
        <v>15360.35</v>
      </c>
    </row>
    <row r="115" spans="1:6" x14ac:dyDescent="0.3">
      <c r="A115">
        <f>'PSM output'!H115</f>
        <v>24185.73</v>
      </c>
      <c r="B115">
        <f>'PSM output'!I115</f>
        <v>22424.080000000002</v>
      </c>
      <c r="C115">
        <f>'PSM output'!J115</f>
        <v>20662.439999999999</v>
      </c>
      <c r="D115">
        <f>'PSM output'!K115</f>
        <v>18900.79</v>
      </c>
      <c r="E115">
        <f>'PSM output'!L115</f>
        <v>17139.13</v>
      </c>
      <c r="F115">
        <f>'PSM output'!M115</f>
        <v>15377.49</v>
      </c>
    </row>
    <row r="116" spans="1:6" x14ac:dyDescent="0.3">
      <c r="A116">
        <f>'PSM output'!H116</f>
        <v>25092.81</v>
      </c>
      <c r="B116">
        <f>'PSM output'!I116</f>
        <v>23161.37</v>
      </c>
      <c r="C116">
        <f>'PSM output'!J116</f>
        <v>21229.919999999998</v>
      </c>
      <c r="D116">
        <f>'PSM output'!K116</f>
        <v>19298.47</v>
      </c>
      <c r="E116">
        <f>'PSM output'!L116</f>
        <v>17367.02</v>
      </c>
      <c r="F116">
        <f>'PSM output'!M116</f>
        <v>15435.57</v>
      </c>
    </row>
    <row r="117" spans="1:6" x14ac:dyDescent="0.3">
      <c r="A117">
        <f>'PSM output'!H117</f>
        <v>22345.67</v>
      </c>
      <c r="B117">
        <f>'PSM output'!I117</f>
        <v>20965.7</v>
      </c>
      <c r="C117">
        <f>'PSM output'!J117</f>
        <v>19585.72</v>
      </c>
      <c r="D117">
        <f>'PSM output'!K117</f>
        <v>18205.740000000002</v>
      </c>
      <c r="E117">
        <f>'PSM output'!L117</f>
        <v>16825.759999999998</v>
      </c>
      <c r="F117">
        <f>'PSM output'!M117</f>
        <v>15445.78</v>
      </c>
    </row>
    <row r="118" spans="1:6" x14ac:dyDescent="0.3">
      <c r="A118">
        <f>'PSM output'!H118</f>
        <v>25404.02</v>
      </c>
      <c r="B118">
        <f>'PSM output'!I118</f>
        <v>23414.38</v>
      </c>
      <c r="C118">
        <f>'PSM output'!J118</f>
        <v>21424.74</v>
      </c>
      <c r="D118">
        <f>'PSM output'!K118</f>
        <v>19435.11</v>
      </c>
      <c r="E118">
        <f>'PSM output'!L118</f>
        <v>17445.47</v>
      </c>
      <c r="F118">
        <f>'PSM output'!M118</f>
        <v>15455.83</v>
      </c>
    </row>
    <row r="119" spans="1:6" x14ac:dyDescent="0.3">
      <c r="A119">
        <f>'PSM output'!H119</f>
        <v>23574.23</v>
      </c>
      <c r="B119">
        <f>'PSM output'!I119</f>
        <v>21990.23</v>
      </c>
      <c r="C119">
        <f>'PSM output'!J119</f>
        <v>20406.240000000002</v>
      </c>
      <c r="D119">
        <f>'PSM output'!K119</f>
        <v>18822.25</v>
      </c>
      <c r="E119">
        <f>'PSM output'!L119</f>
        <v>17238.25</v>
      </c>
      <c r="F119">
        <f>'PSM output'!M119</f>
        <v>15654.26</v>
      </c>
    </row>
    <row r="120" spans="1:6" x14ac:dyDescent="0.3">
      <c r="A120">
        <f>'PSM output'!H120</f>
        <v>24933.33</v>
      </c>
      <c r="B120">
        <f>'PSM output'!I120</f>
        <v>23143.83</v>
      </c>
      <c r="C120">
        <f>'PSM output'!J120</f>
        <v>21354.33</v>
      </c>
      <c r="D120">
        <f>'PSM output'!K120</f>
        <v>19564.84</v>
      </c>
      <c r="E120">
        <f>'PSM output'!L120</f>
        <v>17775.34</v>
      </c>
      <c r="F120">
        <f>'PSM output'!M120</f>
        <v>15985.84</v>
      </c>
    </row>
    <row r="121" spans="1:6" x14ac:dyDescent="0.3">
      <c r="A121">
        <f>'PSM output'!H121</f>
        <v>25112.78</v>
      </c>
      <c r="B121">
        <f>'PSM output'!I121</f>
        <v>23288</v>
      </c>
      <c r="C121">
        <f>'PSM output'!J121</f>
        <v>21463.23</v>
      </c>
      <c r="D121">
        <f>'PSM output'!K121</f>
        <v>19638.45</v>
      </c>
      <c r="E121">
        <f>'PSM output'!L121</f>
        <v>17813.669999999998</v>
      </c>
      <c r="F121">
        <f>'PSM output'!M121</f>
        <v>15988.9</v>
      </c>
    </row>
    <row r="122" spans="1:6" x14ac:dyDescent="0.3">
      <c r="A122">
        <f>'PSM output'!H122</f>
        <v>23397.95</v>
      </c>
      <c r="B122">
        <f>'PSM output'!I122</f>
        <v>21919.23</v>
      </c>
      <c r="C122">
        <f>'PSM output'!J122</f>
        <v>20440.5</v>
      </c>
      <c r="D122">
        <f>'PSM output'!K122</f>
        <v>18961.77</v>
      </c>
      <c r="E122">
        <f>'PSM output'!L122</f>
        <v>17483.04</v>
      </c>
      <c r="F122">
        <f>'PSM output'!M122</f>
        <v>16004.32</v>
      </c>
    </row>
    <row r="123" spans="1:6" x14ac:dyDescent="0.3">
      <c r="A123">
        <f>'PSM output'!H123</f>
        <v>24128.1</v>
      </c>
      <c r="B123">
        <f>'PSM output'!I123</f>
        <v>22507.86</v>
      </c>
      <c r="C123">
        <f>'PSM output'!J123</f>
        <v>20887.62</v>
      </c>
      <c r="D123">
        <f>'PSM output'!K123</f>
        <v>19267.37</v>
      </c>
      <c r="E123">
        <f>'PSM output'!L123</f>
        <v>17647.13</v>
      </c>
      <c r="F123">
        <f>'PSM output'!M123</f>
        <v>16026.89</v>
      </c>
    </row>
    <row r="124" spans="1:6" x14ac:dyDescent="0.3">
      <c r="A124">
        <f>'PSM output'!H124</f>
        <v>25229.38</v>
      </c>
      <c r="B124">
        <f>'PSM output'!I124</f>
        <v>23408.6</v>
      </c>
      <c r="C124">
        <f>'PSM output'!J124</f>
        <v>21587.81</v>
      </c>
      <c r="D124">
        <f>'PSM output'!K124</f>
        <v>19767.03</v>
      </c>
      <c r="E124">
        <f>'PSM output'!L124</f>
        <v>17946.240000000002</v>
      </c>
      <c r="F124">
        <f>'PSM output'!M124</f>
        <v>16125.45</v>
      </c>
    </row>
    <row r="125" spans="1:6" x14ac:dyDescent="0.3">
      <c r="A125">
        <f>'PSM output'!H125</f>
        <v>23487.7</v>
      </c>
      <c r="B125">
        <f>'PSM output'!I125</f>
        <v>22024.66</v>
      </c>
      <c r="C125">
        <f>'PSM output'!J125</f>
        <v>20561.62</v>
      </c>
      <c r="D125">
        <f>'PSM output'!K125</f>
        <v>19098.580000000002</v>
      </c>
      <c r="E125">
        <f>'PSM output'!L125</f>
        <v>17635.53</v>
      </c>
      <c r="F125">
        <f>'PSM output'!M125</f>
        <v>16172.49</v>
      </c>
    </row>
    <row r="126" spans="1:6" x14ac:dyDescent="0.3">
      <c r="A126">
        <f>'PSM output'!H126</f>
        <v>26263.73</v>
      </c>
      <c r="B126">
        <f>'PSM output'!I126</f>
        <v>24267.61</v>
      </c>
      <c r="C126">
        <f>'PSM output'!J126</f>
        <v>22271.49</v>
      </c>
      <c r="D126">
        <f>'PSM output'!K126</f>
        <v>20275.37</v>
      </c>
      <c r="E126">
        <f>'PSM output'!L126</f>
        <v>18279.240000000002</v>
      </c>
      <c r="F126">
        <f>'PSM output'!M126</f>
        <v>16283.12</v>
      </c>
    </row>
    <row r="127" spans="1:6" x14ac:dyDescent="0.3">
      <c r="A127">
        <f>'PSM output'!H127</f>
        <v>24525.85</v>
      </c>
      <c r="B127">
        <f>'PSM output'!I127</f>
        <v>22887.49</v>
      </c>
      <c r="C127">
        <f>'PSM output'!J127</f>
        <v>21249.13</v>
      </c>
      <c r="D127">
        <f>'PSM output'!K127</f>
        <v>19610.759999999998</v>
      </c>
      <c r="E127">
        <f>'PSM output'!L127</f>
        <v>17972.400000000001</v>
      </c>
      <c r="F127">
        <f>'PSM output'!M127</f>
        <v>16334.04</v>
      </c>
    </row>
    <row r="128" spans="1:6" x14ac:dyDescent="0.3">
      <c r="A128">
        <f>'PSM output'!H128</f>
        <v>23965.8</v>
      </c>
      <c r="B128">
        <f>'PSM output'!I128</f>
        <v>22456.48</v>
      </c>
      <c r="C128">
        <f>'PSM output'!J128</f>
        <v>20947.16</v>
      </c>
      <c r="D128">
        <f>'PSM output'!K128</f>
        <v>19437.84</v>
      </c>
      <c r="E128">
        <f>'PSM output'!L128</f>
        <v>17928.52</v>
      </c>
      <c r="F128">
        <f>'PSM output'!M128</f>
        <v>16419.2</v>
      </c>
    </row>
    <row r="129" spans="1:6" x14ac:dyDescent="0.3">
      <c r="A129">
        <f>'PSM output'!H129</f>
        <v>25716.7</v>
      </c>
      <c r="B129">
        <f>'PSM output'!I129</f>
        <v>23857.25</v>
      </c>
      <c r="C129">
        <f>'PSM output'!J129</f>
        <v>21997.8</v>
      </c>
      <c r="D129">
        <f>'PSM output'!K129</f>
        <v>20138.349999999999</v>
      </c>
      <c r="E129">
        <f>'PSM output'!L129</f>
        <v>18278.900000000001</v>
      </c>
      <c r="F129">
        <f>'PSM output'!M129</f>
        <v>16419.45</v>
      </c>
    </row>
    <row r="130" spans="1:6" x14ac:dyDescent="0.3">
      <c r="A130">
        <f>'PSM output'!H130</f>
        <v>25618.38</v>
      </c>
      <c r="B130">
        <f>'PSM output'!I130</f>
        <v>23823.29</v>
      </c>
      <c r="C130">
        <f>'PSM output'!J130</f>
        <v>22028.21</v>
      </c>
      <c r="D130">
        <f>'PSM output'!K130</f>
        <v>20233.13</v>
      </c>
      <c r="E130">
        <f>'PSM output'!L130</f>
        <v>18438.05</v>
      </c>
      <c r="F130">
        <f>'PSM output'!M130</f>
        <v>16642.97</v>
      </c>
    </row>
    <row r="131" spans="1:6" x14ac:dyDescent="0.3">
      <c r="A131">
        <f>'PSM output'!H131</f>
        <v>25832.99</v>
      </c>
      <c r="B131">
        <f>'PSM output'!I131</f>
        <v>24004.21</v>
      </c>
      <c r="C131">
        <f>'PSM output'!J131</f>
        <v>22175.42</v>
      </c>
      <c r="D131">
        <f>'PSM output'!K131</f>
        <v>20346.64</v>
      </c>
      <c r="E131">
        <f>'PSM output'!L131</f>
        <v>18517.86</v>
      </c>
      <c r="F131">
        <f>'PSM output'!M131</f>
        <v>16689.07</v>
      </c>
    </row>
    <row r="132" spans="1:6" x14ac:dyDescent="0.3">
      <c r="A132">
        <f>'PSM output'!H132</f>
        <v>25574.16</v>
      </c>
      <c r="B132">
        <f>'PSM output'!I132</f>
        <v>23804.45</v>
      </c>
      <c r="C132">
        <f>'PSM output'!J132</f>
        <v>22034.74</v>
      </c>
      <c r="D132">
        <f>'PSM output'!K132</f>
        <v>20265.03</v>
      </c>
      <c r="E132">
        <f>'PSM output'!L132</f>
        <v>18495.310000000001</v>
      </c>
      <c r="F132">
        <f>'PSM output'!M132</f>
        <v>16725.599999999999</v>
      </c>
    </row>
    <row r="133" spans="1:6" x14ac:dyDescent="0.3">
      <c r="A133">
        <f>'PSM output'!H133</f>
        <v>24992.7</v>
      </c>
      <c r="B133">
        <f>'PSM output'!I133</f>
        <v>23342.83</v>
      </c>
      <c r="C133">
        <f>'PSM output'!J133</f>
        <v>21692.959999999999</v>
      </c>
      <c r="D133">
        <f>'PSM output'!K133</f>
        <v>20043.09</v>
      </c>
      <c r="E133">
        <f>'PSM output'!L133</f>
        <v>18393.22</v>
      </c>
      <c r="F133">
        <f>'PSM output'!M133</f>
        <v>16743.349999999999</v>
      </c>
    </row>
    <row r="134" spans="1:6" x14ac:dyDescent="0.3">
      <c r="A134">
        <f>'PSM output'!H134</f>
        <v>23614.77</v>
      </c>
      <c r="B134">
        <f>'PSM output'!I134</f>
        <v>22260.61</v>
      </c>
      <c r="C134">
        <f>'PSM output'!J134</f>
        <v>20906.45</v>
      </c>
      <c r="D134">
        <f>'PSM output'!K134</f>
        <v>19552.29</v>
      </c>
      <c r="E134">
        <f>'PSM output'!L134</f>
        <v>18198.13</v>
      </c>
      <c r="F134">
        <f>'PSM output'!M134</f>
        <v>16843.97</v>
      </c>
    </row>
    <row r="135" spans="1:6" x14ac:dyDescent="0.3">
      <c r="A135">
        <f>'PSM output'!H135</f>
        <v>23231.89</v>
      </c>
      <c r="B135">
        <f>'PSM output'!I135</f>
        <v>21956.7</v>
      </c>
      <c r="C135">
        <f>'PSM output'!J135</f>
        <v>20681.52</v>
      </c>
      <c r="D135">
        <f>'PSM output'!K135</f>
        <v>19406.330000000002</v>
      </c>
      <c r="E135">
        <f>'PSM output'!L135</f>
        <v>18131.14</v>
      </c>
      <c r="F135">
        <f>'PSM output'!M135</f>
        <v>16855.95</v>
      </c>
    </row>
    <row r="136" spans="1:6" x14ac:dyDescent="0.3">
      <c r="A136">
        <f>'PSM output'!H136</f>
        <v>24124.03</v>
      </c>
      <c r="B136">
        <f>'PSM output'!I136</f>
        <v>22699.38</v>
      </c>
      <c r="C136">
        <f>'PSM output'!J136</f>
        <v>21274.720000000001</v>
      </c>
      <c r="D136">
        <f>'PSM output'!K136</f>
        <v>19850.060000000001</v>
      </c>
      <c r="E136">
        <f>'PSM output'!L136</f>
        <v>18425.400000000001</v>
      </c>
      <c r="F136">
        <f>'PSM output'!M136</f>
        <v>17000.75</v>
      </c>
    </row>
    <row r="137" spans="1:6" x14ac:dyDescent="0.3">
      <c r="A137">
        <f>'PSM output'!H137</f>
        <v>25099.27</v>
      </c>
      <c r="B137">
        <f>'PSM output'!I137</f>
        <v>23490.2</v>
      </c>
      <c r="C137">
        <f>'PSM output'!J137</f>
        <v>21881.119999999999</v>
      </c>
      <c r="D137">
        <f>'PSM output'!K137</f>
        <v>20272.04</v>
      </c>
      <c r="E137">
        <f>'PSM output'!L137</f>
        <v>18662.97</v>
      </c>
      <c r="F137">
        <f>'PSM output'!M137</f>
        <v>17053.89</v>
      </c>
    </row>
    <row r="138" spans="1:6" x14ac:dyDescent="0.3">
      <c r="A138">
        <f>'PSM output'!H138</f>
        <v>24633.93</v>
      </c>
      <c r="B138">
        <f>'PSM output'!I138</f>
        <v>23157.83</v>
      </c>
      <c r="C138">
        <f>'PSM output'!J138</f>
        <v>21681.73</v>
      </c>
      <c r="D138">
        <f>'PSM output'!K138</f>
        <v>20205.63</v>
      </c>
      <c r="E138">
        <f>'PSM output'!L138</f>
        <v>18729.52</v>
      </c>
      <c r="F138">
        <f>'PSM output'!M138</f>
        <v>17253.419999999998</v>
      </c>
    </row>
    <row r="139" spans="1:6" x14ac:dyDescent="0.3">
      <c r="A139">
        <f>'PSM output'!H139</f>
        <v>26379.78</v>
      </c>
      <c r="B139">
        <f>'PSM output'!I139</f>
        <v>24572.560000000001</v>
      </c>
      <c r="C139">
        <f>'PSM output'!J139</f>
        <v>22765.34</v>
      </c>
      <c r="D139">
        <f>'PSM output'!K139</f>
        <v>20958.13</v>
      </c>
      <c r="E139">
        <f>'PSM output'!L139</f>
        <v>19150.91</v>
      </c>
      <c r="F139">
        <f>'PSM output'!M139</f>
        <v>17343.689999999999</v>
      </c>
    </row>
    <row r="140" spans="1:6" x14ac:dyDescent="0.3">
      <c r="A140">
        <f>'PSM output'!H140</f>
        <v>27191.200000000001</v>
      </c>
      <c r="B140">
        <f>'PSM output'!I140</f>
        <v>25237.98</v>
      </c>
      <c r="C140">
        <f>'PSM output'!J140</f>
        <v>23284.77</v>
      </c>
      <c r="D140">
        <f>'PSM output'!K140</f>
        <v>21331.55</v>
      </c>
      <c r="E140">
        <f>'PSM output'!L140</f>
        <v>19378.330000000002</v>
      </c>
      <c r="F140">
        <f>'PSM output'!M140</f>
        <v>17425.11</v>
      </c>
    </row>
    <row r="141" spans="1:6" x14ac:dyDescent="0.3">
      <c r="A141">
        <f>'PSM output'!H141</f>
        <v>26911.23</v>
      </c>
      <c r="B141">
        <f>'PSM output'!I141</f>
        <v>25025.61</v>
      </c>
      <c r="C141">
        <f>'PSM output'!J141</f>
        <v>23139.99</v>
      </c>
      <c r="D141">
        <f>'PSM output'!K141</f>
        <v>21254.37</v>
      </c>
      <c r="E141">
        <f>'PSM output'!L141</f>
        <v>19368.75</v>
      </c>
      <c r="F141">
        <f>'PSM output'!M141</f>
        <v>17483.13</v>
      </c>
    </row>
    <row r="142" spans="1:6" x14ac:dyDescent="0.3">
      <c r="A142">
        <f>'PSM output'!H142</f>
        <v>26803.3</v>
      </c>
      <c r="B142">
        <f>'PSM output'!I142</f>
        <v>24955.119999999999</v>
      </c>
      <c r="C142">
        <f>'PSM output'!J142</f>
        <v>23106.94</v>
      </c>
      <c r="D142">
        <f>'PSM output'!K142</f>
        <v>21258.75</v>
      </c>
      <c r="E142">
        <f>'PSM output'!L142</f>
        <v>19410.57</v>
      </c>
      <c r="F142">
        <f>'PSM output'!M142</f>
        <v>17562.38</v>
      </c>
    </row>
    <row r="143" spans="1:6" x14ac:dyDescent="0.3">
      <c r="A143">
        <f>'PSM output'!H143</f>
        <v>25474.44</v>
      </c>
      <c r="B143">
        <f>'PSM output'!I143</f>
        <v>23908.49</v>
      </c>
      <c r="C143">
        <f>'PSM output'!J143</f>
        <v>22342.55</v>
      </c>
      <c r="D143">
        <f>'PSM output'!K143</f>
        <v>20776.599999999999</v>
      </c>
      <c r="E143">
        <f>'PSM output'!L143</f>
        <v>19210.66</v>
      </c>
      <c r="F143">
        <f>'PSM output'!M143</f>
        <v>17644.71</v>
      </c>
    </row>
    <row r="144" spans="1:6" x14ac:dyDescent="0.3">
      <c r="A144">
        <f>'PSM output'!H144</f>
        <v>27443.200000000001</v>
      </c>
      <c r="B144">
        <f>'PSM output'!I144</f>
        <v>25487.05</v>
      </c>
      <c r="C144">
        <f>'PSM output'!J144</f>
        <v>23530.89</v>
      </c>
      <c r="D144">
        <f>'PSM output'!K144</f>
        <v>21574.74</v>
      </c>
      <c r="E144">
        <f>'PSM output'!L144</f>
        <v>19618.580000000002</v>
      </c>
      <c r="F144">
        <f>'PSM output'!M144</f>
        <v>17662.43</v>
      </c>
    </row>
    <row r="145" spans="1:6" x14ac:dyDescent="0.3">
      <c r="A145">
        <f>'PSM output'!H145</f>
        <v>24289.35</v>
      </c>
      <c r="B145">
        <f>'PSM output'!I145</f>
        <v>22983.21</v>
      </c>
      <c r="C145">
        <f>'PSM output'!J145</f>
        <v>21677.08</v>
      </c>
      <c r="D145">
        <f>'PSM output'!K145</f>
        <v>20370.939999999999</v>
      </c>
      <c r="E145">
        <f>'PSM output'!L145</f>
        <v>19064.8</v>
      </c>
      <c r="F145">
        <f>'PSM output'!M145</f>
        <v>17758.669999999998</v>
      </c>
    </row>
    <row r="146" spans="1:6" x14ac:dyDescent="0.3">
      <c r="A146">
        <f>'PSM output'!H146</f>
        <v>24189.91</v>
      </c>
      <c r="B146">
        <f>'PSM output'!I146</f>
        <v>22903.75</v>
      </c>
      <c r="C146">
        <f>'PSM output'!J146</f>
        <v>21617.59</v>
      </c>
      <c r="D146">
        <f>'PSM output'!K146</f>
        <v>20331.43</v>
      </c>
      <c r="E146">
        <f>'PSM output'!L146</f>
        <v>19045.28</v>
      </c>
      <c r="F146">
        <f>'PSM output'!M146</f>
        <v>17759.12</v>
      </c>
    </row>
    <row r="147" spans="1:6" x14ac:dyDescent="0.3">
      <c r="A147">
        <f>'PSM output'!H147</f>
        <v>26620.55</v>
      </c>
      <c r="B147">
        <f>'PSM output'!I147</f>
        <v>24879.02</v>
      </c>
      <c r="C147">
        <f>'PSM output'!J147</f>
        <v>23137.49</v>
      </c>
      <c r="D147">
        <f>'PSM output'!K147</f>
        <v>21395.96</v>
      </c>
      <c r="E147">
        <f>'PSM output'!L147</f>
        <v>19654.43</v>
      </c>
      <c r="F147">
        <f>'PSM output'!M147</f>
        <v>17912.900000000001</v>
      </c>
    </row>
    <row r="148" spans="1:6" x14ac:dyDescent="0.3">
      <c r="A148">
        <f>'PSM output'!H148</f>
        <v>26506.45</v>
      </c>
      <c r="B148">
        <f>'PSM output'!I148</f>
        <v>24805.31</v>
      </c>
      <c r="C148">
        <f>'PSM output'!J148</f>
        <v>23104.17</v>
      </c>
      <c r="D148">
        <f>'PSM output'!K148</f>
        <v>21403.040000000001</v>
      </c>
      <c r="E148">
        <f>'PSM output'!L148</f>
        <v>19701.900000000001</v>
      </c>
      <c r="F148">
        <f>'PSM output'!M148</f>
        <v>18000.759999999998</v>
      </c>
    </row>
    <row r="149" spans="1:6" x14ac:dyDescent="0.3">
      <c r="A149">
        <f>'PSM output'!H149</f>
        <v>26691.85</v>
      </c>
      <c r="B149">
        <f>'PSM output'!I149</f>
        <v>24961.45</v>
      </c>
      <c r="C149">
        <f>'PSM output'!J149</f>
        <v>23231.05</v>
      </c>
      <c r="D149">
        <f>'PSM output'!K149</f>
        <v>21500.65</v>
      </c>
      <c r="E149">
        <f>'PSM output'!L149</f>
        <v>19770.25</v>
      </c>
      <c r="F149">
        <f>'PSM output'!M149</f>
        <v>18039.84</v>
      </c>
    </row>
    <row r="150" spans="1:6" x14ac:dyDescent="0.3">
      <c r="A150">
        <f>'PSM output'!H150</f>
        <v>25567.29</v>
      </c>
      <c r="B150">
        <f>'PSM output'!I150</f>
        <v>24078.73</v>
      </c>
      <c r="C150">
        <f>'PSM output'!J150</f>
        <v>22590.17</v>
      </c>
      <c r="D150">
        <f>'PSM output'!K150</f>
        <v>21101.61</v>
      </c>
      <c r="E150">
        <f>'PSM output'!L150</f>
        <v>19613.05</v>
      </c>
      <c r="F150">
        <f>'PSM output'!M150</f>
        <v>18124.490000000002</v>
      </c>
    </row>
    <row r="151" spans="1:6" x14ac:dyDescent="0.3">
      <c r="A151">
        <f>'PSM output'!H151</f>
        <v>23887.62</v>
      </c>
      <c r="B151">
        <f>'PSM output'!I151</f>
        <v>22743.14</v>
      </c>
      <c r="C151">
        <f>'PSM output'!J151</f>
        <v>21598.66</v>
      </c>
      <c r="D151">
        <f>'PSM output'!K151</f>
        <v>20454.189999999999</v>
      </c>
      <c r="E151">
        <f>'PSM output'!L151</f>
        <v>19309.71</v>
      </c>
      <c r="F151">
        <f>'PSM output'!M151</f>
        <v>18165.23</v>
      </c>
    </row>
    <row r="152" spans="1:6" x14ac:dyDescent="0.3">
      <c r="A152">
        <f>'PSM output'!H152</f>
        <v>25840.46</v>
      </c>
      <c r="B152">
        <f>'PSM output'!I152</f>
        <v>24318.78</v>
      </c>
      <c r="C152">
        <f>'PSM output'!J152</f>
        <v>22797.09</v>
      </c>
      <c r="D152">
        <f>'PSM output'!K152</f>
        <v>21275.41</v>
      </c>
      <c r="E152">
        <f>'PSM output'!L152</f>
        <v>19753.72</v>
      </c>
      <c r="F152">
        <f>'PSM output'!M152</f>
        <v>18232.04</v>
      </c>
    </row>
    <row r="153" spans="1:6" x14ac:dyDescent="0.3">
      <c r="A153">
        <f>'PSM output'!H153</f>
        <v>25974.16</v>
      </c>
      <c r="B153">
        <f>'PSM output'!I153</f>
        <v>24439.93</v>
      </c>
      <c r="C153">
        <f>'PSM output'!J153</f>
        <v>22905.69</v>
      </c>
      <c r="D153">
        <f>'PSM output'!K153</f>
        <v>21371.46</v>
      </c>
      <c r="E153">
        <f>'PSM output'!L153</f>
        <v>19837.22</v>
      </c>
      <c r="F153">
        <f>'PSM output'!M153</f>
        <v>18302.990000000002</v>
      </c>
    </row>
    <row r="154" spans="1:6" x14ac:dyDescent="0.3">
      <c r="A154">
        <f>'PSM output'!H154</f>
        <v>27266.79</v>
      </c>
      <c r="B154">
        <f>'PSM output'!I154</f>
        <v>25495.16</v>
      </c>
      <c r="C154">
        <f>'PSM output'!J154</f>
        <v>23723.53</v>
      </c>
      <c r="D154">
        <f>'PSM output'!K154</f>
        <v>21951.9</v>
      </c>
      <c r="E154">
        <f>'PSM output'!L154</f>
        <v>20180.27</v>
      </c>
      <c r="F154">
        <f>'PSM output'!M154</f>
        <v>18408.64</v>
      </c>
    </row>
    <row r="155" spans="1:6" x14ac:dyDescent="0.3">
      <c r="A155">
        <f>'PSM output'!H155</f>
        <v>28123.13</v>
      </c>
      <c r="B155">
        <f>'PSM output'!I155</f>
        <v>26180.959999999999</v>
      </c>
      <c r="C155">
        <f>'PSM output'!J155</f>
        <v>24238.799999999999</v>
      </c>
      <c r="D155">
        <f>'PSM output'!K155</f>
        <v>22296.639999999999</v>
      </c>
      <c r="E155">
        <f>'PSM output'!L155</f>
        <v>20354.47</v>
      </c>
      <c r="F155">
        <f>'PSM output'!M155</f>
        <v>18412.310000000001</v>
      </c>
    </row>
    <row r="156" spans="1:6" x14ac:dyDescent="0.3">
      <c r="A156">
        <f>'PSM output'!H156</f>
        <v>25940.27</v>
      </c>
      <c r="B156">
        <f>'PSM output'!I156</f>
        <v>24436.36</v>
      </c>
      <c r="C156">
        <f>'PSM output'!J156</f>
        <v>22932.45</v>
      </c>
      <c r="D156">
        <f>'PSM output'!K156</f>
        <v>21428.54</v>
      </c>
      <c r="E156">
        <f>'PSM output'!L156</f>
        <v>19924.63</v>
      </c>
      <c r="F156">
        <f>'PSM output'!M156</f>
        <v>18420.71</v>
      </c>
    </row>
    <row r="157" spans="1:6" x14ac:dyDescent="0.3">
      <c r="A157">
        <f>'PSM output'!H157</f>
        <v>23527.08</v>
      </c>
      <c r="B157">
        <f>'PSM output'!I157</f>
        <v>22547.93</v>
      </c>
      <c r="C157">
        <f>'PSM output'!J157</f>
        <v>21568.78</v>
      </c>
      <c r="D157">
        <f>'PSM output'!K157</f>
        <v>20589.62</v>
      </c>
      <c r="E157">
        <f>'PSM output'!L157</f>
        <v>19610.47</v>
      </c>
      <c r="F157">
        <f>'PSM output'!M157</f>
        <v>18631.32</v>
      </c>
    </row>
    <row r="158" spans="1:6" x14ac:dyDescent="0.3">
      <c r="A158">
        <f>'PSM output'!H158</f>
        <v>26792.79</v>
      </c>
      <c r="B158">
        <f>'PSM output'!I158</f>
        <v>25206.12</v>
      </c>
      <c r="C158">
        <f>'PSM output'!J158</f>
        <v>23619.45</v>
      </c>
      <c r="D158">
        <f>'PSM output'!K158</f>
        <v>22032.77</v>
      </c>
      <c r="E158">
        <f>'PSM output'!L158</f>
        <v>20446.099999999999</v>
      </c>
      <c r="F158">
        <f>'PSM output'!M158</f>
        <v>18859.43</v>
      </c>
    </row>
    <row r="159" spans="1:6" x14ac:dyDescent="0.3">
      <c r="A159">
        <f>'PSM output'!H159</f>
        <v>26324.720000000001</v>
      </c>
      <c r="B159">
        <f>'PSM output'!I159</f>
        <v>24833.22</v>
      </c>
      <c r="C159">
        <f>'PSM output'!J159</f>
        <v>23341.73</v>
      </c>
      <c r="D159">
        <f>'PSM output'!K159</f>
        <v>21850.23</v>
      </c>
      <c r="E159">
        <f>'PSM output'!L159</f>
        <v>20358.73</v>
      </c>
      <c r="F159">
        <f>'PSM output'!M159</f>
        <v>18867.240000000002</v>
      </c>
    </row>
    <row r="160" spans="1:6" x14ac:dyDescent="0.3">
      <c r="A160">
        <f>'PSM output'!H160</f>
        <v>25259.16</v>
      </c>
      <c r="B160">
        <f>'PSM output'!I160</f>
        <v>23984.79</v>
      </c>
      <c r="C160">
        <f>'PSM output'!J160</f>
        <v>22710.42</v>
      </c>
      <c r="D160">
        <f>'PSM output'!K160</f>
        <v>21436.04</v>
      </c>
      <c r="E160">
        <f>'PSM output'!L160</f>
        <v>20161.669999999998</v>
      </c>
      <c r="F160">
        <f>'PSM output'!M160</f>
        <v>18887.3</v>
      </c>
    </row>
    <row r="161" spans="1:6" x14ac:dyDescent="0.3">
      <c r="A161">
        <f>'PSM output'!H161</f>
        <v>27325.279999999999</v>
      </c>
      <c r="B161">
        <f>'PSM output'!I161</f>
        <v>25650.65</v>
      </c>
      <c r="C161">
        <f>'PSM output'!J161</f>
        <v>23976.03</v>
      </c>
      <c r="D161">
        <f>'PSM output'!K161</f>
        <v>22301.4</v>
      </c>
      <c r="E161">
        <f>'PSM output'!L161</f>
        <v>20626.77</v>
      </c>
      <c r="F161">
        <f>'PSM output'!M161</f>
        <v>18952.150000000001</v>
      </c>
    </row>
    <row r="162" spans="1:6" x14ac:dyDescent="0.3">
      <c r="A162">
        <f>'PSM output'!H162</f>
        <v>25737.13</v>
      </c>
      <c r="B162">
        <f>'PSM output'!I162</f>
        <v>24401.18</v>
      </c>
      <c r="C162">
        <f>'PSM output'!J162</f>
        <v>23065.23</v>
      </c>
      <c r="D162">
        <f>'PSM output'!K162</f>
        <v>21729.279999999999</v>
      </c>
      <c r="E162">
        <f>'PSM output'!L162</f>
        <v>20393.330000000002</v>
      </c>
      <c r="F162">
        <f>'PSM output'!M162</f>
        <v>19057.38</v>
      </c>
    </row>
    <row r="163" spans="1:6" x14ac:dyDescent="0.3">
      <c r="A163">
        <f>'PSM output'!H163</f>
        <v>26017.9</v>
      </c>
      <c r="B163">
        <f>'PSM output'!I163</f>
        <v>24635.46</v>
      </c>
      <c r="C163">
        <f>'PSM output'!J163</f>
        <v>23253.03</v>
      </c>
      <c r="D163">
        <f>'PSM output'!K163</f>
        <v>21870.6</v>
      </c>
      <c r="E163">
        <f>'PSM output'!L163</f>
        <v>20488.16</v>
      </c>
      <c r="F163">
        <f>'PSM output'!M163</f>
        <v>19105.73</v>
      </c>
    </row>
    <row r="164" spans="1:6" x14ac:dyDescent="0.3">
      <c r="A164">
        <f>'PSM output'!H164</f>
        <v>23269.37</v>
      </c>
      <c r="B164">
        <f>'PSM output'!I164</f>
        <v>22446.720000000001</v>
      </c>
      <c r="C164">
        <f>'PSM output'!J164</f>
        <v>21624.07</v>
      </c>
      <c r="D164">
        <f>'PSM output'!K164</f>
        <v>20801.419999999998</v>
      </c>
      <c r="E164">
        <f>'PSM output'!L164</f>
        <v>19978.78</v>
      </c>
      <c r="F164">
        <f>'PSM output'!M164</f>
        <v>19156.13</v>
      </c>
    </row>
    <row r="165" spans="1:6" x14ac:dyDescent="0.3">
      <c r="A165">
        <f>'PSM output'!H165</f>
        <v>25643.31</v>
      </c>
      <c r="B165">
        <f>'PSM output'!I165</f>
        <v>24348.57</v>
      </c>
      <c r="C165">
        <f>'PSM output'!J165</f>
        <v>23053.83</v>
      </c>
      <c r="D165">
        <f>'PSM output'!K165</f>
        <v>21759.1</v>
      </c>
      <c r="E165">
        <f>'PSM output'!L165</f>
        <v>20464.36</v>
      </c>
      <c r="F165">
        <f>'PSM output'!M165</f>
        <v>19169.62</v>
      </c>
    </row>
    <row r="166" spans="1:6" x14ac:dyDescent="0.3">
      <c r="A166">
        <f>'PSM output'!H166</f>
        <v>27509.95</v>
      </c>
      <c r="B166">
        <f>'PSM output'!I166</f>
        <v>25864.38</v>
      </c>
      <c r="C166">
        <f>'PSM output'!J166</f>
        <v>24218.81</v>
      </c>
      <c r="D166">
        <f>'PSM output'!K166</f>
        <v>22573.24</v>
      </c>
      <c r="E166">
        <f>'PSM output'!L166</f>
        <v>20927.669999999998</v>
      </c>
      <c r="F166">
        <f>'PSM output'!M166</f>
        <v>19282.099999999999</v>
      </c>
    </row>
    <row r="167" spans="1:6" x14ac:dyDescent="0.3">
      <c r="A167">
        <f>'PSM output'!H167</f>
        <v>29209.17</v>
      </c>
      <c r="B167">
        <f>'PSM output'!I167</f>
        <v>27226.06</v>
      </c>
      <c r="C167">
        <f>'PSM output'!J167</f>
        <v>25242.94</v>
      </c>
      <c r="D167">
        <f>'PSM output'!K167</f>
        <v>23259.83</v>
      </c>
      <c r="E167">
        <f>'PSM output'!L167</f>
        <v>21276.71</v>
      </c>
      <c r="F167">
        <f>'PSM output'!M167</f>
        <v>19293.599999999999</v>
      </c>
    </row>
    <row r="168" spans="1:6" x14ac:dyDescent="0.3">
      <c r="A168">
        <f>'PSM output'!H168</f>
        <v>26281.919999999998</v>
      </c>
      <c r="B168">
        <f>'PSM output'!I168</f>
        <v>24893.24</v>
      </c>
      <c r="C168">
        <f>'PSM output'!J168</f>
        <v>23504.57</v>
      </c>
      <c r="D168">
        <f>'PSM output'!K168</f>
        <v>22115.89</v>
      </c>
      <c r="E168">
        <f>'PSM output'!L168</f>
        <v>20727.21</v>
      </c>
      <c r="F168">
        <f>'PSM output'!M168</f>
        <v>19338.54</v>
      </c>
    </row>
    <row r="169" spans="1:6" x14ac:dyDescent="0.3">
      <c r="A169">
        <f>'PSM output'!H169</f>
        <v>28225.55</v>
      </c>
      <c r="B169">
        <f>'PSM output'!I169</f>
        <v>26457.49</v>
      </c>
      <c r="C169">
        <f>'PSM output'!J169</f>
        <v>24689.43</v>
      </c>
      <c r="D169">
        <f>'PSM output'!K169</f>
        <v>22921.37</v>
      </c>
      <c r="E169">
        <f>'PSM output'!L169</f>
        <v>21153.31</v>
      </c>
      <c r="F169">
        <f>'PSM output'!M169</f>
        <v>19385.25</v>
      </c>
    </row>
    <row r="170" spans="1:6" x14ac:dyDescent="0.3">
      <c r="A170">
        <f>'PSM output'!H170</f>
        <v>25836.91</v>
      </c>
      <c r="B170">
        <f>'PSM output'!I170</f>
        <v>24588.959999999999</v>
      </c>
      <c r="C170">
        <f>'PSM output'!J170</f>
        <v>23341</v>
      </c>
      <c r="D170">
        <f>'PSM output'!K170</f>
        <v>22093.040000000001</v>
      </c>
      <c r="E170">
        <f>'PSM output'!L170</f>
        <v>20845.09</v>
      </c>
      <c r="F170">
        <f>'PSM output'!M170</f>
        <v>19597.13</v>
      </c>
    </row>
    <row r="171" spans="1:6" x14ac:dyDescent="0.3">
      <c r="A171">
        <f>'PSM output'!H171</f>
        <v>27012.66</v>
      </c>
      <c r="B171">
        <f>'PSM output'!I171</f>
        <v>25533.919999999998</v>
      </c>
      <c r="C171">
        <f>'PSM output'!J171</f>
        <v>24055.18</v>
      </c>
      <c r="D171">
        <f>'PSM output'!K171</f>
        <v>22576.44</v>
      </c>
      <c r="E171">
        <f>'PSM output'!L171</f>
        <v>21097.7</v>
      </c>
      <c r="F171">
        <f>'PSM output'!M171</f>
        <v>19618.95</v>
      </c>
    </row>
    <row r="172" spans="1:6" x14ac:dyDescent="0.3">
      <c r="A172">
        <f>'PSM output'!H172</f>
        <v>27406.38</v>
      </c>
      <c r="B172">
        <f>'PSM output'!I172</f>
        <v>25854.29</v>
      </c>
      <c r="C172">
        <f>'PSM output'!J172</f>
        <v>24302.2</v>
      </c>
      <c r="D172">
        <f>'PSM output'!K172</f>
        <v>22750.11</v>
      </c>
      <c r="E172">
        <f>'PSM output'!L172</f>
        <v>21198.02</v>
      </c>
      <c r="F172">
        <f>'PSM output'!M172</f>
        <v>19645.93</v>
      </c>
    </row>
    <row r="173" spans="1:6" x14ac:dyDescent="0.3">
      <c r="A173">
        <f>'PSM output'!H173</f>
        <v>26022.98</v>
      </c>
      <c r="B173">
        <f>'PSM output'!I173</f>
        <v>24770.83</v>
      </c>
      <c r="C173">
        <f>'PSM output'!J173</f>
        <v>23518.68</v>
      </c>
      <c r="D173">
        <f>'PSM output'!K173</f>
        <v>22266.53</v>
      </c>
      <c r="E173">
        <f>'PSM output'!L173</f>
        <v>21014.38</v>
      </c>
      <c r="F173">
        <f>'PSM output'!M173</f>
        <v>19762.23</v>
      </c>
    </row>
    <row r="174" spans="1:6" x14ac:dyDescent="0.3">
      <c r="A174">
        <f>'PSM output'!H174</f>
        <v>26818.04</v>
      </c>
      <c r="B174">
        <f>'PSM output'!I174</f>
        <v>25419.71</v>
      </c>
      <c r="C174">
        <f>'PSM output'!J174</f>
        <v>24021.38</v>
      </c>
      <c r="D174">
        <f>'PSM output'!K174</f>
        <v>22623.05</v>
      </c>
      <c r="E174">
        <f>'PSM output'!L174</f>
        <v>21224.720000000001</v>
      </c>
      <c r="F174">
        <f>'PSM output'!M174</f>
        <v>19826.39</v>
      </c>
    </row>
    <row r="175" spans="1:6" x14ac:dyDescent="0.3">
      <c r="A175">
        <f>'PSM output'!H175</f>
        <v>28530.34</v>
      </c>
      <c r="B175">
        <f>'PSM output'!I175</f>
        <v>26819.23</v>
      </c>
      <c r="C175">
        <f>'PSM output'!J175</f>
        <v>25108.12</v>
      </c>
      <c r="D175">
        <f>'PSM output'!K175</f>
        <v>23397.01</v>
      </c>
      <c r="E175">
        <f>'PSM output'!L175</f>
        <v>21685.9</v>
      </c>
      <c r="F175">
        <f>'PSM output'!M175</f>
        <v>19974.79</v>
      </c>
    </row>
    <row r="176" spans="1:6" x14ac:dyDescent="0.3">
      <c r="A176">
        <f>'PSM output'!H176</f>
        <v>26767.87</v>
      </c>
      <c r="B176">
        <f>'PSM output'!I176</f>
        <v>25410.61</v>
      </c>
      <c r="C176">
        <f>'PSM output'!J176</f>
        <v>24053.360000000001</v>
      </c>
      <c r="D176">
        <f>'PSM output'!K176</f>
        <v>22696.1</v>
      </c>
      <c r="E176">
        <f>'PSM output'!L176</f>
        <v>21338.84</v>
      </c>
      <c r="F176">
        <f>'PSM output'!M176</f>
        <v>19981.59</v>
      </c>
    </row>
    <row r="177" spans="1:6" x14ac:dyDescent="0.3">
      <c r="A177">
        <f>'PSM output'!H177</f>
        <v>26629.16</v>
      </c>
      <c r="B177">
        <f>'PSM output'!I177</f>
        <v>25341.55</v>
      </c>
      <c r="C177">
        <f>'PSM output'!J177</f>
        <v>24053.94</v>
      </c>
      <c r="D177">
        <f>'PSM output'!K177</f>
        <v>22766.33</v>
      </c>
      <c r="E177">
        <f>'PSM output'!L177</f>
        <v>21478.71</v>
      </c>
      <c r="F177">
        <f>'PSM output'!M177</f>
        <v>20191.099999999999</v>
      </c>
    </row>
    <row r="178" spans="1:6" x14ac:dyDescent="0.3">
      <c r="A178">
        <f>'PSM output'!H178</f>
        <v>25912.92</v>
      </c>
      <c r="B178">
        <f>'PSM output'!I178</f>
        <v>24774.26</v>
      </c>
      <c r="C178">
        <f>'PSM output'!J178</f>
        <v>23635.599999999999</v>
      </c>
      <c r="D178">
        <f>'PSM output'!K178</f>
        <v>22496.94</v>
      </c>
      <c r="E178">
        <f>'PSM output'!L178</f>
        <v>21358.27</v>
      </c>
      <c r="F178">
        <f>'PSM output'!M178</f>
        <v>20219.61</v>
      </c>
    </row>
    <row r="179" spans="1:6" x14ac:dyDescent="0.3">
      <c r="A179">
        <f>'PSM output'!H179</f>
        <v>26694.16</v>
      </c>
      <c r="B179">
        <f>'PSM output'!I179</f>
        <v>25402.83</v>
      </c>
      <c r="C179">
        <f>'PSM output'!J179</f>
        <v>24111.5</v>
      </c>
      <c r="D179">
        <f>'PSM output'!K179</f>
        <v>22820.17</v>
      </c>
      <c r="E179">
        <f>'PSM output'!L179</f>
        <v>21528.85</v>
      </c>
      <c r="F179">
        <f>'PSM output'!M179</f>
        <v>20237.52</v>
      </c>
    </row>
    <row r="180" spans="1:6" x14ac:dyDescent="0.3">
      <c r="A180">
        <f>'PSM output'!H180</f>
        <v>30058.91</v>
      </c>
      <c r="B180">
        <f>'PSM output'!I180</f>
        <v>28096.04</v>
      </c>
      <c r="C180">
        <f>'PSM output'!J180</f>
        <v>26133.18</v>
      </c>
      <c r="D180">
        <f>'PSM output'!K180</f>
        <v>24170.31</v>
      </c>
      <c r="E180">
        <f>'PSM output'!L180</f>
        <v>22207.45</v>
      </c>
      <c r="F180">
        <f>'PSM output'!M180</f>
        <v>20244.580000000002</v>
      </c>
    </row>
    <row r="181" spans="1:6" x14ac:dyDescent="0.3">
      <c r="A181">
        <f>'PSM output'!H181</f>
        <v>29254.06</v>
      </c>
      <c r="B181">
        <f>'PSM output'!I181</f>
        <v>27456.12</v>
      </c>
      <c r="C181">
        <f>'PSM output'!J181</f>
        <v>25658.18</v>
      </c>
      <c r="D181">
        <f>'PSM output'!K181</f>
        <v>23860.240000000002</v>
      </c>
      <c r="E181">
        <f>'PSM output'!L181</f>
        <v>22062.29</v>
      </c>
      <c r="F181">
        <f>'PSM output'!M181</f>
        <v>20264.349999999999</v>
      </c>
    </row>
    <row r="182" spans="1:6" x14ac:dyDescent="0.3">
      <c r="A182">
        <f>'PSM output'!H182</f>
        <v>27940.36</v>
      </c>
      <c r="B182">
        <f>'PSM output'!I182</f>
        <v>26429.97</v>
      </c>
      <c r="C182">
        <f>'PSM output'!J182</f>
        <v>24919.58</v>
      </c>
      <c r="D182">
        <f>'PSM output'!K182</f>
        <v>23409.19</v>
      </c>
      <c r="E182">
        <f>'PSM output'!L182</f>
        <v>21898.799999999999</v>
      </c>
      <c r="F182">
        <f>'PSM output'!M182</f>
        <v>20388.41</v>
      </c>
    </row>
    <row r="183" spans="1:6" x14ac:dyDescent="0.3">
      <c r="A183">
        <f>'PSM output'!H183</f>
        <v>26796.36</v>
      </c>
      <c r="B183">
        <f>'PSM output'!I183</f>
        <v>25537.5</v>
      </c>
      <c r="C183">
        <f>'PSM output'!J183</f>
        <v>24278.63</v>
      </c>
      <c r="D183">
        <f>'PSM output'!K183</f>
        <v>23019.77</v>
      </c>
      <c r="E183">
        <f>'PSM output'!L183</f>
        <v>21760.91</v>
      </c>
      <c r="F183">
        <f>'PSM output'!M183</f>
        <v>20502.05</v>
      </c>
    </row>
    <row r="184" spans="1:6" x14ac:dyDescent="0.3">
      <c r="A184">
        <f>'PSM output'!H184</f>
        <v>27278.76</v>
      </c>
      <c r="B184">
        <f>'PSM output'!I184</f>
        <v>25930.28</v>
      </c>
      <c r="C184">
        <f>'PSM output'!J184</f>
        <v>24581.8</v>
      </c>
      <c r="D184">
        <f>'PSM output'!K184</f>
        <v>23233.32</v>
      </c>
      <c r="E184">
        <f>'PSM output'!L184</f>
        <v>21884.85</v>
      </c>
      <c r="F184">
        <f>'PSM output'!M184</f>
        <v>20536.37</v>
      </c>
    </row>
    <row r="185" spans="1:6" x14ac:dyDescent="0.3">
      <c r="A185">
        <f>'PSM output'!H185</f>
        <v>27334.68</v>
      </c>
      <c r="B185">
        <f>'PSM output'!I185</f>
        <v>25976.959999999999</v>
      </c>
      <c r="C185">
        <f>'PSM output'!J185</f>
        <v>24619.25</v>
      </c>
      <c r="D185">
        <f>'PSM output'!K185</f>
        <v>23261.54</v>
      </c>
      <c r="E185">
        <f>'PSM output'!L185</f>
        <v>21903.82</v>
      </c>
      <c r="F185">
        <f>'PSM output'!M185</f>
        <v>20546.11</v>
      </c>
    </row>
    <row r="186" spans="1:6" x14ac:dyDescent="0.3">
      <c r="A186">
        <f>'PSM output'!H186</f>
        <v>28001.84</v>
      </c>
      <c r="B186">
        <f>'PSM output'!I186</f>
        <v>26511.91</v>
      </c>
      <c r="C186">
        <f>'PSM output'!J186</f>
        <v>25021.97</v>
      </c>
      <c r="D186">
        <f>'PSM output'!K186</f>
        <v>23532.03</v>
      </c>
      <c r="E186">
        <f>'PSM output'!L186</f>
        <v>22042.09</v>
      </c>
      <c r="F186">
        <f>'PSM output'!M186</f>
        <v>20552.16</v>
      </c>
    </row>
    <row r="187" spans="1:6" x14ac:dyDescent="0.3">
      <c r="A187">
        <f>'PSM output'!H187</f>
        <v>26740.95</v>
      </c>
      <c r="B187">
        <f>'PSM output'!I187</f>
        <v>25505.93</v>
      </c>
      <c r="C187">
        <f>'PSM output'!J187</f>
        <v>24270.9</v>
      </c>
      <c r="D187">
        <f>'PSM output'!K187</f>
        <v>23035.88</v>
      </c>
      <c r="E187">
        <f>'PSM output'!L187</f>
        <v>21800.87</v>
      </c>
      <c r="F187">
        <f>'PSM output'!M187</f>
        <v>20565.84</v>
      </c>
    </row>
    <row r="188" spans="1:6" x14ac:dyDescent="0.3">
      <c r="A188">
        <f>'PSM output'!H188</f>
        <v>27239.439999999999</v>
      </c>
      <c r="B188">
        <f>'PSM output'!I188</f>
        <v>25943.119999999999</v>
      </c>
      <c r="C188">
        <f>'PSM output'!J188</f>
        <v>24646.799999999999</v>
      </c>
      <c r="D188">
        <f>'PSM output'!K188</f>
        <v>23350.48</v>
      </c>
      <c r="E188">
        <f>'PSM output'!L188</f>
        <v>22054.17</v>
      </c>
      <c r="F188">
        <f>'PSM output'!M188</f>
        <v>20757.849999999999</v>
      </c>
    </row>
    <row r="189" spans="1:6" x14ac:dyDescent="0.3">
      <c r="A189">
        <f>'PSM output'!H189</f>
        <v>27718.799999999999</v>
      </c>
      <c r="B189">
        <f>'PSM output'!I189</f>
        <v>26346.16</v>
      </c>
      <c r="C189">
        <f>'PSM output'!J189</f>
        <v>24973.51</v>
      </c>
      <c r="D189">
        <f>'PSM output'!K189</f>
        <v>23600.86</v>
      </c>
      <c r="E189">
        <f>'PSM output'!L189</f>
        <v>22228.21</v>
      </c>
      <c r="F189">
        <f>'PSM output'!M189</f>
        <v>20855.57</v>
      </c>
    </row>
    <row r="190" spans="1:6" x14ac:dyDescent="0.3">
      <c r="A190">
        <f>'PSM output'!H190</f>
        <v>25681.77</v>
      </c>
      <c r="B190">
        <f>'PSM output'!I190</f>
        <v>24735.64</v>
      </c>
      <c r="C190">
        <f>'PSM output'!J190</f>
        <v>23789.52</v>
      </c>
      <c r="D190">
        <f>'PSM output'!K190</f>
        <v>22843.39</v>
      </c>
      <c r="E190">
        <f>'PSM output'!L190</f>
        <v>21897.27</v>
      </c>
      <c r="F190">
        <f>'PSM output'!M190</f>
        <v>20951.14</v>
      </c>
    </row>
    <row r="191" spans="1:6" x14ac:dyDescent="0.3">
      <c r="A191">
        <f>'PSM output'!H191</f>
        <v>25353.71</v>
      </c>
      <c r="B191">
        <f>'PSM output'!I191</f>
        <v>24480.97</v>
      </c>
      <c r="C191">
        <f>'PSM output'!J191</f>
        <v>23608.22</v>
      </c>
      <c r="D191">
        <f>'PSM output'!K191</f>
        <v>22735.48</v>
      </c>
      <c r="E191">
        <f>'PSM output'!L191</f>
        <v>21862.74</v>
      </c>
      <c r="F191">
        <f>'PSM output'!M191</f>
        <v>20990</v>
      </c>
    </row>
    <row r="192" spans="1:6" x14ac:dyDescent="0.3">
      <c r="A192">
        <f>'PSM output'!H192</f>
        <v>28193.31</v>
      </c>
      <c r="B192">
        <f>'PSM output'!I192</f>
        <v>26755.56</v>
      </c>
      <c r="C192">
        <f>'PSM output'!J192</f>
        <v>25317.81</v>
      </c>
      <c r="D192">
        <f>'PSM output'!K192</f>
        <v>23880.07</v>
      </c>
      <c r="E192">
        <f>'PSM output'!L192</f>
        <v>22442.32</v>
      </c>
      <c r="F192">
        <f>'PSM output'!M192</f>
        <v>21004.57</v>
      </c>
    </row>
    <row r="193" spans="1:6" x14ac:dyDescent="0.3">
      <c r="A193">
        <f>'PSM output'!H193</f>
        <v>27280.48</v>
      </c>
      <c r="B193">
        <f>'PSM output'!I193</f>
        <v>26025.45</v>
      </c>
      <c r="C193">
        <f>'PSM output'!J193</f>
        <v>24770.42</v>
      </c>
      <c r="D193">
        <f>'PSM output'!K193</f>
        <v>23515.39</v>
      </c>
      <c r="E193">
        <f>'PSM output'!L193</f>
        <v>22260.36</v>
      </c>
      <c r="F193">
        <f>'PSM output'!M193</f>
        <v>21005.34</v>
      </c>
    </row>
    <row r="194" spans="1:6" x14ac:dyDescent="0.3">
      <c r="A194">
        <f>'PSM output'!H194</f>
        <v>28906.95</v>
      </c>
      <c r="B194">
        <f>'PSM output'!I194</f>
        <v>27332.5</v>
      </c>
      <c r="C194">
        <f>'PSM output'!J194</f>
        <v>25758.05</v>
      </c>
      <c r="D194">
        <f>'PSM output'!K194</f>
        <v>24183.599999999999</v>
      </c>
      <c r="E194">
        <f>'PSM output'!L194</f>
        <v>22609.15</v>
      </c>
      <c r="F194">
        <f>'PSM output'!M194</f>
        <v>21034.7</v>
      </c>
    </row>
    <row r="195" spans="1:6" x14ac:dyDescent="0.3">
      <c r="A195">
        <f>'PSM output'!H195</f>
        <v>27507.54</v>
      </c>
      <c r="B195">
        <f>'PSM output'!I195</f>
        <v>26214.36</v>
      </c>
      <c r="C195">
        <f>'PSM output'!J195</f>
        <v>24921.19</v>
      </c>
      <c r="D195">
        <f>'PSM output'!K195</f>
        <v>23628.01</v>
      </c>
      <c r="E195">
        <f>'PSM output'!L195</f>
        <v>22334.84</v>
      </c>
      <c r="F195">
        <f>'PSM output'!M195</f>
        <v>21041.66</v>
      </c>
    </row>
    <row r="196" spans="1:6" x14ac:dyDescent="0.3">
      <c r="A196">
        <f>'PSM output'!H196</f>
        <v>25223.32</v>
      </c>
      <c r="B196">
        <f>'PSM output'!I196</f>
        <v>24392.02</v>
      </c>
      <c r="C196">
        <f>'PSM output'!J196</f>
        <v>23560.720000000001</v>
      </c>
      <c r="D196">
        <f>'PSM output'!K196</f>
        <v>22729.42</v>
      </c>
      <c r="E196">
        <f>'PSM output'!L196</f>
        <v>21898.12</v>
      </c>
      <c r="F196">
        <f>'PSM output'!M196</f>
        <v>21066.81</v>
      </c>
    </row>
    <row r="197" spans="1:6" x14ac:dyDescent="0.3">
      <c r="A197">
        <f>'PSM output'!H197</f>
        <v>27062.77</v>
      </c>
      <c r="B197">
        <f>'PSM output'!I197</f>
        <v>25867.01</v>
      </c>
      <c r="C197">
        <f>'PSM output'!J197</f>
        <v>24671.25</v>
      </c>
      <c r="D197">
        <f>'PSM output'!K197</f>
        <v>23475.49</v>
      </c>
      <c r="E197">
        <f>'PSM output'!L197</f>
        <v>22279.72</v>
      </c>
      <c r="F197">
        <f>'PSM output'!M197</f>
        <v>21083.96</v>
      </c>
    </row>
    <row r="198" spans="1:6" x14ac:dyDescent="0.3">
      <c r="A198">
        <f>'PSM output'!H198</f>
        <v>27404.2</v>
      </c>
      <c r="B198">
        <f>'PSM output'!I198</f>
        <v>26144.02</v>
      </c>
      <c r="C198">
        <f>'PSM output'!J198</f>
        <v>24883.84</v>
      </c>
      <c r="D198">
        <f>'PSM output'!K198</f>
        <v>23623.66</v>
      </c>
      <c r="E198">
        <f>'PSM output'!L198</f>
        <v>22363.48</v>
      </c>
      <c r="F198">
        <f>'PSM output'!M198</f>
        <v>21103.3</v>
      </c>
    </row>
    <row r="199" spans="1:6" x14ac:dyDescent="0.3">
      <c r="A199">
        <f>'PSM output'!H199</f>
        <v>28774.09</v>
      </c>
      <c r="B199">
        <f>'PSM output'!I199</f>
        <v>27244.85</v>
      </c>
      <c r="C199">
        <f>'PSM output'!J199</f>
        <v>25715.599999999999</v>
      </c>
      <c r="D199">
        <f>'PSM output'!K199</f>
        <v>24186.36</v>
      </c>
      <c r="E199">
        <f>'PSM output'!L199</f>
        <v>22657.11</v>
      </c>
      <c r="F199">
        <f>'PSM output'!M199</f>
        <v>21127.87</v>
      </c>
    </row>
    <row r="200" spans="1:6" x14ac:dyDescent="0.3">
      <c r="A200">
        <f>'PSM output'!H200</f>
        <v>27804.23</v>
      </c>
      <c r="B200">
        <f>'PSM output'!I200</f>
        <v>26477.75</v>
      </c>
      <c r="C200">
        <f>'PSM output'!J200</f>
        <v>25151.26</v>
      </c>
      <c r="D200">
        <f>'PSM output'!K200</f>
        <v>23824.78</v>
      </c>
      <c r="E200">
        <f>'PSM output'!L200</f>
        <v>22498.3</v>
      </c>
      <c r="F200">
        <f>'PSM output'!M200</f>
        <v>21171.82</v>
      </c>
    </row>
    <row r="201" spans="1:6" x14ac:dyDescent="0.3">
      <c r="A201">
        <f>'PSM output'!H201</f>
        <v>28348.13</v>
      </c>
      <c r="B201">
        <f>'PSM output'!I201</f>
        <v>26925.47</v>
      </c>
      <c r="C201">
        <f>'PSM output'!J201</f>
        <v>25502.81</v>
      </c>
      <c r="D201">
        <f>'PSM output'!K201</f>
        <v>24080.15</v>
      </c>
      <c r="E201">
        <f>'PSM output'!L201</f>
        <v>22657.49</v>
      </c>
      <c r="F201">
        <f>'PSM output'!M201</f>
        <v>21234.82</v>
      </c>
    </row>
    <row r="202" spans="1:6" x14ac:dyDescent="0.3">
      <c r="A202">
        <f>'PSM output'!H202</f>
        <v>28489.759999999998</v>
      </c>
      <c r="B202">
        <f>'PSM output'!I202</f>
        <v>27039.67</v>
      </c>
      <c r="C202">
        <f>'PSM output'!J202</f>
        <v>25589.59</v>
      </c>
      <c r="D202">
        <f>'PSM output'!K202</f>
        <v>24139.51</v>
      </c>
      <c r="E202">
        <f>'PSM output'!L202</f>
        <v>22689.42</v>
      </c>
      <c r="F202">
        <f>'PSM output'!M202</f>
        <v>21239.34</v>
      </c>
    </row>
    <row r="203" spans="1:6" x14ac:dyDescent="0.3">
      <c r="A203">
        <f>'PSM output'!H203</f>
        <v>29460.45</v>
      </c>
      <c r="B203">
        <f>'PSM output'!I203</f>
        <v>27832.59</v>
      </c>
      <c r="C203">
        <f>'PSM output'!J203</f>
        <v>26204.73</v>
      </c>
      <c r="D203">
        <f>'PSM output'!K203</f>
        <v>24576.87</v>
      </c>
      <c r="E203">
        <f>'PSM output'!L203</f>
        <v>22949.01</v>
      </c>
      <c r="F203">
        <f>'PSM output'!M203</f>
        <v>21321.15</v>
      </c>
    </row>
    <row r="204" spans="1:6" x14ac:dyDescent="0.3">
      <c r="A204">
        <f>'PSM output'!H204</f>
        <v>28235.42</v>
      </c>
      <c r="B204">
        <f>'PSM output'!I204</f>
        <v>26866.32</v>
      </c>
      <c r="C204">
        <f>'PSM output'!J204</f>
        <v>25497.22</v>
      </c>
      <c r="D204">
        <f>'PSM output'!K204</f>
        <v>24128.12</v>
      </c>
      <c r="E204">
        <f>'PSM output'!L204</f>
        <v>22759.02</v>
      </c>
      <c r="F204">
        <f>'PSM output'!M204</f>
        <v>21389.919999999998</v>
      </c>
    </row>
    <row r="205" spans="1:6" x14ac:dyDescent="0.3">
      <c r="A205">
        <f>'PSM output'!H205</f>
        <v>26820.63</v>
      </c>
      <c r="B205">
        <f>'PSM output'!I205</f>
        <v>25810.04</v>
      </c>
      <c r="C205">
        <f>'PSM output'!J205</f>
        <v>24799.46</v>
      </c>
      <c r="D205">
        <f>'PSM output'!K205</f>
        <v>23788.880000000001</v>
      </c>
      <c r="E205">
        <f>'PSM output'!L205</f>
        <v>22778.3</v>
      </c>
      <c r="F205">
        <f>'PSM output'!M205</f>
        <v>21767.72</v>
      </c>
    </row>
    <row r="206" spans="1:6" x14ac:dyDescent="0.3">
      <c r="A206">
        <f>'PSM output'!H206</f>
        <v>28271.57</v>
      </c>
      <c r="B206">
        <f>'PSM output'!I206</f>
        <v>26971.82</v>
      </c>
      <c r="C206">
        <f>'PSM output'!J206</f>
        <v>25672.07</v>
      </c>
      <c r="D206">
        <f>'PSM output'!K206</f>
        <v>24372.32</v>
      </c>
      <c r="E206">
        <f>'PSM output'!L206</f>
        <v>23072.57</v>
      </c>
      <c r="F206">
        <f>'PSM output'!M206</f>
        <v>21772.82</v>
      </c>
    </row>
    <row r="207" spans="1:6" x14ac:dyDescent="0.3">
      <c r="A207">
        <f>'PSM output'!H207</f>
        <v>26932.17</v>
      </c>
      <c r="B207">
        <f>'PSM output'!I207</f>
        <v>25904.14</v>
      </c>
      <c r="C207">
        <f>'PSM output'!J207</f>
        <v>24876.11</v>
      </c>
      <c r="D207">
        <f>'PSM output'!K207</f>
        <v>23848.07</v>
      </c>
      <c r="E207">
        <f>'PSM output'!L207</f>
        <v>22820.04</v>
      </c>
      <c r="F207">
        <f>'PSM output'!M207</f>
        <v>21792</v>
      </c>
    </row>
    <row r="208" spans="1:6" x14ac:dyDescent="0.3">
      <c r="A208">
        <f>'PSM output'!H208</f>
        <v>28547.16</v>
      </c>
      <c r="B208">
        <f>'PSM output'!I208</f>
        <v>27206.71</v>
      </c>
      <c r="C208">
        <f>'PSM output'!J208</f>
        <v>25866.27</v>
      </c>
      <c r="D208">
        <f>'PSM output'!K208</f>
        <v>24525.82</v>
      </c>
      <c r="E208">
        <f>'PSM output'!L208</f>
        <v>23185.38</v>
      </c>
      <c r="F208">
        <f>'PSM output'!M208</f>
        <v>21844.94</v>
      </c>
    </row>
    <row r="209" spans="1:6" x14ac:dyDescent="0.3">
      <c r="A209">
        <f>'PSM output'!H209</f>
        <v>27821.23</v>
      </c>
      <c r="B209">
        <f>'PSM output'!I209</f>
        <v>26632.27</v>
      </c>
      <c r="C209">
        <f>'PSM output'!J209</f>
        <v>25443.3</v>
      </c>
      <c r="D209">
        <f>'PSM output'!K209</f>
        <v>24254.33</v>
      </c>
      <c r="E209">
        <f>'PSM output'!L209</f>
        <v>23065.37</v>
      </c>
      <c r="F209">
        <f>'PSM output'!M209</f>
        <v>21876.400000000001</v>
      </c>
    </row>
    <row r="210" spans="1:6" x14ac:dyDescent="0.3">
      <c r="A210">
        <f>'PSM output'!H210</f>
        <v>27978.3</v>
      </c>
      <c r="B210">
        <f>'PSM output'!I210</f>
        <v>26763.39</v>
      </c>
      <c r="C210">
        <f>'PSM output'!J210</f>
        <v>25548.48</v>
      </c>
      <c r="D210">
        <f>'PSM output'!K210</f>
        <v>24333.57</v>
      </c>
      <c r="E210">
        <f>'PSM output'!L210</f>
        <v>23118.66</v>
      </c>
      <c r="F210">
        <f>'PSM output'!M210</f>
        <v>21903.75</v>
      </c>
    </row>
    <row r="211" spans="1:6" x14ac:dyDescent="0.3">
      <c r="A211">
        <f>'PSM output'!H211</f>
        <v>28853.360000000001</v>
      </c>
      <c r="B211">
        <f>'PSM output'!I211</f>
        <v>27467.32</v>
      </c>
      <c r="C211">
        <f>'PSM output'!J211</f>
        <v>26081.29</v>
      </c>
      <c r="D211">
        <f>'PSM output'!K211</f>
        <v>24695.25</v>
      </c>
      <c r="E211">
        <f>'PSM output'!L211</f>
        <v>23309.22</v>
      </c>
      <c r="F211">
        <f>'PSM output'!M211</f>
        <v>21923.18</v>
      </c>
    </row>
    <row r="212" spans="1:6" x14ac:dyDescent="0.3">
      <c r="A212">
        <f>'PSM output'!H212</f>
        <v>29578.02</v>
      </c>
      <c r="B212">
        <f>'PSM output'!I212</f>
        <v>28061.21</v>
      </c>
      <c r="C212">
        <f>'PSM output'!J212</f>
        <v>26544.39</v>
      </c>
      <c r="D212">
        <f>'PSM output'!K212</f>
        <v>25027.57</v>
      </c>
      <c r="E212">
        <f>'PSM output'!L212</f>
        <v>23510.75</v>
      </c>
      <c r="F212">
        <f>'PSM output'!M212</f>
        <v>21993.93</v>
      </c>
    </row>
    <row r="213" spans="1:6" x14ac:dyDescent="0.3">
      <c r="A213">
        <f>'PSM output'!H213</f>
        <v>27759.11</v>
      </c>
      <c r="B213">
        <f>'PSM output'!I213</f>
        <v>26620.26</v>
      </c>
      <c r="C213">
        <f>'PSM output'!J213</f>
        <v>25481.4</v>
      </c>
      <c r="D213">
        <f>'PSM output'!K213</f>
        <v>24342.55</v>
      </c>
      <c r="E213">
        <f>'PSM output'!L213</f>
        <v>23203.7</v>
      </c>
      <c r="F213">
        <f>'PSM output'!M213</f>
        <v>22064.85</v>
      </c>
    </row>
    <row r="214" spans="1:6" x14ac:dyDescent="0.3">
      <c r="A214">
        <f>'PSM output'!H214</f>
        <v>29429.81</v>
      </c>
      <c r="B214">
        <f>'PSM output'!I214</f>
        <v>27974.75</v>
      </c>
      <c r="C214">
        <f>'PSM output'!J214</f>
        <v>26519.69</v>
      </c>
      <c r="D214">
        <f>'PSM output'!K214</f>
        <v>25064.62</v>
      </c>
      <c r="E214">
        <f>'PSM output'!L214</f>
        <v>23609.56</v>
      </c>
      <c r="F214">
        <f>'PSM output'!M214</f>
        <v>22154.49</v>
      </c>
    </row>
    <row r="215" spans="1:6" x14ac:dyDescent="0.3">
      <c r="A215">
        <f>'PSM output'!H215</f>
        <v>28465.71</v>
      </c>
      <c r="B215">
        <f>'PSM output'!I215</f>
        <v>27204.71</v>
      </c>
      <c r="C215">
        <f>'PSM output'!J215</f>
        <v>25943.7</v>
      </c>
      <c r="D215">
        <f>'PSM output'!K215</f>
        <v>24682.7</v>
      </c>
      <c r="E215">
        <f>'PSM output'!L215</f>
        <v>23421.69</v>
      </c>
      <c r="F215">
        <f>'PSM output'!M215</f>
        <v>22160.69</v>
      </c>
    </row>
    <row r="216" spans="1:6" x14ac:dyDescent="0.3">
      <c r="A216">
        <f>'PSM output'!H216</f>
        <v>30481.09</v>
      </c>
      <c r="B216">
        <f>'PSM output'!I216</f>
        <v>28823.62</v>
      </c>
      <c r="C216">
        <f>'PSM output'!J216</f>
        <v>27166.14</v>
      </c>
      <c r="D216">
        <f>'PSM output'!K216</f>
        <v>25508.66</v>
      </c>
      <c r="E216">
        <f>'PSM output'!L216</f>
        <v>23851.19</v>
      </c>
      <c r="F216">
        <f>'PSM output'!M216</f>
        <v>22193.71</v>
      </c>
    </row>
    <row r="217" spans="1:6" x14ac:dyDescent="0.3">
      <c r="A217">
        <f>'PSM output'!H217</f>
        <v>26630.23</v>
      </c>
      <c r="B217">
        <f>'PSM output'!I217</f>
        <v>25754.27</v>
      </c>
      <c r="C217">
        <f>'PSM output'!J217</f>
        <v>24878.32</v>
      </c>
      <c r="D217">
        <f>'PSM output'!K217</f>
        <v>24002.37</v>
      </c>
      <c r="E217">
        <f>'PSM output'!L217</f>
        <v>23126.41</v>
      </c>
      <c r="F217">
        <f>'PSM output'!M217</f>
        <v>22250.46</v>
      </c>
    </row>
    <row r="218" spans="1:6" x14ac:dyDescent="0.3">
      <c r="A218">
        <f>'PSM output'!H218</f>
        <v>28241.78</v>
      </c>
      <c r="B218">
        <f>'PSM output'!I218</f>
        <v>27054.04</v>
      </c>
      <c r="C218">
        <f>'PSM output'!J218</f>
        <v>25866.3</v>
      </c>
      <c r="D218">
        <f>'PSM output'!K218</f>
        <v>24678.560000000001</v>
      </c>
      <c r="E218">
        <f>'PSM output'!L218</f>
        <v>23490.81</v>
      </c>
      <c r="F218">
        <f>'PSM output'!M218</f>
        <v>22303.07</v>
      </c>
    </row>
    <row r="219" spans="1:6" x14ac:dyDescent="0.3">
      <c r="A219">
        <f>'PSM output'!H219</f>
        <v>27875.39</v>
      </c>
      <c r="B219">
        <f>'PSM output'!I219</f>
        <v>26765.919999999998</v>
      </c>
      <c r="C219">
        <f>'PSM output'!J219</f>
        <v>25656.46</v>
      </c>
      <c r="D219">
        <f>'PSM output'!K219</f>
        <v>24546.99</v>
      </c>
      <c r="E219">
        <f>'PSM output'!L219</f>
        <v>23437.52</v>
      </c>
      <c r="F219">
        <f>'PSM output'!M219</f>
        <v>22328.06</v>
      </c>
    </row>
    <row r="220" spans="1:6" x14ac:dyDescent="0.3">
      <c r="A220">
        <f>'PSM output'!H220</f>
        <v>27518.89</v>
      </c>
      <c r="B220">
        <f>'PSM output'!I220</f>
        <v>26492.799999999999</v>
      </c>
      <c r="C220">
        <f>'PSM output'!J220</f>
        <v>25466.720000000001</v>
      </c>
      <c r="D220">
        <f>'PSM output'!K220</f>
        <v>24440.63</v>
      </c>
      <c r="E220">
        <f>'PSM output'!L220</f>
        <v>23414.55</v>
      </c>
      <c r="F220">
        <f>'PSM output'!M220</f>
        <v>22388.46</v>
      </c>
    </row>
    <row r="221" spans="1:6" x14ac:dyDescent="0.3">
      <c r="A221">
        <f>'PSM output'!H221</f>
        <v>29852.79</v>
      </c>
      <c r="B221">
        <f>'PSM output'!I221</f>
        <v>28375.200000000001</v>
      </c>
      <c r="C221">
        <f>'PSM output'!J221</f>
        <v>26897.62</v>
      </c>
      <c r="D221">
        <f>'PSM output'!K221</f>
        <v>25420.03</v>
      </c>
      <c r="E221">
        <f>'PSM output'!L221</f>
        <v>23942.44</v>
      </c>
      <c r="F221">
        <f>'PSM output'!M221</f>
        <v>22464.85</v>
      </c>
    </row>
    <row r="222" spans="1:6" x14ac:dyDescent="0.3">
      <c r="A222">
        <f>'PSM output'!H222</f>
        <v>28362.25</v>
      </c>
      <c r="B222">
        <f>'PSM output'!I222</f>
        <v>27183.599999999999</v>
      </c>
      <c r="C222">
        <f>'PSM output'!J222</f>
        <v>26004.94</v>
      </c>
      <c r="D222">
        <f>'PSM output'!K222</f>
        <v>24826.29</v>
      </c>
      <c r="E222">
        <f>'PSM output'!L222</f>
        <v>23647.64</v>
      </c>
      <c r="F222">
        <f>'PSM output'!M222</f>
        <v>22468.98</v>
      </c>
    </row>
    <row r="223" spans="1:6" x14ac:dyDescent="0.3">
      <c r="A223">
        <f>'PSM output'!H223</f>
        <v>28871.11</v>
      </c>
      <c r="B223">
        <f>'PSM output'!I223</f>
        <v>27592.67</v>
      </c>
      <c r="C223">
        <f>'PSM output'!J223</f>
        <v>26314.23</v>
      </c>
      <c r="D223">
        <f>'PSM output'!K223</f>
        <v>25035.79</v>
      </c>
      <c r="E223">
        <f>'PSM output'!L223</f>
        <v>23757.35</v>
      </c>
      <c r="F223">
        <f>'PSM output'!M223</f>
        <v>22478.91</v>
      </c>
    </row>
    <row r="224" spans="1:6" x14ac:dyDescent="0.3">
      <c r="A224">
        <f>'PSM output'!H224</f>
        <v>28353.43</v>
      </c>
      <c r="B224">
        <f>'PSM output'!I224</f>
        <v>27178.57</v>
      </c>
      <c r="C224">
        <f>'PSM output'!J224</f>
        <v>26003.72</v>
      </c>
      <c r="D224">
        <f>'PSM output'!K224</f>
        <v>24828.86</v>
      </c>
      <c r="E224">
        <f>'PSM output'!L224</f>
        <v>23654.01</v>
      </c>
      <c r="F224">
        <f>'PSM output'!M224</f>
        <v>22479.15</v>
      </c>
    </row>
    <row r="225" spans="1:6" x14ac:dyDescent="0.3">
      <c r="A225">
        <f>'PSM output'!H225</f>
        <v>29730.16</v>
      </c>
      <c r="B225">
        <f>'PSM output'!I225</f>
        <v>28289.14</v>
      </c>
      <c r="C225">
        <f>'PSM output'!J225</f>
        <v>26848.13</v>
      </c>
      <c r="D225">
        <f>'PSM output'!K225</f>
        <v>25407.11</v>
      </c>
      <c r="E225">
        <f>'PSM output'!L225</f>
        <v>23966.1</v>
      </c>
      <c r="F225">
        <f>'PSM output'!M225</f>
        <v>22525.08</v>
      </c>
    </row>
    <row r="226" spans="1:6" x14ac:dyDescent="0.3">
      <c r="A226">
        <f>'PSM output'!H226</f>
        <v>28753.55</v>
      </c>
      <c r="B226">
        <f>'PSM output'!I226</f>
        <v>27512.59</v>
      </c>
      <c r="C226">
        <f>'PSM output'!J226</f>
        <v>26271.62</v>
      </c>
      <c r="D226">
        <f>'PSM output'!K226</f>
        <v>25030.65</v>
      </c>
      <c r="E226">
        <f>'PSM output'!L226</f>
        <v>23789.69</v>
      </c>
      <c r="F226">
        <f>'PSM output'!M226</f>
        <v>22548.720000000001</v>
      </c>
    </row>
    <row r="227" spans="1:6" x14ac:dyDescent="0.3">
      <c r="A227">
        <f>'PSM output'!H227</f>
        <v>28778.34</v>
      </c>
      <c r="B227">
        <f>'PSM output'!I227</f>
        <v>27549.85</v>
      </c>
      <c r="C227">
        <f>'PSM output'!J227</f>
        <v>26321.37</v>
      </c>
      <c r="D227">
        <f>'PSM output'!K227</f>
        <v>25092.89</v>
      </c>
      <c r="E227">
        <f>'PSM output'!L227</f>
        <v>23864.41</v>
      </c>
      <c r="F227">
        <f>'PSM output'!M227</f>
        <v>22635.93</v>
      </c>
    </row>
    <row r="228" spans="1:6" x14ac:dyDescent="0.3">
      <c r="A228">
        <f>'PSM output'!H228</f>
        <v>30501.37</v>
      </c>
      <c r="B228">
        <f>'PSM output'!I228</f>
        <v>28929.91</v>
      </c>
      <c r="C228">
        <f>'PSM output'!J228</f>
        <v>27358.45</v>
      </c>
      <c r="D228">
        <f>'PSM output'!K228</f>
        <v>25786.99</v>
      </c>
      <c r="E228">
        <f>'PSM output'!L228</f>
        <v>24215.53</v>
      </c>
      <c r="F228">
        <f>'PSM output'!M228</f>
        <v>22644.07</v>
      </c>
    </row>
    <row r="229" spans="1:6" x14ac:dyDescent="0.3">
      <c r="A229">
        <f>'PSM output'!H229</f>
        <v>28064.76</v>
      </c>
      <c r="B229">
        <f>'PSM output'!I229</f>
        <v>26982.78</v>
      </c>
      <c r="C229">
        <f>'PSM output'!J229</f>
        <v>25900.81</v>
      </c>
      <c r="D229">
        <f>'PSM output'!K229</f>
        <v>24818.83</v>
      </c>
      <c r="E229">
        <f>'PSM output'!L229</f>
        <v>23736.86</v>
      </c>
      <c r="F229">
        <f>'PSM output'!M229</f>
        <v>22654.880000000001</v>
      </c>
    </row>
    <row r="230" spans="1:6" x14ac:dyDescent="0.3">
      <c r="A230">
        <f>'PSM output'!H230</f>
        <v>29135.93</v>
      </c>
      <c r="B230">
        <f>'PSM output'!I230</f>
        <v>27845.31</v>
      </c>
      <c r="C230">
        <f>'PSM output'!J230</f>
        <v>26554.69</v>
      </c>
      <c r="D230">
        <f>'PSM output'!K230</f>
        <v>25264.06</v>
      </c>
      <c r="E230">
        <f>'PSM output'!L230</f>
        <v>23973.439999999999</v>
      </c>
      <c r="F230">
        <f>'PSM output'!M230</f>
        <v>22682.82</v>
      </c>
    </row>
    <row r="231" spans="1:6" x14ac:dyDescent="0.3">
      <c r="A231">
        <f>'PSM output'!H231</f>
        <v>26908.42</v>
      </c>
      <c r="B231">
        <f>'PSM output'!I231</f>
        <v>26063.91</v>
      </c>
      <c r="C231">
        <f>'PSM output'!J231</f>
        <v>25219.4</v>
      </c>
      <c r="D231">
        <f>'PSM output'!K231</f>
        <v>24374.89</v>
      </c>
      <c r="E231">
        <f>'PSM output'!L231</f>
        <v>23530.38</v>
      </c>
      <c r="F231">
        <f>'PSM output'!M231</f>
        <v>22685.87</v>
      </c>
    </row>
    <row r="232" spans="1:6" x14ac:dyDescent="0.3">
      <c r="A232">
        <f>'PSM output'!H232</f>
        <v>28425.91</v>
      </c>
      <c r="B232">
        <f>'PSM output'!I232</f>
        <v>27280.51</v>
      </c>
      <c r="C232">
        <f>'PSM output'!J232</f>
        <v>26135.11</v>
      </c>
      <c r="D232">
        <f>'PSM output'!K232</f>
        <v>24989.7</v>
      </c>
      <c r="E232">
        <f>'PSM output'!L232</f>
        <v>23844.3</v>
      </c>
      <c r="F232">
        <f>'PSM output'!M232</f>
        <v>22698.9</v>
      </c>
    </row>
    <row r="233" spans="1:6" x14ac:dyDescent="0.3">
      <c r="A233">
        <f>'PSM output'!H233</f>
        <v>27981.360000000001</v>
      </c>
      <c r="B233">
        <f>'PSM output'!I233</f>
        <v>26958.78</v>
      </c>
      <c r="C233">
        <f>'PSM output'!J233</f>
        <v>25936.2</v>
      </c>
      <c r="D233">
        <f>'PSM output'!K233</f>
        <v>24913.62</v>
      </c>
      <c r="E233">
        <f>'PSM output'!L233</f>
        <v>23891.040000000001</v>
      </c>
      <c r="F233">
        <f>'PSM output'!M233</f>
        <v>22868.47</v>
      </c>
    </row>
    <row r="234" spans="1:6" x14ac:dyDescent="0.3">
      <c r="A234">
        <f>'PSM output'!H234</f>
        <v>28607.439999999999</v>
      </c>
      <c r="B234">
        <f>'PSM output'!I234</f>
        <v>27461.54</v>
      </c>
      <c r="C234">
        <f>'PSM output'!J234</f>
        <v>26315.63</v>
      </c>
      <c r="D234">
        <f>'PSM output'!K234</f>
        <v>25169.73</v>
      </c>
      <c r="E234">
        <f>'PSM output'!L234</f>
        <v>24023.83</v>
      </c>
      <c r="F234">
        <f>'PSM output'!M234</f>
        <v>22877.93</v>
      </c>
    </row>
    <row r="235" spans="1:6" x14ac:dyDescent="0.3">
      <c r="A235">
        <f>'PSM output'!H235</f>
        <v>28868.07</v>
      </c>
      <c r="B235">
        <f>'PSM output'!I235</f>
        <v>27675.040000000001</v>
      </c>
      <c r="C235">
        <f>'PSM output'!J235</f>
        <v>26482.01</v>
      </c>
      <c r="D235">
        <f>'PSM output'!K235</f>
        <v>25288.98</v>
      </c>
      <c r="E235">
        <f>'PSM output'!L235</f>
        <v>24095.95</v>
      </c>
      <c r="F235">
        <f>'PSM output'!M235</f>
        <v>22902.91</v>
      </c>
    </row>
    <row r="236" spans="1:6" x14ac:dyDescent="0.3">
      <c r="A236">
        <f>'PSM output'!H236</f>
        <v>28025.16</v>
      </c>
      <c r="B236">
        <f>'PSM output'!I236</f>
        <v>27031.040000000001</v>
      </c>
      <c r="C236">
        <f>'PSM output'!J236</f>
        <v>26036.92</v>
      </c>
      <c r="D236">
        <f>'PSM output'!K236</f>
        <v>25042.79</v>
      </c>
      <c r="E236">
        <f>'PSM output'!L236</f>
        <v>24048.67</v>
      </c>
      <c r="F236">
        <f>'PSM output'!M236</f>
        <v>23054.55</v>
      </c>
    </row>
    <row r="237" spans="1:6" x14ac:dyDescent="0.3">
      <c r="A237">
        <f>'PSM output'!H237</f>
        <v>27842.98</v>
      </c>
      <c r="B237">
        <f>'PSM output'!I237</f>
        <v>26892.26</v>
      </c>
      <c r="C237">
        <f>'PSM output'!J237</f>
        <v>25941.53</v>
      </c>
      <c r="D237">
        <f>'PSM output'!K237</f>
        <v>24990.799999999999</v>
      </c>
      <c r="E237">
        <f>'PSM output'!L237</f>
        <v>24040.07</v>
      </c>
      <c r="F237">
        <f>'PSM output'!M237</f>
        <v>23089.35</v>
      </c>
    </row>
    <row r="238" spans="1:6" x14ac:dyDescent="0.3">
      <c r="A238">
        <f>'PSM output'!H238</f>
        <v>29498.11</v>
      </c>
      <c r="B238">
        <f>'PSM output'!I238</f>
        <v>28237.33</v>
      </c>
      <c r="C238">
        <f>'PSM output'!J238</f>
        <v>26976.55</v>
      </c>
      <c r="D238">
        <f>'PSM output'!K238</f>
        <v>25715.77</v>
      </c>
      <c r="E238">
        <f>'PSM output'!L238</f>
        <v>24454.98</v>
      </c>
      <c r="F238">
        <f>'PSM output'!M238</f>
        <v>23194.2</v>
      </c>
    </row>
    <row r="239" spans="1:6" x14ac:dyDescent="0.3">
      <c r="A239">
        <f>'PSM output'!H239</f>
        <v>29393.23</v>
      </c>
      <c r="B239">
        <f>'PSM output'!I239</f>
        <v>28168.02</v>
      </c>
      <c r="C239">
        <f>'PSM output'!J239</f>
        <v>26942.799999999999</v>
      </c>
      <c r="D239">
        <f>'PSM output'!K239</f>
        <v>25717.58</v>
      </c>
      <c r="E239">
        <f>'PSM output'!L239</f>
        <v>24492.36</v>
      </c>
      <c r="F239">
        <f>'PSM output'!M239</f>
        <v>23267.14</v>
      </c>
    </row>
    <row r="240" spans="1:6" x14ac:dyDescent="0.3">
      <c r="A240">
        <f>'PSM output'!H240</f>
        <v>29091.32</v>
      </c>
      <c r="B240">
        <f>'PSM output'!I240</f>
        <v>27936.36</v>
      </c>
      <c r="C240">
        <f>'PSM output'!J240</f>
        <v>26781.4</v>
      </c>
      <c r="D240">
        <f>'PSM output'!K240</f>
        <v>25626.45</v>
      </c>
      <c r="E240">
        <f>'PSM output'!L240</f>
        <v>24471.49</v>
      </c>
      <c r="F240">
        <f>'PSM output'!M240</f>
        <v>23316.53</v>
      </c>
    </row>
    <row r="241" spans="1:6" x14ac:dyDescent="0.3">
      <c r="A241">
        <f>'PSM output'!H241</f>
        <v>27008.02</v>
      </c>
      <c r="B241">
        <f>'PSM output'!I241</f>
        <v>26271.14</v>
      </c>
      <c r="C241">
        <f>'PSM output'!J241</f>
        <v>25534.26</v>
      </c>
      <c r="D241">
        <f>'PSM output'!K241</f>
        <v>24797.38</v>
      </c>
      <c r="E241">
        <f>'PSM output'!L241</f>
        <v>24060.5</v>
      </c>
      <c r="F241">
        <f>'PSM output'!M241</f>
        <v>23323.62</v>
      </c>
    </row>
    <row r="242" spans="1:6" x14ac:dyDescent="0.3">
      <c r="A242">
        <f>'PSM output'!H242</f>
        <v>28872.28</v>
      </c>
      <c r="B242">
        <f>'PSM output'!I242</f>
        <v>27764.33</v>
      </c>
      <c r="C242">
        <f>'PSM output'!J242</f>
        <v>26656.38</v>
      </c>
      <c r="D242">
        <f>'PSM output'!K242</f>
        <v>25548.43</v>
      </c>
      <c r="E242">
        <f>'PSM output'!L242</f>
        <v>24440.48</v>
      </c>
      <c r="F242">
        <f>'PSM output'!M242</f>
        <v>23332.52</v>
      </c>
    </row>
    <row r="243" spans="1:6" x14ac:dyDescent="0.3">
      <c r="A243">
        <f>'PSM output'!H243</f>
        <v>27400.63</v>
      </c>
      <c r="B243">
        <f>'PSM output'!I243</f>
        <v>26596.68</v>
      </c>
      <c r="C243">
        <f>'PSM output'!J243</f>
        <v>25792.720000000001</v>
      </c>
      <c r="D243">
        <f>'PSM output'!K243</f>
        <v>24988.76</v>
      </c>
      <c r="E243">
        <f>'PSM output'!L243</f>
        <v>24184.799999999999</v>
      </c>
      <c r="F243">
        <f>'PSM output'!M243</f>
        <v>23380.85</v>
      </c>
    </row>
    <row r="244" spans="1:6" x14ac:dyDescent="0.3">
      <c r="A244">
        <f>'PSM output'!H244</f>
        <v>28442.880000000001</v>
      </c>
      <c r="B244">
        <f>'PSM output'!I244</f>
        <v>27448.59</v>
      </c>
      <c r="C244">
        <f>'PSM output'!J244</f>
        <v>26454.3</v>
      </c>
      <c r="D244">
        <f>'PSM output'!K244</f>
        <v>25460.02</v>
      </c>
      <c r="E244">
        <f>'PSM output'!L244</f>
        <v>24465.73</v>
      </c>
      <c r="F244">
        <f>'PSM output'!M244</f>
        <v>23471.45</v>
      </c>
    </row>
    <row r="245" spans="1:6" x14ac:dyDescent="0.3">
      <c r="A245">
        <f>'PSM output'!H245</f>
        <v>29768.12</v>
      </c>
      <c r="B245">
        <f>'PSM output'!I245</f>
        <v>28515.86</v>
      </c>
      <c r="C245">
        <f>'PSM output'!J245</f>
        <v>27263.599999999999</v>
      </c>
      <c r="D245">
        <f>'PSM output'!K245</f>
        <v>26011.34</v>
      </c>
      <c r="E245">
        <f>'PSM output'!L245</f>
        <v>24759.08</v>
      </c>
      <c r="F245">
        <f>'PSM output'!M245</f>
        <v>23506.82</v>
      </c>
    </row>
    <row r="246" spans="1:6" x14ac:dyDescent="0.3">
      <c r="A246">
        <f>'PSM output'!H246</f>
        <v>29536.16</v>
      </c>
      <c r="B246">
        <f>'PSM output'!I246</f>
        <v>28333.599999999999</v>
      </c>
      <c r="C246">
        <f>'PSM output'!J246</f>
        <v>27131.040000000001</v>
      </c>
      <c r="D246">
        <f>'PSM output'!K246</f>
        <v>25928.48</v>
      </c>
      <c r="E246">
        <f>'PSM output'!L246</f>
        <v>24725.919999999998</v>
      </c>
      <c r="F246">
        <f>'PSM output'!M246</f>
        <v>23523.360000000001</v>
      </c>
    </row>
    <row r="247" spans="1:6" x14ac:dyDescent="0.3">
      <c r="A247">
        <f>'PSM output'!H247</f>
        <v>28997.02</v>
      </c>
      <c r="B247">
        <f>'PSM output'!I247</f>
        <v>27919.040000000001</v>
      </c>
      <c r="C247">
        <f>'PSM output'!J247</f>
        <v>26841.06</v>
      </c>
      <c r="D247">
        <f>'PSM output'!K247</f>
        <v>25763.08</v>
      </c>
      <c r="E247">
        <f>'PSM output'!L247</f>
        <v>24685.1</v>
      </c>
      <c r="F247">
        <f>'PSM output'!M247</f>
        <v>23607.13</v>
      </c>
    </row>
    <row r="248" spans="1:6" x14ac:dyDescent="0.3">
      <c r="A248">
        <f>'PSM output'!H248</f>
        <v>29426.82</v>
      </c>
      <c r="B248">
        <f>'PSM output'!I248</f>
        <v>28264.81</v>
      </c>
      <c r="C248">
        <f>'PSM output'!J248</f>
        <v>27102.81</v>
      </c>
      <c r="D248">
        <f>'PSM output'!K248</f>
        <v>25940.799999999999</v>
      </c>
      <c r="E248">
        <f>'PSM output'!L248</f>
        <v>24778.79</v>
      </c>
      <c r="F248">
        <f>'PSM output'!M248</f>
        <v>23616.79</v>
      </c>
    </row>
    <row r="249" spans="1:6" x14ac:dyDescent="0.3">
      <c r="A249">
        <f>'PSM output'!H249</f>
        <v>32122.2</v>
      </c>
      <c r="B249">
        <f>'PSM output'!I249</f>
        <v>30438.23</v>
      </c>
      <c r="C249">
        <f>'PSM output'!J249</f>
        <v>28754.27</v>
      </c>
      <c r="D249">
        <f>'PSM output'!K249</f>
        <v>27070.3</v>
      </c>
      <c r="E249">
        <f>'PSM output'!L249</f>
        <v>25386.34</v>
      </c>
      <c r="F249">
        <f>'PSM output'!M249</f>
        <v>23702.38</v>
      </c>
    </row>
    <row r="250" spans="1:6" x14ac:dyDescent="0.3">
      <c r="A250">
        <f>'PSM output'!H250</f>
        <v>29432.240000000002</v>
      </c>
      <c r="B250">
        <f>'PSM output'!I250</f>
        <v>28288.53</v>
      </c>
      <c r="C250">
        <f>'PSM output'!J250</f>
        <v>27144.82</v>
      </c>
      <c r="D250">
        <f>'PSM output'!K250</f>
        <v>26001.1</v>
      </c>
      <c r="E250">
        <f>'PSM output'!L250</f>
        <v>24857.39</v>
      </c>
      <c r="F250">
        <f>'PSM output'!M250</f>
        <v>23713.68</v>
      </c>
    </row>
    <row r="251" spans="1:6" x14ac:dyDescent="0.3">
      <c r="A251">
        <f>'PSM output'!H251</f>
        <v>31385.83</v>
      </c>
      <c r="B251">
        <f>'PSM output'!I251</f>
        <v>29857.62</v>
      </c>
      <c r="C251">
        <f>'PSM output'!J251</f>
        <v>28329.41</v>
      </c>
      <c r="D251">
        <f>'PSM output'!K251</f>
        <v>26801.200000000001</v>
      </c>
      <c r="E251">
        <f>'PSM output'!L251</f>
        <v>25272.99</v>
      </c>
      <c r="F251">
        <f>'PSM output'!M251</f>
        <v>23744.78</v>
      </c>
    </row>
    <row r="252" spans="1:6" x14ac:dyDescent="0.3">
      <c r="A252">
        <f>'PSM output'!H252</f>
        <v>28552.39</v>
      </c>
      <c r="B252">
        <f>'PSM output'!I252</f>
        <v>27617.360000000001</v>
      </c>
      <c r="C252">
        <f>'PSM output'!J252</f>
        <v>26682.33</v>
      </c>
      <c r="D252">
        <f>'PSM output'!K252</f>
        <v>25747.3</v>
      </c>
      <c r="E252">
        <f>'PSM output'!L252</f>
        <v>24812.28</v>
      </c>
      <c r="F252">
        <f>'PSM output'!M252</f>
        <v>23877.25</v>
      </c>
    </row>
    <row r="253" spans="1:6" x14ac:dyDescent="0.3">
      <c r="A253">
        <f>'PSM output'!H253</f>
        <v>29591.4</v>
      </c>
      <c r="B253">
        <f>'PSM output'!I253</f>
        <v>28463.8</v>
      </c>
      <c r="C253">
        <f>'PSM output'!J253</f>
        <v>27336.21</v>
      </c>
      <c r="D253">
        <f>'PSM output'!K253</f>
        <v>26208.61</v>
      </c>
      <c r="E253">
        <f>'PSM output'!L253</f>
        <v>25081.02</v>
      </c>
      <c r="F253">
        <f>'PSM output'!M253</f>
        <v>23953.42</v>
      </c>
    </row>
    <row r="254" spans="1:6" x14ac:dyDescent="0.3">
      <c r="A254">
        <f>'PSM output'!H254</f>
        <v>29506.3</v>
      </c>
      <c r="B254">
        <f>'PSM output'!I254</f>
        <v>28398.65</v>
      </c>
      <c r="C254">
        <f>'PSM output'!J254</f>
        <v>27291</v>
      </c>
      <c r="D254">
        <f>'PSM output'!K254</f>
        <v>26183.35</v>
      </c>
      <c r="E254">
        <f>'PSM output'!L254</f>
        <v>25075.7</v>
      </c>
      <c r="F254">
        <f>'PSM output'!M254</f>
        <v>23968.04</v>
      </c>
    </row>
    <row r="255" spans="1:6" x14ac:dyDescent="0.3">
      <c r="A255">
        <f>'PSM output'!H255</f>
        <v>27814.69</v>
      </c>
      <c r="B255">
        <f>'PSM output'!I255</f>
        <v>27046.799999999999</v>
      </c>
      <c r="C255">
        <f>'PSM output'!J255</f>
        <v>26278.92</v>
      </c>
      <c r="D255">
        <f>'PSM output'!K255</f>
        <v>25511.03</v>
      </c>
      <c r="E255">
        <f>'PSM output'!L255</f>
        <v>24743.15</v>
      </c>
      <c r="F255">
        <f>'PSM output'!M255</f>
        <v>23975.26</v>
      </c>
    </row>
    <row r="256" spans="1:6" x14ac:dyDescent="0.3">
      <c r="A256">
        <f>'PSM output'!H256</f>
        <v>29007.48</v>
      </c>
      <c r="B256">
        <f>'PSM output'!I256</f>
        <v>28006.71</v>
      </c>
      <c r="C256">
        <f>'PSM output'!J256</f>
        <v>27005.94</v>
      </c>
      <c r="D256">
        <f>'PSM output'!K256</f>
        <v>26005.17</v>
      </c>
      <c r="E256">
        <f>'PSM output'!L256</f>
        <v>25004.39</v>
      </c>
      <c r="F256">
        <f>'PSM output'!M256</f>
        <v>24003.63</v>
      </c>
    </row>
    <row r="257" spans="1:6" x14ac:dyDescent="0.3">
      <c r="A257">
        <f>'PSM output'!H257</f>
        <v>27743.88</v>
      </c>
      <c r="B257">
        <f>'PSM output'!I257</f>
        <v>27028.54</v>
      </c>
      <c r="C257">
        <f>'PSM output'!J257</f>
        <v>26313.200000000001</v>
      </c>
      <c r="D257">
        <f>'PSM output'!K257</f>
        <v>25597.85</v>
      </c>
      <c r="E257">
        <f>'PSM output'!L257</f>
        <v>24882.51</v>
      </c>
      <c r="F257">
        <f>'PSM output'!M257</f>
        <v>24167.16</v>
      </c>
    </row>
    <row r="258" spans="1:6" x14ac:dyDescent="0.3">
      <c r="A258">
        <f>'PSM output'!H258</f>
        <v>28574.1</v>
      </c>
      <c r="B258">
        <f>'PSM output'!I258</f>
        <v>27702.43</v>
      </c>
      <c r="C258">
        <f>'PSM output'!J258</f>
        <v>26830.75</v>
      </c>
      <c r="D258">
        <f>'PSM output'!K258</f>
        <v>25959.07</v>
      </c>
      <c r="E258">
        <f>'PSM output'!L258</f>
        <v>25087.4</v>
      </c>
      <c r="F258">
        <f>'PSM output'!M258</f>
        <v>24215.72</v>
      </c>
    </row>
    <row r="259" spans="1:6" x14ac:dyDescent="0.3">
      <c r="A259">
        <f>'PSM output'!H259</f>
        <v>26816.9</v>
      </c>
      <c r="B259">
        <f>'PSM output'!I259</f>
        <v>26299.73</v>
      </c>
      <c r="C259">
        <f>'PSM output'!J259</f>
        <v>25782.560000000001</v>
      </c>
      <c r="D259">
        <f>'PSM output'!K259</f>
        <v>25265.39</v>
      </c>
      <c r="E259">
        <f>'PSM output'!L259</f>
        <v>24748.22</v>
      </c>
      <c r="F259">
        <f>'PSM output'!M259</f>
        <v>24231.05</v>
      </c>
    </row>
    <row r="260" spans="1:6" x14ac:dyDescent="0.3">
      <c r="A260">
        <f>'PSM output'!H260</f>
        <v>28532.62</v>
      </c>
      <c r="B260">
        <f>'PSM output'!I260</f>
        <v>27672.65</v>
      </c>
      <c r="C260">
        <f>'PSM output'!J260</f>
        <v>26812.68</v>
      </c>
      <c r="D260">
        <f>'PSM output'!K260</f>
        <v>25952.71</v>
      </c>
      <c r="E260">
        <f>'PSM output'!L260</f>
        <v>25092.74</v>
      </c>
      <c r="F260">
        <f>'PSM output'!M260</f>
        <v>24232.77</v>
      </c>
    </row>
    <row r="261" spans="1:6" x14ac:dyDescent="0.3">
      <c r="A261">
        <f>'PSM output'!H261</f>
        <v>27305.71</v>
      </c>
      <c r="B261">
        <f>'PSM output'!I261</f>
        <v>26707.72</v>
      </c>
      <c r="C261">
        <f>'PSM output'!J261</f>
        <v>26109.72</v>
      </c>
      <c r="D261">
        <f>'PSM output'!K261</f>
        <v>25511.73</v>
      </c>
      <c r="E261">
        <f>'PSM output'!L261</f>
        <v>24913.73</v>
      </c>
      <c r="F261">
        <f>'PSM output'!M261</f>
        <v>24315.74</v>
      </c>
    </row>
    <row r="262" spans="1:6" x14ac:dyDescent="0.3">
      <c r="A262">
        <f>'PSM output'!H262</f>
        <v>28573.22</v>
      </c>
      <c r="B262">
        <f>'PSM output'!I262</f>
        <v>27721.98</v>
      </c>
      <c r="C262">
        <f>'PSM output'!J262</f>
        <v>26870.75</v>
      </c>
      <c r="D262">
        <f>'PSM output'!K262</f>
        <v>26019.51</v>
      </c>
      <c r="E262">
        <f>'PSM output'!L262</f>
        <v>25168.28</v>
      </c>
      <c r="F262">
        <f>'PSM output'!M262</f>
        <v>24317.040000000001</v>
      </c>
    </row>
    <row r="263" spans="1:6" x14ac:dyDescent="0.3">
      <c r="A263">
        <f>'PSM output'!H263</f>
        <v>29322.89</v>
      </c>
      <c r="B263">
        <f>'PSM output'!I263</f>
        <v>28344.94</v>
      </c>
      <c r="C263">
        <f>'PSM output'!J263</f>
        <v>27366.99</v>
      </c>
      <c r="D263">
        <f>'PSM output'!K263</f>
        <v>26389.040000000001</v>
      </c>
      <c r="E263">
        <f>'PSM output'!L263</f>
        <v>25411.09</v>
      </c>
      <c r="F263">
        <f>'PSM output'!M263</f>
        <v>24433.14</v>
      </c>
    </row>
    <row r="264" spans="1:6" x14ac:dyDescent="0.3">
      <c r="A264">
        <f>'PSM output'!H264</f>
        <v>30457.51</v>
      </c>
      <c r="B264">
        <f>'PSM output'!I264</f>
        <v>29254.11</v>
      </c>
      <c r="C264">
        <f>'PSM output'!J264</f>
        <v>28050.71</v>
      </c>
      <c r="D264">
        <f>'PSM output'!K264</f>
        <v>26847.31</v>
      </c>
      <c r="E264">
        <f>'PSM output'!L264</f>
        <v>25643.91</v>
      </c>
      <c r="F264">
        <f>'PSM output'!M264</f>
        <v>24440.51</v>
      </c>
    </row>
    <row r="265" spans="1:6" x14ac:dyDescent="0.3">
      <c r="A265">
        <f>'PSM output'!H265</f>
        <v>30762.31</v>
      </c>
      <c r="B265">
        <f>'PSM output'!I265</f>
        <v>29507.26</v>
      </c>
      <c r="C265">
        <f>'PSM output'!J265</f>
        <v>28252.2</v>
      </c>
      <c r="D265">
        <f>'PSM output'!K265</f>
        <v>26997.14</v>
      </c>
      <c r="E265">
        <f>'PSM output'!L265</f>
        <v>25742.09</v>
      </c>
      <c r="F265">
        <f>'PSM output'!M265</f>
        <v>24487.03</v>
      </c>
    </row>
    <row r="266" spans="1:6" x14ac:dyDescent="0.3">
      <c r="A266">
        <f>'PSM output'!H266</f>
        <v>29597.45</v>
      </c>
      <c r="B266">
        <f>'PSM output'!I266</f>
        <v>28641.75</v>
      </c>
      <c r="C266">
        <f>'PSM output'!J266</f>
        <v>27686.05</v>
      </c>
      <c r="D266">
        <f>'PSM output'!K266</f>
        <v>26730.35</v>
      </c>
      <c r="E266">
        <f>'PSM output'!L266</f>
        <v>25774.65</v>
      </c>
      <c r="F266">
        <f>'PSM output'!M266</f>
        <v>24818.95</v>
      </c>
    </row>
    <row r="267" spans="1:6" x14ac:dyDescent="0.3">
      <c r="A267">
        <f>'PSM output'!H267</f>
        <v>29163.03</v>
      </c>
      <c r="B267">
        <f>'PSM output'!I267</f>
        <v>28300.240000000002</v>
      </c>
      <c r="C267">
        <f>'PSM output'!J267</f>
        <v>27437.45</v>
      </c>
      <c r="D267">
        <f>'PSM output'!K267</f>
        <v>26574.66</v>
      </c>
      <c r="E267">
        <f>'PSM output'!L267</f>
        <v>25711.88</v>
      </c>
      <c r="F267">
        <f>'PSM output'!M267</f>
        <v>24849.09</v>
      </c>
    </row>
    <row r="268" spans="1:6" x14ac:dyDescent="0.3">
      <c r="A268">
        <f>'PSM output'!H268</f>
        <v>29330.639999999999</v>
      </c>
      <c r="B268">
        <f>'PSM output'!I268</f>
        <v>28442.58</v>
      </c>
      <c r="C268">
        <f>'PSM output'!J268</f>
        <v>27554.52</v>
      </c>
      <c r="D268">
        <f>'PSM output'!K268</f>
        <v>26666.45</v>
      </c>
      <c r="E268">
        <f>'PSM output'!L268</f>
        <v>25778.39</v>
      </c>
      <c r="F268">
        <f>'PSM output'!M268</f>
        <v>24890.33</v>
      </c>
    </row>
    <row r="269" spans="1:6" x14ac:dyDescent="0.3">
      <c r="A269">
        <f>'PSM output'!H269</f>
        <v>30604.76</v>
      </c>
      <c r="B269">
        <f>'PSM output'!I269</f>
        <v>29467.95</v>
      </c>
      <c r="C269">
        <f>'PSM output'!J269</f>
        <v>28331.14</v>
      </c>
      <c r="D269">
        <f>'PSM output'!K269</f>
        <v>27194.34</v>
      </c>
      <c r="E269">
        <f>'PSM output'!L269</f>
        <v>26057.53</v>
      </c>
      <c r="F269">
        <f>'PSM output'!M269</f>
        <v>24920.720000000001</v>
      </c>
    </row>
    <row r="270" spans="1:6" x14ac:dyDescent="0.3">
      <c r="A270">
        <f>'PSM output'!H270</f>
        <v>30811.07</v>
      </c>
      <c r="B270">
        <f>'PSM output'!I270</f>
        <v>29645.89</v>
      </c>
      <c r="C270">
        <f>'PSM output'!J270</f>
        <v>28480.720000000001</v>
      </c>
      <c r="D270">
        <f>'PSM output'!K270</f>
        <v>27315.54</v>
      </c>
      <c r="E270">
        <f>'PSM output'!L270</f>
        <v>26150.37</v>
      </c>
      <c r="F270">
        <f>'PSM output'!M270</f>
        <v>24985.19</v>
      </c>
    </row>
    <row r="271" spans="1:6" x14ac:dyDescent="0.3">
      <c r="A271">
        <f>'PSM output'!H271</f>
        <v>28856.71</v>
      </c>
      <c r="B271">
        <f>'PSM output'!I271</f>
        <v>28107.99</v>
      </c>
      <c r="C271">
        <f>'PSM output'!J271</f>
        <v>27359.279999999999</v>
      </c>
      <c r="D271">
        <f>'PSM output'!K271</f>
        <v>26610.560000000001</v>
      </c>
      <c r="E271">
        <f>'PSM output'!L271</f>
        <v>25861.84</v>
      </c>
      <c r="F271">
        <f>'PSM output'!M271</f>
        <v>25113.13</v>
      </c>
    </row>
    <row r="272" spans="1:6" x14ac:dyDescent="0.3">
      <c r="A272">
        <f>'PSM output'!H272</f>
        <v>31319.27</v>
      </c>
      <c r="B272">
        <f>'PSM output'!I272</f>
        <v>30104.51</v>
      </c>
      <c r="C272">
        <f>'PSM output'!J272</f>
        <v>28889.759999999998</v>
      </c>
      <c r="D272">
        <f>'PSM output'!K272</f>
        <v>27675</v>
      </c>
      <c r="E272">
        <f>'PSM output'!L272</f>
        <v>26460.25</v>
      </c>
      <c r="F272">
        <f>'PSM output'!M272</f>
        <v>25245.49</v>
      </c>
    </row>
    <row r="273" spans="1:6" x14ac:dyDescent="0.3">
      <c r="A273">
        <f>'PSM output'!H273</f>
        <v>29362.62</v>
      </c>
      <c r="B273">
        <f>'PSM output'!I273</f>
        <v>28550.15</v>
      </c>
      <c r="C273">
        <f>'PSM output'!J273</f>
        <v>27737.68</v>
      </c>
      <c r="D273">
        <f>'PSM output'!K273</f>
        <v>26925.21</v>
      </c>
      <c r="E273">
        <f>'PSM output'!L273</f>
        <v>26112.75</v>
      </c>
      <c r="F273">
        <f>'PSM output'!M273</f>
        <v>25300.28</v>
      </c>
    </row>
    <row r="274" spans="1:6" x14ac:dyDescent="0.3">
      <c r="A274">
        <f>'PSM output'!H274</f>
        <v>30329.55</v>
      </c>
      <c r="B274">
        <f>'PSM output'!I274</f>
        <v>29355.9</v>
      </c>
      <c r="C274">
        <f>'PSM output'!J274</f>
        <v>28382.25</v>
      </c>
      <c r="D274">
        <f>'PSM output'!K274</f>
        <v>27408.6</v>
      </c>
      <c r="E274">
        <f>'PSM output'!L274</f>
        <v>26434.95</v>
      </c>
      <c r="F274">
        <f>'PSM output'!M274</f>
        <v>25461.29</v>
      </c>
    </row>
    <row r="275" spans="1:6" x14ac:dyDescent="0.3">
      <c r="A275">
        <f>'PSM output'!H275</f>
        <v>29717.79</v>
      </c>
      <c r="B275">
        <f>'PSM output'!I275</f>
        <v>28875.99</v>
      </c>
      <c r="C275">
        <f>'PSM output'!J275</f>
        <v>28034.18</v>
      </c>
      <c r="D275">
        <f>'PSM output'!K275</f>
        <v>27192.38</v>
      </c>
      <c r="E275">
        <f>'PSM output'!L275</f>
        <v>26350.57</v>
      </c>
      <c r="F275">
        <f>'PSM output'!M275</f>
        <v>25508.77</v>
      </c>
    </row>
    <row r="276" spans="1:6" x14ac:dyDescent="0.3">
      <c r="A276">
        <f>'PSM output'!H276</f>
        <v>30466.59</v>
      </c>
      <c r="B276">
        <f>'PSM output'!I276</f>
        <v>29476.32</v>
      </c>
      <c r="C276">
        <f>'PSM output'!J276</f>
        <v>28486.06</v>
      </c>
      <c r="D276">
        <f>'PSM output'!K276</f>
        <v>27495.8</v>
      </c>
      <c r="E276">
        <f>'PSM output'!L276</f>
        <v>26505.53</v>
      </c>
      <c r="F276">
        <f>'PSM output'!M276</f>
        <v>25515.27</v>
      </c>
    </row>
    <row r="277" spans="1:6" x14ac:dyDescent="0.3">
      <c r="A277">
        <f>'PSM output'!H277</f>
        <v>30281.09</v>
      </c>
      <c r="B277">
        <f>'PSM output'!I277</f>
        <v>29333.93</v>
      </c>
      <c r="C277">
        <f>'PSM output'!J277</f>
        <v>28386.77</v>
      </c>
      <c r="D277">
        <f>'PSM output'!K277</f>
        <v>27439.61</v>
      </c>
      <c r="E277">
        <f>'PSM output'!L277</f>
        <v>26492.45</v>
      </c>
      <c r="F277">
        <f>'PSM output'!M277</f>
        <v>25545.29</v>
      </c>
    </row>
    <row r="278" spans="1:6" x14ac:dyDescent="0.3">
      <c r="A278">
        <f>'PSM output'!H278</f>
        <v>30213.71</v>
      </c>
      <c r="B278">
        <f>'PSM output'!I278</f>
        <v>29297.74</v>
      </c>
      <c r="C278">
        <f>'PSM output'!J278</f>
        <v>28381.77</v>
      </c>
      <c r="D278">
        <f>'PSM output'!K278</f>
        <v>27465.79</v>
      </c>
      <c r="E278">
        <f>'PSM output'!L278</f>
        <v>26549.82</v>
      </c>
      <c r="F278">
        <f>'PSM output'!M278</f>
        <v>25633.85</v>
      </c>
    </row>
    <row r="279" spans="1:6" x14ac:dyDescent="0.3">
      <c r="A279">
        <f>'PSM output'!H279</f>
        <v>29136.11</v>
      </c>
      <c r="B279">
        <f>'PSM output'!I279</f>
        <v>28436.720000000001</v>
      </c>
      <c r="C279">
        <f>'PSM output'!J279</f>
        <v>27737.34</v>
      </c>
      <c r="D279">
        <f>'PSM output'!K279</f>
        <v>27037.95</v>
      </c>
      <c r="E279">
        <f>'PSM output'!L279</f>
        <v>26338.560000000001</v>
      </c>
      <c r="F279">
        <f>'PSM output'!M279</f>
        <v>25639.18</v>
      </c>
    </row>
    <row r="280" spans="1:6" x14ac:dyDescent="0.3">
      <c r="A280">
        <f>'PSM output'!H280</f>
        <v>30517.98</v>
      </c>
      <c r="B280">
        <f>'PSM output'!I280</f>
        <v>29557.42</v>
      </c>
      <c r="C280">
        <f>'PSM output'!J280</f>
        <v>28596.85</v>
      </c>
      <c r="D280">
        <f>'PSM output'!K280</f>
        <v>27636.29</v>
      </c>
      <c r="E280">
        <f>'PSM output'!L280</f>
        <v>26675.73</v>
      </c>
      <c r="F280">
        <f>'PSM output'!M280</f>
        <v>25715.17</v>
      </c>
    </row>
    <row r="281" spans="1:6" x14ac:dyDescent="0.3">
      <c r="A281">
        <f>'PSM output'!H281</f>
        <v>30793.8</v>
      </c>
      <c r="B281">
        <f>'PSM output'!I281</f>
        <v>29787.68</v>
      </c>
      <c r="C281">
        <f>'PSM output'!J281</f>
        <v>28781.56</v>
      </c>
      <c r="D281">
        <f>'PSM output'!K281</f>
        <v>27775.45</v>
      </c>
      <c r="E281">
        <f>'PSM output'!L281</f>
        <v>26769.33</v>
      </c>
      <c r="F281">
        <f>'PSM output'!M281</f>
        <v>25763.21</v>
      </c>
    </row>
    <row r="282" spans="1:6" x14ac:dyDescent="0.3">
      <c r="A282">
        <f>'PSM output'!H282</f>
        <v>30968.99</v>
      </c>
      <c r="B282">
        <f>'PSM output'!I282</f>
        <v>29934.04</v>
      </c>
      <c r="C282">
        <f>'PSM output'!J282</f>
        <v>28899.08</v>
      </c>
      <c r="D282">
        <f>'PSM output'!K282</f>
        <v>27864.13</v>
      </c>
      <c r="E282">
        <f>'PSM output'!L282</f>
        <v>26829.17</v>
      </c>
      <c r="F282">
        <f>'PSM output'!M282</f>
        <v>25794.21</v>
      </c>
    </row>
    <row r="283" spans="1:6" x14ac:dyDescent="0.3">
      <c r="A283">
        <f>'PSM output'!H283</f>
        <v>29561.56</v>
      </c>
      <c r="B283">
        <f>'PSM output'!I283</f>
        <v>28818.68</v>
      </c>
      <c r="C283">
        <f>'PSM output'!J283</f>
        <v>28075.79</v>
      </c>
      <c r="D283">
        <f>'PSM output'!K283</f>
        <v>27332.91</v>
      </c>
      <c r="E283">
        <f>'PSM output'!L283</f>
        <v>26590.03</v>
      </c>
      <c r="F283">
        <f>'PSM output'!M283</f>
        <v>25847.14</v>
      </c>
    </row>
    <row r="284" spans="1:6" x14ac:dyDescent="0.3">
      <c r="A284">
        <f>'PSM output'!H284</f>
        <v>31071.040000000001</v>
      </c>
      <c r="B284">
        <f>'PSM output'!I284</f>
        <v>30030.47</v>
      </c>
      <c r="C284">
        <f>'PSM output'!J284</f>
        <v>28989.9</v>
      </c>
      <c r="D284">
        <f>'PSM output'!K284</f>
        <v>27949.33</v>
      </c>
      <c r="E284">
        <f>'PSM output'!L284</f>
        <v>26908.76</v>
      </c>
      <c r="F284">
        <f>'PSM output'!M284</f>
        <v>25868.19</v>
      </c>
    </row>
    <row r="285" spans="1:6" x14ac:dyDescent="0.3">
      <c r="A285">
        <f>'PSM output'!H285</f>
        <v>29369.72</v>
      </c>
      <c r="B285">
        <f>'PSM output'!I285</f>
        <v>28681.1</v>
      </c>
      <c r="C285">
        <f>'PSM output'!J285</f>
        <v>27992.49</v>
      </c>
      <c r="D285">
        <f>'PSM output'!K285</f>
        <v>27303.87</v>
      </c>
      <c r="E285">
        <f>'PSM output'!L285</f>
        <v>26615.25</v>
      </c>
      <c r="F285">
        <f>'PSM output'!M285</f>
        <v>25926.639999999999</v>
      </c>
    </row>
    <row r="286" spans="1:6" x14ac:dyDescent="0.3">
      <c r="A286">
        <f>'PSM output'!H286</f>
        <v>29300.61</v>
      </c>
      <c r="B286">
        <f>'PSM output'!I286</f>
        <v>28641.87</v>
      </c>
      <c r="C286">
        <f>'PSM output'!J286</f>
        <v>27983.13</v>
      </c>
      <c r="D286">
        <f>'PSM output'!K286</f>
        <v>27324.39</v>
      </c>
      <c r="E286">
        <f>'PSM output'!L286</f>
        <v>26665.64</v>
      </c>
      <c r="F286">
        <f>'PSM output'!M286</f>
        <v>26006.9</v>
      </c>
    </row>
    <row r="287" spans="1:6" x14ac:dyDescent="0.3">
      <c r="A287">
        <f>'PSM output'!H287</f>
        <v>30226.880000000001</v>
      </c>
      <c r="B287">
        <f>'PSM output'!I287</f>
        <v>29386.880000000001</v>
      </c>
      <c r="C287">
        <f>'PSM output'!J287</f>
        <v>28546.89</v>
      </c>
      <c r="D287">
        <f>'PSM output'!K287</f>
        <v>27706.89</v>
      </c>
      <c r="E287">
        <f>'PSM output'!L287</f>
        <v>26866.9</v>
      </c>
      <c r="F287">
        <f>'PSM output'!M287</f>
        <v>26026.9</v>
      </c>
    </row>
    <row r="288" spans="1:6" x14ac:dyDescent="0.3">
      <c r="A288">
        <f>'PSM output'!H288</f>
        <v>31751.69</v>
      </c>
      <c r="B288">
        <f>'PSM output'!I288</f>
        <v>30608.12</v>
      </c>
      <c r="C288">
        <f>'PSM output'!J288</f>
        <v>29464.560000000001</v>
      </c>
      <c r="D288">
        <f>'PSM output'!K288</f>
        <v>28320.99</v>
      </c>
      <c r="E288">
        <f>'PSM output'!L288</f>
        <v>27177.43</v>
      </c>
      <c r="F288">
        <f>'PSM output'!M288</f>
        <v>26033.86</v>
      </c>
    </row>
    <row r="289" spans="1:6" x14ac:dyDescent="0.3">
      <c r="A289">
        <f>'PSM output'!H289</f>
        <v>32872.589999999997</v>
      </c>
      <c r="B289">
        <f>'PSM output'!I289</f>
        <v>31508.21</v>
      </c>
      <c r="C289">
        <f>'PSM output'!J289</f>
        <v>30143.85</v>
      </c>
      <c r="D289">
        <f>'PSM output'!K289</f>
        <v>28779.47</v>
      </c>
      <c r="E289">
        <f>'PSM output'!L289</f>
        <v>27415.1</v>
      </c>
      <c r="F289">
        <f>'PSM output'!M289</f>
        <v>26050.73</v>
      </c>
    </row>
    <row r="290" spans="1:6" x14ac:dyDescent="0.3">
      <c r="A290">
        <f>'PSM output'!H290</f>
        <v>29001.49</v>
      </c>
      <c r="B290">
        <f>'PSM output'!I290</f>
        <v>28437.59</v>
      </c>
      <c r="C290">
        <f>'PSM output'!J290</f>
        <v>27873.69</v>
      </c>
      <c r="D290">
        <f>'PSM output'!K290</f>
        <v>27309.79</v>
      </c>
      <c r="E290">
        <f>'PSM output'!L290</f>
        <v>26745.89</v>
      </c>
      <c r="F290">
        <f>'PSM output'!M290</f>
        <v>26181.99</v>
      </c>
    </row>
    <row r="291" spans="1:6" x14ac:dyDescent="0.3">
      <c r="A291">
        <f>'PSM output'!H291</f>
        <v>31113.37</v>
      </c>
      <c r="B291">
        <f>'PSM output'!I291</f>
        <v>30131.94</v>
      </c>
      <c r="C291">
        <f>'PSM output'!J291</f>
        <v>29150.5</v>
      </c>
      <c r="D291">
        <f>'PSM output'!K291</f>
        <v>28169.07</v>
      </c>
      <c r="E291">
        <f>'PSM output'!L291</f>
        <v>27187.64</v>
      </c>
      <c r="F291">
        <f>'PSM output'!M291</f>
        <v>26206.21</v>
      </c>
    </row>
    <row r="292" spans="1:6" x14ac:dyDescent="0.3">
      <c r="A292">
        <f>'PSM output'!H292</f>
        <v>30938.94</v>
      </c>
      <c r="B292">
        <f>'PSM output'!I292</f>
        <v>29993.14</v>
      </c>
      <c r="C292">
        <f>'PSM output'!J292</f>
        <v>29047.33</v>
      </c>
      <c r="D292">
        <f>'PSM output'!K292</f>
        <v>28101.53</v>
      </c>
      <c r="E292">
        <f>'PSM output'!L292</f>
        <v>27155.73</v>
      </c>
      <c r="F292">
        <f>'PSM output'!M292</f>
        <v>26209.93</v>
      </c>
    </row>
    <row r="293" spans="1:6" x14ac:dyDescent="0.3">
      <c r="A293">
        <f>'PSM output'!H293</f>
        <v>28948.79</v>
      </c>
      <c r="B293">
        <f>'PSM output'!I293</f>
        <v>28426.48</v>
      </c>
      <c r="C293">
        <f>'PSM output'!J293</f>
        <v>27904.18</v>
      </c>
      <c r="D293">
        <f>'PSM output'!K293</f>
        <v>27381.87</v>
      </c>
      <c r="E293">
        <f>'PSM output'!L293</f>
        <v>26859.57</v>
      </c>
      <c r="F293">
        <f>'PSM output'!M293</f>
        <v>26337.26</v>
      </c>
    </row>
    <row r="294" spans="1:6" x14ac:dyDescent="0.3">
      <c r="A294">
        <f>'PSM output'!H294</f>
        <v>31411.3</v>
      </c>
      <c r="B294">
        <f>'PSM output'!I294</f>
        <v>30405.43</v>
      </c>
      <c r="C294">
        <f>'PSM output'!J294</f>
        <v>29399.57</v>
      </c>
      <c r="D294">
        <f>'PSM output'!K294</f>
        <v>28393.71</v>
      </c>
      <c r="E294">
        <f>'PSM output'!L294</f>
        <v>27387.84</v>
      </c>
      <c r="F294">
        <f>'PSM output'!M294</f>
        <v>26381.98</v>
      </c>
    </row>
    <row r="295" spans="1:6" x14ac:dyDescent="0.3">
      <c r="A295">
        <f>'PSM output'!H295</f>
        <v>29075.81</v>
      </c>
      <c r="B295">
        <f>'PSM output'!I295</f>
        <v>28557.35</v>
      </c>
      <c r="C295">
        <f>'PSM output'!J295</f>
        <v>28038.89</v>
      </c>
      <c r="D295">
        <f>'PSM output'!K295</f>
        <v>27520.43</v>
      </c>
      <c r="E295">
        <f>'PSM output'!L295</f>
        <v>27001.97</v>
      </c>
      <c r="F295">
        <f>'PSM output'!M295</f>
        <v>26483.51</v>
      </c>
    </row>
    <row r="296" spans="1:6" x14ac:dyDescent="0.3">
      <c r="A296">
        <f>'PSM output'!H296</f>
        <v>31131.3</v>
      </c>
      <c r="B296">
        <f>'PSM output'!I296</f>
        <v>30240.81</v>
      </c>
      <c r="C296">
        <f>'PSM output'!J296</f>
        <v>29350.31</v>
      </c>
      <c r="D296">
        <f>'PSM output'!K296</f>
        <v>28459.82</v>
      </c>
      <c r="E296">
        <f>'PSM output'!L296</f>
        <v>27569.33</v>
      </c>
      <c r="F296">
        <f>'PSM output'!M296</f>
        <v>26678.84</v>
      </c>
    </row>
    <row r="297" spans="1:6" x14ac:dyDescent="0.3">
      <c r="A297">
        <f>'PSM output'!H297</f>
        <v>29630.35</v>
      </c>
      <c r="B297">
        <f>'PSM output'!I297</f>
        <v>29056.720000000001</v>
      </c>
      <c r="C297">
        <f>'PSM output'!J297</f>
        <v>28483.08</v>
      </c>
      <c r="D297">
        <f>'PSM output'!K297</f>
        <v>27909.45</v>
      </c>
      <c r="E297">
        <f>'PSM output'!L297</f>
        <v>27335.82</v>
      </c>
      <c r="F297">
        <f>'PSM output'!M297</f>
        <v>26762.18</v>
      </c>
    </row>
    <row r="298" spans="1:6" x14ac:dyDescent="0.3">
      <c r="A298">
        <f>'PSM output'!H298</f>
        <v>31309.63</v>
      </c>
      <c r="B298">
        <f>'PSM output'!I298</f>
        <v>30426.55</v>
      </c>
      <c r="C298">
        <f>'PSM output'!J298</f>
        <v>29543.47</v>
      </c>
      <c r="D298">
        <f>'PSM output'!K298</f>
        <v>28660.39</v>
      </c>
      <c r="E298">
        <f>'PSM output'!L298</f>
        <v>27777.3</v>
      </c>
      <c r="F298">
        <f>'PSM output'!M298</f>
        <v>26894.22</v>
      </c>
    </row>
    <row r="299" spans="1:6" x14ac:dyDescent="0.3">
      <c r="A299">
        <f>'PSM output'!H299</f>
        <v>31284.83</v>
      </c>
      <c r="B299">
        <f>'PSM output'!I299</f>
        <v>30406.99</v>
      </c>
      <c r="C299">
        <f>'PSM output'!J299</f>
        <v>29529.15</v>
      </c>
      <c r="D299">
        <f>'PSM output'!K299</f>
        <v>28651.32</v>
      </c>
      <c r="E299">
        <f>'PSM output'!L299</f>
        <v>27773.48</v>
      </c>
      <c r="F299">
        <f>'PSM output'!M299</f>
        <v>26895.64</v>
      </c>
    </row>
    <row r="300" spans="1:6" x14ac:dyDescent="0.3">
      <c r="A300">
        <f>'PSM output'!H300</f>
        <v>28756.05</v>
      </c>
      <c r="B300">
        <f>'PSM output'!I300</f>
        <v>28386.9</v>
      </c>
      <c r="C300">
        <f>'PSM output'!J300</f>
        <v>28017.759999999998</v>
      </c>
      <c r="D300">
        <f>'PSM output'!K300</f>
        <v>27648.61</v>
      </c>
      <c r="E300">
        <f>'PSM output'!L300</f>
        <v>27279.46</v>
      </c>
      <c r="F300">
        <f>'PSM output'!M300</f>
        <v>26910.32</v>
      </c>
    </row>
    <row r="301" spans="1:6" x14ac:dyDescent="0.3">
      <c r="A301">
        <f>'PSM output'!H301</f>
        <v>32917.480000000003</v>
      </c>
      <c r="B301">
        <f>'PSM output'!I301</f>
        <v>31738.639999999999</v>
      </c>
      <c r="C301">
        <f>'PSM output'!J301</f>
        <v>30559.8</v>
      </c>
      <c r="D301">
        <f>'PSM output'!K301</f>
        <v>29380.959999999999</v>
      </c>
      <c r="E301">
        <f>'PSM output'!L301</f>
        <v>28202.11</v>
      </c>
      <c r="F301">
        <f>'PSM output'!M301</f>
        <v>27023.27</v>
      </c>
    </row>
    <row r="302" spans="1:6" x14ac:dyDescent="0.3">
      <c r="A302">
        <f>'PSM output'!H302</f>
        <v>30223.77</v>
      </c>
      <c r="B302">
        <f>'PSM output'!I302</f>
        <v>29585.82</v>
      </c>
      <c r="C302">
        <f>'PSM output'!J302</f>
        <v>28947.88</v>
      </c>
      <c r="D302">
        <f>'PSM output'!K302</f>
        <v>28309.93</v>
      </c>
      <c r="E302">
        <f>'PSM output'!L302</f>
        <v>27671.99</v>
      </c>
      <c r="F302">
        <f>'PSM output'!M302</f>
        <v>27034.04</v>
      </c>
    </row>
    <row r="303" spans="1:6" x14ac:dyDescent="0.3">
      <c r="A303">
        <f>'PSM output'!H303</f>
        <v>29996.77</v>
      </c>
      <c r="B303">
        <f>'PSM output'!I303</f>
        <v>29414.52</v>
      </c>
      <c r="C303">
        <f>'PSM output'!J303</f>
        <v>28832.27</v>
      </c>
      <c r="D303">
        <f>'PSM output'!K303</f>
        <v>28250.01</v>
      </c>
      <c r="E303">
        <f>'PSM output'!L303</f>
        <v>27667.759999999998</v>
      </c>
      <c r="F303">
        <f>'PSM output'!M303</f>
        <v>27085.5</v>
      </c>
    </row>
    <row r="304" spans="1:6" x14ac:dyDescent="0.3">
      <c r="A304">
        <f>'PSM output'!H304</f>
        <v>30627.13</v>
      </c>
      <c r="B304">
        <f>'PSM output'!I304</f>
        <v>29928.560000000001</v>
      </c>
      <c r="C304">
        <f>'PSM output'!J304</f>
        <v>29229.99</v>
      </c>
      <c r="D304">
        <f>'PSM output'!K304</f>
        <v>28531.43</v>
      </c>
      <c r="E304">
        <f>'PSM output'!L304</f>
        <v>27832.86</v>
      </c>
      <c r="F304">
        <f>'PSM output'!M304</f>
        <v>27134.3</v>
      </c>
    </row>
    <row r="305" spans="1:6" x14ac:dyDescent="0.3">
      <c r="A305">
        <f>'PSM output'!H305</f>
        <v>33805.61</v>
      </c>
      <c r="B305">
        <f>'PSM output'!I305</f>
        <v>32476.23</v>
      </c>
      <c r="C305">
        <f>'PSM output'!J305</f>
        <v>31146.86</v>
      </c>
      <c r="D305">
        <f>'PSM output'!K305</f>
        <v>29817.48</v>
      </c>
      <c r="E305">
        <f>'PSM output'!L305</f>
        <v>28488.1</v>
      </c>
      <c r="F305">
        <f>'PSM output'!M305</f>
        <v>27158.73</v>
      </c>
    </row>
    <row r="306" spans="1:6" x14ac:dyDescent="0.3">
      <c r="A306">
        <f>'PSM output'!H306</f>
        <v>31379.119999999999</v>
      </c>
      <c r="B306">
        <f>'PSM output'!I306</f>
        <v>30543.55</v>
      </c>
      <c r="C306">
        <f>'PSM output'!J306</f>
        <v>29707.99</v>
      </c>
      <c r="D306">
        <f>'PSM output'!K306</f>
        <v>28872.42</v>
      </c>
      <c r="E306">
        <f>'PSM output'!L306</f>
        <v>28036.86</v>
      </c>
      <c r="F306">
        <f>'PSM output'!M306</f>
        <v>27201.29</v>
      </c>
    </row>
    <row r="307" spans="1:6" x14ac:dyDescent="0.3">
      <c r="A307">
        <f>'PSM output'!H307</f>
        <v>32932.25</v>
      </c>
      <c r="B307">
        <f>'PSM output'!I307</f>
        <v>31794.560000000001</v>
      </c>
      <c r="C307">
        <f>'PSM output'!J307</f>
        <v>30656.87</v>
      </c>
      <c r="D307">
        <f>'PSM output'!K307</f>
        <v>29519.17</v>
      </c>
      <c r="E307">
        <f>'PSM output'!L307</f>
        <v>28381.48</v>
      </c>
      <c r="F307">
        <f>'PSM output'!M307</f>
        <v>27243.79</v>
      </c>
    </row>
    <row r="308" spans="1:6" x14ac:dyDescent="0.3">
      <c r="A308">
        <f>'PSM output'!H308</f>
        <v>30893.96</v>
      </c>
      <c r="B308">
        <f>'PSM output'!I308</f>
        <v>30168.73</v>
      </c>
      <c r="C308">
        <f>'PSM output'!J308</f>
        <v>29443.51</v>
      </c>
      <c r="D308">
        <f>'PSM output'!K308</f>
        <v>28718.28</v>
      </c>
      <c r="E308">
        <f>'PSM output'!L308</f>
        <v>27993.05</v>
      </c>
      <c r="F308">
        <f>'PSM output'!M308</f>
        <v>27267.82</v>
      </c>
    </row>
    <row r="309" spans="1:6" x14ac:dyDescent="0.3">
      <c r="A309">
        <f>'PSM output'!H309</f>
        <v>31345.87</v>
      </c>
      <c r="B309">
        <f>'PSM output'!I309</f>
        <v>30534.16</v>
      </c>
      <c r="C309">
        <f>'PSM output'!J309</f>
        <v>29722.45</v>
      </c>
      <c r="D309">
        <f>'PSM output'!K309</f>
        <v>28910.74</v>
      </c>
      <c r="E309">
        <f>'PSM output'!L309</f>
        <v>28099.03</v>
      </c>
      <c r="F309">
        <f>'PSM output'!M309</f>
        <v>27287.32</v>
      </c>
    </row>
    <row r="310" spans="1:6" x14ac:dyDescent="0.3">
      <c r="A310">
        <f>'PSM output'!H310</f>
        <v>30394.92</v>
      </c>
      <c r="B310">
        <f>'PSM output'!I310</f>
        <v>29790.05</v>
      </c>
      <c r="C310">
        <f>'PSM output'!J310</f>
        <v>29185.17</v>
      </c>
      <c r="D310">
        <f>'PSM output'!K310</f>
        <v>28580.3</v>
      </c>
      <c r="E310">
        <f>'PSM output'!L310</f>
        <v>27975.43</v>
      </c>
      <c r="F310">
        <f>'PSM output'!M310</f>
        <v>27370.55</v>
      </c>
    </row>
    <row r="311" spans="1:6" x14ac:dyDescent="0.3">
      <c r="A311">
        <f>'PSM output'!H311</f>
        <v>30373.1</v>
      </c>
      <c r="B311">
        <f>'PSM output'!I311</f>
        <v>29779.14</v>
      </c>
      <c r="C311">
        <f>'PSM output'!J311</f>
        <v>29185.19</v>
      </c>
      <c r="D311">
        <f>'PSM output'!K311</f>
        <v>28591.23</v>
      </c>
      <c r="E311">
        <f>'PSM output'!L311</f>
        <v>27997.27</v>
      </c>
      <c r="F311">
        <f>'PSM output'!M311</f>
        <v>27403.31</v>
      </c>
    </row>
    <row r="312" spans="1:6" x14ac:dyDescent="0.3">
      <c r="A312">
        <f>'PSM output'!H312</f>
        <v>33071.97</v>
      </c>
      <c r="B312">
        <f>'PSM output'!I312</f>
        <v>31947.82</v>
      </c>
      <c r="C312">
        <f>'PSM output'!J312</f>
        <v>30823.67</v>
      </c>
      <c r="D312">
        <f>'PSM output'!K312</f>
        <v>29699.52</v>
      </c>
      <c r="E312">
        <f>'PSM output'!L312</f>
        <v>28575.38</v>
      </c>
      <c r="F312">
        <f>'PSM output'!M312</f>
        <v>27451.23</v>
      </c>
    </row>
    <row r="313" spans="1:6" x14ac:dyDescent="0.3">
      <c r="A313">
        <f>'PSM output'!H313</f>
        <v>30409.13</v>
      </c>
      <c r="B313">
        <f>'PSM output'!I313</f>
        <v>29828.12</v>
      </c>
      <c r="C313">
        <f>'PSM output'!J313</f>
        <v>29247.1</v>
      </c>
      <c r="D313">
        <f>'PSM output'!K313</f>
        <v>28666.080000000002</v>
      </c>
      <c r="E313">
        <f>'PSM output'!L313</f>
        <v>28085.07</v>
      </c>
      <c r="F313">
        <f>'PSM output'!M313</f>
        <v>27504.05</v>
      </c>
    </row>
    <row r="314" spans="1:6" x14ac:dyDescent="0.3">
      <c r="A314">
        <f>'PSM output'!H314</f>
        <v>29755.09</v>
      </c>
      <c r="B314">
        <f>'PSM output'!I314</f>
        <v>29308.48</v>
      </c>
      <c r="C314">
        <f>'PSM output'!J314</f>
        <v>28861.88</v>
      </c>
      <c r="D314">
        <f>'PSM output'!K314</f>
        <v>28415.279999999999</v>
      </c>
      <c r="E314">
        <f>'PSM output'!L314</f>
        <v>27968.68</v>
      </c>
      <c r="F314">
        <f>'PSM output'!M314</f>
        <v>27522.080000000002</v>
      </c>
    </row>
    <row r="315" spans="1:6" x14ac:dyDescent="0.3">
      <c r="A315">
        <f>'PSM output'!H315</f>
        <v>29817.96</v>
      </c>
      <c r="B315">
        <f>'PSM output'!I315</f>
        <v>29361.93</v>
      </c>
      <c r="C315">
        <f>'PSM output'!J315</f>
        <v>28905.9</v>
      </c>
      <c r="D315">
        <f>'PSM output'!K315</f>
        <v>28449.87</v>
      </c>
      <c r="E315">
        <f>'PSM output'!L315</f>
        <v>27993.83</v>
      </c>
      <c r="F315">
        <f>'PSM output'!M315</f>
        <v>27537.8</v>
      </c>
    </row>
    <row r="316" spans="1:6" x14ac:dyDescent="0.3">
      <c r="A316">
        <f>'PSM output'!H316</f>
        <v>30135.79</v>
      </c>
      <c r="B316">
        <f>'PSM output'!I316</f>
        <v>29621.18</v>
      </c>
      <c r="C316">
        <f>'PSM output'!J316</f>
        <v>29106.57</v>
      </c>
      <c r="D316">
        <f>'PSM output'!K316</f>
        <v>28591.96</v>
      </c>
      <c r="E316">
        <f>'PSM output'!L316</f>
        <v>28077.360000000001</v>
      </c>
      <c r="F316">
        <f>'PSM output'!M316</f>
        <v>27562.75</v>
      </c>
    </row>
    <row r="317" spans="1:6" x14ac:dyDescent="0.3">
      <c r="A317">
        <f>'PSM output'!H317</f>
        <v>31902.01</v>
      </c>
      <c r="B317">
        <f>'PSM output'!I317</f>
        <v>31037.439999999999</v>
      </c>
      <c r="C317">
        <f>'PSM output'!J317</f>
        <v>30172.880000000001</v>
      </c>
      <c r="D317">
        <f>'PSM output'!K317</f>
        <v>29308.31</v>
      </c>
      <c r="E317">
        <f>'PSM output'!L317</f>
        <v>28443.74</v>
      </c>
      <c r="F317">
        <f>'PSM output'!M317</f>
        <v>27579.18</v>
      </c>
    </row>
    <row r="318" spans="1:6" x14ac:dyDescent="0.3">
      <c r="A318">
        <f>'PSM output'!H318</f>
        <v>31214.51</v>
      </c>
      <c r="B318">
        <f>'PSM output'!I318</f>
        <v>30494.23</v>
      </c>
      <c r="C318">
        <f>'PSM output'!J318</f>
        <v>29773.95</v>
      </c>
      <c r="D318">
        <f>'PSM output'!K318</f>
        <v>29053.66</v>
      </c>
      <c r="E318">
        <f>'PSM output'!L318</f>
        <v>28333.38</v>
      </c>
      <c r="F318">
        <f>'PSM output'!M318</f>
        <v>27613.1</v>
      </c>
    </row>
    <row r="319" spans="1:6" x14ac:dyDescent="0.3">
      <c r="A319">
        <f>'PSM output'!H319</f>
        <v>29488.95</v>
      </c>
      <c r="B319">
        <f>'PSM output'!I319</f>
        <v>29127.11</v>
      </c>
      <c r="C319">
        <f>'PSM output'!J319</f>
        <v>28765.26</v>
      </c>
      <c r="D319">
        <f>'PSM output'!K319</f>
        <v>28403.42</v>
      </c>
      <c r="E319">
        <f>'PSM output'!L319</f>
        <v>28041.58</v>
      </c>
      <c r="F319">
        <f>'PSM output'!M319</f>
        <v>27679.73</v>
      </c>
    </row>
    <row r="320" spans="1:6" x14ac:dyDescent="0.3">
      <c r="A320">
        <f>'PSM output'!H320</f>
        <v>32861.730000000003</v>
      </c>
      <c r="B320">
        <f>'PSM output'!I320</f>
        <v>31868.05</v>
      </c>
      <c r="C320">
        <f>'PSM output'!J320</f>
        <v>30874.37</v>
      </c>
      <c r="D320">
        <f>'PSM output'!K320</f>
        <v>29880.68</v>
      </c>
      <c r="E320">
        <f>'PSM output'!L320</f>
        <v>28887</v>
      </c>
      <c r="F320">
        <f>'PSM output'!M320</f>
        <v>27893.31</v>
      </c>
    </row>
    <row r="321" spans="1:6" x14ac:dyDescent="0.3">
      <c r="A321">
        <f>'PSM output'!H321</f>
        <v>32155.97</v>
      </c>
      <c r="B321">
        <f>'PSM output'!I321</f>
        <v>31304.61</v>
      </c>
      <c r="C321">
        <f>'PSM output'!J321</f>
        <v>30453.25</v>
      </c>
      <c r="D321">
        <f>'PSM output'!K321</f>
        <v>29601.9</v>
      </c>
      <c r="E321">
        <f>'PSM output'!L321</f>
        <v>28750.54</v>
      </c>
      <c r="F321">
        <f>'PSM output'!M321</f>
        <v>27899.18</v>
      </c>
    </row>
    <row r="322" spans="1:6" x14ac:dyDescent="0.3">
      <c r="A322">
        <f>'PSM output'!H322</f>
        <v>31379.02</v>
      </c>
      <c r="B322">
        <f>'PSM output'!I322</f>
        <v>30686.95</v>
      </c>
      <c r="C322">
        <f>'PSM output'!J322</f>
        <v>29994.880000000001</v>
      </c>
      <c r="D322">
        <f>'PSM output'!K322</f>
        <v>29302.81</v>
      </c>
      <c r="E322">
        <f>'PSM output'!L322</f>
        <v>28610.74</v>
      </c>
      <c r="F322">
        <f>'PSM output'!M322</f>
        <v>27918.67</v>
      </c>
    </row>
    <row r="323" spans="1:6" x14ac:dyDescent="0.3">
      <c r="A323">
        <f>'PSM output'!H323</f>
        <v>32245.81</v>
      </c>
      <c r="B323">
        <f>'PSM output'!I323</f>
        <v>31387.89</v>
      </c>
      <c r="C323">
        <f>'PSM output'!J323</f>
        <v>30529.97</v>
      </c>
      <c r="D323">
        <f>'PSM output'!K323</f>
        <v>29672.05</v>
      </c>
      <c r="E323">
        <f>'PSM output'!L323</f>
        <v>28814.13</v>
      </c>
      <c r="F323">
        <f>'PSM output'!M323</f>
        <v>27956.21</v>
      </c>
    </row>
    <row r="324" spans="1:6" x14ac:dyDescent="0.3">
      <c r="A324">
        <f>'PSM output'!H324</f>
        <v>30755.93</v>
      </c>
      <c r="B324">
        <f>'PSM output'!I324</f>
        <v>30200.39</v>
      </c>
      <c r="C324">
        <f>'PSM output'!J324</f>
        <v>29644.85</v>
      </c>
      <c r="D324">
        <f>'PSM output'!K324</f>
        <v>29089.3</v>
      </c>
      <c r="E324">
        <f>'PSM output'!L324</f>
        <v>28533.759999999998</v>
      </c>
      <c r="F324">
        <f>'PSM output'!M324</f>
        <v>27978.22</v>
      </c>
    </row>
    <row r="325" spans="1:6" x14ac:dyDescent="0.3">
      <c r="A325">
        <f>'PSM output'!H325</f>
        <v>31892.2</v>
      </c>
      <c r="B325">
        <f>'PSM output'!I325</f>
        <v>31118.59</v>
      </c>
      <c r="C325">
        <f>'PSM output'!J325</f>
        <v>30344.97</v>
      </c>
      <c r="D325">
        <f>'PSM output'!K325</f>
        <v>29571.360000000001</v>
      </c>
      <c r="E325">
        <f>'PSM output'!L325</f>
        <v>28797.74</v>
      </c>
      <c r="F325">
        <f>'PSM output'!M325</f>
        <v>28024.12</v>
      </c>
    </row>
    <row r="326" spans="1:6" x14ac:dyDescent="0.3">
      <c r="A326">
        <f>'PSM output'!H326</f>
        <v>30465.88</v>
      </c>
      <c r="B326">
        <f>'PSM output'!I326</f>
        <v>29981.759999999998</v>
      </c>
      <c r="C326">
        <f>'PSM output'!J326</f>
        <v>29497.64</v>
      </c>
      <c r="D326">
        <f>'PSM output'!K326</f>
        <v>29013.53</v>
      </c>
      <c r="E326">
        <f>'PSM output'!L326</f>
        <v>28529.42</v>
      </c>
      <c r="F326">
        <f>'PSM output'!M326</f>
        <v>28045.3</v>
      </c>
    </row>
    <row r="327" spans="1:6" x14ac:dyDescent="0.3">
      <c r="A327">
        <f>'PSM output'!H327</f>
        <v>32926.57</v>
      </c>
      <c r="B327">
        <f>'PSM output'!I327</f>
        <v>31970.78</v>
      </c>
      <c r="C327">
        <f>'PSM output'!J327</f>
        <v>31014.99</v>
      </c>
      <c r="D327">
        <f>'PSM output'!K327</f>
        <v>30059.200000000001</v>
      </c>
      <c r="E327">
        <f>'PSM output'!L327</f>
        <v>29103.41</v>
      </c>
      <c r="F327">
        <f>'PSM output'!M327</f>
        <v>28147.63</v>
      </c>
    </row>
    <row r="328" spans="1:6" x14ac:dyDescent="0.3">
      <c r="A328">
        <f>'PSM output'!H328</f>
        <v>32233.59</v>
      </c>
      <c r="B328">
        <f>'PSM output'!I328</f>
        <v>31428.69</v>
      </c>
      <c r="C328">
        <f>'PSM output'!J328</f>
        <v>30623.79</v>
      </c>
      <c r="D328">
        <f>'PSM output'!K328</f>
        <v>29818.880000000001</v>
      </c>
      <c r="E328">
        <f>'PSM output'!L328</f>
        <v>29013.98</v>
      </c>
      <c r="F328">
        <f>'PSM output'!M328</f>
        <v>28209.08</v>
      </c>
    </row>
    <row r="329" spans="1:6" x14ac:dyDescent="0.3">
      <c r="A329">
        <f>'PSM output'!H329</f>
        <v>30802.16</v>
      </c>
      <c r="B329">
        <f>'PSM output'!I329</f>
        <v>30288.44</v>
      </c>
      <c r="C329">
        <f>'PSM output'!J329</f>
        <v>29774.71</v>
      </c>
      <c r="D329">
        <f>'PSM output'!K329</f>
        <v>29260.99</v>
      </c>
      <c r="E329">
        <f>'PSM output'!L329</f>
        <v>28747.27</v>
      </c>
      <c r="F329">
        <f>'PSM output'!M329</f>
        <v>28233.55</v>
      </c>
    </row>
    <row r="330" spans="1:6" x14ac:dyDescent="0.3">
      <c r="A330">
        <f>'PSM output'!H330</f>
        <v>31856.26</v>
      </c>
      <c r="B330">
        <f>'PSM output'!I330</f>
        <v>31134.93</v>
      </c>
      <c r="C330">
        <f>'PSM output'!J330</f>
        <v>30413.61</v>
      </c>
      <c r="D330">
        <f>'PSM output'!K330</f>
        <v>29692.28</v>
      </c>
      <c r="E330">
        <f>'PSM output'!L330</f>
        <v>28970.959999999999</v>
      </c>
      <c r="F330">
        <f>'PSM output'!M330</f>
        <v>28249.63</v>
      </c>
    </row>
    <row r="331" spans="1:6" x14ac:dyDescent="0.3">
      <c r="A331">
        <f>'PSM output'!H331</f>
        <v>31992.53</v>
      </c>
      <c r="B331">
        <f>'PSM output'!I331</f>
        <v>31247.37</v>
      </c>
      <c r="C331">
        <f>'PSM output'!J331</f>
        <v>30502.21</v>
      </c>
      <c r="D331">
        <f>'PSM output'!K331</f>
        <v>29757.040000000001</v>
      </c>
      <c r="E331">
        <f>'PSM output'!L331</f>
        <v>29011.88</v>
      </c>
      <c r="F331">
        <f>'PSM output'!M331</f>
        <v>28266.720000000001</v>
      </c>
    </row>
    <row r="332" spans="1:6" x14ac:dyDescent="0.3">
      <c r="A332">
        <f>'PSM output'!H332</f>
        <v>31962.42</v>
      </c>
      <c r="B332">
        <f>'PSM output'!I332</f>
        <v>31234.16</v>
      </c>
      <c r="C332">
        <f>'PSM output'!J332</f>
        <v>30505.9</v>
      </c>
      <c r="D332">
        <f>'PSM output'!K332</f>
        <v>29777.64</v>
      </c>
      <c r="E332">
        <f>'PSM output'!L332</f>
        <v>29049.38</v>
      </c>
      <c r="F332">
        <f>'PSM output'!M332</f>
        <v>28321.119999999999</v>
      </c>
    </row>
    <row r="333" spans="1:6" x14ac:dyDescent="0.3">
      <c r="A333">
        <f>'PSM output'!H333</f>
        <v>33778.94</v>
      </c>
      <c r="B333">
        <f>'PSM output'!I333</f>
        <v>32697.16</v>
      </c>
      <c r="C333">
        <f>'PSM output'!J333</f>
        <v>31615.38</v>
      </c>
      <c r="D333">
        <f>'PSM output'!K333</f>
        <v>30533.599999999999</v>
      </c>
      <c r="E333">
        <f>'PSM output'!L333</f>
        <v>29451.82</v>
      </c>
      <c r="F333">
        <f>'PSM output'!M333</f>
        <v>28370.04</v>
      </c>
    </row>
    <row r="334" spans="1:6" x14ac:dyDescent="0.3">
      <c r="A334">
        <f>'PSM output'!H334</f>
        <v>30266.98</v>
      </c>
      <c r="B334">
        <f>'PSM output'!I334</f>
        <v>29888.06</v>
      </c>
      <c r="C334">
        <f>'PSM output'!J334</f>
        <v>29509.13</v>
      </c>
      <c r="D334">
        <f>'PSM output'!K334</f>
        <v>29130.2</v>
      </c>
      <c r="E334">
        <f>'PSM output'!L334</f>
        <v>28751.27</v>
      </c>
      <c r="F334">
        <f>'PSM output'!M334</f>
        <v>28372.34</v>
      </c>
    </row>
    <row r="335" spans="1:6" x14ac:dyDescent="0.3">
      <c r="A335">
        <f>'PSM output'!H335</f>
        <v>32638.38</v>
      </c>
      <c r="B335">
        <f>'PSM output'!I335</f>
        <v>31786.58</v>
      </c>
      <c r="C335">
        <f>'PSM output'!J335</f>
        <v>30934.77</v>
      </c>
      <c r="D335">
        <f>'PSM output'!K335</f>
        <v>30082.97</v>
      </c>
      <c r="E335">
        <f>'PSM output'!L335</f>
        <v>29231.16</v>
      </c>
      <c r="F335">
        <f>'PSM output'!M335</f>
        <v>28379.360000000001</v>
      </c>
    </row>
    <row r="336" spans="1:6" x14ac:dyDescent="0.3">
      <c r="A336">
        <f>'PSM output'!H336</f>
        <v>30548.52</v>
      </c>
      <c r="B336">
        <f>'PSM output'!I336</f>
        <v>30122.97</v>
      </c>
      <c r="C336">
        <f>'PSM output'!J336</f>
        <v>29697.41</v>
      </c>
      <c r="D336">
        <f>'PSM output'!K336</f>
        <v>29271.86</v>
      </c>
      <c r="E336">
        <f>'PSM output'!L336</f>
        <v>28846.3</v>
      </c>
      <c r="F336">
        <f>'PSM output'!M336</f>
        <v>28420.74</v>
      </c>
    </row>
    <row r="337" spans="1:6" x14ac:dyDescent="0.3">
      <c r="A337">
        <f>'PSM output'!H337</f>
        <v>31213.52</v>
      </c>
      <c r="B337">
        <f>'PSM output'!I337</f>
        <v>30663.57</v>
      </c>
      <c r="C337">
        <f>'PSM output'!J337</f>
        <v>30113.63</v>
      </c>
      <c r="D337">
        <f>'PSM output'!K337</f>
        <v>29563.68</v>
      </c>
      <c r="E337">
        <f>'PSM output'!L337</f>
        <v>29013.73</v>
      </c>
      <c r="F337">
        <f>'PSM output'!M337</f>
        <v>28463.78</v>
      </c>
    </row>
    <row r="338" spans="1:6" x14ac:dyDescent="0.3">
      <c r="A338">
        <f>'PSM output'!H338</f>
        <v>31960.77</v>
      </c>
      <c r="B338">
        <f>'PSM output'!I338</f>
        <v>31269.84</v>
      </c>
      <c r="C338">
        <f>'PSM output'!J338</f>
        <v>30578.92</v>
      </c>
      <c r="D338">
        <f>'PSM output'!K338</f>
        <v>29887.99</v>
      </c>
      <c r="E338">
        <f>'PSM output'!L338</f>
        <v>29197.07</v>
      </c>
      <c r="F338">
        <f>'PSM output'!M338</f>
        <v>28506.15</v>
      </c>
    </row>
    <row r="339" spans="1:6" x14ac:dyDescent="0.3">
      <c r="A339">
        <f>'PSM output'!H339</f>
        <v>31216.560000000001</v>
      </c>
      <c r="B339">
        <f>'PSM output'!I339</f>
        <v>30676.93</v>
      </c>
      <c r="C339">
        <f>'PSM output'!J339</f>
        <v>30137.29</v>
      </c>
      <c r="D339">
        <f>'PSM output'!K339</f>
        <v>29597.66</v>
      </c>
      <c r="E339">
        <f>'PSM output'!L339</f>
        <v>29058.02</v>
      </c>
      <c r="F339">
        <f>'PSM output'!M339</f>
        <v>28518.38</v>
      </c>
    </row>
    <row r="340" spans="1:6" x14ac:dyDescent="0.3">
      <c r="A340">
        <f>'PSM output'!H340</f>
        <v>32124.78</v>
      </c>
      <c r="B340">
        <f>'PSM output'!I340</f>
        <v>31404.720000000001</v>
      </c>
      <c r="C340">
        <f>'PSM output'!J340</f>
        <v>30684.65</v>
      </c>
      <c r="D340">
        <f>'PSM output'!K340</f>
        <v>29964.59</v>
      </c>
      <c r="E340">
        <f>'PSM output'!L340</f>
        <v>29244.52</v>
      </c>
      <c r="F340">
        <f>'PSM output'!M340</f>
        <v>28524.46</v>
      </c>
    </row>
    <row r="341" spans="1:6" x14ac:dyDescent="0.3">
      <c r="A341">
        <f>'PSM output'!H341</f>
        <v>31959.41</v>
      </c>
      <c r="B341">
        <f>'PSM output'!I341</f>
        <v>31292.76</v>
      </c>
      <c r="C341">
        <f>'PSM output'!J341</f>
        <v>30626.1</v>
      </c>
      <c r="D341">
        <f>'PSM output'!K341</f>
        <v>29959.439999999999</v>
      </c>
      <c r="E341">
        <f>'PSM output'!L341</f>
        <v>29292.78</v>
      </c>
      <c r="F341">
        <f>'PSM output'!M341</f>
        <v>28626.12</v>
      </c>
    </row>
    <row r="342" spans="1:6" x14ac:dyDescent="0.3">
      <c r="A342">
        <f>'PSM output'!H342</f>
        <v>31988.63</v>
      </c>
      <c r="B342">
        <f>'PSM output'!I342</f>
        <v>31339.599999999999</v>
      </c>
      <c r="C342">
        <f>'PSM output'!J342</f>
        <v>30690.57</v>
      </c>
      <c r="D342">
        <f>'PSM output'!K342</f>
        <v>30041.54</v>
      </c>
      <c r="E342">
        <f>'PSM output'!L342</f>
        <v>29392.51</v>
      </c>
      <c r="F342">
        <f>'PSM output'!M342</f>
        <v>28743.48</v>
      </c>
    </row>
    <row r="343" spans="1:6" x14ac:dyDescent="0.3">
      <c r="A343">
        <f>'PSM output'!H343</f>
        <v>31928.41</v>
      </c>
      <c r="B343">
        <f>'PSM output'!I343</f>
        <v>31295.1</v>
      </c>
      <c r="C343">
        <f>'PSM output'!J343</f>
        <v>30661.78</v>
      </c>
      <c r="D343">
        <f>'PSM output'!K343</f>
        <v>30028.46</v>
      </c>
      <c r="E343">
        <f>'PSM output'!L343</f>
        <v>29395.14</v>
      </c>
      <c r="F343">
        <f>'PSM output'!M343</f>
        <v>28761.83</v>
      </c>
    </row>
    <row r="344" spans="1:6" x14ac:dyDescent="0.3">
      <c r="A344">
        <f>'PSM output'!H344</f>
        <v>31821.88</v>
      </c>
      <c r="B344">
        <f>'PSM output'!I344</f>
        <v>31224.080000000002</v>
      </c>
      <c r="C344">
        <f>'PSM output'!J344</f>
        <v>30626.28</v>
      </c>
      <c r="D344">
        <f>'PSM output'!K344</f>
        <v>30028.48</v>
      </c>
      <c r="E344">
        <f>'PSM output'!L344</f>
        <v>29430.68</v>
      </c>
      <c r="F344">
        <f>'PSM output'!M344</f>
        <v>28832.880000000001</v>
      </c>
    </row>
    <row r="345" spans="1:6" x14ac:dyDescent="0.3">
      <c r="A345">
        <f>'PSM output'!H345</f>
        <v>34425.050000000003</v>
      </c>
      <c r="B345">
        <f>'PSM output'!I345</f>
        <v>33309.86</v>
      </c>
      <c r="C345">
        <f>'PSM output'!J345</f>
        <v>32194.66</v>
      </c>
      <c r="D345">
        <f>'PSM output'!K345</f>
        <v>31079.47</v>
      </c>
      <c r="E345">
        <f>'PSM output'!L345</f>
        <v>29964.27</v>
      </c>
      <c r="F345">
        <f>'PSM output'!M345</f>
        <v>28849.08</v>
      </c>
    </row>
    <row r="346" spans="1:6" x14ac:dyDescent="0.3">
      <c r="A346">
        <f>'PSM output'!H346</f>
        <v>33259.870000000003</v>
      </c>
      <c r="B346">
        <f>'PSM output'!I346</f>
        <v>32377.86</v>
      </c>
      <c r="C346">
        <f>'PSM output'!J346</f>
        <v>31495.85</v>
      </c>
      <c r="D346">
        <f>'PSM output'!K346</f>
        <v>30613.84</v>
      </c>
      <c r="E346">
        <f>'PSM output'!L346</f>
        <v>29731.83</v>
      </c>
      <c r="F346">
        <f>'PSM output'!M346</f>
        <v>28849.81</v>
      </c>
    </row>
    <row r="347" spans="1:6" x14ac:dyDescent="0.3">
      <c r="A347">
        <f>'PSM output'!H347</f>
        <v>32906.17</v>
      </c>
      <c r="B347">
        <f>'PSM output'!I347</f>
        <v>32096</v>
      </c>
      <c r="C347">
        <f>'PSM output'!J347</f>
        <v>31285.83</v>
      </c>
      <c r="D347">
        <f>'PSM output'!K347</f>
        <v>30475.66</v>
      </c>
      <c r="E347">
        <f>'PSM output'!L347</f>
        <v>29665.5</v>
      </c>
      <c r="F347">
        <f>'PSM output'!M347</f>
        <v>28855.33</v>
      </c>
    </row>
    <row r="348" spans="1:6" x14ac:dyDescent="0.3">
      <c r="A348">
        <f>'PSM output'!H348</f>
        <v>32135.05</v>
      </c>
      <c r="B348">
        <f>'PSM output'!I348</f>
        <v>31489.67</v>
      </c>
      <c r="C348">
        <f>'PSM output'!J348</f>
        <v>30844.29</v>
      </c>
      <c r="D348">
        <f>'PSM output'!K348</f>
        <v>30198.92</v>
      </c>
      <c r="E348">
        <f>'PSM output'!L348</f>
        <v>29553.54</v>
      </c>
      <c r="F348">
        <f>'PSM output'!M348</f>
        <v>28908.16</v>
      </c>
    </row>
    <row r="349" spans="1:6" x14ac:dyDescent="0.3">
      <c r="A349">
        <f>'PSM output'!H349</f>
        <v>32603.83</v>
      </c>
      <c r="B349">
        <f>'PSM output'!I349</f>
        <v>31865.21</v>
      </c>
      <c r="C349">
        <f>'PSM output'!J349</f>
        <v>31126.6</v>
      </c>
      <c r="D349">
        <f>'PSM output'!K349</f>
        <v>30387.98</v>
      </c>
      <c r="E349">
        <f>'PSM output'!L349</f>
        <v>29649.37</v>
      </c>
      <c r="F349">
        <f>'PSM output'!M349</f>
        <v>28910.75</v>
      </c>
    </row>
    <row r="350" spans="1:6" x14ac:dyDescent="0.3">
      <c r="A350">
        <f>'PSM output'!H350</f>
        <v>29843.47</v>
      </c>
      <c r="B350">
        <f>'PSM output'!I350</f>
        <v>29661.79</v>
      </c>
      <c r="C350">
        <f>'PSM output'!J350</f>
        <v>29480.12</v>
      </c>
      <c r="D350">
        <f>'PSM output'!K350</f>
        <v>29298.44</v>
      </c>
      <c r="E350">
        <f>'PSM output'!L350</f>
        <v>29116.76</v>
      </c>
      <c r="F350">
        <f>'PSM output'!M350</f>
        <v>28935.09</v>
      </c>
    </row>
    <row r="351" spans="1:6" x14ac:dyDescent="0.3">
      <c r="A351">
        <f>'PSM output'!H351</f>
        <v>32215.54</v>
      </c>
      <c r="B351">
        <f>'PSM output'!I351</f>
        <v>31560.22</v>
      </c>
      <c r="C351">
        <f>'PSM output'!J351</f>
        <v>30904.89</v>
      </c>
      <c r="D351">
        <f>'PSM output'!K351</f>
        <v>30249.57</v>
      </c>
      <c r="E351">
        <f>'PSM output'!L351</f>
        <v>29594.25</v>
      </c>
      <c r="F351">
        <f>'PSM output'!M351</f>
        <v>28938.93</v>
      </c>
    </row>
    <row r="352" spans="1:6" x14ac:dyDescent="0.3">
      <c r="A352">
        <f>'PSM output'!H352</f>
        <v>28918.13</v>
      </c>
      <c r="B352">
        <f>'PSM output'!I352</f>
        <v>28923.439999999999</v>
      </c>
      <c r="C352">
        <f>'PSM output'!J352</f>
        <v>28928.76</v>
      </c>
      <c r="D352">
        <f>'PSM output'!K352</f>
        <v>28934.080000000002</v>
      </c>
      <c r="E352">
        <f>'PSM output'!L352</f>
        <v>28939.4</v>
      </c>
      <c r="F352">
        <f>'PSM output'!M352</f>
        <v>28944.71</v>
      </c>
    </row>
    <row r="353" spans="1:6" x14ac:dyDescent="0.3">
      <c r="A353">
        <f>'PSM output'!H353</f>
        <v>32594.84</v>
      </c>
      <c r="B353">
        <f>'PSM output'!I353</f>
        <v>31893.03</v>
      </c>
      <c r="C353">
        <f>'PSM output'!J353</f>
        <v>31191.21</v>
      </c>
      <c r="D353">
        <f>'PSM output'!K353</f>
        <v>30489.4</v>
      </c>
      <c r="E353">
        <f>'PSM output'!L353</f>
        <v>29787.59</v>
      </c>
      <c r="F353">
        <f>'PSM output'!M353</f>
        <v>29085.78</v>
      </c>
    </row>
    <row r="354" spans="1:6" x14ac:dyDescent="0.3">
      <c r="A354">
        <f>'PSM output'!H354</f>
        <v>32979.629999999997</v>
      </c>
      <c r="B354">
        <f>'PSM output'!I354</f>
        <v>32205.69</v>
      </c>
      <c r="C354">
        <f>'PSM output'!J354</f>
        <v>31431.759999999998</v>
      </c>
      <c r="D354">
        <f>'PSM output'!K354</f>
        <v>30657.82</v>
      </c>
      <c r="E354">
        <f>'PSM output'!L354</f>
        <v>29883.89</v>
      </c>
      <c r="F354">
        <f>'PSM output'!M354</f>
        <v>29109.96</v>
      </c>
    </row>
    <row r="355" spans="1:6" x14ac:dyDescent="0.3">
      <c r="A355">
        <f>'PSM output'!H355</f>
        <v>30782.59</v>
      </c>
      <c r="B355">
        <f>'PSM output'!I355</f>
        <v>30469.759999999998</v>
      </c>
      <c r="C355">
        <f>'PSM output'!J355</f>
        <v>30156.93</v>
      </c>
      <c r="D355">
        <f>'PSM output'!K355</f>
        <v>29844.11</v>
      </c>
      <c r="E355">
        <f>'PSM output'!L355</f>
        <v>29531.279999999999</v>
      </c>
      <c r="F355">
        <f>'PSM output'!M355</f>
        <v>29218.45</v>
      </c>
    </row>
    <row r="356" spans="1:6" x14ac:dyDescent="0.3">
      <c r="A356">
        <f>'PSM output'!H356</f>
        <v>33460.879999999997</v>
      </c>
      <c r="B356">
        <f>'PSM output'!I356</f>
        <v>32623.1</v>
      </c>
      <c r="C356">
        <f>'PSM output'!J356</f>
        <v>31785.32</v>
      </c>
      <c r="D356">
        <f>'PSM output'!K356</f>
        <v>30947.54</v>
      </c>
      <c r="E356">
        <f>'PSM output'!L356</f>
        <v>30109.759999999998</v>
      </c>
      <c r="F356">
        <f>'PSM output'!M356</f>
        <v>29271.98</v>
      </c>
    </row>
    <row r="357" spans="1:6" x14ac:dyDescent="0.3">
      <c r="A357">
        <f>'PSM output'!H357</f>
        <v>31299.63</v>
      </c>
      <c r="B357">
        <f>'PSM output'!I357</f>
        <v>30895.19</v>
      </c>
      <c r="C357">
        <f>'PSM output'!J357</f>
        <v>30490.75</v>
      </c>
      <c r="D357">
        <f>'PSM output'!K357</f>
        <v>30086.32</v>
      </c>
      <c r="E357">
        <f>'PSM output'!L357</f>
        <v>29681.88</v>
      </c>
      <c r="F357">
        <f>'PSM output'!M357</f>
        <v>29277.439999999999</v>
      </c>
    </row>
    <row r="358" spans="1:6" x14ac:dyDescent="0.3">
      <c r="A358">
        <f>'PSM output'!H358</f>
        <v>30025.82</v>
      </c>
      <c r="B358">
        <f>'PSM output'!I358</f>
        <v>29876.49</v>
      </c>
      <c r="C358">
        <f>'PSM output'!J358</f>
        <v>29727.16</v>
      </c>
      <c r="D358">
        <f>'PSM output'!K358</f>
        <v>29577.83</v>
      </c>
      <c r="E358">
        <f>'PSM output'!L358</f>
        <v>29428.5</v>
      </c>
      <c r="F358">
        <f>'PSM output'!M358</f>
        <v>29279.17</v>
      </c>
    </row>
    <row r="359" spans="1:6" x14ac:dyDescent="0.3">
      <c r="A359">
        <f>'PSM output'!H359</f>
        <v>32033.040000000001</v>
      </c>
      <c r="B359">
        <f>'PSM output'!I359</f>
        <v>31483.200000000001</v>
      </c>
      <c r="C359">
        <f>'PSM output'!J359</f>
        <v>30933.37</v>
      </c>
      <c r="D359">
        <f>'PSM output'!K359</f>
        <v>30383.53</v>
      </c>
      <c r="E359">
        <f>'PSM output'!L359</f>
        <v>29833.7</v>
      </c>
      <c r="F359">
        <f>'PSM output'!M359</f>
        <v>29283.86</v>
      </c>
    </row>
    <row r="360" spans="1:6" x14ac:dyDescent="0.3">
      <c r="A360">
        <f>'PSM output'!H360</f>
        <v>31361.7</v>
      </c>
      <c r="B360">
        <f>'PSM output'!I360</f>
        <v>30951.24</v>
      </c>
      <c r="C360">
        <f>'PSM output'!J360</f>
        <v>30540.79</v>
      </c>
      <c r="D360">
        <f>'PSM output'!K360</f>
        <v>30130.33</v>
      </c>
      <c r="E360">
        <f>'PSM output'!L360</f>
        <v>29719.87</v>
      </c>
      <c r="F360">
        <f>'PSM output'!M360</f>
        <v>29309.41</v>
      </c>
    </row>
    <row r="361" spans="1:6" x14ac:dyDescent="0.3">
      <c r="A361">
        <f>'PSM output'!H361</f>
        <v>34301.85</v>
      </c>
      <c r="B361">
        <f>'PSM output'!I361</f>
        <v>33304.74</v>
      </c>
      <c r="C361">
        <f>'PSM output'!J361</f>
        <v>32307.62</v>
      </c>
      <c r="D361">
        <f>'PSM output'!K361</f>
        <v>31310.51</v>
      </c>
      <c r="E361">
        <f>'PSM output'!L361</f>
        <v>30313.39</v>
      </c>
      <c r="F361">
        <f>'PSM output'!M361</f>
        <v>29316.28</v>
      </c>
    </row>
    <row r="362" spans="1:6" x14ac:dyDescent="0.3">
      <c r="A362">
        <f>'PSM output'!H362</f>
        <v>32705.22</v>
      </c>
      <c r="B362">
        <f>'PSM output'!I362</f>
        <v>32028.12</v>
      </c>
      <c r="C362">
        <f>'PSM output'!J362</f>
        <v>31351.02</v>
      </c>
      <c r="D362">
        <f>'PSM output'!K362</f>
        <v>30673.919999999998</v>
      </c>
      <c r="E362">
        <f>'PSM output'!L362</f>
        <v>29996.83</v>
      </c>
      <c r="F362">
        <f>'PSM output'!M362</f>
        <v>29319.73</v>
      </c>
    </row>
    <row r="363" spans="1:6" x14ac:dyDescent="0.3">
      <c r="A363">
        <f>'PSM output'!H363</f>
        <v>33525.160000000003</v>
      </c>
      <c r="B363">
        <f>'PSM output'!I363</f>
        <v>32705.71</v>
      </c>
      <c r="C363">
        <f>'PSM output'!J363</f>
        <v>31886.27</v>
      </c>
      <c r="D363">
        <f>'PSM output'!K363</f>
        <v>31066.83</v>
      </c>
      <c r="E363">
        <f>'PSM output'!L363</f>
        <v>30247.39</v>
      </c>
      <c r="F363">
        <f>'PSM output'!M363</f>
        <v>29427.95</v>
      </c>
    </row>
    <row r="364" spans="1:6" x14ac:dyDescent="0.3">
      <c r="A364">
        <f>'PSM output'!H364</f>
        <v>33891.230000000003</v>
      </c>
      <c r="B364">
        <f>'PSM output'!I364</f>
        <v>33001.269999999997</v>
      </c>
      <c r="C364">
        <f>'PSM output'!J364</f>
        <v>32111.31</v>
      </c>
      <c r="D364">
        <f>'PSM output'!K364</f>
        <v>31221.35</v>
      </c>
      <c r="E364">
        <f>'PSM output'!L364</f>
        <v>30331.39</v>
      </c>
      <c r="F364">
        <f>'PSM output'!M364</f>
        <v>29441.43</v>
      </c>
    </row>
    <row r="365" spans="1:6" x14ac:dyDescent="0.3">
      <c r="A365">
        <f>'PSM output'!H365</f>
        <v>34684.76</v>
      </c>
      <c r="B365">
        <f>'PSM output'!I365</f>
        <v>33640.65</v>
      </c>
      <c r="C365">
        <f>'PSM output'!J365</f>
        <v>32596.55</v>
      </c>
      <c r="D365">
        <f>'PSM output'!K365</f>
        <v>31552.44</v>
      </c>
      <c r="E365">
        <f>'PSM output'!L365</f>
        <v>30508.34</v>
      </c>
      <c r="F365">
        <f>'PSM output'!M365</f>
        <v>29464.23</v>
      </c>
    </row>
    <row r="366" spans="1:6" x14ac:dyDescent="0.3">
      <c r="A366">
        <f>'PSM output'!H366</f>
        <v>33695.06</v>
      </c>
      <c r="B366">
        <f>'PSM output'!I366</f>
        <v>32849.78</v>
      </c>
      <c r="C366">
        <f>'PSM output'!J366</f>
        <v>32004.49</v>
      </c>
      <c r="D366">
        <f>'PSM output'!K366</f>
        <v>31159.21</v>
      </c>
      <c r="E366">
        <f>'PSM output'!L366</f>
        <v>30313.919999999998</v>
      </c>
      <c r="F366">
        <f>'PSM output'!M366</f>
        <v>29468.63</v>
      </c>
    </row>
    <row r="367" spans="1:6" x14ac:dyDescent="0.3">
      <c r="A367">
        <f>'PSM output'!H367</f>
        <v>30876.39</v>
      </c>
      <c r="B367">
        <f>'PSM output'!I367</f>
        <v>30601.14</v>
      </c>
      <c r="C367">
        <f>'PSM output'!J367</f>
        <v>30325.89</v>
      </c>
      <c r="D367">
        <f>'PSM output'!K367</f>
        <v>30050.639999999999</v>
      </c>
      <c r="E367">
        <f>'PSM output'!L367</f>
        <v>29775.39</v>
      </c>
      <c r="F367">
        <f>'PSM output'!M367</f>
        <v>29500.14</v>
      </c>
    </row>
    <row r="368" spans="1:6" x14ac:dyDescent="0.3">
      <c r="A368">
        <f>'PSM output'!H368</f>
        <v>33727.18</v>
      </c>
      <c r="B368">
        <f>'PSM output'!I368</f>
        <v>32893.410000000003</v>
      </c>
      <c r="C368">
        <f>'PSM output'!J368</f>
        <v>32059.64</v>
      </c>
      <c r="D368">
        <f>'PSM output'!K368</f>
        <v>31225.87</v>
      </c>
      <c r="E368">
        <f>'PSM output'!L368</f>
        <v>30392.1</v>
      </c>
      <c r="F368">
        <f>'PSM output'!M368</f>
        <v>29558.33</v>
      </c>
    </row>
    <row r="369" spans="1:6" x14ac:dyDescent="0.3">
      <c r="A369">
        <f>'PSM output'!H369</f>
        <v>32270.01</v>
      </c>
      <c r="B369">
        <f>'PSM output'!I369</f>
        <v>31727.99</v>
      </c>
      <c r="C369">
        <f>'PSM output'!J369</f>
        <v>31185.98</v>
      </c>
      <c r="D369">
        <f>'PSM output'!K369</f>
        <v>30643.96</v>
      </c>
      <c r="E369">
        <f>'PSM output'!L369</f>
        <v>30101.95</v>
      </c>
      <c r="F369">
        <f>'PSM output'!M369</f>
        <v>29559.93</v>
      </c>
    </row>
    <row r="370" spans="1:6" x14ac:dyDescent="0.3">
      <c r="A370">
        <f>'PSM output'!H370</f>
        <v>31922.91</v>
      </c>
      <c r="B370">
        <f>'PSM output'!I370</f>
        <v>31454.25</v>
      </c>
      <c r="C370">
        <f>'PSM output'!J370</f>
        <v>30985.599999999999</v>
      </c>
      <c r="D370">
        <f>'PSM output'!K370</f>
        <v>30516.95</v>
      </c>
      <c r="E370">
        <f>'PSM output'!L370</f>
        <v>30048.3</v>
      </c>
      <c r="F370">
        <f>'PSM output'!M370</f>
        <v>29579.64</v>
      </c>
    </row>
    <row r="371" spans="1:6" x14ac:dyDescent="0.3">
      <c r="A371">
        <f>'PSM output'!H371</f>
        <v>32423.9</v>
      </c>
      <c r="B371">
        <f>'PSM output'!I371</f>
        <v>31879.96</v>
      </c>
      <c r="C371">
        <f>'PSM output'!J371</f>
        <v>31336.02</v>
      </c>
      <c r="D371">
        <f>'PSM output'!K371</f>
        <v>30792.080000000002</v>
      </c>
      <c r="E371">
        <f>'PSM output'!L371</f>
        <v>30248.14</v>
      </c>
      <c r="F371">
        <f>'PSM output'!M371</f>
        <v>29704.2</v>
      </c>
    </row>
    <row r="372" spans="1:6" x14ac:dyDescent="0.3">
      <c r="A372">
        <f>'PSM output'!H372</f>
        <v>34092.910000000003</v>
      </c>
      <c r="B372">
        <f>'PSM output'!I372</f>
        <v>33215.85</v>
      </c>
      <c r="C372">
        <f>'PSM output'!J372</f>
        <v>32338.78</v>
      </c>
      <c r="D372">
        <f>'PSM output'!K372</f>
        <v>31461.71</v>
      </c>
      <c r="E372">
        <f>'PSM output'!L372</f>
        <v>30584.65</v>
      </c>
      <c r="F372">
        <f>'PSM output'!M372</f>
        <v>29707.58</v>
      </c>
    </row>
    <row r="373" spans="1:6" x14ac:dyDescent="0.3">
      <c r="A373">
        <f>'PSM output'!H373</f>
        <v>31579.95</v>
      </c>
      <c r="B373">
        <f>'PSM output'!I373</f>
        <v>31215.07</v>
      </c>
      <c r="C373">
        <f>'PSM output'!J373</f>
        <v>30850.18</v>
      </c>
      <c r="D373">
        <f>'PSM output'!K373</f>
        <v>30485.29</v>
      </c>
      <c r="E373">
        <f>'PSM output'!L373</f>
        <v>30120.41</v>
      </c>
      <c r="F373">
        <f>'PSM output'!M373</f>
        <v>29755.52</v>
      </c>
    </row>
    <row r="374" spans="1:6" x14ac:dyDescent="0.3">
      <c r="A374">
        <f>'PSM output'!H374</f>
        <v>33210.629999999997</v>
      </c>
      <c r="B374">
        <f>'PSM output'!I374</f>
        <v>32519.61</v>
      </c>
      <c r="C374">
        <f>'PSM output'!J374</f>
        <v>31828.59</v>
      </c>
      <c r="D374">
        <f>'PSM output'!K374</f>
        <v>31137.57</v>
      </c>
      <c r="E374">
        <f>'PSM output'!L374</f>
        <v>30446.55</v>
      </c>
      <c r="F374">
        <f>'PSM output'!M374</f>
        <v>29755.54</v>
      </c>
    </row>
    <row r="375" spans="1:6" x14ac:dyDescent="0.3">
      <c r="A375">
        <f>'PSM output'!H375</f>
        <v>32072.82</v>
      </c>
      <c r="B375">
        <f>'PSM output'!I375</f>
        <v>31635.98</v>
      </c>
      <c r="C375">
        <f>'PSM output'!J375</f>
        <v>31199.14</v>
      </c>
      <c r="D375">
        <f>'PSM output'!K375</f>
        <v>30762.3</v>
      </c>
      <c r="E375">
        <f>'PSM output'!L375</f>
        <v>30325.46</v>
      </c>
      <c r="F375">
        <f>'PSM output'!M375</f>
        <v>29888.63</v>
      </c>
    </row>
    <row r="376" spans="1:6" x14ac:dyDescent="0.3">
      <c r="A376">
        <f>'PSM output'!H376</f>
        <v>32845.440000000002</v>
      </c>
      <c r="B376">
        <f>'PSM output'!I376</f>
        <v>32256.75</v>
      </c>
      <c r="C376">
        <f>'PSM output'!J376</f>
        <v>31668.07</v>
      </c>
      <c r="D376">
        <f>'PSM output'!K376</f>
        <v>31079.38</v>
      </c>
      <c r="E376">
        <f>'PSM output'!L376</f>
        <v>30490.7</v>
      </c>
      <c r="F376">
        <f>'PSM output'!M376</f>
        <v>29902.01</v>
      </c>
    </row>
    <row r="377" spans="1:6" x14ac:dyDescent="0.3">
      <c r="A377">
        <f>'PSM output'!H377</f>
        <v>32860.879999999997</v>
      </c>
      <c r="B377">
        <f>'PSM output'!I377</f>
        <v>32269.64</v>
      </c>
      <c r="C377">
        <f>'PSM output'!J377</f>
        <v>31678.41</v>
      </c>
      <c r="D377">
        <f>'PSM output'!K377</f>
        <v>31087.17</v>
      </c>
      <c r="E377">
        <f>'PSM output'!L377</f>
        <v>30495.94</v>
      </c>
      <c r="F377">
        <f>'PSM output'!M377</f>
        <v>29904.71</v>
      </c>
    </row>
    <row r="378" spans="1:6" x14ac:dyDescent="0.3">
      <c r="A378">
        <f>'PSM output'!H378</f>
        <v>31575.09</v>
      </c>
      <c r="B378">
        <f>'PSM output'!I378</f>
        <v>31255.040000000001</v>
      </c>
      <c r="C378">
        <f>'PSM output'!J378</f>
        <v>30935</v>
      </c>
      <c r="D378">
        <f>'PSM output'!K378</f>
        <v>30614.959999999999</v>
      </c>
      <c r="E378">
        <f>'PSM output'!L378</f>
        <v>30294.92</v>
      </c>
      <c r="F378">
        <f>'PSM output'!M378</f>
        <v>29974.880000000001</v>
      </c>
    </row>
    <row r="379" spans="1:6" x14ac:dyDescent="0.3">
      <c r="A379">
        <f>'PSM output'!H379</f>
        <v>37009.550000000003</v>
      </c>
      <c r="B379">
        <f>'PSM output'!I379</f>
        <v>35624.730000000003</v>
      </c>
      <c r="C379">
        <f>'PSM output'!J379</f>
        <v>34239.910000000003</v>
      </c>
      <c r="D379">
        <f>'PSM output'!K379</f>
        <v>32855.089999999997</v>
      </c>
      <c r="E379">
        <f>'PSM output'!L379</f>
        <v>31470.26</v>
      </c>
      <c r="F379">
        <f>'PSM output'!M379</f>
        <v>30085.439999999999</v>
      </c>
    </row>
    <row r="380" spans="1:6" x14ac:dyDescent="0.3">
      <c r="A380">
        <f>'PSM output'!H380</f>
        <v>31802.720000000001</v>
      </c>
      <c r="B380">
        <f>'PSM output'!I380</f>
        <v>31472.58</v>
      </c>
      <c r="C380">
        <f>'PSM output'!J380</f>
        <v>31142.45</v>
      </c>
      <c r="D380">
        <f>'PSM output'!K380</f>
        <v>30812.31</v>
      </c>
      <c r="E380">
        <f>'PSM output'!L380</f>
        <v>30482.17</v>
      </c>
      <c r="F380">
        <f>'PSM output'!M380</f>
        <v>30152.03</v>
      </c>
    </row>
    <row r="381" spans="1:6" x14ac:dyDescent="0.3">
      <c r="A381">
        <f>'PSM output'!H381</f>
        <v>32900.44</v>
      </c>
      <c r="B381">
        <f>'PSM output'!I381</f>
        <v>32350.89</v>
      </c>
      <c r="C381">
        <f>'PSM output'!J381</f>
        <v>31801.34</v>
      </c>
      <c r="D381">
        <f>'PSM output'!K381</f>
        <v>31251.78</v>
      </c>
      <c r="E381">
        <f>'PSM output'!L381</f>
        <v>30702.23</v>
      </c>
      <c r="F381">
        <f>'PSM output'!M381</f>
        <v>30152.68</v>
      </c>
    </row>
    <row r="382" spans="1:6" x14ac:dyDescent="0.3">
      <c r="A382">
        <f>'PSM output'!H382</f>
        <v>31771.53</v>
      </c>
      <c r="B382">
        <f>'PSM output'!I382</f>
        <v>31470.77</v>
      </c>
      <c r="C382">
        <f>'PSM output'!J382</f>
        <v>31170</v>
      </c>
      <c r="D382">
        <f>'PSM output'!K382</f>
        <v>30869.24</v>
      </c>
      <c r="E382">
        <f>'PSM output'!L382</f>
        <v>30568.48</v>
      </c>
      <c r="F382">
        <f>'PSM output'!M382</f>
        <v>30267.72</v>
      </c>
    </row>
    <row r="383" spans="1:6" x14ac:dyDescent="0.3">
      <c r="A383">
        <f>'PSM output'!H383</f>
        <v>33996.81</v>
      </c>
      <c r="B383">
        <f>'PSM output'!I383</f>
        <v>33251.61</v>
      </c>
      <c r="C383">
        <f>'PSM output'!J383</f>
        <v>32506.42</v>
      </c>
      <c r="D383">
        <f>'PSM output'!K383</f>
        <v>31761.22</v>
      </c>
      <c r="E383">
        <f>'PSM output'!L383</f>
        <v>31016.02</v>
      </c>
      <c r="F383">
        <f>'PSM output'!M383</f>
        <v>30270.82</v>
      </c>
    </row>
    <row r="384" spans="1:6" x14ac:dyDescent="0.3">
      <c r="A384">
        <f>'PSM output'!H384</f>
        <v>32220.639999999999</v>
      </c>
      <c r="B384">
        <f>'PSM output'!I384</f>
        <v>31843.85</v>
      </c>
      <c r="C384">
        <f>'PSM output'!J384</f>
        <v>31467.07</v>
      </c>
      <c r="D384">
        <f>'PSM output'!K384</f>
        <v>31090.28</v>
      </c>
      <c r="E384">
        <f>'PSM output'!L384</f>
        <v>30713.49</v>
      </c>
      <c r="F384">
        <f>'PSM output'!M384</f>
        <v>30336.71</v>
      </c>
    </row>
    <row r="385" spans="1:6" x14ac:dyDescent="0.3">
      <c r="A385">
        <f>'PSM output'!H385</f>
        <v>34467.800000000003</v>
      </c>
      <c r="B385">
        <f>'PSM output'!I385</f>
        <v>33652.550000000003</v>
      </c>
      <c r="C385">
        <f>'PSM output'!J385</f>
        <v>32837.29</v>
      </c>
      <c r="D385">
        <f>'PSM output'!K385</f>
        <v>32022.04</v>
      </c>
      <c r="E385">
        <f>'PSM output'!L385</f>
        <v>31206.78</v>
      </c>
      <c r="F385">
        <f>'PSM output'!M385</f>
        <v>30391.53</v>
      </c>
    </row>
    <row r="386" spans="1:6" x14ac:dyDescent="0.3">
      <c r="A386">
        <f>'PSM output'!H386</f>
        <v>32811.93</v>
      </c>
      <c r="B386">
        <f>'PSM output'!I386</f>
        <v>32336.37</v>
      </c>
      <c r="C386">
        <f>'PSM output'!J386</f>
        <v>31860.81</v>
      </c>
      <c r="D386">
        <f>'PSM output'!K386</f>
        <v>31385.25</v>
      </c>
      <c r="E386">
        <f>'PSM output'!L386</f>
        <v>30909.69</v>
      </c>
      <c r="F386">
        <f>'PSM output'!M386</f>
        <v>30434.13</v>
      </c>
    </row>
    <row r="387" spans="1:6" x14ac:dyDescent="0.3">
      <c r="A387">
        <f>'PSM output'!H387</f>
        <v>32924.47</v>
      </c>
      <c r="B387">
        <f>'PSM output'!I387</f>
        <v>32429.91</v>
      </c>
      <c r="C387">
        <f>'PSM output'!J387</f>
        <v>31935.35</v>
      </c>
      <c r="D387">
        <f>'PSM output'!K387</f>
        <v>31440.79</v>
      </c>
      <c r="E387">
        <f>'PSM output'!L387</f>
        <v>30946.240000000002</v>
      </c>
      <c r="F387">
        <f>'PSM output'!M387</f>
        <v>30451.68</v>
      </c>
    </row>
    <row r="388" spans="1:6" x14ac:dyDescent="0.3">
      <c r="A388">
        <f>'PSM output'!H388</f>
        <v>33737.800000000003</v>
      </c>
      <c r="B388">
        <f>'PSM output'!I388</f>
        <v>33087.85</v>
      </c>
      <c r="C388">
        <f>'PSM output'!J388</f>
        <v>32437.89</v>
      </c>
      <c r="D388">
        <f>'PSM output'!K388</f>
        <v>31787.94</v>
      </c>
      <c r="E388">
        <f>'PSM output'!L388</f>
        <v>31137.98</v>
      </c>
      <c r="F388">
        <f>'PSM output'!M388</f>
        <v>30488.03</v>
      </c>
    </row>
    <row r="389" spans="1:6" x14ac:dyDescent="0.3">
      <c r="A389">
        <f>'PSM output'!H389</f>
        <v>32487.41</v>
      </c>
      <c r="B389">
        <f>'PSM output'!I389</f>
        <v>32105.8</v>
      </c>
      <c r="C389">
        <f>'PSM output'!J389</f>
        <v>31724.19</v>
      </c>
      <c r="D389">
        <f>'PSM output'!K389</f>
        <v>31342.58</v>
      </c>
      <c r="E389">
        <f>'PSM output'!L389</f>
        <v>30960.97</v>
      </c>
      <c r="F389">
        <f>'PSM output'!M389</f>
        <v>30579.360000000001</v>
      </c>
    </row>
    <row r="390" spans="1:6" x14ac:dyDescent="0.3">
      <c r="A390">
        <f>'PSM output'!H390</f>
        <v>31497.68</v>
      </c>
      <c r="B390">
        <f>'PSM output'!I390</f>
        <v>31336.86</v>
      </c>
      <c r="C390">
        <f>'PSM output'!J390</f>
        <v>31176.04</v>
      </c>
      <c r="D390">
        <f>'PSM output'!K390</f>
        <v>31015.22</v>
      </c>
      <c r="E390">
        <f>'PSM output'!L390</f>
        <v>30854.400000000001</v>
      </c>
      <c r="F390">
        <f>'PSM output'!M390</f>
        <v>30693.58</v>
      </c>
    </row>
    <row r="391" spans="1:6" x14ac:dyDescent="0.3">
      <c r="A391">
        <f>'PSM output'!H391</f>
        <v>32091.84</v>
      </c>
      <c r="B391">
        <f>'PSM output'!I391</f>
        <v>31827.25</v>
      </c>
      <c r="C391">
        <f>'PSM output'!J391</f>
        <v>31562.66</v>
      </c>
      <c r="D391">
        <f>'PSM output'!K391</f>
        <v>31298.07</v>
      </c>
      <c r="E391">
        <f>'PSM output'!L391</f>
        <v>31033.48</v>
      </c>
      <c r="F391">
        <f>'PSM output'!M391</f>
        <v>30768.89</v>
      </c>
    </row>
    <row r="392" spans="1:6" x14ac:dyDescent="0.3">
      <c r="A392">
        <f>'PSM output'!H392</f>
        <v>33854.980000000003</v>
      </c>
      <c r="B392">
        <f>'PSM output'!I392</f>
        <v>33245.83</v>
      </c>
      <c r="C392">
        <f>'PSM output'!J392</f>
        <v>32636.68</v>
      </c>
      <c r="D392">
        <f>'PSM output'!K392</f>
        <v>32027.53</v>
      </c>
      <c r="E392">
        <f>'PSM output'!L392</f>
        <v>31418.39</v>
      </c>
      <c r="F392">
        <f>'PSM output'!M392</f>
        <v>30809.24</v>
      </c>
    </row>
    <row r="393" spans="1:6" x14ac:dyDescent="0.3">
      <c r="A393">
        <f>'PSM output'!H393</f>
        <v>33510.71</v>
      </c>
      <c r="B393">
        <f>'PSM output'!I393</f>
        <v>32971.58</v>
      </c>
      <c r="C393">
        <f>'PSM output'!J393</f>
        <v>32432.45</v>
      </c>
      <c r="D393">
        <f>'PSM output'!K393</f>
        <v>31893.32</v>
      </c>
      <c r="E393">
        <f>'PSM output'!L393</f>
        <v>31354.19</v>
      </c>
      <c r="F393">
        <f>'PSM output'!M393</f>
        <v>30815.06</v>
      </c>
    </row>
    <row r="394" spans="1:6" x14ac:dyDescent="0.3">
      <c r="A394">
        <f>'PSM output'!H394</f>
        <v>32486.38</v>
      </c>
      <c r="B394">
        <f>'PSM output'!I394</f>
        <v>32162.04</v>
      </c>
      <c r="C394">
        <f>'PSM output'!J394</f>
        <v>31837.69</v>
      </c>
      <c r="D394">
        <f>'PSM output'!K394</f>
        <v>31513.34</v>
      </c>
      <c r="E394">
        <f>'PSM output'!L394</f>
        <v>31188.99</v>
      </c>
      <c r="F394">
        <f>'PSM output'!M394</f>
        <v>30864.65</v>
      </c>
    </row>
    <row r="395" spans="1:6" x14ac:dyDescent="0.3">
      <c r="A395">
        <f>'PSM output'!H395</f>
        <v>32138.34</v>
      </c>
      <c r="B395">
        <f>'PSM output'!I395</f>
        <v>31884.55</v>
      </c>
      <c r="C395">
        <f>'PSM output'!J395</f>
        <v>31630.77</v>
      </c>
      <c r="D395">
        <f>'PSM output'!K395</f>
        <v>31376.99</v>
      </c>
      <c r="E395">
        <f>'PSM output'!L395</f>
        <v>31123.21</v>
      </c>
      <c r="F395">
        <f>'PSM output'!M395</f>
        <v>30869.43</v>
      </c>
    </row>
    <row r="396" spans="1:6" x14ac:dyDescent="0.3">
      <c r="A396">
        <f>'PSM output'!H396</f>
        <v>33923.919999999998</v>
      </c>
      <c r="B396">
        <f>'PSM output'!I396</f>
        <v>33321.82</v>
      </c>
      <c r="C396">
        <f>'PSM output'!J396</f>
        <v>32719.73</v>
      </c>
      <c r="D396">
        <f>'PSM output'!K396</f>
        <v>32117.63</v>
      </c>
      <c r="E396">
        <f>'PSM output'!L396</f>
        <v>31515.53</v>
      </c>
      <c r="F396">
        <f>'PSM output'!M396</f>
        <v>30913.43</v>
      </c>
    </row>
    <row r="397" spans="1:6" x14ac:dyDescent="0.3">
      <c r="A397">
        <f>'PSM output'!H397</f>
        <v>34980.32</v>
      </c>
      <c r="B397">
        <f>'PSM output'!I397</f>
        <v>34168.11</v>
      </c>
      <c r="C397">
        <f>'PSM output'!J397</f>
        <v>33355.910000000003</v>
      </c>
      <c r="D397">
        <f>'PSM output'!K397</f>
        <v>32543.7</v>
      </c>
      <c r="E397">
        <f>'PSM output'!L397</f>
        <v>31731.49</v>
      </c>
      <c r="F397">
        <f>'PSM output'!M397</f>
        <v>30919.279999999999</v>
      </c>
    </row>
    <row r="398" spans="1:6" x14ac:dyDescent="0.3">
      <c r="A398">
        <f>'PSM output'!H398</f>
        <v>33150.550000000003</v>
      </c>
      <c r="B398">
        <f>'PSM output'!I398</f>
        <v>32711.64</v>
      </c>
      <c r="C398">
        <f>'PSM output'!J398</f>
        <v>32272.74</v>
      </c>
      <c r="D398">
        <f>'PSM output'!K398</f>
        <v>31833.84</v>
      </c>
      <c r="E398">
        <f>'PSM output'!L398</f>
        <v>31394.94</v>
      </c>
      <c r="F398">
        <f>'PSM output'!M398</f>
        <v>30956.04</v>
      </c>
    </row>
    <row r="399" spans="1:6" x14ac:dyDescent="0.3">
      <c r="A399">
        <f>'PSM output'!H399</f>
        <v>33934.76</v>
      </c>
      <c r="B399">
        <f>'PSM output'!I399</f>
        <v>33341.49</v>
      </c>
      <c r="C399">
        <f>'PSM output'!J399</f>
        <v>32748.22</v>
      </c>
      <c r="D399">
        <f>'PSM output'!K399</f>
        <v>32154.95</v>
      </c>
      <c r="E399">
        <f>'PSM output'!L399</f>
        <v>31561.68</v>
      </c>
      <c r="F399">
        <f>'PSM output'!M399</f>
        <v>30968.41</v>
      </c>
    </row>
    <row r="400" spans="1:6" x14ac:dyDescent="0.3">
      <c r="A400">
        <f>'PSM output'!H400</f>
        <v>31975.27</v>
      </c>
      <c r="B400">
        <f>'PSM output'!I400</f>
        <v>31782.79</v>
      </c>
      <c r="C400">
        <f>'PSM output'!J400</f>
        <v>31590.32</v>
      </c>
      <c r="D400">
        <f>'PSM output'!K400</f>
        <v>31397.84</v>
      </c>
      <c r="E400">
        <f>'PSM output'!L400</f>
        <v>31205.37</v>
      </c>
      <c r="F400">
        <f>'PSM output'!M400</f>
        <v>31012.89</v>
      </c>
    </row>
    <row r="401" spans="1:6" x14ac:dyDescent="0.3">
      <c r="A401">
        <f>'PSM output'!H401</f>
        <v>34013.78</v>
      </c>
      <c r="B401">
        <f>'PSM output'!I401</f>
        <v>33419.870000000003</v>
      </c>
      <c r="C401">
        <f>'PSM output'!J401</f>
        <v>32825.949999999997</v>
      </c>
      <c r="D401">
        <f>'PSM output'!K401</f>
        <v>32232.04</v>
      </c>
      <c r="E401">
        <f>'PSM output'!L401</f>
        <v>31638.13</v>
      </c>
      <c r="F401">
        <f>'PSM output'!M401</f>
        <v>31044.21</v>
      </c>
    </row>
    <row r="402" spans="1:6" x14ac:dyDescent="0.3">
      <c r="A402">
        <f>'PSM output'!H402</f>
        <v>33884.94</v>
      </c>
      <c r="B402">
        <f>'PSM output'!I402</f>
        <v>33321.279999999999</v>
      </c>
      <c r="C402">
        <f>'PSM output'!J402</f>
        <v>32757.63</v>
      </c>
      <c r="D402">
        <f>'PSM output'!K402</f>
        <v>32193.97</v>
      </c>
      <c r="E402">
        <f>'PSM output'!L402</f>
        <v>31630.32</v>
      </c>
      <c r="F402">
        <f>'PSM output'!M402</f>
        <v>31066.66</v>
      </c>
    </row>
    <row r="403" spans="1:6" x14ac:dyDescent="0.3">
      <c r="A403">
        <f>'PSM output'!H403</f>
        <v>32596.79</v>
      </c>
      <c r="B403">
        <f>'PSM output'!I403</f>
        <v>32295.64</v>
      </c>
      <c r="C403">
        <f>'PSM output'!J403</f>
        <v>31994.48</v>
      </c>
      <c r="D403">
        <f>'PSM output'!K403</f>
        <v>31693.33</v>
      </c>
      <c r="E403">
        <f>'PSM output'!L403</f>
        <v>31392.18</v>
      </c>
      <c r="F403">
        <f>'PSM output'!M403</f>
        <v>31091.03</v>
      </c>
    </row>
    <row r="404" spans="1:6" x14ac:dyDescent="0.3">
      <c r="A404">
        <f>'PSM output'!H404</f>
        <v>33546.019999999997</v>
      </c>
      <c r="B404">
        <f>'PSM output'!I404</f>
        <v>33059.03</v>
      </c>
      <c r="C404">
        <f>'PSM output'!J404</f>
        <v>32572.03</v>
      </c>
      <c r="D404">
        <f>'PSM output'!K404</f>
        <v>32085.03</v>
      </c>
      <c r="E404">
        <f>'PSM output'!L404</f>
        <v>31598.03</v>
      </c>
      <c r="F404">
        <f>'PSM output'!M404</f>
        <v>31111.040000000001</v>
      </c>
    </row>
    <row r="405" spans="1:6" x14ac:dyDescent="0.3">
      <c r="A405">
        <f>'PSM output'!H405</f>
        <v>33568.660000000003</v>
      </c>
      <c r="B405">
        <f>'PSM output'!I405</f>
        <v>33099.980000000003</v>
      </c>
      <c r="C405">
        <f>'PSM output'!J405</f>
        <v>32631.31</v>
      </c>
      <c r="D405">
        <f>'PSM output'!K405</f>
        <v>32162.63</v>
      </c>
      <c r="E405">
        <f>'PSM output'!L405</f>
        <v>31693.96</v>
      </c>
      <c r="F405">
        <f>'PSM output'!M405</f>
        <v>31225.279999999999</v>
      </c>
    </row>
    <row r="406" spans="1:6" x14ac:dyDescent="0.3">
      <c r="A406">
        <f>'PSM output'!H406</f>
        <v>34371.440000000002</v>
      </c>
      <c r="B406">
        <f>'PSM output'!I406</f>
        <v>33754.239999999998</v>
      </c>
      <c r="C406">
        <f>'PSM output'!J406</f>
        <v>33137.040000000001</v>
      </c>
      <c r="D406">
        <f>'PSM output'!K406</f>
        <v>32519.84</v>
      </c>
      <c r="E406">
        <f>'PSM output'!L406</f>
        <v>31902.639999999999</v>
      </c>
      <c r="F406">
        <f>'PSM output'!M406</f>
        <v>31285.439999999999</v>
      </c>
    </row>
    <row r="407" spans="1:6" x14ac:dyDescent="0.3">
      <c r="A407">
        <f>'PSM output'!H407</f>
        <v>34226.550000000003</v>
      </c>
      <c r="B407">
        <f>'PSM output'!I407</f>
        <v>33646.67</v>
      </c>
      <c r="C407">
        <f>'PSM output'!J407</f>
        <v>33066.79</v>
      </c>
      <c r="D407">
        <f>'PSM output'!K407</f>
        <v>32486.9</v>
      </c>
      <c r="E407">
        <f>'PSM output'!L407</f>
        <v>31907.01</v>
      </c>
      <c r="F407">
        <f>'PSM output'!M407</f>
        <v>31327.13</v>
      </c>
    </row>
    <row r="408" spans="1:6" x14ac:dyDescent="0.3">
      <c r="A408">
        <f>'PSM output'!H408</f>
        <v>32708.37</v>
      </c>
      <c r="B408">
        <f>'PSM output'!I408</f>
        <v>32447.89</v>
      </c>
      <c r="C408">
        <f>'PSM output'!J408</f>
        <v>32187.41</v>
      </c>
      <c r="D408">
        <f>'PSM output'!K408</f>
        <v>31926.94</v>
      </c>
      <c r="E408">
        <f>'PSM output'!L408</f>
        <v>31666.46</v>
      </c>
      <c r="F408">
        <f>'PSM output'!M408</f>
        <v>31405.98</v>
      </c>
    </row>
    <row r="409" spans="1:6" x14ac:dyDescent="0.3">
      <c r="A409">
        <f>'PSM output'!H409</f>
        <v>32793.300000000003</v>
      </c>
      <c r="B409">
        <f>'PSM output'!I409</f>
        <v>32520.240000000002</v>
      </c>
      <c r="C409">
        <f>'PSM output'!J409</f>
        <v>32247.18</v>
      </c>
      <c r="D409">
        <f>'PSM output'!K409</f>
        <v>31974.12</v>
      </c>
      <c r="E409">
        <f>'PSM output'!L409</f>
        <v>31701.05</v>
      </c>
      <c r="F409">
        <f>'PSM output'!M409</f>
        <v>31427.99</v>
      </c>
    </row>
    <row r="410" spans="1:6" x14ac:dyDescent="0.3">
      <c r="A410">
        <f>'PSM output'!H410</f>
        <v>32429.200000000001</v>
      </c>
      <c r="B410">
        <f>'PSM output'!I410</f>
        <v>32229.34</v>
      </c>
      <c r="C410">
        <f>'PSM output'!J410</f>
        <v>32029.47</v>
      </c>
      <c r="D410">
        <f>'PSM output'!K410</f>
        <v>31829.61</v>
      </c>
      <c r="E410">
        <f>'PSM output'!L410</f>
        <v>31629.74</v>
      </c>
      <c r="F410">
        <f>'PSM output'!M410</f>
        <v>31429.88</v>
      </c>
    </row>
    <row r="411" spans="1:6" x14ac:dyDescent="0.3">
      <c r="A411">
        <f>'PSM output'!H411</f>
        <v>33615.910000000003</v>
      </c>
      <c r="B411">
        <f>'PSM output'!I411</f>
        <v>33192.14</v>
      </c>
      <c r="C411">
        <f>'PSM output'!J411</f>
        <v>32768.370000000003</v>
      </c>
      <c r="D411">
        <f>'PSM output'!K411</f>
        <v>32344.6</v>
      </c>
      <c r="E411">
        <f>'PSM output'!L411</f>
        <v>31920.82</v>
      </c>
      <c r="F411">
        <f>'PSM output'!M411</f>
        <v>31497.05</v>
      </c>
    </row>
    <row r="412" spans="1:6" x14ac:dyDescent="0.3">
      <c r="A412">
        <f>'PSM output'!H412</f>
        <v>34394.730000000003</v>
      </c>
      <c r="B412">
        <f>'PSM output'!I412</f>
        <v>33819.129999999997</v>
      </c>
      <c r="C412">
        <f>'PSM output'!J412</f>
        <v>33243.519999999997</v>
      </c>
      <c r="D412">
        <f>'PSM output'!K412</f>
        <v>32667.919999999998</v>
      </c>
      <c r="E412">
        <f>'PSM output'!L412</f>
        <v>32092.31</v>
      </c>
      <c r="F412">
        <f>'PSM output'!M412</f>
        <v>31516.71</v>
      </c>
    </row>
    <row r="413" spans="1:6" x14ac:dyDescent="0.3">
      <c r="A413">
        <f>'PSM output'!H413</f>
        <v>32805.65</v>
      </c>
      <c r="B413">
        <f>'PSM output'!I413</f>
        <v>32597.46</v>
      </c>
      <c r="C413">
        <f>'PSM output'!J413</f>
        <v>32389.27</v>
      </c>
      <c r="D413">
        <f>'PSM output'!K413</f>
        <v>32181.08</v>
      </c>
      <c r="E413">
        <f>'PSM output'!L413</f>
        <v>31972.89</v>
      </c>
      <c r="F413">
        <f>'PSM output'!M413</f>
        <v>31764.7</v>
      </c>
    </row>
    <row r="414" spans="1:6" x14ac:dyDescent="0.3">
      <c r="A414">
        <f>'PSM output'!H414</f>
        <v>33761.33</v>
      </c>
      <c r="B414">
        <f>'PSM output'!I414</f>
        <v>33366.46</v>
      </c>
      <c r="C414">
        <f>'PSM output'!J414</f>
        <v>32971.589999999997</v>
      </c>
      <c r="D414">
        <f>'PSM output'!K414</f>
        <v>32576.720000000001</v>
      </c>
      <c r="E414">
        <f>'PSM output'!L414</f>
        <v>32181.86</v>
      </c>
      <c r="F414">
        <f>'PSM output'!M414</f>
        <v>31786.99</v>
      </c>
    </row>
    <row r="415" spans="1:6" x14ac:dyDescent="0.3">
      <c r="A415">
        <f>'PSM output'!H415</f>
        <v>35131.15</v>
      </c>
      <c r="B415">
        <f>'PSM output'!I415</f>
        <v>34473.97</v>
      </c>
      <c r="C415">
        <f>'PSM output'!J415</f>
        <v>33816.79</v>
      </c>
      <c r="D415">
        <f>'PSM output'!K415</f>
        <v>33159.61</v>
      </c>
      <c r="E415">
        <f>'PSM output'!L415</f>
        <v>32502.44</v>
      </c>
      <c r="F415">
        <f>'PSM output'!M415</f>
        <v>31845.26</v>
      </c>
    </row>
    <row r="416" spans="1:6" x14ac:dyDescent="0.3">
      <c r="A416">
        <f>'PSM output'!H416</f>
        <v>35180.339999999997</v>
      </c>
      <c r="B416">
        <f>'PSM output'!I416</f>
        <v>34524.54</v>
      </c>
      <c r="C416">
        <f>'PSM output'!J416</f>
        <v>33868.730000000003</v>
      </c>
      <c r="D416">
        <f>'PSM output'!K416</f>
        <v>33212.94</v>
      </c>
      <c r="E416">
        <f>'PSM output'!L416</f>
        <v>32557.13</v>
      </c>
      <c r="F416">
        <f>'PSM output'!M416</f>
        <v>31901.34</v>
      </c>
    </row>
    <row r="417" spans="1:6" x14ac:dyDescent="0.3">
      <c r="A417">
        <f>'PSM output'!H417</f>
        <v>33168.980000000003</v>
      </c>
      <c r="B417">
        <f>'PSM output'!I417</f>
        <v>32964.01</v>
      </c>
      <c r="C417">
        <f>'PSM output'!J417</f>
        <v>32759.03</v>
      </c>
      <c r="D417">
        <f>'PSM output'!K417</f>
        <v>32554.05</v>
      </c>
      <c r="E417">
        <f>'PSM output'!L417</f>
        <v>32349.08</v>
      </c>
      <c r="F417">
        <f>'PSM output'!M417</f>
        <v>32144.1</v>
      </c>
    </row>
    <row r="418" spans="1:6" x14ac:dyDescent="0.3">
      <c r="A418">
        <f>'PSM output'!H418</f>
        <v>36091.279999999999</v>
      </c>
      <c r="B418">
        <f>'PSM output'!I418</f>
        <v>35330.42</v>
      </c>
      <c r="C418">
        <f>'PSM output'!J418</f>
        <v>34569.56</v>
      </c>
      <c r="D418">
        <f>'PSM output'!K418</f>
        <v>33808.699999999997</v>
      </c>
      <c r="E418">
        <f>'PSM output'!L418</f>
        <v>33047.839999999997</v>
      </c>
      <c r="F418">
        <f>'PSM output'!M418</f>
        <v>32286.97</v>
      </c>
    </row>
    <row r="419" spans="1:6" x14ac:dyDescent="0.3">
      <c r="A419">
        <f>'PSM output'!H419</f>
        <v>34277.449999999997</v>
      </c>
      <c r="B419">
        <f>'PSM output'!I419</f>
        <v>33900.49</v>
      </c>
      <c r="C419">
        <f>'PSM output'!J419</f>
        <v>33523.54</v>
      </c>
      <c r="D419">
        <f>'PSM output'!K419</f>
        <v>33146.58</v>
      </c>
      <c r="E419">
        <f>'PSM output'!L419</f>
        <v>32769.629999999997</v>
      </c>
      <c r="F419">
        <f>'PSM output'!M419</f>
        <v>32392.67</v>
      </c>
    </row>
    <row r="420" spans="1:6" x14ac:dyDescent="0.3">
      <c r="A420">
        <f>'PSM output'!H420</f>
        <v>34971.879999999997</v>
      </c>
      <c r="B420">
        <f>'PSM output'!I420</f>
        <v>34458.93</v>
      </c>
      <c r="C420">
        <f>'PSM output'!J420</f>
        <v>33945.97</v>
      </c>
      <c r="D420">
        <f>'PSM output'!K420</f>
        <v>33433.01</v>
      </c>
      <c r="E420">
        <f>'PSM output'!L420</f>
        <v>32920.050000000003</v>
      </c>
      <c r="F420">
        <f>'PSM output'!M420</f>
        <v>32407.1</v>
      </c>
    </row>
    <row r="421" spans="1:6" x14ac:dyDescent="0.3">
      <c r="A421">
        <f>'PSM output'!H421</f>
        <v>32630.5</v>
      </c>
      <c r="B421">
        <f>'PSM output'!I421</f>
        <v>32589.01</v>
      </c>
      <c r="C421">
        <f>'PSM output'!J421</f>
        <v>32547.52</v>
      </c>
      <c r="D421">
        <f>'PSM output'!K421</f>
        <v>32506.04</v>
      </c>
      <c r="E421">
        <f>'PSM output'!L421</f>
        <v>32464.55</v>
      </c>
      <c r="F421">
        <f>'PSM output'!M421</f>
        <v>32423.06</v>
      </c>
    </row>
    <row r="422" spans="1:6" x14ac:dyDescent="0.3">
      <c r="A422">
        <f>'PSM output'!H422</f>
        <v>34101.279999999999</v>
      </c>
      <c r="B422">
        <f>'PSM output'!I422</f>
        <v>33766.67</v>
      </c>
      <c r="C422">
        <f>'PSM output'!J422</f>
        <v>33432.06</v>
      </c>
      <c r="D422">
        <f>'PSM output'!K422</f>
        <v>33097.449999999997</v>
      </c>
      <c r="E422">
        <f>'PSM output'!L422</f>
        <v>32762.84</v>
      </c>
      <c r="F422">
        <f>'PSM output'!M422</f>
        <v>32428.23</v>
      </c>
    </row>
    <row r="423" spans="1:6" x14ac:dyDescent="0.3">
      <c r="A423">
        <f>'PSM output'!H423</f>
        <v>34122.589999999997</v>
      </c>
      <c r="B423">
        <f>'PSM output'!I423</f>
        <v>33806.33</v>
      </c>
      <c r="C423">
        <f>'PSM output'!J423</f>
        <v>33490.06</v>
      </c>
      <c r="D423">
        <f>'PSM output'!K423</f>
        <v>33173.79</v>
      </c>
      <c r="E423">
        <f>'PSM output'!L423</f>
        <v>32857.53</v>
      </c>
      <c r="F423">
        <f>'PSM output'!M423</f>
        <v>32541.26</v>
      </c>
    </row>
    <row r="424" spans="1:6" x14ac:dyDescent="0.3">
      <c r="A424">
        <f>'PSM output'!H424</f>
        <v>34874.089999999997</v>
      </c>
      <c r="B424">
        <f>'PSM output'!I424</f>
        <v>34420.080000000002</v>
      </c>
      <c r="C424">
        <f>'PSM output'!J424</f>
        <v>33966.080000000002</v>
      </c>
      <c r="D424">
        <f>'PSM output'!K424</f>
        <v>33512.07</v>
      </c>
      <c r="E424">
        <f>'PSM output'!L424</f>
        <v>33058.07</v>
      </c>
      <c r="F424">
        <f>'PSM output'!M424</f>
        <v>32604.07</v>
      </c>
    </row>
    <row r="425" spans="1:6" x14ac:dyDescent="0.3">
      <c r="A425">
        <f>'PSM output'!H425</f>
        <v>33603.870000000003</v>
      </c>
      <c r="B425">
        <f>'PSM output'!I425</f>
        <v>33418.89</v>
      </c>
      <c r="C425">
        <f>'PSM output'!J425</f>
        <v>33233.910000000003</v>
      </c>
      <c r="D425">
        <f>'PSM output'!K425</f>
        <v>33048.93</v>
      </c>
      <c r="E425">
        <f>'PSM output'!L425</f>
        <v>32863.949999999997</v>
      </c>
      <c r="F425">
        <f>'PSM output'!M425</f>
        <v>32678.98</v>
      </c>
    </row>
    <row r="426" spans="1:6" x14ac:dyDescent="0.3">
      <c r="A426">
        <f>'PSM output'!H426</f>
        <v>33312.53</v>
      </c>
      <c r="B426">
        <f>'PSM output'!I426</f>
        <v>33194.65</v>
      </c>
      <c r="C426">
        <f>'PSM output'!J426</f>
        <v>33076.769999999997</v>
      </c>
      <c r="D426">
        <f>'PSM output'!K426</f>
        <v>32958.89</v>
      </c>
      <c r="E426">
        <f>'PSM output'!L426</f>
        <v>32841.01</v>
      </c>
      <c r="F426">
        <f>'PSM output'!M426</f>
        <v>32723.13</v>
      </c>
    </row>
    <row r="427" spans="1:6" x14ac:dyDescent="0.3">
      <c r="A427">
        <f>'PSM output'!H427</f>
        <v>33364.71</v>
      </c>
      <c r="B427">
        <f>'PSM output'!I427</f>
        <v>33244.239999999998</v>
      </c>
      <c r="C427">
        <f>'PSM output'!J427</f>
        <v>33123.769999999997</v>
      </c>
      <c r="D427">
        <f>'PSM output'!K427</f>
        <v>33003.300000000003</v>
      </c>
      <c r="E427">
        <f>'PSM output'!L427</f>
        <v>32882.82</v>
      </c>
      <c r="F427">
        <f>'PSM output'!M427</f>
        <v>32762.35</v>
      </c>
    </row>
    <row r="428" spans="1:6" x14ac:dyDescent="0.3">
      <c r="A428">
        <f>'PSM output'!H428</f>
        <v>33453.879999999997</v>
      </c>
      <c r="B428">
        <f>'PSM output'!I428</f>
        <v>33318.76</v>
      </c>
      <c r="C428">
        <f>'PSM output'!J428</f>
        <v>33183.629999999997</v>
      </c>
      <c r="D428">
        <f>'PSM output'!K428</f>
        <v>33048.51</v>
      </c>
      <c r="E428">
        <f>'PSM output'!L428</f>
        <v>32913.379999999997</v>
      </c>
      <c r="F428">
        <f>'PSM output'!M428</f>
        <v>32778.26</v>
      </c>
    </row>
    <row r="429" spans="1:6" x14ac:dyDescent="0.3">
      <c r="A429">
        <f>'PSM output'!H429</f>
        <v>32733.18</v>
      </c>
      <c r="B429">
        <f>'PSM output'!I429</f>
        <v>32746.31</v>
      </c>
      <c r="C429">
        <f>'PSM output'!J429</f>
        <v>32759.45</v>
      </c>
      <c r="D429">
        <f>'PSM output'!K429</f>
        <v>32772.589999999997</v>
      </c>
      <c r="E429">
        <f>'PSM output'!L429</f>
        <v>32785.72</v>
      </c>
      <c r="F429">
        <f>'PSM output'!M429</f>
        <v>32798.86</v>
      </c>
    </row>
    <row r="430" spans="1:6" x14ac:dyDescent="0.3">
      <c r="A430">
        <f>'PSM output'!H430</f>
        <v>35678.839999999997</v>
      </c>
      <c r="B430">
        <f>'PSM output'!I430</f>
        <v>35108.61</v>
      </c>
      <c r="C430">
        <f>'PSM output'!J430</f>
        <v>34538.379999999997</v>
      </c>
      <c r="D430">
        <f>'PSM output'!K430</f>
        <v>33968.14</v>
      </c>
      <c r="E430">
        <f>'PSM output'!L430</f>
        <v>33397.9</v>
      </c>
      <c r="F430">
        <f>'PSM output'!M430</f>
        <v>32827.67</v>
      </c>
    </row>
    <row r="431" spans="1:6" x14ac:dyDescent="0.3">
      <c r="A431">
        <f>'PSM output'!H431</f>
        <v>34135.5</v>
      </c>
      <c r="B431">
        <f>'PSM output'!I431</f>
        <v>33875.129999999997</v>
      </c>
      <c r="C431">
        <f>'PSM output'!J431</f>
        <v>33614.75</v>
      </c>
      <c r="D431">
        <f>'PSM output'!K431</f>
        <v>33354.370000000003</v>
      </c>
      <c r="E431">
        <f>'PSM output'!L431</f>
        <v>33093.99</v>
      </c>
      <c r="F431">
        <f>'PSM output'!M431</f>
        <v>32833.620000000003</v>
      </c>
    </row>
    <row r="432" spans="1:6" x14ac:dyDescent="0.3">
      <c r="A432">
        <f>'PSM output'!H432</f>
        <v>33738.730000000003</v>
      </c>
      <c r="B432">
        <f>'PSM output'!I432</f>
        <v>33576.120000000003</v>
      </c>
      <c r="C432">
        <f>'PSM output'!J432</f>
        <v>33413.51</v>
      </c>
      <c r="D432">
        <f>'PSM output'!K432</f>
        <v>33250.9</v>
      </c>
      <c r="E432">
        <f>'PSM output'!L432</f>
        <v>33088.300000000003</v>
      </c>
      <c r="F432">
        <f>'PSM output'!M432</f>
        <v>32925.69</v>
      </c>
    </row>
    <row r="433" spans="1:6" x14ac:dyDescent="0.3">
      <c r="A433">
        <f>'PSM output'!H433</f>
        <v>34144.769999999997</v>
      </c>
      <c r="B433">
        <f>'PSM output'!I433</f>
        <v>33909</v>
      </c>
      <c r="C433">
        <f>'PSM output'!J433</f>
        <v>33673.22</v>
      </c>
      <c r="D433">
        <f>'PSM output'!K433</f>
        <v>33437.440000000002</v>
      </c>
      <c r="E433">
        <f>'PSM output'!L433</f>
        <v>33201.660000000003</v>
      </c>
      <c r="F433">
        <f>'PSM output'!M433</f>
        <v>32965.879999999997</v>
      </c>
    </row>
    <row r="434" spans="1:6" x14ac:dyDescent="0.3">
      <c r="A434">
        <f>'PSM output'!H434</f>
        <v>37866.379999999997</v>
      </c>
      <c r="B434">
        <f>'PSM output'!I434</f>
        <v>36888.480000000003</v>
      </c>
      <c r="C434">
        <f>'PSM output'!J434</f>
        <v>35910.58</v>
      </c>
      <c r="D434">
        <f>'PSM output'!K434</f>
        <v>34932.68</v>
      </c>
      <c r="E434">
        <f>'PSM output'!L434</f>
        <v>33954.78</v>
      </c>
      <c r="F434">
        <f>'PSM output'!M434</f>
        <v>32976.879999999997</v>
      </c>
    </row>
    <row r="435" spans="1:6" x14ac:dyDescent="0.3">
      <c r="A435">
        <f>'PSM output'!H435</f>
        <v>34315.67</v>
      </c>
      <c r="B435">
        <f>'PSM output'!I435</f>
        <v>34063.61</v>
      </c>
      <c r="C435">
        <f>'PSM output'!J435</f>
        <v>33811.550000000003</v>
      </c>
      <c r="D435">
        <f>'PSM output'!K435</f>
        <v>33559.480000000003</v>
      </c>
      <c r="E435">
        <f>'PSM output'!L435</f>
        <v>33307.42</v>
      </c>
      <c r="F435">
        <f>'PSM output'!M435</f>
        <v>33055.360000000001</v>
      </c>
    </row>
    <row r="436" spans="1:6" x14ac:dyDescent="0.3">
      <c r="A436">
        <f>'PSM output'!H436</f>
        <v>33566.699999999997</v>
      </c>
      <c r="B436">
        <f>'PSM output'!I436</f>
        <v>33473.65</v>
      </c>
      <c r="C436">
        <f>'PSM output'!J436</f>
        <v>33380.589999999997</v>
      </c>
      <c r="D436">
        <f>'PSM output'!K436</f>
        <v>33287.54</v>
      </c>
      <c r="E436">
        <f>'PSM output'!L436</f>
        <v>33194.480000000003</v>
      </c>
      <c r="F436">
        <f>'PSM output'!M436</f>
        <v>33101.42</v>
      </c>
    </row>
    <row r="437" spans="1:6" x14ac:dyDescent="0.3">
      <c r="A437">
        <f>'PSM output'!H437</f>
        <v>33172.68</v>
      </c>
      <c r="B437">
        <f>'PSM output'!I437</f>
        <v>33165.879999999997</v>
      </c>
      <c r="C437">
        <f>'PSM output'!J437</f>
        <v>33159.08</v>
      </c>
      <c r="D437">
        <f>'PSM output'!K437</f>
        <v>33152.28</v>
      </c>
      <c r="E437">
        <f>'PSM output'!L437</f>
        <v>33145.480000000003</v>
      </c>
      <c r="F437">
        <f>'PSM output'!M437</f>
        <v>33138.68</v>
      </c>
    </row>
    <row r="438" spans="1:6" x14ac:dyDescent="0.3">
      <c r="A438">
        <f>'PSM output'!H438</f>
        <v>34528.46</v>
      </c>
      <c r="B438">
        <f>'PSM output'!I438</f>
        <v>34256.22</v>
      </c>
      <c r="C438">
        <f>'PSM output'!J438</f>
        <v>33983.980000000003</v>
      </c>
      <c r="D438">
        <f>'PSM output'!K438</f>
        <v>33711.74</v>
      </c>
      <c r="E438">
        <f>'PSM output'!L438</f>
        <v>33439.5</v>
      </c>
      <c r="F438">
        <f>'PSM output'!M438</f>
        <v>33167.269999999997</v>
      </c>
    </row>
    <row r="439" spans="1:6" x14ac:dyDescent="0.3">
      <c r="A439">
        <f>'PSM output'!H439</f>
        <v>34287.21</v>
      </c>
      <c r="B439">
        <f>'PSM output'!I439</f>
        <v>34069.08</v>
      </c>
      <c r="C439">
        <f>'PSM output'!J439</f>
        <v>33850.949999999997</v>
      </c>
      <c r="D439">
        <f>'PSM output'!K439</f>
        <v>33632.82</v>
      </c>
      <c r="E439">
        <f>'PSM output'!L439</f>
        <v>33414.69</v>
      </c>
      <c r="F439">
        <f>'PSM output'!M439</f>
        <v>33196.559999999998</v>
      </c>
    </row>
    <row r="440" spans="1:6" x14ac:dyDescent="0.3">
      <c r="A440">
        <f>'PSM output'!H440</f>
        <v>35792.339999999997</v>
      </c>
      <c r="B440">
        <f>'PSM output'!I440</f>
        <v>35283.879999999997</v>
      </c>
      <c r="C440">
        <f>'PSM output'!J440</f>
        <v>34775.410000000003</v>
      </c>
      <c r="D440">
        <f>'PSM output'!K440</f>
        <v>34266.949999999997</v>
      </c>
      <c r="E440">
        <f>'PSM output'!L440</f>
        <v>33758.480000000003</v>
      </c>
      <c r="F440">
        <f>'PSM output'!M440</f>
        <v>33250.019999999997</v>
      </c>
    </row>
    <row r="441" spans="1:6" x14ac:dyDescent="0.3">
      <c r="A441">
        <f>'PSM output'!H441</f>
        <v>37041.67</v>
      </c>
      <c r="B441">
        <f>'PSM output'!I441</f>
        <v>36291.449999999997</v>
      </c>
      <c r="C441">
        <f>'PSM output'!J441</f>
        <v>35541.22</v>
      </c>
      <c r="D441">
        <f>'PSM output'!K441</f>
        <v>34790.99</v>
      </c>
      <c r="E441">
        <f>'PSM output'!L441</f>
        <v>34040.769999999997</v>
      </c>
      <c r="F441">
        <f>'PSM output'!M441</f>
        <v>33290.54</v>
      </c>
    </row>
    <row r="442" spans="1:6" x14ac:dyDescent="0.3">
      <c r="A442">
        <f>'PSM output'!H442</f>
        <v>34731.360000000001</v>
      </c>
      <c r="B442">
        <f>'PSM output'!I442</f>
        <v>34451.03</v>
      </c>
      <c r="C442">
        <f>'PSM output'!J442</f>
        <v>34170.69</v>
      </c>
      <c r="D442">
        <f>'PSM output'!K442</f>
        <v>33890.36</v>
      </c>
      <c r="E442">
        <f>'PSM output'!L442</f>
        <v>33610.019999999997</v>
      </c>
      <c r="F442">
        <f>'PSM output'!M442</f>
        <v>33329.69</v>
      </c>
    </row>
    <row r="443" spans="1:6" x14ac:dyDescent="0.3">
      <c r="A443">
        <f>'PSM output'!H443</f>
        <v>35251</v>
      </c>
      <c r="B443">
        <f>'PSM output'!I443</f>
        <v>34876.9</v>
      </c>
      <c r="C443">
        <f>'PSM output'!J443</f>
        <v>34502.79</v>
      </c>
      <c r="D443">
        <f>'PSM output'!K443</f>
        <v>34128.69</v>
      </c>
      <c r="E443">
        <f>'PSM output'!L443</f>
        <v>33754.589999999997</v>
      </c>
      <c r="F443">
        <f>'PSM output'!M443</f>
        <v>33380.49</v>
      </c>
    </row>
    <row r="444" spans="1:6" x14ac:dyDescent="0.3">
      <c r="A444">
        <f>'PSM output'!H444</f>
        <v>34177.89</v>
      </c>
      <c r="B444">
        <f>'PSM output'!I444</f>
        <v>34053.839999999997</v>
      </c>
      <c r="C444">
        <f>'PSM output'!J444</f>
        <v>33929.78</v>
      </c>
      <c r="D444">
        <f>'PSM output'!K444</f>
        <v>33805.730000000003</v>
      </c>
      <c r="E444">
        <f>'PSM output'!L444</f>
        <v>33681.68</v>
      </c>
      <c r="F444">
        <f>'PSM output'!M444</f>
        <v>33557.620000000003</v>
      </c>
    </row>
    <row r="445" spans="1:6" x14ac:dyDescent="0.3">
      <c r="A445">
        <f>'PSM output'!H445</f>
        <v>36091.050000000003</v>
      </c>
      <c r="B445">
        <f>'PSM output'!I445</f>
        <v>35586.660000000003</v>
      </c>
      <c r="C445">
        <f>'PSM output'!J445</f>
        <v>35082.28</v>
      </c>
      <c r="D445">
        <f>'PSM output'!K445</f>
        <v>34577.89</v>
      </c>
      <c r="E445">
        <f>'PSM output'!L445</f>
        <v>34073.51</v>
      </c>
      <c r="F445">
        <f>'PSM output'!M445</f>
        <v>33569.129999999997</v>
      </c>
    </row>
    <row r="446" spans="1:6" x14ac:dyDescent="0.3">
      <c r="A446">
        <f>'PSM output'!H446</f>
        <v>35912.620000000003</v>
      </c>
      <c r="B446">
        <f>'PSM output'!I446</f>
        <v>35451.480000000003</v>
      </c>
      <c r="C446">
        <f>'PSM output'!J446</f>
        <v>34990.339999999997</v>
      </c>
      <c r="D446">
        <f>'PSM output'!K446</f>
        <v>34529.21</v>
      </c>
      <c r="E446">
        <f>'PSM output'!L446</f>
        <v>34068.07</v>
      </c>
      <c r="F446">
        <f>'PSM output'!M446</f>
        <v>33606.94</v>
      </c>
    </row>
    <row r="447" spans="1:6" x14ac:dyDescent="0.3">
      <c r="A447">
        <f>'PSM output'!H447</f>
        <v>33334.71</v>
      </c>
      <c r="B447">
        <f>'PSM output'!I447</f>
        <v>33402</v>
      </c>
      <c r="C447">
        <f>'PSM output'!J447</f>
        <v>33469.300000000003</v>
      </c>
      <c r="D447">
        <f>'PSM output'!K447</f>
        <v>33536.589999999997</v>
      </c>
      <c r="E447">
        <f>'PSM output'!L447</f>
        <v>33603.879999999997</v>
      </c>
      <c r="F447">
        <f>'PSM output'!M447</f>
        <v>33671.17</v>
      </c>
    </row>
    <row r="448" spans="1:6" x14ac:dyDescent="0.3">
      <c r="A448">
        <f>'PSM output'!H448</f>
        <v>37564.269999999997</v>
      </c>
      <c r="B448">
        <f>'PSM output'!I448</f>
        <v>36791.65</v>
      </c>
      <c r="C448">
        <f>'PSM output'!J448</f>
        <v>36019.040000000001</v>
      </c>
      <c r="D448">
        <f>'PSM output'!K448</f>
        <v>35246.43</v>
      </c>
      <c r="E448">
        <f>'PSM output'!L448</f>
        <v>34473.81</v>
      </c>
      <c r="F448">
        <f>'PSM output'!M448</f>
        <v>33701.199999999997</v>
      </c>
    </row>
    <row r="449" spans="1:6" x14ac:dyDescent="0.3">
      <c r="A449">
        <f>'PSM output'!H449</f>
        <v>36785.67</v>
      </c>
      <c r="B449">
        <f>'PSM output'!I449</f>
        <v>36170.32</v>
      </c>
      <c r="C449">
        <f>'PSM output'!J449</f>
        <v>35554.97</v>
      </c>
      <c r="D449">
        <f>'PSM output'!K449</f>
        <v>34939.620000000003</v>
      </c>
      <c r="E449">
        <f>'PSM output'!L449</f>
        <v>34324.269999999997</v>
      </c>
      <c r="F449">
        <f>'PSM output'!M449</f>
        <v>33708.92</v>
      </c>
    </row>
    <row r="450" spans="1:6" x14ac:dyDescent="0.3">
      <c r="A450">
        <f>'PSM output'!H450</f>
        <v>36396.47</v>
      </c>
      <c r="B450">
        <f>'PSM output'!I450</f>
        <v>35860.68</v>
      </c>
      <c r="C450">
        <f>'PSM output'!J450</f>
        <v>35324.89</v>
      </c>
      <c r="D450">
        <f>'PSM output'!K450</f>
        <v>34789.1</v>
      </c>
      <c r="E450">
        <f>'PSM output'!L450</f>
        <v>34253.31</v>
      </c>
      <c r="F450">
        <f>'PSM output'!M450</f>
        <v>33717.519999999997</v>
      </c>
    </row>
    <row r="451" spans="1:6" x14ac:dyDescent="0.3">
      <c r="A451">
        <f>'PSM output'!H451</f>
        <v>33561.040000000001</v>
      </c>
      <c r="B451">
        <f>'PSM output'!I451</f>
        <v>33595.14</v>
      </c>
      <c r="C451">
        <f>'PSM output'!J451</f>
        <v>33629.24</v>
      </c>
      <c r="D451">
        <f>'PSM output'!K451</f>
        <v>33663.339999999997</v>
      </c>
      <c r="E451">
        <f>'PSM output'!L451</f>
        <v>33697.449999999997</v>
      </c>
      <c r="F451">
        <f>'PSM output'!M451</f>
        <v>33731.550000000003</v>
      </c>
    </row>
    <row r="452" spans="1:6" x14ac:dyDescent="0.3">
      <c r="A452">
        <f>'PSM output'!H452</f>
        <v>34616.959999999999</v>
      </c>
      <c r="B452">
        <f>'PSM output'!I452</f>
        <v>34444.129999999997</v>
      </c>
      <c r="C452">
        <f>'PSM output'!J452</f>
        <v>34271.29</v>
      </c>
      <c r="D452">
        <f>'PSM output'!K452</f>
        <v>34098.46</v>
      </c>
      <c r="E452">
        <f>'PSM output'!L452</f>
        <v>33925.629999999997</v>
      </c>
      <c r="F452">
        <f>'PSM output'!M452</f>
        <v>33752.79</v>
      </c>
    </row>
    <row r="453" spans="1:6" x14ac:dyDescent="0.3">
      <c r="A453">
        <f>'PSM output'!H453</f>
        <v>33438.39</v>
      </c>
      <c r="B453">
        <f>'PSM output'!I453</f>
        <v>33506.120000000003</v>
      </c>
      <c r="C453">
        <f>'PSM output'!J453</f>
        <v>33573.85</v>
      </c>
      <c r="D453">
        <f>'PSM output'!K453</f>
        <v>33641.58</v>
      </c>
      <c r="E453">
        <f>'PSM output'!L453</f>
        <v>33709.31</v>
      </c>
      <c r="F453">
        <f>'PSM output'!M453</f>
        <v>33777.040000000001</v>
      </c>
    </row>
    <row r="454" spans="1:6" x14ac:dyDescent="0.3">
      <c r="A454">
        <f>'PSM output'!H454</f>
        <v>34846.800000000003</v>
      </c>
      <c r="B454">
        <f>'PSM output'!I454</f>
        <v>34633.050000000003</v>
      </c>
      <c r="C454">
        <f>'PSM output'!J454</f>
        <v>34419.300000000003</v>
      </c>
      <c r="D454">
        <f>'PSM output'!K454</f>
        <v>34205.550000000003</v>
      </c>
      <c r="E454">
        <f>'PSM output'!L454</f>
        <v>33991.81</v>
      </c>
      <c r="F454">
        <f>'PSM output'!M454</f>
        <v>33778.06</v>
      </c>
    </row>
    <row r="455" spans="1:6" x14ac:dyDescent="0.3">
      <c r="A455">
        <f>'PSM output'!H455</f>
        <v>35067.769999999997</v>
      </c>
      <c r="B455">
        <f>'PSM output'!I455</f>
        <v>34810.379999999997</v>
      </c>
      <c r="C455">
        <f>'PSM output'!J455</f>
        <v>34552.980000000003</v>
      </c>
      <c r="D455">
        <f>'PSM output'!K455</f>
        <v>34295.58</v>
      </c>
      <c r="E455">
        <f>'PSM output'!L455</f>
        <v>34038.19</v>
      </c>
      <c r="F455">
        <f>'PSM output'!M455</f>
        <v>33780.79</v>
      </c>
    </row>
    <row r="456" spans="1:6" x14ac:dyDescent="0.3">
      <c r="A456">
        <f>'PSM output'!H456</f>
        <v>34103.61</v>
      </c>
      <c r="B456">
        <f>'PSM output'!I456</f>
        <v>34043.050000000003</v>
      </c>
      <c r="C456">
        <f>'PSM output'!J456</f>
        <v>33982.480000000003</v>
      </c>
      <c r="D456">
        <f>'PSM output'!K456</f>
        <v>33921.919999999998</v>
      </c>
      <c r="E456">
        <f>'PSM output'!L456</f>
        <v>33861.35</v>
      </c>
      <c r="F456">
        <f>'PSM output'!M456</f>
        <v>33800.79</v>
      </c>
    </row>
    <row r="457" spans="1:6" x14ac:dyDescent="0.3">
      <c r="A457">
        <f>'PSM output'!H457</f>
        <v>34669.1</v>
      </c>
      <c r="B457">
        <f>'PSM output'!I457</f>
        <v>34498.720000000001</v>
      </c>
      <c r="C457">
        <f>'PSM output'!J457</f>
        <v>34328.339999999997</v>
      </c>
      <c r="D457">
        <f>'PSM output'!K457</f>
        <v>34157.949999999997</v>
      </c>
      <c r="E457">
        <f>'PSM output'!L457</f>
        <v>33987.57</v>
      </c>
      <c r="F457">
        <f>'PSM output'!M457</f>
        <v>33817.18</v>
      </c>
    </row>
    <row r="458" spans="1:6" x14ac:dyDescent="0.3">
      <c r="A458">
        <f>'PSM output'!H458</f>
        <v>34474.559999999998</v>
      </c>
      <c r="B458">
        <f>'PSM output'!I458</f>
        <v>34343.81</v>
      </c>
      <c r="C458">
        <f>'PSM output'!J458</f>
        <v>34213.06</v>
      </c>
      <c r="D458">
        <f>'PSM output'!K458</f>
        <v>34082.31</v>
      </c>
      <c r="E458">
        <f>'PSM output'!L458</f>
        <v>33951.56</v>
      </c>
      <c r="F458">
        <f>'PSM output'!M458</f>
        <v>33820.81</v>
      </c>
    </row>
    <row r="459" spans="1:6" x14ac:dyDescent="0.3">
      <c r="A459">
        <f>'PSM output'!H459</f>
        <v>34904.480000000003</v>
      </c>
      <c r="B459">
        <f>'PSM output'!I459</f>
        <v>34718.339999999997</v>
      </c>
      <c r="C459">
        <f>'PSM output'!J459</f>
        <v>34532.21</v>
      </c>
      <c r="D459">
        <f>'PSM output'!K459</f>
        <v>34346.080000000002</v>
      </c>
      <c r="E459">
        <f>'PSM output'!L459</f>
        <v>34159.949999999997</v>
      </c>
      <c r="F459">
        <f>'PSM output'!M459</f>
        <v>33973.82</v>
      </c>
    </row>
    <row r="460" spans="1:6" x14ac:dyDescent="0.3">
      <c r="A460">
        <f>'PSM output'!H460</f>
        <v>33082.269999999997</v>
      </c>
      <c r="B460">
        <f>'PSM output'!I460</f>
        <v>33282.129999999997</v>
      </c>
      <c r="C460">
        <f>'PSM output'!J460</f>
        <v>33481.99</v>
      </c>
      <c r="D460">
        <f>'PSM output'!K460</f>
        <v>33681.86</v>
      </c>
      <c r="E460">
        <f>'PSM output'!L460</f>
        <v>33881.71</v>
      </c>
      <c r="F460">
        <f>'PSM output'!M460</f>
        <v>34081.58</v>
      </c>
    </row>
    <row r="461" spans="1:6" x14ac:dyDescent="0.3">
      <c r="A461">
        <f>'PSM output'!H461</f>
        <v>32870.199999999997</v>
      </c>
      <c r="B461">
        <f>'PSM output'!I461</f>
        <v>33113.93</v>
      </c>
      <c r="C461">
        <f>'PSM output'!J461</f>
        <v>33357.67</v>
      </c>
      <c r="D461">
        <f>'PSM output'!K461</f>
        <v>33601.4</v>
      </c>
      <c r="E461">
        <f>'PSM output'!L461</f>
        <v>33845.14</v>
      </c>
      <c r="F461">
        <f>'PSM output'!M461</f>
        <v>34088.870000000003</v>
      </c>
    </row>
    <row r="462" spans="1:6" x14ac:dyDescent="0.3">
      <c r="A462">
        <f>'PSM output'!H462</f>
        <v>37753.379999999997</v>
      </c>
      <c r="B462">
        <f>'PSM output'!I462</f>
        <v>37022.629999999997</v>
      </c>
      <c r="C462">
        <f>'PSM output'!J462</f>
        <v>36291.89</v>
      </c>
      <c r="D462">
        <f>'PSM output'!K462</f>
        <v>35561.14</v>
      </c>
      <c r="E462">
        <f>'PSM output'!L462</f>
        <v>34830.39</v>
      </c>
      <c r="F462">
        <f>'PSM output'!M462</f>
        <v>34099.64</v>
      </c>
    </row>
    <row r="463" spans="1:6" x14ac:dyDescent="0.3">
      <c r="A463">
        <f>'PSM output'!H463</f>
        <v>36582.589999999997</v>
      </c>
      <c r="B463">
        <f>'PSM output'!I463</f>
        <v>36089.769999999997</v>
      </c>
      <c r="C463">
        <f>'PSM output'!J463</f>
        <v>35596.949999999997</v>
      </c>
      <c r="D463">
        <f>'PSM output'!K463</f>
        <v>35104.14</v>
      </c>
      <c r="E463">
        <f>'PSM output'!L463</f>
        <v>34611.32</v>
      </c>
      <c r="F463">
        <f>'PSM output'!M463</f>
        <v>34118.5</v>
      </c>
    </row>
    <row r="464" spans="1:6" x14ac:dyDescent="0.3">
      <c r="A464">
        <f>'PSM output'!H464</f>
        <v>35081.39</v>
      </c>
      <c r="B464">
        <f>'PSM output'!I464</f>
        <v>34889.43</v>
      </c>
      <c r="C464">
        <f>'PSM output'!J464</f>
        <v>34697.46</v>
      </c>
      <c r="D464">
        <f>'PSM output'!K464</f>
        <v>34505.49</v>
      </c>
      <c r="E464">
        <f>'PSM output'!L464</f>
        <v>34313.53</v>
      </c>
      <c r="F464">
        <f>'PSM output'!M464</f>
        <v>34121.56</v>
      </c>
    </row>
    <row r="465" spans="1:6" x14ac:dyDescent="0.3">
      <c r="A465">
        <f>'PSM output'!H465</f>
        <v>35265.160000000003</v>
      </c>
      <c r="B465">
        <f>'PSM output'!I465</f>
        <v>35037.93</v>
      </c>
      <c r="C465">
        <f>'PSM output'!J465</f>
        <v>34810.69</v>
      </c>
      <c r="D465">
        <f>'PSM output'!K465</f>
        <v>34583.449999999997</v>
      </c>
      <c r="E465">
        <f>'PSM output'!L465</f>
        <v>34356.21</v>
      </c>
      <c r="F465">
        <f>'PSM output'!M465</f>
        <v>34128.97</v>
      </c>
    </row>
    <row r="466" spans="1:6" x14ac:dyDescent="0.3">
      <c r="A466">
        <f>'PSM output'!H466</f>
        <v>34692.28</v>
      </c>
      <c r="B466">
        <f>'PSM output'!I466</f>
        <v>34592.9</v>
      </c>
      <c r="C466">
        <f>'PSM output'!J466</f>
        <v>34493.519999999997</v>
      </c>
      <c r="D466">
        <f>'PSM output'!K466</f>
        <v>34394.14</v>
      </c>
      <c r="E466">
        <f>'PSM output'!L466</f>
        <v>34294.76</v>
      </c>
      <c r="F466">
        <f>'PSM output'!M466</f>
        <v>34195.379999999997</v>
      </c>
    </row>
    <row r="467" spans="1:6" x14ac:dyDescent="0.3">
      <c r="A467">
        <f>'PSM output'!H467</f>
        <v>36593.18</v>
      </c>
      <c r="B467">
        <f>'PSM output'!I467</f>
        <v>36157.5</v>
      </c>
      <c r="C467">
        <f>'PSM output'!J467</f>
        <v>35721.81</v>
      </c>
      <c r="D467">
        <f>'PSM output'!K467</f>
        <v>35286.129999999997</v>
      </c>
      <c r="E467">
        <f>'PSM output'!L467</f>
        <v>34850.449999999997</v>
      </c>
      <c r="F467">
        <f>'PSM output'!M467</f>
        <v>34414.76</v>
      </c>
    </row>
    <row r="468" spans="1:6" x14ac:dyDescent="0.3">
      <c r="A468">
        <f>'PSM output'!H468</f>
        <v>34718.959999999999</v>
      </c>
      <c r="B468">
        <f>'PSM output'!I468</f>
        <v>34665.550000000003</v>
      </c>
      <c r="C468">
        <f>'PSM output'!J468</f>
        <v>34612.14</v>
      </c>
      <c r="D468">
        <f>'PSM output'!K468</f>
        <v>34558.74</v>
      </c>
      <c r="E468">
        <f>'PSM output'!L468</f>
        <v>34505.33</v>
      </c>
      <c r="F468">
        <f>'PSM output'!M468</f>
        <v>34451.919999999998</v>
      </c>
    </row>
    <row r="469" spans="1:6" x14ac:dyDescent="0.3">
      <c r="A469">
        <f>'PSM output'!H469</f>
        <v>35804.019999999997</v>
      </c>
      <c r="B469">
        <f>'PSM output'!I469</f>
        <v>35541.370000000003</v>
      </c>
      <c r="C469">
        <f>'PSM output'!J469</f>
        <v>35278.71</v>
      </c>
      <c r="D469">
        <f>'PSM output'!K469</f>
        <v>35016.06</v>
      </c>
      <c r="E469">
        <f>'PSM output'!L469</f>
        <v>34753.4</v>
      </c>
      <c r="F469">
        <f>'PSM output'!M469</f>
        <v>34490.75</v>
      </c>
    </row>
    <row r="470" spans="1:6" x14ac:dyDescent="0.3">
      <c r="A470">
        <f>'PSM output'!H470</f>
        <v>35459.97</v>
      </c>
      <c r="B470">
        <f>'PSM output'!I470</f>
        <v>35276.699999999997</v>
      </c>
      <c r="C470">
        <f>'PSM output'!J470</f>
        <v>35093.440000000002</v>
      </c>
      <c r="D470">
        <f>'PSM output'!K470</f>
        <v>34910.18</v>
      </c>
      <c r="E470">
        <f>'PSM output'!L470</f>
        <v>34726.910000000003</v>
      </c>
      <c r="F470">
        <f>'PSM output'!M470</f>
        <v>34543.65</v>
      </c>
    </row>
    <row r="471" spans="1:6" x14ac:dyDescent="0.3">
      <c r="A471">
        <f>'PSM output'!H471</f>
        <v>34839.33</v>
      </c>
      <c r="B471">
        <f>'PSM output'!I471</f>
        <v>34783.82</v>
      </c>
      <c r="C471">
        <f>'PSM output'!J471</f>
        <v>34728.31</v>
      </c>
      <c r="D471">
        <f>'PSM output'!K471</f>
        <v>34672.800000000003</v>
      </c>
      <c r="E471">
        <f>'PSM output'!L471</f>
        <v>34617.29</v>
      </c>
      <c r="F471">
        <f>'PSM output'!M471</f>
        <v>34561.78</v>
      </c>
    </row>
    <row r="472" spans="1:6" x14ac:dyDescent="0.3">
      <c r="A472">
        <f>'PSM output'!H472</f>
        <v>37719.360000000001</v>
      </c>
      <c r="B472">
        <f>'PSM output'!I472</f>
        <v>37100.58</v>
      </c>
      <c r="C472">
        <f>'PSM output'!J472</f>
        <v>36481.81</v>
      </c>
      <c r="D472">
        <f>'PSM output'!K472</f>
        <v>35863.03</v>
      </c>
      <c r="E472">
        <f>'PSM output'!L472</f>
        <v>35244.25</v>
      </c>
      <c r="F472">
        <f>'PSM output'!M472</f>
        <v>34625.480000000003</v>
      </c>
    </row>
    <row r="473" spans="1:6" x14ac:dyDescent="0.3">
      <c r="A473">
        <f>'PSM output'!H473</f>
        <v>34858.74</v>
      </c>
      <c r="B473">
        <f>'PSM output'!I473</f>
        <v>34813.440000000002</v>
      </c>
      <c r="C473">
        <f>'PSM output'!J473</f>
        <v>34768.129999999997</v>
      </c>
      <c r="D473">
        <f>'PSM output'!K473</f>
        <v>34722.82</v>
      </c>
      <c r="E473">
        <f>'PSM output'!L473</f>
        <v>34677.519999999997</v>
      </c>
      <c r="F473">
        <f>'PSM output'!M473</f>
        <v>34632.21</v>
      </c>
    </row>
    <row r="474" spans="1:6" x14ac:dyDescent="0.3">
      <c r="A474">
        <f>'PSM output'!H474</f>
        <v>34798.300000000003</v>
      </c>
      <c r="B474">
        <f>'PSM output'!I474</f>
        <v>34777.050000000003</v>
      </c>
      <c r="C474">
        <f>'PSM output'!J474</f>
        <v>34755.800000000003</v>
      </c>
      <c r="D474">
        <f>'PSM output'!K474</f>
        <v>34734.559999999998</v>
      </c>
      <c r="E474">
        <f>'PSM output'!L474</f>
        <v>34713.31</v>
      </c>
      <c r="F474">
        <f>'PSM output'!M474</f>
        <v>34692.06</v>
      </c>
    </row>
    <row r="475" spans="1:6" x14ac:dyDescent="0.3">
      <c r="A475">
        <f>'PSM output'!H475</f>
        <v>36176.14</v>
      </c>
      <c r="B475">
        <f>'PSM output'!I475</f>
        <v>35885.410000000003</v>
      </c>
      <c r="C475">
        <f>'PSM output'!J475</f>
        <v>35594.67</v>
      </c>
      <c r="D475">
        <f>'PSM output'!K475</f>
        <v>35303.93</v>
      </c>
      <c r="E475">
        <f>'PSM output'!L475</f>
        <v>35013.199999999997</v>
      </c>
      <c r="F475">
        <f>'PSM output'!M475</f>
        <v>34722.46</v>
      </c>
    </row>
    <row r="476" spans="1:6" x14ac:dyDescent="0.3">
      <c r="A476">
        <f>'PSM output'!H476</f>
        <v>34230.82</v>
      </c>
      <c r="B476">
        <f>'PSM output'!I476</f>
        <v>34336.639999999999</v>
      </c>
      <c r="C476">
        <f>'PSM output'!J476</f>
        <v>34442.449999999997</v>
      </c>
      <c r="D476">
        <f>'PSM output'!K476</f>
        <v>34548.269999999997</v>
      </c>
      <c r="E476">
        <f>'PSM output'!L476</f>
        <v>34654.080000000002</v>
      </c>
      <c r="F476">
        <f>'PSM output'!M476</f>
        <v>34759.89</v>
      </c>
    </row>
    <row r="477" spans="1:6" x14ac:dyDescent="0.3">
      <c r="A477">
        <f>'PSM output'!H477</f>
        <v>35337.730000000003</v>
      </c>
      <c r="B477">
        <f>'PSM output'!I477</f>
        <v>35223.39</v>
      </c>
      <c r="C477">
        <f>'PSM output'!J477</f>
        <v>35109.040000000001</v>
      </c>
      <c r="D477">
        <f>'PSM output'!K477</f>
        <v>34994.69</v>
      </c>
      <c r="E477">
        <f>'PSM output'!L477</f>
        <v>34880.339999999997</v>
      </c>
      <c r="F477">
        <f>'PSM output'!M477</f>
        <v>34766</v>
      </c>
    </row>
    <row r="478" spans="1:6" x14ac:dyDescent="0.3">
      <c r="A478">
        <f>'PSM output'!H478</f>
        <v>35774.269999999997</v>
      </c>
      <c r="B478">
        <f>'PSM output'!I478</f>
        <v>35574.300000000003</v>
      </c>
      <c r="C478">
        <f>'PSM output'!J478</f>
        <v>35374.33</v>
      </c>
      <c r="D478">
        <f>'PSM output'!K478</f>
        <v>35174.35</v>
      </c>
      <c r="E478">
        <f>'PSM output'!L478</f>
        <v>34974.379999999997</v>
      </c>
      <c r="F478">
        <f>'PSM output'!M478</f>
        <v>34774.410000000003</v>
      </c>
    </row>
    <row r="479" spans="1:6" x14ac:dyDescent="0.3">
      <c r="A479">
        <f>'PSM output'!H479</f>
        <v>33683.699999999997</v>
      </c>
      <c r="B479">
        <f>'PSM output'!I479</f>
        <v>33913.589999999997</v>
      </c>
      <c r="C479">
        <f>'PSM output'!J479</f>
        <v>34143.47</v>
      </c>
      <c r="D479">
        <f>'PSM output'!K479</f>
        <v>34373.35</v>
      </c>
      <c r="E479">
        <f>'PSM output'!L479</f>
        <v>34603.230000000003</v>
      </c>
      <c r="F479">
        <f>'PSM output'!M479</f>
        <v>34833.120000000003</v>
      </c>
    </row>
    <row r="480" spans="1:6" x14ac:dyDescent="0.3">
      <c r="A480">
        <f>'PSM output'!H480</f>
        <v>35590.550000000003</v>
      </c>
      <c r="B480">
        <f>'PSM output'!I480</f>
        <v>35448.14</v>
      </c>
      <c r="C480">
        <f>'PSM output'!J480</f>
        <v>35305.730000000003</v>
      </c>
      <c r="D480">
        <f>'PSM output'!K480</f>
        <v>35163.32</v>
      </c>
      <c r="E480">
        <f>'PSM output'!L480</f>
        <v>35020.910000000003</v>
      </c>
      <c r="F480">
        <f>'PSM output'!M480</f>
        <v>34878.5</v>
      </c>
    </row>
    <row r="481" spans="1:6" x14ac:dyDescent="0.3">
      <c r="A481">
        <f>'PSM output'!H481</f>
        <v>33867.410000000003</v>
      </c>
      <c r="B481">
        <f>'PSM output'!I481</f>
        <v>34074.949999999997</v>
      </c>
      <c r="C481">
        <f>'PSM output'!J481</f>
        <v>34282.49</v>
      </c>
      <c r="D481">
        <f>'PSM output'!K481</f>
        <v>34490.03</v>
      </c>
      <c r="E481">
        <f>'PSM output'!L481</f>
        <v>34697.57</v>
      </c>
      <c r="F481">
        <f>'PSM output'!M481</f>
        <v>34905.11</v>
      </c>
    </row>
    <row r="482" spans="1:6" x14ac:dyDescent="0.3">
      <c r="A482">
        <f>'PSM output'!H482</f>
        <v>36792.31</v>
      </c>
      <c r="B482">
        <f>'PSM output'!I482</f>
        <v>36419.96</v>
      </c>
      <c r="C482">
        <f>'PSM output'!J482</f>
        <v>36047.599999999999</v>
      </c>
      <c r="D482">
        <f>'PSM output'!K482</f>
        <v>35675.24</v>
      </c>
      <c r="E482">
        <f>'PSM output'!L482</f>
        <v>35302.879999999997</v>
      </c>
      <c r="F482">
        <f>'PSM output'!M482</f>
        <v>34930.53</v>
      </c>
    </row>
    <row r="483" spans="1:6" x14ac:dyDescent="0.3">
      <c r="A483">
        <f>'PSM output'!H483</f>
        <v>36144.54</v>
      </c>
      <c r="B483">
        <f>'PSM output'!I483</f>
        <v>35919.79</v>
      </c>
      <c r="C483">
        <f>'PSM output'!J483</f>
        <v>35695.040000000001</v>
      </c>
      <c r="D483">
        <f>'PSM output'!K483</f>
        <v>35470.28</v>
      </c>
      <c r="E483">
        <f>'PSM output'!L483</f>
        <v>35245.53</v>
      </c>
      <c r="F483">
        <f>'PSM output'!M483</f>
        <v>35020.78</v>
      </c>
    </row>
    <row r="484" spans="1:6" x14ac:dyDescent="0.3">
      <c r="A484">
        <f>'PSM output'!H484</f>
        <v>33528.730000000003</v>
      </c>
      <c r="B484">
        <f>'PSM output'!I484</f>
        <v>33828.14</v>
      </c>
      <c r="C484">
        <f>'PSM output'!J484</f>
        <v>34127.550000000003</v>
      </c>
      <c r="D484">
        <f>'PSM output'!K484</f>
        <v>34426.959999999999</v>
      </c>
      <c r="E484">
        <f>'PSM output'!L484</f>
        <v>34726.379999999997</v>
      </c>
      <c r="F484">
        <f>'PSM output'!M484</f>
        <v>35025.79</v>
      </c>
    </row>
    <row r="485" spans="1:6" x14ac:dyDescent="0.3">
      <c r="A485">
        <f>'PSM output'!H485</f>
        <v>33697.550000000003</v>
      </c>
      <c r="B485">
        <f>'PSM output'!I485</f>
        <v>33966.660000000003</v>
      </c>
      <c r="C485">
        <f>'PSM output'!J485</f>
        <v>34235.760000000002</v>
      </c>
      <c r="D485">
        <f>'PSM output'!K485</f>
        <v>34504.86</v>
      </c>
      <c r="E485">
        <f>'PSM output'!L485</f>
        <v>34773.96</v>
      </c>
      <c r="F485">
        <f>'PSM output'!M485</f>
        <v>35043.06</v>
      </c>
    </row>
    <row r="486" spans="1:6" x14ac:dyDescent="0.3">
      <c r="A486">
        <f>'PSM output'!H486</f>
        <v>33511.32</v>
      </c>
      <c r="B486">
        <f>'PSM output'!I486</f>
        <v>33833.93</v>
      </c>
      <c r="C486">
        <f>'PSM output'!J486</f>
        <v>34156.53</v>
      </c>
      <c r="D486">
        <f>'PSM output'!K486</f>
        <v>34479.14</v>
      </c>
      <c r="E486">
        <f>'PSM output'!L486</f>
        <v>34801.74</v>
      </c>
      <c r="F486">
        <f>'PSM output'!M486</f>
        <v>35124.339999999997</v>
      </c>
    </row>
    <row r="487" spans="1:6" x14ac:dyDescent="0.3">
      <c r="A487">
        <f>'PSM output'!H487</f>
        <v>35597.11</v>
      </c>
      <c r="B487">
        <f>'PSM output'!I487</f>
        <v>35536.78</v>
      </c>
      <c r="C487">
        <f>'PSM output'!J487</f>
        <v>35476.449999999997</v>
      </c>
      <c r="D487">
        <f>'PSM output'!K487</f>
        <v>35416.11</v>
      </c>
      <c r="E487">
        <f>'PSM output'!L487</f>
        <v>35355.78</v>
      </c>
      <c r="F487">
        <f>'PSM output'!M487</f>
        <v>35295.449999999997</v>
      </c>
    </row>
    <row r="488" spans="1:6" x14ac:dyDescent="0.3">
      <c r="A488">
        <f>'PSM output'!H488</f>
        <v>36734.959999999999</v>
      </c>
      <c r="B488">
        <f>'PSM output'!I488</f>
        <v>36454.36</v>
      </c>
      <c r="C488">
        <f>'PSM output'!J488</f>
        <v>36173.760000000002</v>
      </c>
      <c r="D488">
        <f>'PSM output'!K488</f>
        <v>35893.160000000003</v>
      </c>
      <c r="E488">
        <f>'PSM output'!L488</f>
        <v>35612.559999999998</v>
      </c>
      <c r="F488">
        <f>'PSM output'!M488</f>
        <v>35331.96</v>
      </c>
    </row>
    <row r="489" spans="1:6" x14ac:dyDescent="0.3">
      <c r="A489">
        <f>'PSM output'!H489</f>
        <v>35472.629999999997</v>
      </c>
      <c r="B489">
        <f>'PSM output'!I489</f>
        <v>35449.370000000003</v>
      </c>
      <c r="C489">
        <f>'PSM output'!J489</f>
        <v>35426.1</v>
      </c>
      <c r="D489">
        <f>'PSM output'!K489</f>
        <v>35402.83</v>
      </c>
      <c r="E489">
        <f>'PSM output'!L489</f>
        <v>35379.56</v>
      </c>
      <c r="F489">
        <f>'PSM output'!M489</f>
        <v>35356.300000000003</v>
      </c>
    </row>
    <row r="490" spans="1:6" x14ac:dyDescent="0.3">
      <c r="A490">
        <f>'PSM output'!H490</f>
        <v>36500.839999999997</v>
      </c>
      <c r="B490">
        <f>'PSM output'!I490</f>
        <v>36277.14</v>
      </c>
      <c r="C490">
        <f>'PSM output'!J490</f>
        <v>36053.440000000002</v>
      </c>
      <c r="D490">
        <f>'PSM output'!K490</f>
        <v>35829.74</v>
      </c>
      <c r="E490">
        <f>'PSM output'!L490</f>
        <v>35606.04</v>
      </c>
      <c r="F490">
        <f>'PSM output'!M490</f>
        <v>35382.33</v>
      </c>
    </row>
    <row r="491" spans="1:6" x14ac:dyDescent="0.3">
      <c r="A491">
        <f>'PSM output'!H491</f>
        <v>38369.730000000003</v>
      </c>
      <c r="B491">
        <f>'PSM output'!I491</f>
        <v>37774.400000000001</v>
      </c>
      <c r="C491">
        <f>'PSM output'!J491</f>
        <v>37179.08</v>
      </c>
      <c r="D491">
        <f>'PSM output'!K491</f>
        <v>36583.760000000002</v>
      </c>
      <c r="E491">
        <f>'PSM output'!L491</f>
        <v>35988.43</v>
      </c>
      <c r="F491">
        <f>'PSM output'!M491</f>
        <v>35393.11</v>
      </c>
    </row>
    <row r="492" spans="1:6" x14ac:dyDescent="0.3">
      <c r="A492">
        <f>'PSM output'!H492</f>
        <v>36086.5</v>
      </c>
      <c r="B492">
        <f>'PSM output'!I492</f>
        <v>35951.11</v>
      </c>
      <c r="C492">
        <f>'PSM output'!J492</f>
        <v>35815.71</v>
      </c>
      <c r="D492">
        <f>'PSM output'!K492</f>
        <v>35680.32</v>
      </c>
      <c r="E492">
        <f>'PSM output'!L492</f>
        <v>35544.92</v>
      </c>
      <c r="F492">
        <f>'PSM output'!M492</f>
        <v>35409.53</v>
      </c>
    </row>
    <row r="493" spans="1:6" x14ac:dyDescent="0.3">
      <c r="A493">
        <f>'PSM output'!H493</f>
        <v>35619.660000000003</v>
      </c>
      <c r="B493">
        <f>'PSM output'!I493</f>
        <v>35588.14</v>
      </c>
      <c r="C493">
        <f>'PSM output'!J493</f>
        <v>35556.61</v>
      </c>
      <c r="D493">
        <f>'PSM output'!K493</f>
        <v>35525.089999999997</v>
      </c>
      <c r="E493">
        <f>'PSM output'!L493</f>
        <v>35493.57</v>
      </c>
      <c r="F493">
        <f>'PSM output'!M493</f>
        <v>35462.050000000003</v>
      </c>
    </row>
    <row r="494" spans="1:6" x14ac:dyDescent="0.3">
      <c r="A494">
        <f>'PSM output'!H494</f>
        <v>37660.18</v>
      </c>
      <c r="B494">
        <f>'PSM output'!I494</f>
        <v>37224.410000000003</v>
      </c>
      <c r="C494">
        <f>'PSM output'!J494</f>
        <v>36788.639999999999</v>
      </c>
      <c r="D494">
        <f>'PSM output'!K494</f>
        <v>36352.86</v>
      </c>
      <c r="E494">
        <f>'PSM output'!L494</f>
        <v>35917.089999999997</v>
      </c>
      <c r="F494">
        <f>'PSM output'!M494</f>
        <v>35481.32</v>
      </c>
    </row>
    <row r="495" spans="1:6" x14ac:dyDescent="0.3">
      <c r="A495">
        <f>'PSM output'!H495</f>
        <v>36733.980000000003</v>
      </c>
      <c r="B495">
        <f>'PSM output'!I495</f>
        <v>36484.39</v>
      </c>
      <c r="C495">
        <f>'PSM output'!J495</f>
        <v>36234.79</v>
      </c>
      <c r="D495">
        <f>'PSM output'!K495</f>
        <v>35985.199999999997</v>
      </c>
      <c r="E495">
        <f>'PSM output'!L495</f>
        <v>35735.599999999999</v>
      </c>
      <c r="F495">
        <f>'PSM output'!M495</f>
        <v>35486</v>
      </c>
    </row>
    <row r="496" spans="1:6" x14ac:dyDescent="0.3">
      <c r="A496">
        <f>'PSM output'!H496</f>
        <v>35139.75</v>
      </c>
      <c r="B496">
        <f>'PSM output'!I496</f>
        <v>35214.26</v>
      </c>
      <c r="C496">
        <f>'PSM output'!J496</f>
        <v>35288.769999999997</v>
      </c>
      <c r="D496">
        <f>'PSM output'!K496</f>
        <v>35363.29</v>
      </c>
      <c r="E496">
        <f>'PSM output'!L496</f>
        <v>35437.800000000003</v>
      </c>
      <c r="F496">
        <f>'PSM output'!M496</f>
        <v>35512.31</v>
      </c>
    </row>
    <row r="497" spans="1:6" x14ac:dyDescent="0.3">
      <c r="A497">
        <f>'PSM output'!H497</f>
        <v>35602.120000000003</v>
      </c>
      <c r="B497">
        <f>'PSM output'!I497</f>
        <v>35588.57</v>
      </c>
      <c r="C497">
        <f>'PSM output'!J497</f>
        <v>35575.019999999997</v>
      </c>
      <c r="D497">
        <f>'PSM output'!K497</f>
        <v>35561.46</v>
      </c>
      <c r="E497">
        <f>'PSM output'!L497</f>
        <v>35547.910000000003</v>
      </c>
      <c r="F497">
        <f>'PSM output'!M497</f>
        <v>35534.36</v>
      </c>
    </row>
    <row r="498" spans="1:6" x14ac:dyDescent="0.3">
      <c r="A498">
        <f>'PSM output'!H498</f>
        <v>36225.72</v>
      </c>
      <c r="B498">
        <f>'PSM output'!I498</f>
        <v>36127.769999999997</v>
      </c>
      <c r="C498">
        <f>'PSM output'!J498</f>
        <v>36029.83</v>
      </c>
      <c r="D498">
        <f>'PSM output'!K498</f>
        <v>35931.89</v>
      </c>
      <c r="E498">
        <f>'PSM output'!L498</f>
        <v>35833.949999999997</v>
      </c>
      <c r="F498">
        <f>'PSM output'!M498</f>
        <v>35736</v>
      </c>
    </row>
    <row r="499" spans="1:6" x14ac:dyDescent="0.3">
      <c r="A499">
        <f>'PSM output'!H499</f>
        <v>37383.230000000003</v>
      </c>
      <c r="B499">
        <f>'PSM output'!I499</f>
        <v>37068.57</v>
      </c>
      <c r="C499">
        <f>'PSM output'!J499</f>
        <v>36753.9</v>
      </c>
      <c r="D499">
        <f>'PSM output'!K499</f>
        <v>36439.230000000003</v>
      </c>
      <c r="E499">
        <f>'PSM output'!L499</f>
        <v>36124.559999999998</v>
      </c>
      <c r="F499">
        <f>'PSM output'!M499</f>
        <v>35809.89</v>
      </c>
    </row>
    <row r="500" spans="1:6" x14ac:dyDescent="0.3">
      <c r="A500">
        <f>'PSM output'!H500</f>
        <v>37295.370000000003</v>
      </c>
      <c r="B500">
        <f>'PSM output'!I500</f>
        <v>37006.69</v>
      </c>
      <c r="C500">
        <f>'PSM output'!J500</f>
        <v>36718.019999999997</v>
      </c>
      <c r="D500">
        <f>'PSM output'!K500</f>
        <v>36429.339999999997</v>
      </c>
      <c r="E500">
        <f>'PSM output'!L500</f>
        <v>36140.67</v>
      </c>
      <c r="F500">
        <f>'PSM output'!M500</f>
        <v>35851.99</v>
      </c>
    </row>
    <row r="501" spans="1:6" x14ac:dyDescent="0.3">
      <c r="A501">
        <f>'PSM output'!H501</f>
        <v>34515.47</v>
      </c>
      <c r="B501">
        <f>'PSM output'!I501</f>
        <v>34786.94</v>
      </c>
      <c r="C501">
        <f>'PSM output'!J501</f>
        <v>35058.410000000003</v>
      </c>
      <c r="D501">
        <f>'PSM output'!K501</f>
        <v>35329.89</v>
      </c>
      <c r="E501">
        <f>'PSM output'!L501</f>
        <v>35601.360000000001</v>
      </c>
      <c r="F501">
        <f>'PSM output'!M501</f>
        <v>35872.83</v>
      </c>
    </row>
    <row r="502" spans="1:6" x14ac:dyDescent="0.3">
      <c r="A502">
        <f>'PSM output'!H502</f>
        <v>36086.239999999998</v>
      </c>
      <c r="B502">
        <f>'PSM output'!I502</f>
        <v>36047.660000000003</v>
      </c>
      <c r="C502">
        <f>'PSM output'!J502</f>
        <v>36009.08</v>
      </c>
      <c r="D502">
        <f>'PSM output'!K502</f>
        <v>35970.5</v>
      </c>
      <c r="E502">
        <f>'PSM output'!L502</f>
        <v>35931.910000000003</v>
      </c>
      <c r="F502">
        <f>'PSM output'!M502</f>
        <v>35893.33</v>
      </c>
    </row>
    <row r="503" spans="1:6" x14ac:dyDescent="0.3">
      <c r="A503">
        <f>'PSM output'!H503</f>
        <v>35176.959999999999</v>
      </c>
      <c r="B503">
        <f>'PSM output'!I503</f>
        <v>35325.870000000003</v>
      </c>
      <c r="C503">
        <f>'PSM output'!J503</f>
        <v>35474.769999999997</v>
      </c>
      <c r="D503">
        <f>'PSM output'!K503</f>
        <v>35623.68</v>
      </c>
      <c r="E503">
        <f>'PSM output'!L503</f>
        <v>35772.58</v>
      </c>
      <c r="F503">
        <f>'PSM output'!M503</f>
        <v>35921.480000000003</v>
      </c>
    </row>
    <row r="504" spans="1:6" x14ac:dyDescent="0.3">
      <c r="A504">
        <f>'PSM output'!H504</f>
        <v>36231.980000000003</v>
      </c>
      <c r="B504">
        <f>'PSM output'!I504</f>
        <v>36171.93</v>
      </c>
      <c r="C504">
        <f>'PSM output'!J504</f>
        <v>36111.879999999997</v>
      </c>
      <c r="D504">
        <f>'PSM output'!K504</f>
        <v>36051.82</v>
      </c>
      <c r="E504">
        <f>'PSM output'!L504</f>
        <v>35991.769999999997</v>
      </c>
      <c r="F504">
        <f>'PSM output'!M504</f>
        <v>35931.72</v>
      </c>
    </row>
    <row r="505" spans="1:6" x14ac:dyDescent="0.3">
      <c r="A505">
        <f>'PSM output'!H505</f>
        <v>37531.82</v>
      </c>
      <c r="B505">
        <f>'PSM output'!I505</f>
        <v>37212.54</v>
      </c>
      <c r="C505">
        <f>'PSM output'!J505</f>
        <v>36893.26</v>
      </c>
      <c r="D505">
        <f>'PSM output'!K505</f>
        <v>36573.980000000003</v>
      </c>
      <c r="E505">
        <f>'PSM output'!L505</f>
        <v>36254.699999999997</v>
      </c>
      <c r="F505">
        <f>'PSM output'!M505</f>
        <v>35935.42</v>
      </c>
    </row>
    <row r="506" spans="1:6" x14ac:dyDescent="0.3">
      <c r="A506">
        <f>'PSM output'!H506</f>
        <v>36377.519999999997</v>
      </c>
      <c r="B506">
        <f>'PSM output'!I506</f>
        <v>36296.36</v>
      </c>
      <c r="C506">
        <f>'PSM output'!J506</f>
        <v>36215.199999999997</v>
      </c>
      <c r="D506">
        <f>'PSM output'!K506</f>
        <v>36134.04</v>
      </c>
      <c r="E506">
        <f>'PSM output'!L506</f>
        <v>36052.879999999997</v>
      </c>
      <c r="F506">
        <f>'PSM output'!M506</f>
        <v>35971.71</v>
      </c>
    </row>
    <row r="507" spans="1:6" x14ac:dyDescent="0.3">
      <c r="A507">
        <f>'PSM output'!H507</f>
        <v>34119.449999999997</v>
      </c>
      <c r="B507">
        <f>'PSM output'!I507</f>
        <v>34502.400000000001</v>
      </c>
      <c r="C507">
        <f>'PSM output'!J507</f>
        <v>34885.339999999997</v>
      </c>
      <c r="D507">
        <f>'PSM output'!K507</f>
        <v>35268.29</v>
      </c>
      <c r="E507">
        <f>'PSM output'!L507</f>
        <v>35651.24</v>
      </c>
      <c r="F507">
        <f>'PSM output'!M507</f>
        <v>36034.19</v>
      </c>
    </row>
    <row r="508" spans="1:6" x14ac:dyDescent="0.3">
      <c r="A508">
        <f>'PSM output'!H508</f>
        <v>35600.61</v>
      </c>
      <c r="B508">
        <f>'PSM output'!I508</f>
        <v>35691.949999999997</v>
      </c>
      <c r="C508">
        <f>'PSM output'!J508</f>
        <v>35783.300000000003</v>
      </c>
      <c r="D508">
        <f>'PSM output'!K508</f>
        <v>35874.639999999999</v>
      </c>
      <c r="E508">
        <f>'PSM output'!L508</f>
        <v>35965.980000000003</v>
      </c>
      <c r="F508">
        <f>'PSM output'!M508</f>
        <v>36057.32</v>
      </c>
    </row>
    <row r="509" spans="1:6" x14ac:dyDescent="0.3">
      <c r="A509">
        <f>'PSM output'!H509</f>
        <v>37035.53</v>
      </c>
      <c r="B509">
        <f>'PSM output'!I509</f>
        <v>36849.160000000003</v>
      </c>
      <c r="C509">
        <f>'PSM output'!J509</f>
        <v>36662.79</v>
      </c>
      <c r="D509">
        <f>'PSM output'!K509</f>
        <v>36476.43</v>
      </c>
      <c r="E509">
        <f>'PSM output'!L509</f>
        <v>36290.06</v>
      </c>
      <c r="F509">
        <f>'PSM output'!M509</f>
        <v>36103.69</v>
      </c>
    </row>
    <row r="510" spans="1:6" x14ac:dyDescent="0.3">
      <c r="A510">
        <f>'PSM output'!H510</f>
        <v>34964.800000000003</v>
      </c>
      <c r="B510">
        <f>'PSM output'!I510</f>
        <v>35195.300000000003</v>
      </c>
      <c r="C510">
        <f>'PSM output'!J510</f>
        <v>35425.800000000003</v>
      </c>
      <c r="D510">
        <f>'PSM output'!K510</f>
        <v>35656.300000000003</v>
      </c>
      <c r="E510">
        <f>'PSM output'!L510</f>
        <v>35886.79</v>
      </c>
      <c r="F510">
        <f>'PSM output'!M510</f>
        <v>36117.29</v>
      </c>
    </row>
    <row r="511" spans="1:6" x14ac:dyDescent="0.3">
      <c r="A511">
        <f>'PSM output'!H511</f>
        <v>35741.54</v>
      </c>
      <c r="B511">
        <f>'PSM output'!I511</f>
        <v>35828.78</v>
      </c>
      <c r="C511">
        <f>'PSM output'!J511</f>
        <v>35916.019999999997</v>
      </c>
      <c r="D511">
        <f>'PSM output'!K511</f>
        <v>36003.26</v>
      </c>
      <c r="E511">
        <f>'PSM output'!L511</f>
        <v>36090.5</v>
      </c>
      <c r="F511">
        <f>'PSM output'!M511</f>
        <v>36177.74</v>
      </c>
    </row>
    <row r="512" spans="1:6" x14ac:dyDescent="0.3">
      <c r="A512">
        <f>'PSM output'!H512</f>
        <v>37894.269999999997</v>
      </c>
      <c r="B512">
        <f>'PSM output'!I512</f>
        <v>37552.26</v>
      </c>
      <c r="C512">
        <f>'PSM output'!J512</f>
        <v>37210.25</v>
      </c>
      <c r="D512">
        <f>'PSM output'!K512</f>
        <v>36868.25</v>
      </c>
      <c r="E512">
        <f>'PSM output'!L512</f>
        <v>36526.239999999998</v>
      </c>
      <c r="F512">
        <f>'PSM output'!M512</f>
        <v>36184.230000000003</v>
      </c>
    </row>
    <row r="513" spans="1:6" x14ac:dyDescent="0.3">
      <c r="A513">
        <f>'PSM output'!H513</f>
        <v>35340.089999999997</v>
      </c>
      <c r="B513">
        <f>'PSM output'!I513</f>
        <v>35516.57</v>
      </c>
      <c r="C513">
        <f>'PSM output'!J513</f>
        <v>35693.050000000003</v>
      </c>
      <c r="D513">
        <f>'PSM output'!K513</f>
        <v>35869.53</v>
      </c>
      <c r="E513">
        <f>'PSM output'!L513</f>
        <v>36046.019999999997</v>
      </c>
      <c r="F513">
        <f>'PSM output'!M513</f>
        <v>36222.5</v>
      </c>
    </row>
    <row r="514" spans="1:6" x14ac:dyDescent="0.3">
      <c r="A514">
        <f>'PSM output'!H514</f>
        <v>36684.04</v>
      </c>
      <c r="B514">
        <f>'PSM output'!I514</f>
        <v>36601.68</v>
      </c>
      <c r="C514">
        <f>'PSM output'!J514</f>
        <v>36519.32</v>
      </c>
      <c r="D514">
        <f>'PSM output'!K514</f>
        <v>36436.97</v>
      </c>
      <c r="E514">
        <f>'PSM output'!L514</f>
        <v>36354.61</v>
      </c>
      <c r="F514">
        <f>'PSM output'!M514</f>
        <v>36272.25</v>
      </c>
    </row>
    <row r="515" spans="1:6" x14ac:dyDescent="0.3">
      <c r="A515">
        <f>'PSM output'!H515</f>
        <v>36016.31</v>
      </c>
      <c r="B515">
        <f>'PSM output'!I515</f>
        <v>36070.51</v>
      </c>
      <c r="C515">
        <f>'PSM output'!J515</f>
        <v>36124.71</v>
      </c>
      <c r="D515">
        <f>'PSM output'!K515</f>
        <v>36178.910000000003</v>
      </c>
      <c r="E515">
        <f>'PSM output'!L515</f>
        <v>36233.11</v>
      </c>
      <c r="F515">
        <f>'PSM output'!M515</f>
        <v>36287.300000000003</v>
      </c>
    </row>
    <row r="516" spans="1:6" x14ac:dyDescent="0.3">
      <c r="A516">
        <f>'PSM output'!H516</f>
        <v>37269.29</v>
      </c>
      <c r="B516">
        <f>'PSM output'!I516</f>
        <v>37098.589999999997</v>
      </c>
      <c r="C516">
        <f>'PSM output'!J516</f>
        <v>36927.9</v>
      </c>
      <c r="D516">
        <f>'PSM output'!K516</f>
        <v>36757.21</v>
      </c>
      <c r="E516">
        <f>'PSM output'!L516</f>
        <v>36586.519999999997</v>
      </c>
      <c r="F516">
        <f>'PSM output'!M516</f>
        <v>36415.82</v>
      </c>
    </row>
    <row r="517" spans="1:6" x14ac:dyDescent="0.3">
      <c r="A517">
        <f>'PSM output'!H517</f>
        <v>36018.25</v>
      </c>
      <c r="B517">
        <f>'PSM output'!I517</f>
        <v>36099.81</v>
      </c>
      <c r="C517">
        <f>'PSM output'!J517</f>
        <v>36181.379999999997</v>
      </c>
      <c r="D517">
        <f>'PSM output'!K517</f>
        <v>36262.94</v>
      </c>
      <c r="E517">
        <f>'PSM output'!L517</f>
        <v>36344.5</v>
      </c>
      <c r="F517">
        <f>'PSM output'!M517</f>
        <v>36426.07</v>
      </c>
    </row>
    <row r="518" spans="1:6" x14ac:dyDescent="0.3">
      <c r="A518">
        <f>'PSM output'!H518</f>
        <v>34939.839999999997</v>
      </c>
      <c r="B518">
        <f>'PSM output'!I518</f>
        <v>35237.129999999997</v>
      </c>
      <c r="C518">
        <f>'PSM output'!J518</f>
        <v>35534.410000000003</v>
      </c>
      <c r="D518">
        <f>'PSM output'!K518</f>
        <v>35831.69</v>
      </c>
      <c r="E518">
        <f>'PSM output'!L518</f>
        <v>36128.97</v>
      </c>
      <c r="F518">
        <f>'PSM output'!M518</f>
        <v>36426.25</v>
      </c>
    </row>
    <row r="519" spans="1:6" x14ac:dyDescent="0.3">
      <c r="A519">
        <f>'PSM output'!H519</f>
        <v>36144.879999999997</v>
      </c>
      <c r="B519">
        <f>'PSM output'!I519</f>
        <v>36203.14</v>
      </c>
      <c r="C519">
        <f>'PSM output'!J519</f>
        <v>36261.4</v>
      </c>
      <c r="D519">
        <f>'PSM output'!K519</f>
        <v>36319.660000000003</v>
      </c>
      <c r="E519">
        <f>'PSM output'!L519</f>
        <v>36377.93</v>
      </c>
      <c r="F519">
        <f>'PSM output'!M519</f>
        <v>36436.19</v>
      </c>
    </row>
    <row r="520" spans="1:6" x14ac:dyDescent="0.3">
      <c r="A520">
        <f>'PSM output'!H520</f>
        <v>34769.300000000003</v>
      </c>
      <c r="B520">
        <f>'PSM output'!I520</f>
        <v>35105.800000000003</v>
      </c>
      <c r="C520">
        <f>'PSM output'!J520</f>
        <v>35442.300000000003</v>
      </c>
      <c r="D520">
        <f>'PSM output'!K520</f>
        <v>35778.800000000003</v>
      </c>
      <c r="E520">
        <f>'PSM output'!L520</f>
        <v>36115.31</v>
      </c>
      <c r="F520">
        <f>'PSM output'!M520</f>
        <v>36451.81</v>
      </c>
    </row>
    <row r="521" spans="1:6" x14ac:dyDescent="0.3">
      <c r="A521">
        <f>'PSM output'!H521</f>
        <v>36709.58</v>
      </c>
      <c r="B521">
        <f>'PSM output'!I521</f>
        <v>36659</v>
      </c>
      <c r="C521">
        <f>'PSM output'!J521</f>
        <v>36608.42</v>
      </c>
      <c r="D521">
        <f>'PSM output'!K521</f>
        <v>36557.839999999997</v>
      </c>
      <c r="E521">
        <f>'PSM output'!L521</f>
        <v>36507.269999999997</v>
      </c>
      <c r="F521">
        <f>'PSM output'!M521</f>
        <v>36456.69</v>
      </c>
    </row>
    <row r="522" spans="1:6" x14ac:dyDescent="0.3">
      <c r="A522">
        <f>'PSM output'!H522</f>
        <v>35506.980000000003</v>
      </c>
      <c r="B522">
        <f>'PSM output'!I522</f>
        <v>35701.01</v>
      </c>
      <c r="C522">
        <f>'PSM output'!J522</f>
        <v>35895.040000000001</v>
      </c>
      <c r="D522">
        <f>'PSM output'!K522</f>
        <v>36089.06</v>
      </c>
      <c r="E522">
        <f>'PSM output'!L522</f>
        <v>36283.089999999997</v>
      </c>
      <c r="F522">
        <f>'PSM output'!M522</f>
        <v>36477.11</v>
      </c>
    </row>
    <row r="523" spans="1:6" x14ac:dyDescent="0.3">
      <c r="A523">
        <f>'PSM output'!H523</f>
        <v>34611.760000000002</v>
      </c>
      <c r="B523">
        <f>'PSM output'!I523</f>
        <v>34996.11</v>
      </c>
      <c r="C523">
        <f>'PSM output'!J523</f>
        <v>35380.47</v>
      </c>
      <c r="D523">
        <f>'PSM output'!K523</f>
        <v>35764.82</v>
      </c>
      <c r="E523">
        <f>'PSM output'!L523</f>
        <v>36149.18</v>
      </c>
      <c r="F523">
        <f>'PSM output'!M523</f>
        <v>36533.54</v>
      </c>
    </row>
    <row r="524" spans="1:6" x14ac:dyDescent="0.3">
      <c r="A524">
        <f>'PSM output'!H524</f>
        <v>36862.449999999997</v>
      </c>
      <c r="B524">
        <f>'PSM output'!I524</f>
        <v>36805.550000000003</v>
      </c>
      <c r="C524">
        <f>'PSM output'!J524</f>
        <v>36748.65</v>
      </c>
      <c r="D524">
        <f>'PSM output'!K524</f>
        <v>36691.75</v>
      </c>
      <c r="E524">
        <f>'PSM output'!L524</f>
        <v>36634.86</v>
      </c>
      <c r="F524">
        <f>'PSM output'!M524</f>
        <v>36577.96</v>
      </c>
    </row>
    <row r="525" spans="1:6" x14ac:dyDescent="0.3">
      <c r="A525">
        <f>'PSM output'!H525</f>
        <v>38400.44</v>
      </c>
      <c r="B525">
        <f>'PSM output'!I525</f>
        <v>38039.89</v>
      </c>
      <c r="C525">
        <f>'PSM output'!J525</f>
        <v>37679.360000000001</v>
      </c>
      <c r="D525">
        <f>'PSM output'!K525</f>
        <v>37318.81</v>
      </c>
      <c r="E525">
        <f>'PSM output'!L525</f>
        <v>36958.269999999997</v>
      </c>
      <c r="F525">
        <f>'PSM output'!M525</f>
        <v>36597.730000000003</v>
      </c>
    </row>
    <row r="526" spans="1:6" x14ac:dyDescent="0.3">
      <c r="A526">
        <f>'PSM output'!H526</f>
        <v>36390.699999999997</v>
      </c>
      <c r="B526">
        <f>'PSM output'!I526</f>
        <v>36451.11</v>
      </c>
      <c r="C526">
        <f>'PSM output'!J526</f>
        <v>36511.519999999997</v>
      </c>
      <c r="D526">
        <f>'PSM output'!K526</f>
        <v>36571.93</v>
      </c>
      <c r="E526">
        <f>'PSM output'!L526</f>
        <v>36632.339999999997</v>
      </c>
      <c r="F526">
        <f>'PSM output'!M526</f>
        <v>36692.75</v>
      </c>
    </row>
    <row r="527" spans="1:6" x14ac:dyDescent="0.3">
      <c r="A527">
        <f>'PSM output'!H527</f>
        <v>36463.879999999997</v>
      </c>
      <c r="B527">
        <f>'PSM output'!I527</f>
        <v>36514.519999999997</v>
      </c>
      <c r="C527">
        <f>'PSM output'!J527</f>
        <v>36565.17</v>
      </c>
      <c r="D527">
        <f>'PSM output'!K527</f>
        <v>36615.81</v>
      </c>
      <c r="E527">
        <f>'PSM output'!L527</f>
        <v>36666.46</v>
      </c>
      <c r="F527">
        <f>'PSM output'!M527</f>
        <v>36717.11</v>
      </c>
    </row>
    <row r="528" spans="1:6" x14ac:dyDescent="0.3">
      <c r="A528">
        <f>'PSM output'!H528</f>
        <v>36415.019999999997</v>
      </c>
      <c r="B528">
        <f>'PSM output'!I528</f>
        <v>36487.199999999997</v>
      </c>
      <c r="C528">
        <f>'PSM output'!J528</f>
        <v>36559.39</v>
      </c>
      <c r="D528">
        <f>'PSM output'!K528</f>
        <v>36631.58</v>
      </c>
      <c r="E528">
        <f>'PSM output'!L528</f>
        <v>36703.769999999997</v>
      </c>
      <c r="F528">
        <f>'PSM output'!M528</f>
        <v>36775.949999999997</v>
      </c>
    </row>
    <row r="529" spans="1:6" x14ac:dyDescent="0.3">
      <c r="A529">
        <f>'PSM output'!H529</f>
        <v>37769.18</v>
      </c>
      <c r="B529">
        <f>'PSM output'!I529</f>
        <v>37573.519999999997</v>
      </c>
      <c r="C529">
        <f>'PSM output'!J529</f>
        <v>37377.86</v>
      </c>
      <c r="D529">
        <f>'PSM output'!K529</f>
        <v>37182.199999999997</v>
      </c>
      <c r="E529">
        <f>'PSM output'!L529</f>
        <v>36986.53</v>
      </c>
      <c r="F529">
        <f>'PSM output'!M529</f>
        <v>36790.870000000003</v>
      </c>
    </row>
    <row r="530" spans="1:6" x14ac:dyDescent="0.3">
      <c r="A530">
        <f>'PSM output'!H530</f>
        <v>36883.910000000003</v>
      </c>
      <c r="B530">
        <f>'PSM output'!I530</f>
        <v>36868.559999999998</v>
      </c>
      <c r="C530">
        <f>'PSM output'!J530</f>
        <v>36853.21</v>
      </c>
      <c r="D530">
        <f>'PSM output'!K530</f>
        <v>36837.86</v>
      </c>
      <c r="E530">
        <f>'PSM output'!L530</f>
        <v>36822.5</v>
      </c>
      <c r="F530">
        <f>'PSM output'!M530</f>
        <v>36807.15</v>
      </c>
    </row>
    <row r="531" spans="1:6" x14ac:dyDescent="0.3">
      <c r="A531">
        <f>'PSM output'!H531</f>
        <v>37384.800000000003</v>
      </c>
      <c r="B531">
        <f>'PSM output'!I531</f>
        <v>37271.050000000003</v>
      </c>
      <c r="C531">
        <f>'PSM output'!J531</f>
        <v>37157.300000000003</v>
      </c>
      <c r="D531">
        <f>'PSM output'!K531</f>
        <v>37043.550000000003</v>
      </c>
      <c r="E531">
        <f>'PSM output'!L531</f>
        <v>36929.800000000003</v>
      </c>
      <c r="F531">
        <f>'PSM output'!M531</f>
        <v>36816.050000000003</v>
      </c>
    </row>
    <row r="532" spans="1:6" x14ac:dyDescent="0.3">
      <c r="A532">
        <f>'PSM output'!H532</f>
        <v>35206.03</v>
      </c>
      <c r="B532">
        <f>'PSM output'!I532</f>
        <v>35548.71</v>
      </c>
      <c r="C532">
        <f>'PSM output'!J532</f>
        <v>35891.379999999997</v>
      </c>
      <c r="D532">
        <f>'PSM output'!K532</f>
        <v>36234.050000000003</v>
      </c>
      <c r="E532">
        <f>'PSM output'!L532</f>
        <v>36576.730000000003</v>
      </c>
      <c r="F532">
        <f>'PSM output'!M532</f>
        <v>36919.4</v>
      </c>
    </row>
    <row r="533" spans="1:6" x14ac:dyDescent="0.3">
      <c r="A533">
        <f>'PSM output'!H533</f>
        <v>36670.04</v>
      </c>
      <c r="B533">
        <f>'PSM output'!I533</f>
        <v>36726.980000000003</v>
      </c>
      <c r="C533">
        <f>'PSM output'!J533</f>
        <v>36783.93</v>
      </c>
      <c r="D533">
        <f>'PSM output'!K533</f>
        <v>36840.870000000003</v>
      </c>
      <c r="E533">
        <f>'PSM output'!L533</f>
        <v>36897.81</v>
      </c>
      <c r="F533">
        <f>'PSM output'!M533</f>
        <v>36954.75</v>
      </c>
    </row>
    <row r="534" spans="1:6" x14ac:dyDescent="0.3">
      <c r="A534">
        <f>'PSM output'!H534</f>
        <v>38393.089999999997</v>
      </c>
      <c r="B534">
        <f>'PSM output'!I534</f>
        <v>38107.21</v>
      </c>
      <c r="C534">
        <f>'PSM output'!J534</f>
        <v>37821.32</v>
      </c>
      <c r="D534">
        <f>'PSM output'!K534</f>
        <v>37535.449999999997</v>
      </c>
      <c r="E534">
        <f>'PSM output'!L534</f>
        <v>37249.56</v>
      </c>
      <c r="F534">
        <f>'PSM output'!M534</f>
        <v>36963.68</v>
      </c>
    </row>
    <row r="535" spans="1:6" x14ac:dyDescent="0.3">
      <c r="A535">
        <f>'PSM output'!H535</f>
        <v>36496.449999999997</v>
      </c>
      <c r="B535">
        <f>'PSM output'!I535</f>
        <v>36594.449999999997</v>
      </c>
      <c r="C535">
        <f>'PSM output'!J535</f>
        <v>36692.449999999997</v>
      </c>
      <c r="D535">
        <f>'PSM output'!K535</f>
        <v>36790.46</v>
      </c>
      <c r="E535">
        <f>'PSM output'!L535</f>
        <v>36888.46</v>
      </c>
      <c r="F535">
        <f>'PSM output'!M535</f>
        <v>36986.47</v>
      </c>
    </row>
    <row r="536" spans="1:6" x14ac:dyDescent="0.3">
      <c r="A536">
        <f>'PSM output'!H536</f>
        <v>35973.550000000003</v>
      </c>
      <c r="B536">
        <f>'PSM output'!I536</f>
        <v>36177.699999999997</v>
      </c>
      <c r="C536">
        <f>'PSM output'!J536</f>
        <v>36381.86</v>
      </c>
      <c r="D536">
        <f>'PSM output'!K536</f>
        <v>36586</v>
      </c>
      <c r="E536">
        <f>'PSM output'!L536</f>
        <v>36790.15</v>
      </c>
      <c r="F536">
        <f>'PSM output'!M536</f>
        <v>36994.300000000003</v>
      </c>
    </row>
    <row r="537" spans="1:6" x14ac:dyDescent="0.3">
      <c r="A537">
        <f>'PSM output'!H537</f>
        <v>37221.879999999997</v>
      </c>
      <c r="B537">
        <f>'PSM output'!I537</f>
        <v>37177.800000000003</v>
      </c>
      <c r="C537">
        <f>'PSM output'!J537</f>
        <v>37133.730000000003</v>
      </c>
      <c r="D537">
        <f>'PSM output'!K537</f>
        <v>37089.64</v>
      </c>
      <c r="E537">
        <f>'PSM output'!L537</f>
        <v>37045.57</v>
      </c>
      <c r="F537">
        <f>'PSM output'!M537</f>
        <v>37001.49</v>
      </c>
    </row>
    <row r="538" spans="1:6" x14ac:dyDescent="0.3">
      <c r="A538">
        <f>'PSM output'!H538</f>
        <v>37430.94</v>
      </c>
      <c r="B538">
        <f>'PSM output'!I538</f>
        <v>37349.760000000002</v>
      </c>
      <c r="C538">
        <f>'PSM output'!J538</f>
        <v>37268.589999999997</v>
      </c>
      <c r="D538">
        <f>'PSM output'!K538</f>
        <v>37187.410000000003</v>
      </c>
      <c r="E538">
        <f>'PSM output'!L538</f>
        <v>37106.239999999998</v>
      </c>
      <c r="F538">
        <f>'PSM output'!M538</f>
        <v>37025.07</v>
      </c>
    </row>
    <row r="539" spans="1:6" x14ac:dyDescent="0.3">
      <c r="A539">
        <f>'PSM output'!H539</f>
        <v>38265.300000000003</v>
      </c>
      <c r="B539">
        <f>'PSM output'!I539</f>
        <v>38033.160000000003</v>
      </c>
      <c r="C539">
        <f>'PSM output'!J539</f>
        <v>37801.019999999997</v>
      </c>
      <c r="D539">
        <f>'PSM output'!K539</f>
        <v>37568.879999999997</v>
      </c>
      <c r="E539">
        <f>'PSM output'!L539</f>
        <v>37336.74</v>
      </c>
      <c r="F539">
        <f>'PSM output'!M539</f>
        <v>37104.6</v>
      </c>
    </row>
    <row r="540" spans="1:6" x14ac:dyDescent="0.3">
      <c r="A540">
        <f>'PSM output'!H540</f>
        <v>38018.5</v>
      </c>
      <c r="B540">
        <f>'PSM output'!I540</f>
        <v>37836.76</v>
      </c>
      <c r="C540">
        <f>'PSM output'!J540</f>
        <v>37655.019999999997</v>
      </c>
      <c r="D540">
        <f>'PSM output'!K540</f>
        <v>37473.269999999997</v>
      </c>
      <c r="E540">
        <f>'PSM output'!L540</f>
        <v>37291.53</v>
      </c>
      <c r="F540">
        <f>'PSM output'!M540</f>
        <v>37109.79</v>
      </c>
    </row>
    <row r="541" spans="1:6" x14ac:dyDescent="0.3">
      <c r="A541">
        <f>'PSM output'!H541</f>
        <v>35346.57</v>
      </c>
      <c r="B541">
        <f>'PSM output'!I541</f>
        <v>35702.620000000003</v>
      </c>
      <c r="C541">
        <f>'PSM output'!J541</f>
        <v>36058.67</v>
      </c>
      <c r="D541">
        <f>'PSM output'!K541</f>
        <v>36414.71</v>
      </c>
      <c r="E541">
        <f>'PSM output'!L541</f>
        <v>36770.769999999997</v>
      </c>
      <c r="F541">
        <f>'PSM output'!M541</f>
        <v>37126.81</v>
      </c>
    </row>
    <row r="542" spans="1:6" x14ac:dyDescent="0.3">
      <c r="A542">
        <f>'PSM output'!H542</f>
        <v>37150.19</v>
      </c>
      <c r="B542">
        <f>'PSM output'!I542</f>
        <v>37146.57</v>
      </c>
      <c r="C542">
        <f>'PSM output'!J542</f>
        <v>37142.94</v>
      </c>
      <c r="D542">
        <f>'PSM output'!K542</f>
        <v>37139.32</v>
      </c>
      <c r="E542">
        <f>'PSM output'!L542</f>
        <v>37135.699999999997</v>
      </c>
      <c r="F542">
        <f>'PSM output'!M542</f>
        <v>37132.07</v>
      </c>
    </row>
    <row r="543" spans="1:6" x14ac:dyDescent="0.3">
      <c r="A543">
        <f>'PSM output'!H543</f>
        <v>37480.94</v>
      </c>
      <c r="B543">
        <f>'PSM output'!I543</f>
        <v>37411.870000000003</v>
      </c>
      <c r="C543">
        <f>'PSM output'!J543</f>
        <v>37342.800000000003</v>
      </c>
      <c r="D543">
        <f>'PSM output'!K543</f>
        <v>37273.72</v>
      </c>
      <c r="E543">
        <f>'PSM output'!L543</f>
        <v>37204.65</v>
      </c>
      <c r="F543">
        <f>'PSM output'!M543</f>
        <v>37135.58</v>
      </c>
    </row>
    <row r="544" spans="1:6" x14ac:dyDescent="0.3">
      <c r="A544">
        <f>'PSM output'!H544</f>
        <v>36806.660000000003</v>
      </c>
      <c r="B544">
        <f>'PSM output'!I544</f>
        <v>36880.480000000003</v>
      </c>
      <c r="C544">
        <f>'PSM output'!J544</f>
        <v>36954.32</v>
      </c>
      <c r="D544">
        <f>'PSM output'!K544</f>
        <v>37028.14</v>
      </c>
      <c r="E544">
        <f>'PSM output'!L544</f>
        <v>37101.980000000003</v>
      </c>
      <c r="F544">
        <f>'PSM output'!M544</f>
        <v>37175.800000000003</v>
      </c>
    </row>
    <row r="545" spans="1:6" x14ac:dyDescent="0.3">
      <c r="A545">
        <f>'PSM output'!H545</f>
        <v>34714.81</v>
      </c>
      <c r="B545">
        <f>'PSM output'!I545</f>
        <v>35208.67</v>
      </c>
      <c r="C545">
        <f>'PSM output'!J545</f>
        <v>35702.519999999997</v>
      </c>
      <c r="D545">
        <f>'PSM output'!K545</f>
        <v>36196.379999999997</v>
      </c>
      <c r="E545">
        <f>'PSM output'!L545</f>
        <v>36690.230000000003</v>
      </c>
      <c r="F545">
        <f>'PSM output'!M545</f>
        <v>37184.080000000002</v>
      </c>
    </row>
    <row r="546" spans="1:6" x14ac:dyDescent="0.3">
      <c r="A546">
        <f>'PSM output'!H546</f>
        <v>35166.5</v>
      </c>
      <c r="B546">
        <f>'PSM output'!I546</f>
        <v>35574.15</v>
      </c>
      <c r="C546">
        <f>'PSM output'!J546</f>
        <v>35981.81</v>
      </c>
      <c r="D546">
        <f>'PSM output'!K546</f>
        <v>36389.47</v>
      </c>
      <c r="E546">
        <f>'PSM output'!L546</f>
        <v>36797.129999999997</v>
      </c>
      <c r="F546">
        <f>'PSM output'!M546</f>
        <v>37204.79</v>
      </c>
    </row>
    <row r="547" spans="1:6" x14ac:dyDescent="0.3">
      <c r="A547">
        <f>'PSM output'!H547</f>
        <v>37140.04</v>
      </c>
      <c r="B547">
        <f>'PSM output'!I547</f>
        <v>37157.51</v>
      </c>
      <c r="C547">
        <f>'PSM output'!J547</f>
        <v>37174.980000000003</v>
      </c>
      <c r="D547">
        <f>'PSM output'!K547</f>
        <v>37192.449999999997</v>
      </c>
      <c r="E547">
        <f>'PSM output'!L547</f>
        <v>37209.910000000003</v>
      </c>
      <c r="F547">
        <f>'PSM output'!M547</f>
        <v>37227.379999999997</v>
      </c>
    </row>
    <row r="548" spans="1:6" x14ac:dyDescent="0.3">
      <c r="A548">
        <f>'PSM output'!H548</f>
        <v>35522.51</v>
      </c>
      <c r="B548">
        <f>'PSM output'!I548</f>
        <v>35872.43</v>
      </c>
      <c r="C548">
        <f>'PSM output'!J548</f>
        <v>36222.35</v>
      </c>
      <c r="D548">
        <f>'PSM output'!K548</f>
        <v>36572.269999999997</v>
      </c>
      <c r="E548">
        <f>'PSM output'!L548</f>
        <v>36922.19</v>
      </c>
      <c r="F548">
        <f>'PSM output'!M548</f>
        <v>37272.11</v>
      </c>
    </row>
    <row r="549" spans="1:6" x14ac:dyDescent="0.3">
      <c r="A549">
        <f>'PSM output'!H549</f>
        <v>36614.559999999998</v>
      </c>
      <c r="B549">
        <f>'PSM output'!I549</f>
        <v>36750.03</v>
      </c>
      <c r="C549">
        <f>'PSM output'!J549</f>
        <v>36885.5</v>
      </c>
      <c r="D549">
        <f>'PSM output'!K549</f>
        <v>37020.97</v>
      </c>
      <c r="E549">
        <f>'PSM output'!L549</f>
        <v>37156.449999999997</v>
      </c>
      <c r="F549">
        <f>'PSM output'!M549</f>
        <v>37291.910000000003</v>
      </c>
    </row>
    <row r="550" spans="1:6" x14ac:dyDescent="0.3">
      <c r="A550">
        <f>'PSM output'!H550</f>
        <v>36873.99</v>
      </c>
      <c r="B550">
        <f>'PSM output'!I550</f>
        <v>36973.53</v>
      </c>
      <c r="C550">
        <f>'PSM output'!J550</f>
        <v>37073.07</v>
      </c>
      <c r="D550">
        <f>'PSM output'!K550</f>
        <v>37172.61</v>
      </c>
      <c r="E550">
        <f>'PSM output'!L550</f>
        <v>37272.15</v>
      </c>
      <c r="F550">
        <f>'PSM output'!M550</f>
        <v>37371.69</v>
      </c>
    </row>
    <row r="551" spans="1:6" x14ac:dyDescent="0.3">
      <c r="A551">
        <f>'PSM output'!H551</f>
        <v>37269.58</v>
      </c>
      <c r="B551">
        <f>'PSM output'!I551</f>
        <v>37290.410000000003</v>
      </c>
      <c r="C551">
        <f>'PSM output'!J551</f>
        <v>37311.25</v>
      </c>
      <c r="D551">
        <f>'PSM output'!K551</f>
        <v>37332.080000000002</v>
      </c>
      <c r="E551">
        <f>'PSM output'!L551</f>
        <v>37352.910000000003</v>
      </c>
      <c r="F551">
        <f>'PSM output'!M551</f>
        <v>37373.75</v>
      </c>
    </row>
    <row r="552" spans="1:6" x14ac:dyDescent="0.3">
      <c r="A552">
        <f>'PSM output'!H552</f>
        <v>37040.42</v>
      </c>
      <c r="B552">
        <f>'PSM output'!I552</f>
        <v>37112.94</v>
      </c>
      <c r="C552">
        <f>'PSM output'!J552</f>
        <v>37185.449999999997</v>
      </c>
      <c r="D552">
        <f>'PSM output'!K552</f>
        <v>37257.96</v>
      </c>
      <c r="E552">
        <f>'PSM output'!L552</f>
        <v>37330.480000000003</v>
      </c>
      <c r="F552">
        <f>'PSM output'!M552</f>
        <v>37402.99</v>
      </c>
    </row>
    <row r="553" spans="1:6" x14ac:dyDescent="0.3">
      <c r="A553">
        <f>'PSM output'!H553</f>
        <v>37374.35</v>
      </c>
      <c r="B553">
        <f>'PSM output'!I553</f>
        <v>37387.57</v>
      </c>
      <c r="C553">
        <f>'PSM output'!J553</f>
        <v>37400.79</v>
      </c>
      <c r="D553">
        <f>'PSM output'!K553</f>
        <v>37414</v>
      </c>
      <c r="E553">
        <f>'PSM output'!L553</f>
        <v>37427.22</v>
      </c>
      <c r="F553">
        <f>'PSM output'!M553</f>
        <v>37440.43</v>
      </c>
    </row>
    <row r="554" spans="1:6" x14ac:dyDescent="0.3">
      <c r="A554">
        <f>'PSM output'!H554</f>
        <v>36359.5</v>
      </c>
      <c r="B554">
        <f>'PSM output'!I554</f>
        <v>36577.19</v>
      </c>
      <c r="C554">
        <f>'PSM output'!J554</f>
        <v>36794.870000000003</v>
      </c>
      <c r="D554">
        <f>'PSM output'!K554</f>
        <v>37012.559999999998</v>
      </c>
      <c r="E554">
        <f>'PSM output'!L554</f>
        <v>37230.239999999998</v>
      </c>
      <c r="F554">
        <f>'PSM output'!M554</f>
        <v>37447.93</v>
      </c>
    </row>
    <row r="555" spans="1:6" x14ac:dyDescent="0.3">
      <c r="A555">
        <f>'PSM output'!H555</f>
        <v>36766.21</v>
      </c>
      <c r="B555">
        <f>'PSM output'!I555</f>
        <v>36904.480000000003</v>
      </c>
      <c r="C555">
        <f>'PSM output'!J555</f>
        <v>37042.76</v>
      </c>
      <c r="D555">
        <f>'PSM output'!K555</f>
        <v>37181.040000000001</v>
      </c>
      <c r="E555">
        <f>'PSM output'!L555</f>
        <v>37319.31</v>
      </c>
      <c r="F555">
        <f>'PSM output'!M555</f>
        <v>37457.58</v>
      </c>
    </row>
    <row r="556" spans="1:6" x14ac:dyDescent="0.3">
      <c r="A556">
        <f>'PSM output'!H556</f>
        <v>35404.660000000003</v>
      </c>
      <c r="B556">
        <f>'PSM output'!I556</f>
        <v>35826.89</v>
      </c>
      <c r="C556">
        <f>'PSM output'!J556</f>
        <v>36249.120000000003</v>
      </c>
      <c r="D556">
        <f>'PSM output'!K556</f>
        <v>36671.35</v>
      </c>
      <c r="E556">
        <f>'PSM output'!L556</f>
        <v>37093.58</v>
      </c>
      <c r="F556">
        <f>'PSM output'!M556</f>
        <v>37515.81</v>
      </c>
    </row>
    <row r="557" spans="1:6" x14ac:dyDescent="0.3">
      <c r="A557">
        <f>'PSM output'!H557</f>
        <v>37531.29</v>
      </c>
      <c r="B557">
        <f>'PSM output'!I557</f>
        <v>37531.99</v>
      </c>
      <c r="C557">
        <f>'PSM output'!J557</f>
        <v>37532.68</v>
      </c>
      <c r="D557">
        <f>'PSM output'!K557</f>
        <v>37533.379999999997</v>
      </c>
      <c r="E557">
        <f>'PSM output'!L557</f>
        <v>37534.080000000002</v>
      </c>
      <c r="F557">
        <f>'PSM output'!M557</f>
        <v>37534.78</v>
      </c>
    </row>
    <row r="558" spans="1:6" x14ac:dyDescent="0.3">
      <c r="A558">
        <f>'PSM output'!H558</f>
        <v>37870.129999999997</v>
      </c>
      <c r="B558">
        <f>'PSM output'!I558</f>
        <v>37806.18</v>
      </c>
      <c r="C558">
        <f>'PSM output'!J558</f>
        <v>37742.22</v>
      </c>
      <c r="D558">
        <f>'PSM output'!K558</f>
        <v>37678.269999999997</v>
      </c>
      <c r="E558">
        <f>'PSM output'!L558</f>
        <v>37614.31</v>
      </c>
      <c r="F558">
        <f>'PSM output'!M558</f>
        <v>37550.36</v>
      </c>
    </row>
    <row r="559" spans="1:6" x14ac:dyDescent="0.3">
      <c r="A559">
        <f>'PSM output'!H559</f>
        <v>36429.980000000003</v>
      </c>
      <c r="B559">
        <f>'PSM output'!I559</f>
        <v>36657.910000000003</v>
      </c>
      <c r="C559">
        <f>'PSM output'!J559</f>
        <v>36885.839999999997</v>
      </c>
      <c r="D559">
        <f>'PSM output'!K559</f>
        <v>37113.769999999997</v>
      </c>
      <c r="E559">
        <f>'PSM output'!L559</f>
        <v>37341.699999999997</v>
      </c>
      <c r="F559">
        <f>'PSM output'!M559</f>
        <v>37569.64</v>
      </c>
    </row>
    <row r="560" spans="1:6" x14ac:dyDescent="0.3">
      <c r="A560">
        <f>'PSM output'!H560</f>
        <v>37776.32</v>
      </c>
      <c r="B560">
        <f>'PSM output'!I560</f>
        <v>37736.74</v>
      </c>
      <c r="C560">
        <f>'PSM output'!J560</f>
        <v>37697.160000000003</v>
      </c>
      <c r="D560">
        <f>'PSM output'!K560</f>
        <v>37657.589999999997</v>
      </c>
      <c r="E560">
        <f>'PSM output'!L560</f>
        <v>37618.01</v>
      </c>
      <c r="F560">
        <f>'PSM output'!M560</f>
        <v>37578.43</v>
      </c>
    </row>
    <row r="561" spans="1:6" x14ac:dyDescent="0.3">
      <c r="A561">
        <f>'PSM output'!H561</f>
        <v>36329.49</v>
      </c>
      <c r="B561">
        <f>'PSM output'!I561</f>
        <v>36597.35</v>
      </c>
      <c r="C561">
        <f>'PSM output'!J561</f>
        <v>36865.21</v>
      </c>
      <c r="D561">
        <f>'PSM output'!K561</f>
        <v>37133.07</v>
      </c>
      <c r="E561">
        <f>'PSM output'!L561</f>
        <v>37400.93</v>
      </c>
      <c r="F561">
        <f>'PSM output'!M561</f>
        <v>37668.79</v>
      </c>
    </row>
    <row r="562" spans="1:6" x14ac:dyDescent="0.3">
      <c r="A562">
        <f>'PSM output'!H562</f>
        <v>35238.69</v>
      </c>
      <c r="B562">
        <f>'PSM output'!I562</f>
        <v>35731.79</v>
      </c>
      <c r="C562">
        <f>'PSM output'!J562</f>
        <v>36224.879999999997</v>
      </c>
      <c r="D562">
        <f>'PSM output'!K562</f>
        <v>36717.980000000003</v>
      </c>
      <c r="E562">
        <f>'PSM output'!L562</f>
        <v>37211.08</v>
      </c>
      <c r="F562">
        <f>'PSM output'!M562</f>
        <v>37704.18</v>
      </c>
    </row>
    <row r="563" spans="1:6" x14ac:dyDescent="0.3">
      <c r="A563">
        <f>'PSM output'!H563</f>
        <v>37115.35</v>
      </c>
      <c r="B563">
        <f>'PSM output'!I563</f>
        <v>37247.4</v>
      </c>
      <c r="C563">
        <f>'PSM output'!J563</f>
        <v>37379.449999999997</v>
      </c>
      <c r="D563">
        <f>'PSM output'!K563</f>
        <v>37511.5</v>
      </c>
      <c r="E563">
        <f>'PSM output'!L563</f>
        <v>37643.550000000003</v>
      </c>
      <c r="F563">
        <f>'PSM output'!M563</f>
        <v>37775.599999999999</v>
      </c>
    </row>
    <row r="564" spans="1:6" x14ac:dyDescent="0.3">
      <c r="A564">
        <f>'PSM output'!H564</f>
        <v>36065.949999999997</v>
      </c>
      <c r="B564">
        <f>'PSM output'!I564</f>
        <v>36419.22</v>
      </c>
      <c r="C564">
        <f>'PSM output'!J564</f>
        <v>36772.5</v>
      </c>
      <c r="D564">
        <f>'PSM output'!K564</f>
        <v>37125.78</v>
      </c>
      <c r="E564">
        <f>'PSM output'!L564</f>
        <v>37479.050000000003</v>
      </c>
      <c r="F564">
        <f>'PSM output'!M564</f>
        <v>37832.33</v>
      </c>
    </row>
    <row r="565" spans="1:6" x14ac:dyDescent="0.3">
      <c r="A565">
        <f>'PSM output'!H565</f>
        <v>38705.08</v>
      </c>
      <c r="B565">
        <f>'PSM output'!I565</f>
        <v>38533.440000000002</v>
      </c>
      <c r="C565">
        <f>'PSM output'!J565</f>
        <v>38361.800000000003</v>
      </c>
      <c r="D565">
        <f>'PSM output'!K565</f>
        <v>38190.160000000003</v>
      </c>
      <c r="E565">
        <f>'PSM output'!L565</f>
        <v>38018.519999999997</v>
      </c>
      <c r="F565">
        <f>'PSM output'!M565</f>
        <v>37846.879999999997</v>
      </c>
    </row>
    <row r="566" spans="1:6" x14ac:dyDescent="0.3">
      <c r="A566">
        <f>'PSM output'!H566</f>
        <v>36492.559999999998</v>
      </c>
      <c r="B566">
        <f>'PSM output'!I566</f>
        <v>36775.53</v>
      </c>
      <c r="C566">
        <f>'PSM output'!J566</f>
        <v>37058.49</v>
      </c>
      <c r="D566">
        <f>'PSM output'!K566</f>
        <v>37341.46</v>
      </c>
      <c r="E566">
        <f>'PSM output'!L566</f>
        <v>37624.42</v>
      </c>
      <c r="F566">
        <f>'PSM output'!M566</f>
        <v>37907.39</v>
      </c>
    </row>
    <row r="567" spans="1:6" x14ac:dyDescent="0.3">
      <c r="A567">
        <f>'PSM output'!H567</f>
        <v>40033.69</v>
      </c>
      <c r="B567">
        <f>'PSM output'!I567</f>
        <v>39616.199999999997</v>
      </c>
      <c r="C567">
        <f>'PSM output'!J567</f>
        <v>39198.720000000001</v>
      </c>
      <c r="D567">
        <f>'PSM output'!K567</f>
        <v>38781.24</v>
      </c>
      <c r="E567">
        <f>'PSM output'!L567</f>
        <v>38363.760000000002</v>
      </c>
      <c r="F567">
        <f>'PSM output'!M567</f>
        <v>37946.269999999997</v>
      </c>
    </row>
    <row r="568" spans="1:6" x14ac:dyDescent="0.3">
      <c r="A568">
        <f>'PSM output'!H568</f>
        <v>36561.519999999997</v>
      </c>
      <c r="B568">
        <f>'PSM output'!I568</f>
        <v>36851.050000000003</v>
      </c>
      <c r="C568">
        <f>'PSM output'!J568</f>
        <v>37140.589999999997</v>
      </c>
      <c r="D568">
        <f>'PSM output'!K568</f>
        <v>37430.129999999997</v>
      </c>
      <c r="E568">
        <f>'PSM output'!L568</f>
        <v>37719.67</v>
      </c>
      <c r="F568">
        <f>'PSM output'!M568</f>
        <v>38009.21</v>
      </c>
    </row>
    <row r="569" spans="1:6" x14ac:dyDescent="0.3">
      <c r="A569">
        <f>'PSM output'!H569</f>
        <v>37146.160000000003</v>
      </c>
      <c r="B569">
        <f>'PSM output'!I569</f>
        <v>37318.839999999997</v>
      </c>
      <c r="C569">
        <f>'PSM output'!J569</f>
        <v>37491.51</v>
      </c>
      <c r="D569">
        <f>'PSM output'!K569</f>
        <v>37664.18</v>
      </c>
      <c r="E569">
        <f>'PSM output'!L569</f>
        <v>37836.85</v>
      </c>
      <c r="F569">
        <f>'PSM output'!M569</f>
        <v>38009.53</v>
      </c>
    </row>
    <row r="570" spans="1:6" x14ac:dyDescent="0.3">
      <c r="A570">
        <f>'PSM output'!H570</f>
        <v>38857.68</v>
      </c>
      <c r="B570">
        <f>'PSM output'!I570</f>
        <v>38688.29</v>
      </c>
      <c r="C570">
        <f>'PSM output'!J570</f>
        <v>38518.89</v>
      </c>
      <c r="D570">
        <f>'PSM output'!K570</f>
        <v>38349.49</v>
      </c>
      <c r="E570">
        <f>'PSM output'!L570</f>
        <v>38180.1</v>
      </c>
      <c r="F570">
        <f>'PSM output'!M570</f>
        <v>38010.699999999997</v>
      </c>
    </row>
    <row r="571" spans="1:6" x14ac:dyDescent="0.3">
      <c r="A571">
        <f>'PSM output'!H571</f>
        <v>35367.08</v>
      </c>
      <c r="B571">
        <f>'PSM output'!I571</f>
        <v>35903.230000000003</v>
      </c>
      <c r="C571">
        <f>'PSM output'!J571</f>
        <v>36439.379999999997</v>
      </c>
      <c r="D571">
        <f>'PSM output'!K571</f>
        <v>36975.54</v>
      </c>
      <c r="E571">
        <f>'PSM output'!L571</f>
        <v>37511.69</v>
      </c>
      <c r="F571">
        <f>'PSM output'!M571</f>
        <v>38047.839999999997</v>
      </c>
    </row>
    <row r="572" spans="1:6" x14ac:dyDescent="0.3">
      <c r="A572">
        <f>'PSM output'!H572</f>
        <v>38107.69</v>
      </c>
      <c r="B572">
        <f>'PSM output'!I572</f>
        <v>38095.730000000003</v>
      </c>
      <c r="C572">
        <f>'PSM output'!J572</f>
        <v>38083.78</v>
      </c>
      <c r="D572">
        <f>'PSM output'!K572</f>
        <v>38071.82</v>
      </c>
      <c r="E572">
        <f>'PSM output'!L572</f>
        <v>38059.870000000003</v>
      </c>
      <c r="F572">
        <f>'PSM output'!M572</f>
        <v>38047.910000000003</v>
      </c>
    </row>
    <row r="573" spans="1:6" x14ac:dyDescent="0.3">
      <c r="A573">
        <f>'PSM output'!H573</f>
        <v>37549.32</v>
      </c>
      <c r="B573">
        <f>'PSM output'!I573</f>
        <v>37652.79</v>
      </c>
      <c r="C573">
        <f>'PSM output'!J573</f>
        <v>37756.25</v>
      </c>
      <c r="D573">
        <f>'PSM output'!K573</f>
        <v>37859.71</v>
      </c>
      <c r="E573">
        <f>'PSM output'!L573</f>
        <v>37963.17</v>
      </c>
      <c r="F573">
        <f>'PSM output'!M573</f>
        <v>38066.639999999999</v>
      </c>
    </row>
    <row r="574" spans="1:6" x14ac:dyDescent="0.3">
      <c r="A574">
        <f>'PSM output'!H574</f>
        <v>38152.089999999997</v>
      </c>
      <c r="B574">
        <f>'PSM output'!I574</f>
        <v>38140.379999999997</v>
      </c>
      <c r="C574">
        <f>'PSM output'!J574</f>
        <v>38128.67</v>
      </c>
      <c r="D574">
        <f>'PSM output'!K574</f>
        <v>38116.949999999997</v>
      </c>
      <c r="E574">
        <f>'PSM output'!L574</f>
        <v>38105.24</v>
      </c>
      <c r="F574">
        <f>'PSM output'!M574</f>
        <v>38093.53</v>
      </c>
    </row>
    <row r="575" spans="1:6" x14ac:dyDescent="0.3">
      <c r="A575">
        <f>'PSM output'!H575</f>
        <v>38189.86</v>
      </c>
      <c r="B575">
        <f>'PSM output'!I575</f>
        <v>38174.53</v>
      </c>
      <c r="C575">
        <f>'PSM output'!J575</f>
        <v>38159.199999999997</v>
      </c>
      <c r="D575">
        <f>'PSM output'!K575</f>
        <v>38143.86</v>
      </c>
      <c r="E575">
        <f>'PSM output'!L575</f>
        <v>38128.54</v>
      </c>
      <c r="F575">
        <f>'PSM output'!M575</f>
        <v>38113.199999999997</v>
      </c>
    </row>
    <row r="576" spans="1:6" x14ac:dyDescent="0.3">
      <c r="A576">
        <f>'PSM output'!H576</f>
        <v>37502.81</v>
      </c>
      <c r="B576">
        <f>'PSM output'!I576</f>
        <v>37627.53</v>
      </c>
      <c r="C576">
        <f>'PSM output'!J576</f>
        <v>37752.239999999998</v>
      </c>
      <c r="D576">
        <f>'PSM output'!K576</f>
        <v>37876.949999999997</v>
      </c>
      <c r="E576">
        <f>'PSM output'!L576</f>
        <v>38001.660000000003</v>
      </c>
      <c r="F576">
        <f>'PSM output'!M576</f>
        <v>38126.379999999997</v>
      </c>
    </row>
    <row r="577" spans="1:6" x14ac:dyDescent="0.3">
      <c r="A577">
        <f>'PSM output'!H577</f>
        <v>35944.26</v>
      </c>
      <c r="B577">
        <f>'PSM output'!I577</f>
        <v>36380.870000000003</v>
      </c>
      <c r="C577">
        <f>'PSM output'!J577</f>
        <v>36817.480000000003</v>
      </c>
      <c r="D577">
        <f>'PSM output'!K577</f>
        <v>37254.089999999997</v>
      </c>
      <c r="E577">
        <f>'PSM output'!L577</f>
        <v>37690.71</v>
      </c>
      <c r="F577">
        <f>'PSM output'!M577</f>
        <v>38127.32</v>
      </c>
    </row>
    <row r="578" spans="1:6" x14ac:dyDescent="0.3">
      <c r="A578">
        <f>'PSM output'!H578</f>
        <v>35895.120000000003</v>
      </c>
      <c r="B578">
        <f>'PSM output'!I578</f>
        <v>36354.269999999997</v>
      </c>
      <c r="C578">
        <f>'PSM output'!J578</f>
        <v>36813.410000000003</v>
      </c>
      <c r="D578">
        <f>'PSM output'!K578</f>
        <v>37272.559999999998</v>
      </c>
      <c r="E578">
        <f>'PSM output'!L578</f>
        <v>37731.699999999997</v>
      </c>
      <c r="F578">
        <f>'PSM output'!M578</f>
        <v>38190.85</v>
      </c>
    </row>
    <row r="579" spans="1:6" x14ac:dyDescent="0.3">
      <c r="A579">
        <f>'PSM output'!H579</f>
        <v>35671.800000000003</v>
      </c>
      <c r="B579">
        <f>'PSM output'!I579</f>
        <v>36214.839999999997</v>
      </c>
      <c r="C579">
        <f>'PSM output'!J579</f>
        <v>36757.89</v>
      </c>
      <c r="D579">
        <f>'PSM output'!K579</f>
        <v>37300.94</v>
      </c>
      <c r="E579">
        <f>'PSM output'!L579</f>
        <v>37843.980000000003</v>
      </c>
      <c r="F579">
        <f>'PSM output'!M579</f>
        <v>38387.03</v>
      </c>
    </row>
    <row r="580" spans="1:6" x14ac:dyDescent="0.3">
      <c r="A580">
        <f>'PSM output'!H580</f>
        <v>37553.379999999997</v>
      </c>
      <c r="B580">
        <f>'PSM output'!I580</f>
        <v>37727.67</v>
      </c>
      <c r="C580">
        <f>'PSM output'!J580</f>
        <v>37901.96</v>
      </c>
      <c r="D580">
        <f>'PSM output'!K580</f>
        <v>38076.26</v>
      </c>
      <c r="E580">
        <f>'PSM output'!L580</f>
        <v>38250.550000000003</v>
      </c>
      <c r="F580">
        <f>'PSM output'!M580</f>
        <v>38424.85</v>
      </c>
    </row>
    <row r="581" spans="1:6" x14ac:dyDescent="0.3">
      <c r="A581">
        <f>'PSM output'!H581</f>
        <v>37207.07</v>
      </c>
      <c r="B581">
        <f>'PSM output'!I581</f>
        <v>37477.699999999997</v>
      </c>
      <c r="C581">
        <f>'PSM output'!J581</f>
        <v>37748.32</v>
      </c>
      <c r="D581">
        <f>'PSM output'!K581</f>
        <v>38018.949999999997</v>
      </c>
      <c r="E581">
        <f>'PSM output'!L581</f>
        <v>38289.58</v>
      </c>
      <c r="F581">
        <f>'PSM output'!M581</f>
        <v>38560.199999999997</v>
      </c>
    </row>
    <row r="582" spans="1:6" x14ac:dyDescent="0.3">
      <c r="A582">
        <f>'PSM output'!H582</f>
        <v>36649.26</v>
      </c>
      <c r="B582">
        <f>'PSM output'!I582</f>
        <v>37036.76</v>
      </c>
      <c r="C582">
        <f>'PSM output'!J582</f>
        <v>37424.26</v>
      </c>
      <c r="D582">
        <f>'PSM output'!K582</f>
        <v>37811.769999999997</v>
      </c>
      <c r="E582">
        <f>'PSM output'!L582</f>
        <v>38199.269999999997</v>
      </c>
      <c r="F582">
        <f>'PSM output'!M582</f>
        <v>38586.769999999997</v>
      </c>
    </row>
    <row r="583" spans="1:6" x14ac:dyDescent="0.3">
      <c r="A583">
        <f>'PSM output'!H583</f>
        <v>35912.92</v>
      </c>
      <c r="B583">
        <f>'PSM output'!I583</f>
        <v>36451.25</v>
      </c>
      <c r="C583">
        <f>'PSM output'!J583</f>
        <v>36989.589999999997</v>
      </c>
      <c r="D583">
        <f>'PSM output'!K583</f>
        <v>37527.910000000003</v>
      </c>
      <c r="E583">
        <f>'PSM output'!L583</f>
        <v>38066.25</v>
      </c>
      <c r="F583">
        <f>'PSM output'!M583</f>
        <v>38604.58</v>
      </c>
    </row>
    <row r="584" spans="1:6" x14ac:dyDescent="0.3">
      <c r="A584">
        <f>'PSM output'!H584</f>
        <v>37625.269999999997</v>
      </c>
      <c r="B584">
        <f>'PSM output'!I584</f>
        <v>37825.300000000003</v>
      </c>
      <c r="C584">
        <f>'PSM output'!J584</f>
        <v>38025.339999999997</v>
      </c>
      <c r="D584">
        <f>'PSM output'!K584</f>
        <v>38225.370000000003</v>
      </c>
      <c r="E584">
        <f>'PSM output'!L584</f>
        <v>38425.4</v>
      </c>
      <c r="F584">
        <f>'PSM output'!M584</f>
        <v>38625.43</v>
      </c>
    </row>
    <row r="585" spans="1:6" x14ac:dyDescent="0.3">
      <c r="A585">
        <f>'PSM output'!H585</f>
        <v>39368.01</v>
      </c>
      <c r="B585">
        <f>'PSM output'!I585</f>
        <v>39224.43</v>
      </c>
      <c r="C585">
        <f>'PSM output'!J585</f>
        <v>39080.86</v>
      </c>
      <c r="D585">
        <f>'PSM output'!K585</f>
        <v>38937.29</v>
      </c>
      <c r="E585">
        <f>'PSM output'!L585</f>
        <v>38793.71</v>
      </c>
      <c r="F585">
        <f>'PSM output'!M585</f>
        <v>38650.14</v>
      </c>
    </row>
    <row r="586" spans="1:6" x14ac:dyDescent="0.3">
      <c r="A586">
        <f>'PSM output'!H586</f>
        <v>37813.89</v>
      </c>
      <c r="B586">
        <f>'PSM output'!I586</f>
        <v>37982.36</v>
      </c>
      <c r="C586">
        <f>'PSM output'!J586</f>
        <v>38150.83</v>
      </c>
      <c r="D586">
        <f>'PSM output'!K586</f>
        <v>38319.300000000003</v>
      </c>
      <c r="E586">
        <f>'PSM output'!L586</f>
        <v>38487.769999999997</v>
      </c>
      <c r="F586">
        <f>'PSM output'!M586</f>
        <v>38656.239999999998</v>
      </c>
    </row>
    <row r="587" spans="1:6" x14ac:dyDescent="0.3">
      <c r="A587">
        <f>'PSM output'!H587</f>
        <v>35941.56</v>
      </c>
      <c r="B587">
        <f>'PSM output'!I587</f>
        <v>36485.99</v>
      </c>
      <c r="C587">
        <f>'PSM output'!J587</f>
        <v>37030.42</v>
      </c>
      <c r="D587">
        <f>'PSM output'!K587</f>
        <v>37574.85</v>
      </c>
      <c r="E587">
        <f>'PSM output'!L587</f>
        <v>38119.279999999999</v>
      </c>
      <c r="F587">
        <f>'PSM output'!M587</f>
        <v>38663.71</v>
      </c>
    </row>
    <row r="588" spans="1:6" x14ac:dyDescent="0.3">
      <c r="A588">
        <f>'PSM output'!H588</f>
        <v>38507.089999999997</v>
      </c>
      <c r="B588">
        <f>'PSM output'!I588</f>
        <v>38539.74</v>
      </c>
      <c r="C588">
        <f>'PSM output'!J588</f>
        <v>38572.379999999997</v>
      </c>
      <c r="D588">
        <f>'PSM output'!K588</f>
        <v>38605.019999999997</v>
      </c>
      <c r="E588">
        <f>'PSM output'!L588</f>
        <v>38637.67</v>
      </c>
      <c r="F588">
        <f>'PSM output'!M588</f>
        <v>38670.31</v>
      </c>
    </row>
    <row r="589" spans="1:6" x14ac:dyDescent="0.3">
      <c r="A589">
        <f>'PSM output'!H589</f>
        <v>38907</v>
      </c>
      <c r="B589">
        <f>'PSM output'!I589</f>
        <v>38867.22</v>
      </c>
      <c r="C589">
        <f>'PSM output'!J589</f>
        <v>38827.449999999997</v>
      </c>
      <c r="D589">
        <f>'PSM output'!K589</f>
        <v>38787.67</v>
      </c>
      <c r="E589">
        <f>'PSM output'!L589</f>
        <v>38747.89</v>
      </c>
      <c r="F589">
        <f>'PSM output'!M589</f>
        <v>38708.11</v>
      </c>
    </row>
    <row r="590" spans="1:6" x14ac:dyDescent="0.3">
      <c r="A590">
        <f>'PSM output'!H590</f>
        <v>37181.69</v>
      </c>
      <c r="B590">
        <f>'PSM output'!I590</f>
        <v>37495.449999999997</v>
      </c>
      <c r="C590">
        <f>'PSM output'!J590</f>
        <v>37809.22</v>
      </c>
      <c r="D590">
        <f>'PSM output'!K590</f>
        <v>38122.980000000003</v>
      </c>
      <c r="E590">
        <f>'PSM output'!L590</f>
        <v>38436.75</v>
      </c>
      <c r="F590">
        <f>'PSM output'!M590</f>
        <v>38750.519999999997</v>
      </c>
    </row>
    <row r="591" spans="1:6" x14ac:dyDescent="0.3">
      <c r="A591">
        <f>'PSM output'!H591</f>
        <v>37712.449999999997</v>
      </c>
      <c r="B591">
        <f>'PSM output'!I591</f>
        <v>37943.54</v>
      </c>
      <c r="C591">
        <f>'PSM output'!J591</f>
        <v>38174.629999999997</v>
      </c>
      <c r="D591">
        <f>'PSM output'!K591</f>
        <v>38405.71</v>
      </c>
      <c r="E591">
        <f>'PSM output'!L591</f>
        <v>38636.800000000003</v>
      </c>
      <c r="F591">
        <f>'PSM output'!M591</f>
        <v>38867.879999999997</v>
      </c>
    </row>
    <row r="592" spans="1:6" x14ac:dyDescent="0.3">
      <c r="A592">
        <f>'PSM output'!H592</f>
        <v>38331.230000000003</v>
      </c>
      <c r="B592">
        <f>'PSM output'!I592</f>
        <v>38441.01</v>
      </c>
      <c r="C592">
        <f>'PSM output'!J592</f>
        <v>38550.78</v>
      </c>
      <c r="D592">
        <f>'PSM output'!K592</f>
        <v>38660.550000000003</v>
      </c>
      <c r="E592">
        <f>'PSM output'!L592</f>
        <v>38770.32</v>
      </c>
      <c r="F592">
        <f>'PSM output'!M592</f>
        <v>38880.089999999997</v>
      </c>
    </row>
    <row r="593" spans="1:6" x14ac:dyDescent="0.3">
      <c r="A593">
        <f>'PSM output'!H593</f>
        <v>38145.199999999997</v>
      </c>
      <c r="B593">
        <f>'PSM output'!I593</f>
        <v>38317.39</v>
      </c>
      <c r="C593">
        <f>'PSM output'!J593</f>
        <v>38489.57</v>
      </c>
      <c r="D593">
        <f>'PSM output'!K593</f>
        <v>38661.75</v>
      </c>
      <c r="E593">
        <f>'PSM output'!L593</f>
        <v>38833.94</v>
      </c>
      <c r="F593">
        <f>'PSM output'!M593</f>
        <v>39006.120000000003</v>
      </c>
    </row>
    <row r="594" spans="1:6" x14ac:dyDescent="0.3">
      <c r="A594">
        <f>'PSM output'!H594</f>
        <v>37643.800000000003</v>
      </c>
      <c r="B594">
        <f>'PSM output'!I594</f>
        <v>37972.870000000003</v>
      </c>
      <c r="C594">
        <f>'PSM output'!J594</f>
        <v>38301.93</v>
      </c>
      <c r="D594">
        <f>'PSM output'!K594</f>
        <v>38631</v>
      </c>
      <c r="E594">
        <f>'PSM output'!L594</f>
        <v>38960.06</v>
      </c>
      <c r="F594">
        <f>'PSM output'!M594</f>
        <v>39289.129999999997</v>
      </c>
    </row>
    <row r="595" spans="1:6" x14ac:dyDescent="0.3">
      <c r="A595">
        <f>'PSM output'!H595</f>
        <v>37087.06</v>
      </c>
      <c r="B595">
        <f>'PSM output'!I595</f>
        <v>37532.85</v>
      </c>
      <c r="C595">
        <f>'PSM output'!J595</f>
        <v>37978.639999999999</v>
      </c>
      <c r="D595">
        <f>'PSM output'!K595</f>
        <v>38424.43</v>
      </c>
      <c r="E595">
        <f>'PSM output'!L595</f>
        <v>38870.22</v>
      </c>
      <c r="F595">
        <f>'PSM output'!M595</f>
        <v>39316.01</v>
      </c>
    </row>
    <row r="596" spans="1:6" x14ac:dyDescent="0.3">
      <c r="A596">
        <f>'PSM output'!H596</f>
        <v>40206.49</v>
      </c>
      <c r="B596">
        <f>'PSM output'!I596</f>
        <v>40057.129999999997</v>
      </c>
      <c r="C596">
        <f>'PSM output'!J596</f>
        <v>39907.760000000002</v>
      </c>
      <c r="D596">
        <f>'PSM output'!K596</f>
        <v>39758.400000000001</v>
      </c>
      <c r="E596">
        <f>'PSM output'!L596</f>
        <v>39609.040000000001</v>
      </c>
      <c r="F596">
        <f>'PSM output'!M596</f>
        <v>39459.67</v>
      </c>
    </row>
    <row r="597" spans="1:6" x14ac:dyDescent="0.3">
      <c r="A597">
        <f>'PSM output'!H597</f>
        <v>37210.82</v>
      </c>
      <c r="B597">
        <f>'PSM output'!I597</f>
        <v>37664.199999999997</v>
      </c>
      <c r="C597">
        <f>'PSM output'!J597</f>
        <v>38117.58</v>
      </c>
      <c r="D597">
        <f>'PSM output'!K597</f>
        <v>38570.949999999997</v>
      </c>
      <c r="E597">
        <f>'PSM output'!L597</f>
        <v>39024.33</v>
      </c>
      <c r="F597">
        <f>'PSM output'!M597</f>
        <v>39477.71</v>
      </c>
    </row>
    <row r="598" spans="1:6" x14ac:dyDescent="0.3">
      <c r="A598">
        <f>'PSM output'!H598</f>
        <v>36366.31</v>
      </c>
      <c r="B598">
        <f>'PSM output'!I598</f>
        <v>36990.07</v>
      </c>
      <c r="C598">
        <f>'PSM output'!J598</f>
        <v>37613.839999999997</v>
      </c>
      <c r="D598">
        <f>'PSM output'!K598</f>
        <v>38237.599999999999</v>
      </c>
      <c r="E598">
        <f>'PSM output'!L598</f>
        <v>38861.360000000001</v>
      </c>
      <c r="F598">
        <f>'PSM output'!M598</f>
        <v>39485.129999999997</v>
      </c>
    </row>
    <row r="599" spans="1:6" x14ac:dyDescent="0.3">
      <c r="A599">
        <f>'PSM output'!H599</f>
        <v>39048.07</v>
      </c>
      <c r="B599">
        <f>'PSM output'!I599</f>
        <v>39144</v>
      </c>
      <c r="C599">
        <f>'PSM output'!J599</f>
        <v>39239.93</v>
      </c>
      <c r="D599">
        <f>'PSM output'!K599</f>
        <v>39335.870000000003</v>
      </c>
      <c r="E599">
        <f>'PSM output'!L599</f>
        <v>39431.800000000003</v>
      </c>
      <c r="F599">
        <f>'PSM output'!M599</f>
        <v>39527.730000000003</v>
      </c>
    </row>
    <row r="600" spans="1:6" x14ac:dyDescent="0.3">
      <c r="A600">
        <f>'PSM output'!H600</f>
        <v>39064.29</v>
      </c>
      <c r="B600">
        <f>'PSM output'!I600</f>
        <v>39168.730000000003</v>
      </c>
      <c r="C600">
        <f>'PSM output'!J600</f>
        <v>39273.18</v>
      </c>
      <c r="D600">
        <f>'PSM output'!K600</f>
        <v>39377.620000000003</v>
      </c>
      <c r="E600">
        <f>'PSM output'!L600</f>
        <v>39482.06</v>
      </c>
      <c r="F600">
        <f>'PSM output'!M600</f>
        <v>39586.5</v>
      </c>
    </row>
    <row r="601" spans="1:6" x14ac:dyDescent="0.3">
      <c r="A601">
        <f>'PSM output'!H601</f>
        <v>38545.410000000003</v>
      </c>
      <c r="B601">
        <f>'PSM output'!I601</f>
        <v>38762.51</v>
      </c>
      <c r="C601">
        <f>'PSM output'!J601</f>
        <v>38979.61</v>
      </c>
      <c r="D601">
        <f>'PSM output'!K601</f>
        <v>39196.71</v>
      </c>
      <c r="E601">
        <f>'PSM output'!L601</f>
        <v>39413.81</v>
      </c>
      <c r="F601">
        <f>'PSM output'!M601</f>
        <v>39630.910000000003</v>
      </c>
    </row>
    <row r="602" spans="1:6" x14ac:dyDescent="0.3">
      <c r="A602">
        <f>'PSM output'!H602</f>
        <v>38327</v>
      </c>
      <c r="B602">
        <f>'PSM output'!I602</f>
        <v>38600.15</v>
      </c>
      <c r="C602">
        <f>'PSM output'!J602</f>
        <v>38873.300000000003</v>
      </c>
      <c r="D602">
        <f>'PSM output'!K602</f>
        <v>39146.449999999997</v>
      </c>
      <c r="E602">
        <f>'PSM output'!L602</f>
        <v>39419.61</v>
      </c>
      <c r="F602">
        <f>'PSM output'!M602</f>
        <v>39692.76</v>
      </c>
    </row>
    <row r="603" spans="1:6" x14ac:dyDescent="0.3">
      <c r="A603">
        <f>'PSM output'!H603</f>
        <v>40292.480000000003</v>
      </c>
      <c r="B603">
        <f>'PSM output'!I603</f>
        <v>40192.199999999997</v>
      </c>
      <c r="C603">
        <f>'PSM output'!J603</f>
        <v>40091.93</v>
      </c>
      <c r="D603">
        <f>'PSM output'!K603</f>
        <v>39991.64</v>
      </c>
      <c r="E603">
        <f>'PSM output'!L603</f>
        <v>39891.360000000001</v>
      </c>
      <c r="F603">
        <f>'PSM output'!M603</f>
        <v>39791.089999999997</v>
      </c>
    </row>
    <row r="604" spans="1:6" x14ac:dyDescent="0.3">
      <c r="A604">
        <f>'PSM output'!H604</f>
        <v>38871.22</v>
      </c>
      <c r="B604">
        <f>'PSM output'!I604</f>
        <v>39057.839999999997</v>
      </c>
      <c r="C604">
        <f>'PSM output'!J604</f>
        <v>39244.46</v>
      </c>
      <c r="D604">
        <f>'PSM output'!K604</f>
        <v>39431.08</v>
      </c>
      <c r="E604">
        <f>'PSM output'!L604</f>
        <v>39617.699999999997</v>
      </c>
      <c r="F604">
        <f>'PSM output'!M604</f>
        <v>39804.32</v>
      </c>
    </row>
    <row r="605" spans="1:6" x14ac:dyDescent="0.3">
      <c r="A605">
        <f>'PSM output'!H605</f>
        <v>40337.129999999997</v>
      </c>
      <c r="B605">
        <f>'PSM output'!I605</f>
        <v>40243.919999999998</v>
      </c>
      <c r="C605">
        <f>'PSM output'!J605</f>
        <v>40150.71</v>
      </c>
      <c r="D605">
        <f>'PSM output'!K605</f>
        <v>40057.5</v>
      </c>
      <c r="E605">
        <f>'PSM output'!L605</f>
        <v>39964.29</v>
      </c>
      <c r="F605">
        <f>'PSM output'!M605</f>
        <v>39871.089999999997</v>
      </c>
    </row>
    <row r="606" spans="1:6" x14ac:dyDescent="0.3">
      <c r="A606">
        <f>'PSM output'!H606</f>
        <v>40063.269999999997</v>
      </c>
      <c r="B606">
        <f>'PSM output'!I606</f>
        <v>40027.550000000003</v>
      </c>
      <c r="C606">
        <f>'PSM output'!J606</f>
        <v>39991.83</v>
      </c>
      <c r="D606">
        <f>'PSM output'!K606</f>
        <v>39956.120000000003</v>
      </c>
      <c r="E606">
        <f>'PSM output'!L606</f>
        <v>39920.400000000001</v>
      </c>
      <c r="F606">
        <f>'PSM output'!M606</f>
        <v>39884.68</v>
      </c>
    </row>
    <row r="607" spans="1:6" x14ac:dyDescent="0.3">
      <c r="A607">
        <f>'PSM output'!H607</f>
        <v>40250.71</v>
      </c>
      <c r="B607">
        <f>'PSM output'!I607</f>
        <v>40186.39</v>
      </c>
      <c r="C607">
        <f>'PSM output'!J607</f>
        <v>40122.06</v>
      </c>
      <c r="D607">
        <f>'PSM output'!K607</f>
        <v>40057.74</v>
      </c>
      <c r="E607">
        <f>'PSM output'!L607</f>
        <v>39993.410000000003</v>
      </c>
      <c r="F607">
        <f>'PSM output'!M607</f>
        <v>39929.089999999997</v>
      </c>
    </row>
    <row r="608" spans="1:6" x14ac:dyDescent="0.3">
      <c r="A608">
        <f>'PSM output'!H608</f>
        <v>40781.93</v>
      </c>
      <c r="B608">
        <f>'PSM output'!I608</f>
        <v>40619.1</v>
      </c>
      <c r="C608">
        <f>'PSM output'!J608</f>
        <v>40456.269999999997</v>
      </c>
      <c r="D608">
        <f>'PSM output'!K608</f>
        <v>40293.440000000002</v>
      </c>
      <c r="E608">
        <f>'PSM output'!L608</f>
        <v>40130.61</v>
      </c>
      <c r="F608">
        <f>'PSM output'!M608</f>
        <v>39967.78</v>
      </c>
    </row>
    <row r="609" spans="1:6" x14ac:dyDescent="0.3">
      <c r="A609">
        <f>'PSM output'!H609</f>
        <v>38722.86</v>
      </c>
      <c r="B609">
        <f>'PSM output'!I609</f>
        <v>38974.94</v>
      </c>
      <c r="C609">
        <f>'PSM output'!J609</f>
        <v>39227.019999999997</v>
      </c>
      <c r="D609">
        <f>'PSM output'!K609</f>
        <v>39479.11</v>
      </c>
      <c r="E609">
        <f>'PSM output'!L609</f>
        <v>39731.19</v>
      </c>
      <c r="F609">
        <f>'PSM output'!M609</f>
        <v>39983.269999999997</v>
      </c>
    </row>
    <row r="610" spans="1:6" x14ac:dyDescent="0.3">
      <c r="A610">
        <f>'PSM output'!H610</f>
        <v>39197.129999999997</v>
      </c>
      <c r="B610">
        <f>'PSM output'!I610</f>
        <v>39356.050000000003</v>
      </c>
      <c r="C610">
        <f>'PSM output'!J610</f>
        <v>39514.980000000003</v>
      </c>
      <c r="D610">
        <f>'PSM output'!K610</f>
        <v>39673.9</v>
      </c>
      <c r="E610">
        <f>'PSM output'!L610</f>
        <v>39832.82</v>
      </c>
      <c r="F610">
        <f>'PSM output'!M610</f>
        <v>39991.74</v>
      </c>
    </row>
    <row r="611" spans="1:6" x14ac:dyDescent="0.3">
      <c r="A611">
        <f>'PSM output'!H611</f>
        <v>39253.019999999997</v>
      </c>
      <c r="B611">
        <f>'PSM output'!I611</f>
        <v>39419.78</v>
      </c>
      <c r="C611">
        <f>'PSM output'!J611</f>
        <v>39586.54</v>
      </c>
      <c r="D611">
        <f>'PSM output'!K611</f>
        <v>39753.300000000003</v>
      </c>
      <c r="E611">
        <f>'PSM output'!L611</f>
        <v>39920.050000000003</v>
      </c>
      <c r="F611">
        <f>'PSM output'!M611</f>
        <v>40086.82</v>
      </c>
    </row>
    <row r="612" spans="1:6" x14ac:dyDescent="0.3">
      <c r="A612">
        <f>'PSM output'!H612</f>
        <v>38021.760000000002</v>
      </c>
      <c r="B612">
        <f>'PSM output'!I612</f>
        <v>38456.019999999997</v>
      </c>
      <c r="C612">
        <f>'PSM output'!J612</f>
        <v>38890.29</v>
      </c>
      <c r="D612">
        <f>'PSM output'!K612</f>
        <v>39324.550000000003</v>
      </c>
      <c r="E612">
        <f>'PSM output'!L612</f>
        <v>39758.81</v>
      </c>
      <c r="F612">
        <f>'PSM output'!M612</f>
        <v>40193.08</v>
      </c>
    </row>
    <row r="613" spans="1:6" x14ac:dyDescent="0.3">
      <c r="A613">
        <f>'PSM output'!H613</f>
        <v>39015.089999999997</v>
      </c>
      <c r="B613">
        <f>'PSM output'!I613</f>
        <v>39261.29</v>
      </c>
      <c r="C613">
        <f>'PSM output'!J613</f>
        <v>39507.47</v>
      </c>
      <c r="D613">
        <f>'PSM output'!K613</f>
        <v>39753.660000000003</v>
      </c>
      <c r="E613">
        <f>'PSM output'!L613</f>
        <v>39999.85</v>
      </c>
      <c r="F613">
        <f>'PSM output'!M613</f>
        <v>40246.04</v>
      </c>
    </row>
    <row r="614" spans="1:6" x14ac:dyDescent="0.3">
      <c r="A614">
        <f>'PSM output'!H614</f>
        <v>39391.06</v>
      </c>
      <c r="B614">
        <f>'PSM output'!I614</f>
        <v>39567.61</v>
      </c>
      <c r="C614">
        <f>'PSM output'!J614</f>
        <v>39744.160000000003</v>
      </c>
      <c r="D614">
        <f>'PSM output'!K614</f>
        <v>39920.699999999997</v>
      </c>
      <c r="E614">
        <f>'PSM output'!L614</f>
        <v>40097.25</v>
      </c>
      <c r="F614">
        <f>'PSM output'!M614</f>
        <v>40273.800000000003</v>
      </c>
    </row>
    <row r="615" spans="1:6" x14ac:dyDescent="0.3">
      <c r="A615">
        <f>'PSM output'!H615</f>
        <v>39430.639999999999</v>
      </c>
      <c r="B615">
        <f>'PSM output'!I615</f>
        <v>39602.910000000003</v>
      </c>
      <c r="C615">
        <f>'PSM output'!J615</f>
        <v>39775.19</v>
      </c>
      <c r="D615">
        <f>'PSM output'!K615</f>
        <v>39947.46</v>
      </c>
      <c r="E615">
        <f>'PSM output'!L615</f>
        <v>40119.74</v>
      </c>
      <c r="F615">
        <f>'PSM output'!M615</f>
        <v>40292.019999999997</v>
      </c>
    </row>
    <row r="616" spans="1:6" x14ac:dyDescent="0.3">
      <c r="A616">
        <f>'PSM output'!H616</f>
        <v>39283.440000000002</v>
      </c>
      <c r="B616">
        <f>'PSM output'!I616</f>
        <v>39492.449999999997</v>
      </c>
      <c r="C616">
        <f>'PSM output'!J616</f>
        <v>39701.46</v>
      </c>
      <c r="D616">
        <f>'PSM output'!K616</f>
        <v>39910.47</v>
      </c>
      <c r="E616">
        <f>'PSM output'!L616</f>
        <v>40119.480000000003</v>
      </c>
      <c r="F616">
        <f>'PSM output'!M616</f>
        <v>40328.5</v>
      </c>
    </row>
    <row r="617" spans="1:6" x14ac:dyDescent="0.3">
      <c r="A617">
        <f>'PSM output'!H617</f>
        <v>38113.51</v>
      </c>
      <c r="B617">
        <f>'PSM output'!I617</f>
        <v>38567.14</v>
      </c>
      <c r="C617">
        <f>'PSM output'!J617</f>
        <v>39020.769999999997</v>
      </c>
      <c r="D617">
        <f>'PSM output'!K617</f>
        <v>39474.410000000003</v>
      </c>
      <c r="E617">
        <f>'PSM output'!L617</f>
        <v>39928.04</v>
      </c>
      <c r="F617">
        <f>'PSM output'!M617</f>
        <v>40381.67</v>
      </c>
    </row>
    <row r="618" spans="1:6" x14ac:dyDescent="0.3">
      <c r="A618">
        <f>'PSM output'!H618</f>
        <v>38605.160000000003</v>
      </c>
      <c r="B618">
        <f>'PSM output'!I618</f>
        <v>38961.300000000003</v>
      </c>
      <c r="C618">
        <f>'PSM output'!J618</f>
        <v>39317.43</v>
      </c>
      <c r="D618">
        <f>'PSM output'!K618</f>
        <v>39673.57</v>
      </c>
      <c r="E618">
        <f>'PSM output'!L618</f>
        <v>40029.71</v>
      </c>
      <c r="F618">
        <f>'PSM output'!M618</f>
        <v>40385.85</v>
      </c>
    </row>
    <row r="619" spans="1:6" x14ac:dyDescent="0.3">
      <c r="A619">
        <f>'PSM output'!H619</f>
        <v>38273.65</v>
      </c>
      <c r="B619">
        <f>'PSM output'!I619</f>
        <v>38703.21</v>
      </c>
      <c r="C619">
        <f>'PSM output'!J619</f>
        <v>39132.78</v>
      </c>
      <c r="D619">
        <f>'PSM output'!K619</f>
        <v>39562.35</v>
      </c>
      <c r="E619">
        <f>'PSM output'!L619</f>
        <v>39991.919999999998</v>
      </c>
      <c r="F619">
        <f>'PSM output'!M619</f>
        <v>40421.480000000003</v>
      </c>
    </row>
    <row r="620" spans="1:6" x14ac:dyDescent="0.3">
      <c r="A620">
        <f>'PSM output'!H620</f>
        <v>40146.28</v>
      </c>
      <c r="B620">
        <f>'PSM output'!I620</f>
        <v>40213.54</v>
      </c>
      <c r="C620">
        <f>'PSM output'!J620</f>
        <v>40280.800000000003</v>
      </c>
      <c r="D620">
        <f>'PSM output'!K620</f>
        <v>40348.050000000003</v>
      </c>
      <c r="E620">
        <f>'PSM output'!L620</f>
        <v>40415.31</v>
      </c>
      <c r="F620">
        <f>'PSM output'!M620</f>
        <v>40482.57</v>
      </c>
    </row>
    <row r="621" spans="1:6" x14ac:dyDescent="0.3">
      <c r="A621">
        <f>'PSM output'!H621</f>
        <v>40109.360000000001</v>
      </c>
      <c r="B621">
        <f>'PSM output'!I621</f>
        <v>40191.35</v>
      </c>
      <c r="C621">
        <f>'PSM output'!J621</f>
        <v>40273.339999999997</v>
      </c>
      <c r="D621">
        <f>'PSM output'!K621</f>
        <v>40355.339999999997</v>
      </c>
      <c r="E621">
        <f>'PSM output'!L621</f>
        <v>40437.33</v>
      </c>
      <c r="F621">
        <f>'PSM output'!M621</f>
        <v>40519.32</v>
      </c>
    </row>
    <row r="622" spans="1:6" x14ac:dyDescent="0.3">
      <c r="A622">
        <f>'PSM output'!H622</f>
        <v>38035.660000000003</v>
      </c>
      <c r="B622">
        <f>'PSM output'!I622</f>
        <v>38535.230000000003</v>
      </c>
      <c r="C622">
        <f>'PSM output'!J622</f>
        <v>39034.800000000003</v>
      </c>
      <c r="D622">
        <f>'PSM output'!K622</f>
        <v>39534.379999999997</v>
      </c>
      <c r="E622">
        <f>'PSM output'!L622</f>
        <v>40033.949999999997</v>
      </c>
      <c r="F622">
        <f>'PSM output'!M622</f>
        <v>40533.519999999997</v>
      </c>
    </row>
    <row r="623" spans="1:6" x14ac:dyDescent="0.3">
      <c r="A623">
        <f>'PSM output'!H623</f>
        <v>37042.480000000003</v>
      </c>
      <c r="B623">
        <f>'PSM output'!I623</f>
        <v>37742.5</v>
      </c>
      <c r="C623">
        <f>'PSM output'!J623</f>
        <v>38442.5</v>
      </c>
      <c r="D623">
        <f>'PSM output'!K623</f>
        <v>39142.519999999997</v>
      </c>
      <c r="E623">
        <f>'PSM output'!L623</f>
        <v>39842.519999999997</v>
      </c>
      <c r="F623">
        <f>'PSM output'!M623</f>
        <v>40542.54</v>
      </c>
    </row>
    <row r="624" spans="1:6" x14ac:dyDescent="0.3">
      <c r="A624">
        <f>'PSM output'!H624</f>
        <v>39224.629999999997</v>
      </c>
      <c r="B624">
        <f>'PSM output'!I624</f>
        <v>39491.42</v>
      </c>
      <c r="C624">
        <f>'PSM output'!J624</f>
        <v>39758.21</v>
      </c>
      <c r="D624">
        <f>'PSM output'!K624</f>
        <v>40025.01</v>
      </c>
      <c r="E624">
        <f>'PSM output'!L624</f>
        <v>40291.800000000003</v>
      </c>
      <c r="F624">
        <f>'PSM output'!M624</f>
        <v>40558.6</v>
      </c>
    </row>
    <row r="625" spans="1:6" x14ac:dyDescent="0.3">
      <c r="A625">
        <f>'PSM output'!H625</f>
        <v>39700.11</v>
      </c>
      <c r="B625">
        <f>'PSM output'!I625</f>
        <v>39885.199999999997</v>
      </c>
      <c r="C625">
        <f>'PSM output'!J625</f>
        <v>40070.28</v>
      </c>
      <c r="D625">
        <f>'PSM output'!K625</f>
        <v>40255.370000000003</v>
      </c>
      <c r="E625">
        <f>'PSM output'!L625</f>
        <v>40440.449999999997</v>
      </c>
      <c r="F625">
        <f>'PSM output'!M625</f>
        <v>40625.54</v>
      </c>
    </row>
    <row r="626" spans="1:6" x14ac:dyDescent="0.3">
      <c r="A626">
        <f>'PSM output'!H626</f>
        <v>37905.33</v>
      </c>
      <c r="B626">
        <f>'PSM output'!I626</f>
        <v>38449.379999999997</v>
      </c>
      <c r="C626">
        <f>'PSM output'!J626</f>
        <v>38993.43</v>
      </c>
      <c r="D626">
        <f>'PSM output'!K626</f>
        <v>39537.480000000003</v>
      </c>
      <c r="E626">
        <f>'PSM output'!L626</f>
        <v>40081.53</v>
      </c>
      <c r="F626">
        <f>'PSM output'!M626</f>
        <v>40625.58</v>
      </c>
    </row>
    <row r="627" spans="1:6" x14ac:dyDescent="0.3">
      <c r="A627">
        <f>'PSM output'!H627</f>
        <v>38271.919999999998</v>
      </c>
      <c r="B627">
        <f>'PSM output'!I627</f>
        <v>38760.14</v>
      </c>
      <c r="C627">
        <f>'PSM output'!J627</f>
        <v>39248.36</v>
      </c>
      <c r="D627">
        <f>'PSM output'!K627</f>
        <v>39736.58</v>
      </c>
      <c r="E627">
        <f>'PSM output'!L627</f>
        <v>40224.800000000003</v>
      </c>
      <c r="F627">
        <f>'PSM output'!M627</f>
        <v>40713.019999999997</v>
      </c>
    </row>
    <row r="628" spans="1:6" x14ac:dyDescent="0.3">
      <c r="A628">
        <f>'PSM output'!H628</f>
        <v>37357.06</v>
      </c>
      <c r="B628">
        <f>'PSM output'!I628</f>
        <v>38047.06</v>
      </c>
      <c r="C628">
        <f>'PSM output'!J628</f>
        <v>38737.07</v>
      </c>
      <c r="D628">
        <f>'PSM output'!K628</f>
        <v>39427.07</v>
      </c>
      <c r="E628">
        <f>'PSM output'!L628</f>
        <v>40117.07</v>
      </c>
      <c r="F628">
        <f>'PSM output'!M628</f>
        <v>40807.07</v>
      </c>
    </row>
    <row r="629" spans="1:6" x14ac:dyDescent="0.3">
      <c r="A629">
        <f>'PSM output'!H629</f>
        <v>39520.21</v>
      </c>
      <c r="B629">
        <f>'PSM output'!I629</f>
        <v>39779.589999999997</v>
      </c>
      <c r="C629">
        <f>'PSM output'!J629</f>
        <v>40038.97</v>
      </c>
      <c r="D629">
        <f>'PSM output'!K629</f>
        <v>40298.35</v>
      </c>
      <c r="E629">
        <f>'PSM output'!L629</f>
        <v>40557.730000000003</v>
      </c>
      <c r="F629">
        <f>'PSM output'!M629</f>
        <v>40817.11</v>
      </c>
    </row>
    <row r="630" spans="1:6" x14ac:dyDescent="0.3">
      <c r="A630">
        <f>'PSM output'!H630</f>
        <v>38798.15</v>
      </c>
      <c r="B630">
        <f>'PSM output'!I630</f>
        <v>39203.15</v>
      </c>
      <c r="C630">
        <f>'PSM output'!J630</f>
        <v>39608.15</v>
      </c>
      <c r="D630">
        <f>'PSM output'!K630</f>
        <v>40013.160000000003</v>
      </c>
      <c r="E630">
        <f>'PSM output'!L630</f>
        <v>40418.160000000003</v>
      </c>
      <c r="F630">
        <f>'PSM output'!M630</f>
        <v>40823.160000000003</v>
      </c>
    </row>
    <row r="631" spans="1:6" x14ac:dyDescent="0.3">
      <c r="A631">
        <f>'PSM output'!H631</f>
        <v>38925.74</v>
      </c>
      <c r="B631">
        <f>'PSM output'!I631</f>
        <v>39305.769999999997</v>
      </c>
      <c r="C631">
        <f>'PSM output'!J631</f>
        <v>39685.79</v>
      </c>
      <c r="D631">
        <f>'PSM output'!K631</f>
        <v>40065.81</v>
      </c>
      <c r="E631">
        <f>'PSM output'!L631</f>
        <v>40445.839999999997</v>
      </c>
      <c r="F631">
        <f>'PSM output'!M631</f>
        <v>40825.86</v>
      </c>
    </row>
    <row r="632" spans="1:6" x14ac:dyDescent="0.3">
      <c r="A632">
        <f>'PSM output'!H632</f>
        <v>39494.800000000003</v>
      </c>
      <c r="B632">
        <f>'PSM output'!I632</f>
        <v>39778.15</v>
      </c>
      <c r="C632">
        <f>'PSM output'!J632</f>
        <v>40061.51</v>
      </c>
      <c r="D632">
        <f>'PSM output'!K632</f>
        <v>40344.86</v>
      </c>
      <c r="E632">
        <f>'PSM output'!L632</f>
        <v>40628.21</v>
      </c>
      <c r="F632">
        <f>'PSM output'!M632</f>
        <v>40911.57</v>
      </c>
    </row>
    <row r="633" spans="1:6" x14ac:dyDescent="0.3">
      <c r="A633">
        <f>'PSM output'!H633</f>
        <v>38687.519999999997</v>
      </c>
      <c r="B633">
        <f>'PSM output'!I633</f>
        <v>39156.54</v>
      </c>
      <c r="C633">
        <f>'PSM output'!J633</f>
        <v>39625.57</v>
      </c>
      <c r="D633">
        <f>'PSM output'!K633</f>
        <v>40094.589999999997</v>
      </c>
      <c r="E633">
        <f>'PSM output'!L633</f>
        <v>40563.620000000003</v>
      </c>
      <c r="F633">
        <f>'PSM output'!M633</f>
        <v>41032.65</v>
      </c>
    </row>
    <row r="634" spans="1:6" x14ac:dyDescent="0.3">
      <c r="A634">
        <f>'PSM output'!H634</f>
        <v>40267.75</v>
      </c>
      <c r="B634">
        <f>'PSM output'!I634</f>
        <v>40420.75</v>
      </c>
      <c r="C634">
        <f>'PSM output'!J634</f>
        <v>40573.74</v>
      </c>
      <c r="D634">
        <f>'PSM output'!K634</f>
        <v>40726.74</v>
      </c>
      <c r="E634">
        <f>'PSM output'!L634</f>
        <v>40879.730000000003</v>
      </c>
      <c r="F634">
        <f>'PSM output'!M634</f>
        <v>41032.730000000003</v>
      </c>
    </row>
    <row r="635" spans="1:6" x14ac:dyDescent="0.3">
      <c r="A635">
        <f>'PSM output'!H635</f>
        <v>40475.129999999997</v>
      </c>
      <c r="B635">
        <f>'PSM output'!I635</f>
        <v>40589.65</v>
      </c>
      <c r="C635">
        <f>'PSM output'!J635</f>
        <v>40704.18</v>
      </c>
      <c r="D635">
        <f>'PSM output'!K635</f>
        <v>40818.71</v>
      </c>
      <c r="E635">
        <f>'PSM output'!L635</f>
        <v>40933.24</v>
      </c>
      <c r="F635">
        <f>'PSM output'!M635</f>
        <v>41047.769999999997</v>
      </c>
    </row>
    <row r="636" spans="1:6" x14ac:dyDescent="0.3">
      <c r="A636">
        <f>'PSM output'!H636</f>
        <v>38621.019999999997</v>
      </c>
      <c r="B636">
        <f>'PSM output'!I636</f>
        <v>39114.699999999997</v>
      </c>
      <c r="C636">
        <f>'PSM output'!J636</f>
        <v>39608.39</v>
      </c>
      <c r="D636">
        <f>'PSM output'!K636</f>
        <v>40102.07</v>
      </c>
      <c r="E636">
        <f>'PSM output'!L636</f>
        <v>40595.75</v>
      </c>
      <c r="F636">
        <f>'PSM output'!M636</f>
        <v>41089.43</v>
      </c>
    </row>
    <row r="637" spans="1:6" x14ac:dyDescent="0.3">
      <c r="A637">
        <f>'PSM output'!H637</f>
        <v>37604.089999999997</v>
      </c>
      <c r="B637">
        <f>'PSM output'!I637</f>
        <v>38301.760000000002</v>
      </c>
      <c r="C637">
        <f>'PSM output'!J637</f>
        <v>38999.43</v>
      </c>
      <c r="D637">
        <f>'PSM output'!K637</f>
        <v>39697.1</v>
      </c>
      <c r="E637">
        <f>'PSM output'!L637</f>
        <v>40394.769999999997</v>
      </c>
      <c r="F637">
        <f>'PSM output'!M637</f>
        <v>41092.44</v>
      </c>
    </row>
    <row r="638" spans="1:6" x14ac:dyDescent="0.3">
      <c r="A638">
        <f>'PSM output'!H638</f>
        <v>39630.04</v>
      </c>
      <c r="B638">
        <f>'PSM output'!I638</f>
        <v>39922.92</v>
      </c>
      <c r="C638">
        <f>'PSM output'!J638</f>
        <v>40215.800000000003</v>
      </c>
      <c r="D638">
        <f>'PSM output'!K638</f>
        <v>40508.68</v>
      </c>
      <c r="E638">
        <f>'PSM output'!L638</f>
        <v>40801.550000000003</v>
      </c>
      <c r="F638">
        <f>'PSM output'!M638</f>
        <v>41094.44</v>
      </c>
    </row>
    <row r="639" spans="1:6" x14ac:dyDescent="0.3">
      <c r="A639">
        <f>'PSM output'!H639</f>
        <v>38227.35</v>
      </c>
      <c r="B639">
        <f>'PSM output'!I639</f>
        <v>38805.300000000003</v>
      </c>
      <c r="C639">
        <f>'PSM output'!J639</f>
        <v>39383.25</v>
      </c>
      <c r="D639">
        <f>'PSM output'!K639</f>
        <v>39961.199999999997</v>
      </c>
      <c r="E639">
        <f>'PSM output'!L639</f>
        <v>40539.14</v>
      </c>
      <c r="F639">
        <f>'PSM output'!M639</f>
        <v>41117.089999999997</v>
      </c>
    </row>
    <row r="640" spans="1:6" x14ac:dyDescent="0.3">
      <c r="A640">
        <f>'PSM output'!H640</f>
        <v>38960.160000000003</v>
      </c>
      <c r="B640">
        <f>'PSM output'!I640</f>
        <v>39393.01</v>
      </c>
      <c r="C640">
        <f>'PSM output'!J640</f>
        <v>39825.870000000003</v>
      </c>
      <c r="D640">
        <f>'PSM output'!K640</f>
        <v>40258.720000000001</v>
      </c>
      <c r="E640">
        <f>'PSM output'!L640</f>
        <v>40691.58</v>
      </c>
      <c r="F640">
        <f>'PSM output'!M640</f>
        <v>41124.44</v>
      </c>
    </row>
    <row r="641" spans="1:6" x14ac:dyDescent="0.3">
      <c r="A641">
        <f>'PSM output'!H641</f>
        <v>39599.589999999997</v>
      </c>
      <c r="B641">
        <f>'PSM output'!I641</f>
        <v>39918.720000000001</v>
      </c>
      <c r="C641">
        <f>'PSM output'!J641</f>
        <v>40237.85</v>
      </c>
      <c r="D641">
        <f>'PSM output'!K641</f>
        <v>40556.980000000003</v>
      </c>
      <c r="E641">
        <f>'PSM output'!L641</f>
        <v>40876.11</v>
      </c>
      <c r="F641">
        <f>'PSM output'!M641</f>
        <v>41195.230000000003</v>
      </c>
    </row>
    <row r="642" spans="1:6" x14ac:dyDescent="0.3">
      <c r="A642">
        <f>'PSM output'!H642</f>
        <v>38988.879999999997</v>
      </c>
      <c r="B642">
        <f>'PSM output'!I642</f>
        <v>39437.629999999997</v>
      </c>
      <c r="C642">
        <f>'PSM output'!J642</f>
        <v>39886.379999999997</v>
      </c>
      <c r="D642">
        <f>'PSM output'!K642</f>
        <v>40335.129999999997</v>
      </c>
      <c r="E642">
        <f>'PSM output'!L642</f>
        <v>40783.89</v>
      </c>
      <c r="F642">
        <f>'PSM output'!M642</f>
        <v>41232.639999999999</v>
      </c>
    </row>
    <row r="643" spans="1:6" x14ac:dyDescent="0.3">
      <c r="A643">
        <f>'PSM output'!H643</f>
        <v>40110.379999999997</v>
      </c>
      <c r="B643">
        <f>'PSM output'!I643</f>
        <v>40335.53</v>
      </c>
      <c r="C643">
        <f>'PSM output'!J643</f>
        <v>40560.68</v>
      </c>
      <c r="D643">
        <f>'PSM output'!K643</f>
        <v>40785.82</v>
      </c>
      <c r="E643">
        <f>'PSM output'!L643</f>
        <v>41010.97</v>
      </c>
      <c r="F643">
        <f>'PSM output'!M643</f>
        <v>41236.120000000003</v>
      </c>
    </row>
    <row r="644" spans="1:6" x14ac:dyDescent="0.3">
      <c r="A644">
        <f>'PSM output'!H644</f>
        <v>39475.300000000003</v>
      </c>
      <c r="B644">
        <f>'PSM output'!I644</f>
        <v>39830.83</v>
      </c>
      <c r="C644">
        <f>'PSM output'!J644</f>
        <v>40186.36</v>
      </c>
      <c r="D644">
        <f>'PSM output'!K644</f>
        <v>40541.9</v>
      </c>
      <c r="E644">
        <f>'PSM output'!L644</f>
        <v>40897.43</v>
      </c>
      <c r="F644">
        <f>'PSM output'!M644</f>
        <v>41252.959999999999</v>
      </c>
    </row>
    <row r="645" spans="1:6" x14ac:dyDescent="0.3">
      <c r="A645">
        <f>'PSM output'!H645</f>
        <v>38632.61</v>
      </c>
      <c r="B645">
        <f>'PSM output'!I645</f>
        <v>39181.32</v>
      </c>
      <c r="C645">
        <f>'PSM output'!J645</f>
        <v>39730.019999999997</v>
      </c>
      <c r="D645">
        <f>'PSM output'!K645</f>
        <v>40278.730000000003</v>
      </c>
      <c r="E645">
        <f>'PSM output'!L645</f>
        <v>40827.43</v>
      </c>
      <c r="F645">
        <f>'PSM output'!M645</f>
        <v>41376.14</v>
      </c>
    </row>
    <row r="646" spans="1:6" x14ac:dyDescent="0.3">
      <c r="A646">
        <f>'PSM output'!H646</f>
        <v>38641.49</v>
      </c>
      <c r="B646">
        <f>'PSM output'!I646</f>
        <v>39194.239999999998</v>
      </c>
      <c r="C646">
        <f>'PSM output'!J646</f>
        <v>39746.99</v>
      </c>
      <c r="D646">
        <f>'PSM output'!K646</f>
        <v>40299.74</v>
      </c>
      <c r="E646">
        <f>'PSM output'!L646</f>
        <v>40852.480000000003</v>
      </c>
      <c r="F646">
        <f>'PSM output'!M646</f>
        <v>41405.230000000003</v>
      </c>
    </row>
    <row r="647" spans="1:6" x14ac:dyDescent="0.3">
      <c r="A647">
        <f>'PSM output'!H647</f>
        <v>38369.879999999997</v>
      </c>
      <c r="B647">
        <f>'PSM output'!I647</f>
        <v>38982.239999999998</v>
      </c>
      <c r="C647">
        <f>'PSM output'!J647</f>
        <v>39594.61</v>
      </c>
      <c r="D647">
        <f>'PSM output'!K647</f>
        <v>40206.97</v>
      </c>
      <c r="E647">
        <f>'PSM output'!L647</f>
        <v>40819.339999999997</v>
      </c>
      <c r="F647">
        <f>'PSM output'!M647</f>
        <v>41431.699999999997</v>
      </c>
    </row>
    <row r="648" spans="1:6" x14ac:dyDescent="0.3">
      <c r="A648">
        <f>'PSM output'!H648</f>
        <v>38341.730000000003</v>
      </c>
      <c r="B648">
        <f>'PSM output'!I648</f>
        <v>38959.769999999997</v>
      </c>
      <c r="C648">
        <f>'PSM output'!J648</f>
        <v>39577.82</v>
      </c>
      <c r="D648">
        <f>'PSM output'!K648</f>
        <v>40195.86</v>
      </c>
      <c r="E648">
        <f>'PSM output'!L648</f>
        <v>40813.9</v>
      </c>
      <c r="F648">
        <f>'PSM output'!M648</f>
        <v>41431.94</v>
      </c>
    </row>
    <row r="649" spans="1:6" x14ac:dyDescent="0.3">
      <c r="A649">
        <f>'PSM output'!H649</f>
        <v>38908.699999999997</v>
      </c>
      <c r="B649">
        <f>'PSM output'!I649</f>
        <v>39421.370000000003</v>
      </c>
      <c r="C649">
        <f>'PSM output'!J649</f>
        <v>39934.050000000003</v>
      </c>
      <c r="D649">
        <f>'PSM output'!K649</f>
        <v>40446.720000000001</v>
      </c>
      <c r="E649">
        <f>'PSM output'!L649</f>
        <v>40959.39</v>
      </c>
      <c r="F649">
        <f>'PSM output'!M649</f>
        <v>41472.07</v>
      </c>
    </row>
    <row r="650" spans="1:6" x14ac:dyDescent="0.3">
      <c r="A650">
        <f>'PSM output'!H650</f>
        <v>39914.85</v>
      </c>
      <c r="B650">
        <f>'PSM output'!I650</f>
        <v>40232.410000000003</v>
      </c>
      <c r="C650">
        <f>'PSM output'!J650</f>
        <v>40549.980000000003</v>
      </c>
      <c r="D650">
        <f>'PSM output'!K650</f>
        <v>40867.54</v>
      </c>
      <c r="E650">
        <f>'PSM output'!L650</f>
        <v>41185.1</v>
      </c>
      <c r="F650">
        <f>'PSM output'!M650</f>
        <v>41502.660000000003</v>
      </c>
    </row>
    <row r="651" spans="1:6" x14ac:dyDescent="0.3">
      <c r="A651">
        <f>'PSM output'!H651</f>
        <v>39628.519999999997</v>
      </c>
      <c r="B651">
        <f>'PSM output'!I651</f>
        <v>40016.550000000003</v>
      </c>
      <c r="C651">
        <f>'PSM output'!J651</f>
        <v>40404.58</v>
      </c>
      <c r="D651">
        <f>'PSM output'!K651</f>
        <v>40792.61</v>
      </c>
      <c r="E651">
        <f>'PSM output'!L651</f>
        <v>41180.639999999999</v>
      </c>
      <c r="F651">
        <f>'PSM output'!M651</f>
        <v>41568.67</v>
      </c>
    </row>
    <row r="652" spans="1:6" x14ac:dyDescent="0.3">
      <c r="A652">
        <f>'PSM output'!H652</f>
        <v>39303.4</v>
      </c>
      <c r="B652">
        <f>'PSM output'!I652</f>
        <v>39763.06</v>
      </c>
      <c r="C652">
        <f>'PSM output'!J652</f>
        <v>40222.730000000003</v>
      </c>
      <c r="D652">
        <f>'PSM output'!K652</f>
        <v>40682.39</v>
      </c>
      <c r="E652">
        <f>'PSM output'!L652</f>
        <v>41142.050000000003</v>
      </c>
      <c r="F652">
        <f>'PSM output'!M652</f>
        <v>41601.72</v>
      </c>
    </row>
    <row r="653" spans="1:6" x14ac:dyDescent="0.3">
      <c r="A653">
        <f>'PSM output'!H653</f>
        <v>39311.019999999997</v>
      </c>
      <c r="B653">
        <f>'PSM output'!I653</f>
        <v>39773.11</v>
      </c>
      <c r="C653">
        <f>'PSM output'!J653</f>
        <v>40235.199999999997</v>
      </c>
      <c r="D653">
        <f>'PSM output'!K653</f>
        <v>40697.300000000003</v>
      </c>
      <c r="E653">
        <f>'PSM output'!L653</f>
        <v>41159.39</v>
      </c>
      <c r="F653">
        <f>'PSM output'!M653</f>
        <v>41621.480000000003</v>
      </c>
    </row>
    <row r="654" spans="1:6" x14ac:dyDescent="0.3">
      <c r="A654">
        <f>'PSM output'!H654</f>
        <v>39079.4</v>
      </c>
      <c r="B654">
        <f>'PSM output'!I654</f>
        <v>39590.44</v>
      </c>
      <c r="C654">
        <f>'PSM output'!J654</f>
        <v>40101.47</v>
      </c>
      <c r="D654">
        <f>'PSM output'!K654</f>
        <v>40612.51</v>
      </c>
      <c r="E654">
        <f>'PSM output'!L654</f>
        <v>41123.550000000003</v>
      </c>
      <c r="F654">
        <f>'PSM output'!M654</f>
        <v>41634.589999999997</v>
      </c>
    </row>
    <row r="655" spans="1:6" x14ac:dyDescent="0.3">
      <c r="A655">
        <f>'PSM output'!H655</f>
        <v>39810.800000000003</v>
      </c>
      <c r="B655">
        <f>'PSM output'!I655</f>
        <v>40186.58</v>
      </c>
      <c r="C655">
        <f>'PSM output'!J655</f>
        <v>40562.370000000003</v>
      </c>
      <c r="D655">
        <f>'PSM output'!K655</f>
        <v>40938.160000000003</v>
      </c>
      <c r="E655">
        <f>'PSM output'!L655</f>
        <v>41313.94</v>
      </c>
      <c r="F655">
        <f>'PSM output'!M655</f>
        <v>41689.730000000003</v>
      </c>
    </row>
    <row r="656" spans="1:6" x14ac:dyDescent="0.3">
      <c r="A656">
        <f>'PSM output'!H656</f>
        <v>40157.68</v>
      </c>
      <c r="B656">
        <f>'PSM output'!I656</f>
        <v>40470.19</v>
      </c>
      <c r="C656">
        <f>'PSM output'!J656</f>
        <v>40782.699999999997</v>
      </c>
      <c r="D656">
        <f>'PSM output'!K656</f>
        <v>41095.21</v>
      </c>
      <c r="E656">
        <f>'PSM output'!L656</f>
        <v>41407.72</v>
      </c>
      <c r="F656">
        <f>'PSM output'!M656</f>
        <v>41720.230000000003</v>
      </c>
    </row>
    <row r="657" spans="1:6" x14ac:dyDescent="0.3">
      <c r="A657">
        <f>'PSM output'!H657</f>
        <v>38030.129999999997</v>
      </c>
      <c r="B657">
        <f>'PSM output'!I657</f>
        <v>38769.56</v>
      </c>
      <c r="C657">
        <f>'PSM output'!J657</f>
        <v>39509</v>
      </c>
      <c r="D657">
        <f>'PSM output'!K657</f>
        <v>40248.43</v>
      </c>
      <c r="E657">
        <f>'PSM output'!L657</f>
        <v>40987.870000000003</v>
      </c>
      <c r="F657">
        <f>'PSM output'!M657</f>
        <v>41727.300000000003</v>
      </c>
    </row>
    <row r="658" spans="1:6" x14ac:dyDescent="0.3">
      <c r="A658">
        <f>'PSM output'!H658</f>
        <v>40217.769999999997</v>
      </c>
      <c r="B658">
        <f>'PSM output'!I658</f>
        <v>40520.61</v>
      </c>
      <c r="C658">
        <f>'PSM output'!J658</f>
        <v>40823.46</v>
      </c>
      <c r="D658">
        <f>'PSM output'!K658</f>
        <v>41126.300000000003</v>
      </c>
      <c r="E658">
        <f>'PSM output'!L658</f>
        <v>41429.14</v>
      </c>
      <c r="F658">
        <f>'PSM output'!M658</f>
        <v>41731.980000000003</v>
      </c>
    </row>
    <row r="659" spans="1:6" x14ac:dyDescent="0.3">
      <c r="A659">
        <f>'PSM output'!H659</f>
        <v>40393.129999999997</v>
      </c>
      <c r="B659">
        <f>'PSM output'!I659</f>
        <v>40675.129999999997</v>
      </c>
      <c r="C659">
        <f>'PSM output'!J659</f>
        <v>40957.120000000003</v>
      </c>
      <c r="D659">
        <f>'PSM output'!K659</f>
        <v>41239.120000000003</v>
      </c>
      <c r="E659">
        <f>'PSM output'!L659</f>
        <v>41521.11</v>
      </c>
      <c r="F659">
        <f>'PSM output'!M659</f>
        <v>41803.11</v>
      </c>
    </row>
    <row r="660" spans="1:6" x14ac:dyDescent="0.3">
      <c r="A660">
        <f>'PSM output'!H660</f>
        <v>40442.81</v>
      </c>
      <c r="B660">
        <f>'PSM output'!I660</f>
        <v>40728.49</v>
      </c>
      <c r="C660">
        <f>'PSM output'!J660</f>
        <v>41014.160000000003</v>
      </c>
      <c r="D660">
        <f>'PSM output'!K660</f>
        <v>41299.839999999997</v>
      </c>
      <c r="E660">
        <f>'PSM output'!L660</f>
        <v>41585.519999999997</v>
      </c>
      <c r="F660">
        <f>'PSM output'!M660</f>
        <v>41871.19</v>
      </c>
    </row>
    <row r="661" spans="1:6" x14ac:dyDescent="0.3">
      <c r="A661">
        <f>'PSM output'!H661</f>
        <v>38063.78</v>
      </c>
      <c r="B661">
        <f>'PSM output'!I661</f>
        <v>38832.519999999997</v>
      </c>
      <c r="C661">
        <f>'PSM output'!J661</f>
        <v>39601.25</v>
      </c>
      <c r="D661">
        <f>'PSM output'!K661</f>
        <v>40369.99</v>
      </c>
      <c r="E661">
        <f>'PSM output'!L661</f>
        <v>41138.720000000001</v>
      </c>
      <c r="F661">
        <f>'PSM output'!M661</f>
        <v>41907.46</v>
      </c>
    </row>
    <row r="662" spans="1:6" x14ac:dyDescent="0.3">
      <c r="A662">
        <f>'PSM output'!H662</f>
        <v>40253.49</v>
      </c>
      <c r="B662">
        <f>'PSM output'!I662</f>
        <v>40584.82</v>
      </c>
      <c r="C662">
        <f>'PSM output'!J662</f>
        <v>40916.14</v>
      </c>
      <c r="D662">
        <f>'PSM output'!K662</f>
        <v>41247.46</v>
      </c>
      <c r="E662">
        <f>'PSM output'!L662</f>
        <v>41578.79</v>
      </c>
      <c r="F662">
        <f>'PSM output'!M662</f>
        <v>41910.11</v>
      </c>
    </row>
    <row r="663" spans="1:6" x14ac:dyDescent="0.3">
      <c r="A663">
        <f>'PSM output'!H663</f>
        <v>39762.78</v>
      </c>
      <c r="B663">
        <f>'PSM output'!I663</f>
        <v>40207.18</v>
      </c>
      <c r="C663">
        <f>'PSM output'!J663</f>
        <v>40651.58</v>
      </c>
      <c r="D663">
        <f>'PSM output'!K663</f>
        <v>41095.980000000003</v>
      </c>
      <c r="E663">
        <f>'PSM output'!L663</f>
        <v>41540.370000000003</v>
      </c>
      <c r="F663">
        <f>'PSM output'!M663</f>
        <v>41984.77</v>
      </c>
    </row>
    <row r="664" spans="1:6" x14ac:dyDescent="0.3">
      <c r="A664">
        <f>'PSM output'!H664</f>
        <v>40510.089999999997</v>
      </c>
      <c r="B664">
        <f>'PSM output'!I664</f>
        <v>40807.49</v>
      </c>
      <c r="C664">
        <f>'PSM output'!J664</f>
        <v>41104.89</v>
      </c>
      <c r="D664">
        <f>'PSM output'!K664</f>
        <v>41402.29</v>
      </c>
      <c r="E664">
        <f>'PSM output'!L664</f>
        <v>41699.68</v>
      </c>
      <c r="F664">
        <f>'PSM output'!M664</f>
        <v>41997.08</v>
      </c>
    </row>
    <row r="665" spans="1:6" x14ac:dyDescent="0.3">
      <c r="A665">
        <f>'PSM output'!H665</f>
        <v>39199.230000000003</v>
      </c>
      <c r="B665">
        <f>'PSM output'!I665</f>
        <v>39768.89</v>
      </c>
      <c r="C665">
        <f>'PSM output'!J665</f>
        <v>40338.54</v>
      </c>
      <c r="D665">
        <f>'PSM output'!K665</f>
        <v>40908.19</v>
      </c>
      <c r="E665">
        <f>'PSM output'!L665</f>
        <v>41477.839999999997</v>
      </c>
      <c r="F665">
        <f>'PSM output'!M665</f>
        <v>42047.5</v>
      </c>
    </row>
    <row r="666" spans="1:6" x14ac:dyDescent="0.3">
      <c r="A666">
        <f>'PSM output'!H666</f>
        <v>40331.440000000002</v>
      </c>
      <c r="B666">
        <f>'PSM output'!I666</f>
        <v>40676.879999999997</v>
      </c>
      <c r="C666">
        <f>'PSM output'!J666</f>
        <v>41022.31</v>
      </c>
      <c r="D666">
        <f>'PSM output'!K666</f>
        <v>41367.75</v>
      </c>
      <c r="E666">
        <f>'PSM output'!L666</f>
        <v>41713.19</v>
      </c>
      <c r="F666">
        <f>'PSM output'!M666</f>
        <v>42058.63</v>
      </c>
    </row>
    <row r="667" spans="1:6" x14ac:dyDescent="0.3">
      <c r="A667">
        <f>'PSM output'!H667</f>
        <v>40309.050000000003</v>
      </c>
      <c r="B667">
        <f>'PSM output'!I667</f>
        <v>40664.18</v>
      </c>
      <c r="C667">
        <f>'PSM output'!J667</f>
        <v>41019.300000000003</v>
      </c>
      <c r="D667">
        <f>'PSM output'!K667</f>
        <v>41374.43</v>
      </c>
      <c r="E667">
        <f>'PSM output'!L667</f>
        <v>41729.56</v>
      </c>
      <c r="F667">
        <f>'PSM output'!M667</f>
        <v>42084.69</v>
      </c>
    </row>
    <row r="668" spans="1:6" x14ac:dyDescent="0.3">
      <c r="A668">
        <f>'PSM output'!H668</f>
        <v>40569.760000000002</v>
      </c>
      <c r="B668">
        <f>'PSM output'!I668</f>
        <v>40875.29</v>
      </c>
      <c r="C668">
        <f>'PSM output'!J668</f>
        <v>41180.83</v>
      </c>
      <c r="D668">
        <f>'PSM output'!K668</f>
        <v>41486.36</v>
      </c>
      <c r="E668">
        <f>'PSM output'!L668</f>
        <v>41791.9</v>
      </c>
      <c r="F668">
        <f>'PSM output'!M668</f>
        <v>42097.440000000002</v>
      </c>
    </row>
    <row r="669" spans="1:6" x14ac:dyDescent="0.3">
      <c r="A669">
        <f>'PSM output'!H669</f>
        <v>39007.269999999997</v>
      </c>
      <c r="B669">
        <f>'PSM output'!I669</f>
        <v>39626.379999999997</v>
      </c>
      <c r="C669">
        <f>'PSM output'!J669</f>
        <v>40245.480000000003</v>
      </c>
      <c r="D669">
        <f>'PSM output'!K669</f>
        <v>40864.589999999997</v>
      </c>
      <c r="E669">
        <f>'PSM output'!L669</f>
        <v>41483.699999999997</v>
      </c>
      <c r="F669">
        <f>'PSM output'!M669</f>
        <v>42102.81</v>
      </c>
    </row>
    <row r="670" spans="1:6" x14ac:dyDescent="0.3">
      <c r="A670">
        <f>'PSM output'!H670</f>
        <v>38917.75</v>
      </c>
      <c r="B670">
        <f>'PSM output'!I670</f>
        <v>39555.21</v>
      </c>
      <c r="C670">
        <f>'PSM output'!J670</f>
        <v>40192.67</v>
      </c>
      <c r="D670">
        <f>'PSM output'!K670</f>
        <v>40830.129999999997</v>
      </c>
      <c r="E670">
        <f>'PSM output'!L670</f>
        <v>41467.589999999997</v>
      </c>
      <c r="F670">
        <f>'PSM output'!M670</f>
        <v>42105.04</v>
      </c>
    </row>
    <row r="671" spans="1:6" x14ac:dyDescent="0.3">
      <c r="A671">
        <f>'PSM output'!H671</f>
        <v>40305.300000000003</v>
      </c>
      <c r="B671">
        <f>'PSM output'!I671</f>
        <v>40675.47</v>
      </c>
      <c r="C671">
        <f>'PSM output'!J671</f>
        <v>41045.64</v>
      </c>
      <c r="D671">
        <f>'PSM output'!K671</f>
        <v>41415.82</v>
      </c>
      <c r="E671">
        <f>'PSM output'!L671</f>
        <v>41786</v>
      </c>
      <c r="F671">
        <f>'PSM output'!M671</f>
        <v>42156.17</v>
      </c>
    </row>
    <row r="672" spans="1:6" x14ac:dyDescent="0.3">
      <c r="A672">
        <f>'PSM output'!H672</f>
        <v>38986.370000000003</v>
      </c>
      <c r="B672">
        <f>'PSM output'!I672</f>
        <v>39645.93</v>
      </c>
      <c r="C672">
        <f>'PSM output'!J672</f>
        <v>40305.49</v>
      </c>
      <c r="D672">
        <f>'PSM output'!K672</f>
        <v>40965.050000000003</v>
      </c>
      <c r="E672">
        <f>'PSM output'!L672</f>
        <v>41624.620000000003</v>
      </c>
      <c r="F672">
        <f>'PSM output'!M672</f>
        <v>42284.18</v>
      </c>
    </row>
    <row r="673" spans="1:6" x14ac:dyDescent="0.3">
      <c r="A673">
        <f>'PSM output'!H673</f>
        <v>41057.21</v>
      </c>
      <c r="B673">
        <f>'PSM output'!I673</f>
        <v>41304.39</v>
      </c>
      <c r="C673">
        <f>'PSM output'!J673</f>
        <v>41551.57</v>
      </c>
      <c r="D673">
        <f>'PSM output'!K673</f>
        <v>41798.75</v>
      </c>
      <c r="E673">
        <f>'PSM output'!L673</f>
        <v>42045.93</v>
      </c>
      <c r="F673">
        <f>'PSM output'!M673</f>
        <v>42293.11</v>
      </c>
    </row>
    <row r="674" spans="1:6" x14ac:dyDescent="0.3">
      <c r="A674">
        <f>'PSM output'!H674</f>
        <v>39733.949999999997</v>
      </c>
      <c r="B674">
        <f>'PSM output'!I674</f>
        <v>40249</v>
      </c>
      <c r="C674">
        <f>'PSM output'!J674</f>
        <v>40764.050000000003</v>
      </c>
      <c r="D674">
        <f>'PSM output'!K674</f>
        <v>41279.1</v>
      </c>
      <c r="E674">
        <f>'PSM output'!L674</f>
        <v>41794.15</v>
      </c>
      <c r="F674">
        <f>'PSM output'!M674</f>
        <v>42309.2</v>
      </c>
    </row>
    <row r="675" spans="1:6" x14ac:dyDescent="0.3">
      <c r="A675">
        <f>'PSM output'!H675</f>
        <v>40001.410000000003</v>
      </c>
      <c r="B675">
        <f>'PSM output'!I675</f>
        <v>40474.92</v>
      </c>
      <c r="C675">
        <f>'PSM output'!J675</f>
        <v>40948.43</v>
      </c>
      <c r="D675">
        <f>'PSM output'!K675</f>
        <v>41421.93</v>
      </c>
      <c r="E675">
        <f>'PSM output'!L675</f>
        <v>41895.43</v>
      </c>
      <c r="F675">
        <f>'PSM output'!M675</f>
        <v>42368.94</v>
      </c>
    </row>
    <row r="676" spans="1:6" x14ac:dyDescent="0.3">
      <c r="A676">
        <f>'PSM output'!H676</f>
        <v>38855.08</v>
      </c>
      <c r="B676">
        <f>'PSM output'!I676</f>
        <v>39586.68</v>
      </c>
      <c r="C676">
        <f>'PSM output'!J676</f>
        <v>40318.269999999997</v>
      </c>
      <c r="D676">
        <f>'PSM output'!K676</f>
        <v>41049.86</v>
      </c>
      <c r="E676">
        <f>'PSM output'!L676</f>
        <v>41781.449999999997</v>
      </c>
      <c r="F676">
        <f>'PSM output'!M676</f>
        <v>42513.04</v>
      </c>
    </row>
    <row r="677" spans="1:6" x14ac:dyDescent="0.3">
      <c r="A677">
        <f>'PSM output'!H677</f>
        <v>39801.339999999997</v>
      </c>
      <c r="B677">
        <f>'PSM output'!I677</f>
        <v>40346.11</v>
      </c>
      <c r="C677">
        <f>'PSM output'!J677</f>
        <v>40890.870000000003</v>
      </c>
      <c r="D677">
        <f>'PSM output'!K677</f>
        <v>41435.629999999997</v>
      </c>
      <c r="E677">
        <f>'PSM output'!L677</f>
        <v>41980.39</v>
      </c>
      <c r="F677">
        <f>'PSM output'!M677</f>
        <v>42525.15</v>
      </c>
    </row>
    <row r="678" spans="1:6" x14ac:dyDescent="0.3">
      <c r="A678">
        <f>'PSM output'!H678</f>
        <v>39606.69</v>
      </c>
      <c r="B678">
        <f>'PSM output'!I678</f>
        <v>40207.93</v>
      </c>
      <c r="C678">
        <f>'PSM output'!J678</f>
        <v>40809.18</v>
      </c>
      <c r="D678">
        <f>'PSM output'!K678</f>
        <v>41410.42</v>
      </c>
      <c r="E678">
        <f>'PSM output'!L678</f>
        <v>42011.67</v>
      </c>
      <c r="F678">
        <f>'PSM output'!M678</f>
        <v>42612.91</v>
      </c>
    </row>
    <row r="679" spans="1:6" x14ac:dyDescent="0.3">
      <c r="A679">
        <f>'PSM output'!H679</f>
        <v>41358.21</v>
      </c>
      <c r="B679">
        <f>'PSM output'!I679</f>
        <v>41617.64</v>
      </c>
      <c r="C679">
        <f>'PSM output'!J679</f>
        <v>41877.08</v>
      </c>
      <c r="D679">
        <f>'PSM output'!K679</f>
        <v>42136.52</v>
      </c>
      <c r="E679">
        <f>'PSM output'!L679</f>
        <v>42395.95</v>
      </c>
      <c r="F679">
        <f>'PSM output'!M679</f>
        <v>42655.39</v>
      </c>
    </row>
    <row r="680" spans="1:6" x14ac:dyDescent="0.3">
      <c r="A680">
        <f>'PSM output'!H680</f>
        <v>38966.79</v>
      </c>
      <c r="B680">
        <f>'PSM output'!I680</f>
        <v>39717.14</v>
      </c>
      <c r="C680">
        <f>'PSM output'!J680</f>
        <v>40467.5</v>
      </c>
      <c r="D680">
        <f>'PSM output'!K680</f>
        <v>41217.85</v>
      </c>
      <c r="E680">
        <f>'PSM output'!L680</f>
        <v>41968.21</v>
      </c>
      <c r="F680">
        <f>'PSM output'!M680</f>
        <v>42718.559999999998</v>
      </c>
    </row>
    <row r="681" spans="1:6" x14ac:dyDescent="0.3">
      <c r="A681">
        <f>'PSM output'!H681</f>
        <v>40347.449999999997</v>
      </c>
      <c r="B681">
        <f>'PSM output'!I681</f>
        <v>40824.03</v>
      </c>
      <c r="C681">
        <f>'PSM output'!J681</f>
        <v>41300.6</v>
      </c>
      <c r="D681">
        <f>'PSM output'!K681</f>
        <v>41777.17</v>
      </c>
      <c r="E681">
        <f>'PSM output'!L681</f>
        <v>42253.74</v>
      </c>
      <c r="F681">
        <f>'PSM output'!M681</f>
        <v>42730.32</v>
      </c>
    </row>
    <row r="682" spans="1:6" x14ac:dyDescent="0.3">
      <c r="A682">
        <f>'PSM output'!H682</f>
        <v>39637.14</v>
      </c>
      <c r="B682">
        <f>'PSM output'!I682</f>
        <v>40269.19</v>
      </c>
      <c r="C682">
        <f>'PSM output'!J682</f>
        <v>40901.25</v>
      </c>
      <c r="D682">
        <f>'PSM output'!K682</f>
        <v>41533.300000000003</v>
      </c>
      <c r="E682">
        <f>'PSM output'!L682</f>
        <v>42165.35</v>
      </c>
      <c r="F682">
        <f>'PSM output'!M682</f>
        <v>42797.4</v>
      </c>
    </row>
    <row r="683" spans="1:6" x14ac:dyDescent="0.3">
      <c r="A683">
        <f>'PSM output'!H683</f>
        <v>40167.03</v>
      </c>
      <c r="B683">
        <f>'PSM output'!I683</f>
        <v>40700.51</v>
      </c>
      <c r="C683">
        <f>'PSM output'!J683</f>
        <v>41233.99</v>
      </c>
      <c r="D683">
        <f>'PSM output'!K683</f>
        <v>41767.47</v>
      </c>
      <c r="E683">
        <f>'PSM output'!L683</f>
        <v>42300.95</v>
      </c>
      <c r="F683">
        <f>'PSM output'!M683</f>
        <v>42834.43</v>
      </c>
    </row>
    <row r="684" spans="1:6" x14ac:dyDescent="0.3">
      <c r="A684">
        <f>'PSM output'!H684</f>
        <v>38569.25</v>
      </c>
      <c r="B684">
        <f>'PSM output'!I684</f>
        <v>39422.980000000003</v>
      </c>
      <c r="C684">
        <f>'PSM output'!J684</f>
        <v>40276.71</v>
      </c>
      <c r="D684">
        <f>'PSM output'!K684</f>
        <v>41130.449999999997</v>
      </c>
      <c r="E684">
        <f>'PSM output'!L684</f>
        <v>41984.19</v>
      </c>
      <c r="F684">
        <f>'PSM output'!M684</f>
        <v>42837.919999999998</v>
      </c>
    </row>
    <row r="685" spans="1:6" x14ac:dyDescent="0.3">
      <c r="A685">
        <f>'PSM output'!H685</f>
        <v>39781.03</v>
      </c>
      <c r="B685">
        <f>'PSM output'!I685</f>
        <v>40392.519999999997</v>
      </c>
      <c r="C685">
        <f>'PSM output'!J685</f>
        <v>41004</v>
      </c>
      <c r="D685">
        <f>'PSM output'!K685</f>
        <v>41615.480000000003</v>
      </c>
      <c r="E685">
        <f>'PSM output'!L685</f>
        <v>42226.96</v>
      </c>
      <c r="F685">
        <f>'PSM output'!M685</f>
        <v>42838.45</v>
      </c>
    </row>
    <row r="686" spans="1:6" x14ac:dyDescent="0.3">
      <c r="A686">
        <f>'PSM output'!H686</f>
        <v>40175.33</v>
      </c>
      <c r="B686">
        <f>'PSM output'!I686</f>
        <v>40717.81</v>
      </c>
      <c r="C686">
        <f>'PSM output'!J686</f>
        <v>41260.29</v>
      </c>
      <c r="D686">
        <f>'PSM output'!K686</f>
        <v>41802.769999999997</v>
      </c>
      <c r="E686">
        <f>'PSM output'!L686</f>
        <v>42345.25</v>
      </c>
      <c r="F686">
        <f>'PSM output'!M686</f>
        <v>42887.73</v>
      </c>
    </row>
    <row r="687" spans="1:6" x14ac:dyDescent="0.3">
      <c r="A687">
        <f>'PSM output'!H687</f>
        <v>39356.11</v>
      </c>
      <c r="B687">
        <f>'PSM output'!I687</f>
        <v>40074.9</v>
      </c>
      <c r="C687">
        <f>'PSM output'!J687</f>
        <v>40793.699999999997</v>
      </c>
      <c r="D687">
        <f>'PSM output'!K687</f>
        <v>41512.5</v>
      </c>
      <c r="E687">
        <f>'PSM output'!L687</f>
        <v>42231.3</v>
      </c>
      <c r="F687">
        <f>'PSM output'!M687</f>
        <v>42950.09</v>
      </c>
    </row>
    <row r="688" spans="1:6" x14ac:dyDescent="0.3">
      <c r="A688">
        <f>'PSM output'!H688</f>
        <v>40497.51</v>
      </c>
      <c r="B688">
        <f>'PSM output'!I688</f>
        <v>40988.300000000003</v>
      </c>
      <c r="C688">
        <f>'PSM output'!J688</f>
        <v>41479.089999999997</v>
      </c>
      <c r="D688">
        <f>'PSM output'!K688</f>
        <v>41969.89</v>
      </c>
      <c r="E688">
        <f>'PSM output'!L688</f>
        <v>42460.68</v>
      </c>
      <c r="F688">
        <f>'PSM output'!M688</f>
        <v>42951.47</v>
      </c>
    </row>
    <row r="689" spans="1:6" x14ac:dyDescent="0.3">
      <c r="A689">
        <f>'PSM output'!H689</f>
        <v>39586.519999999997</v>
      </c>
      <c r="B689">
        <f>'PSM output'!I689</f>
        <v>40262.339999999997</v>
      </c>
      <c r="C689">
        <f>'PSM output'!J689</f>
        <v>40938.17</v>
      </c>
      <c r="D689">
        <f>'PSM output'!K689</f>
        <v>41613.99</v>
      </c>
      <c r="E689">
        <f>'PSM output'!L689</f>
        <v>42289.82</v>
      </c>
      <c r="F689">
        <f>'PSM output'!M689</f>
        <v>42965.64</v>
      </c>
    </row>
    <row r="690" spans="1:6" x14ac:dyDescent="0.3">
      <c r="A690">
        <f>'PSM output'!H690</f>
        <v>41318.300000000003</v>
      </c>
      <c r="B690">
        <f>'PSM output'!I690</f>
        <v>41648.019999999997</v>
      </c>
      <c r="C690">
        <f>'PSM output'!J690</f>
        <v>41977.73</v>
      </c>
      <c r="D690">
        <f>'PSM output'!K690</f>
        <v>42307.44</v>
      </c>
      <c r="E690">
        <f>'PSM output'!L690</f>
        <v>42637.16</v>
      </c>
      <c r="F690">
        <f>'PSM output'!M690</f>
        <v>42966.87</v>
      </c>
    </row>
    <row r="691" spans="1:6" x14ac:dyDescent="0.3">
      <c r="A691">
        <f>'PSM output'!H691</f>
        <v>40283.160000000003</v>
      </c>
      <c r="B691">
        <f>'PSM output'!I691</f>
        <v>40829.03</v>
      </c>
      <c r="C691">
        <f>'PSM output'!J691</f>
        <v>41374.89</v>
      </c>
      <c r="D691">
        <f>'PSM output'!K691</f>
        <v>41920.75</v>
      </c>
      <c r="E691">
        <f>'PSM output'!L691</f>
        <v>42466.62</v>
      </c>
      <c r="F691">
        <f>'PSM output'!M691</f>
        <v>43012.480000000003</v>
      </c>
    </row>
    <row r="692" spans="1:6" x14ac:dyDescent="0.3">
      <c r="A692">
        <f>'PSM output'!H692</f>
        <v>39383.730000000003</v>
      </c>
      <c r="B692">
        <f>'PSM output'!I692</f>
        <v>40114.800000000003</v>
      </c>
      <c r="C692">
        <f>'PSM output'!J692</f>
        <v>40845.870000000003</v>
      </c>
      <c r="D692">
        <f>'PSM output'!K692</f>
        <v>41576.94</v>
      </c>
      <c r="E692">
        <f>'PSM output'!L692</f>
        <v>42308.01</v>
      </c>
      <c r="F692">
        <f>'PSM output'!M692</f>
        <v>43039.08</v>
      </c>
    </row>
    <row r="693" spans="1:6" x14ac:dyDescent="0.3">
      <c r="A693">
        <f>'PSM output'!H693</f>
        <v>41278.15</v>
      </c>
      <c r="B693">
        <f>'PSM output'!I693</f>
        <v>41638.89</v>
      </c>
      <c r="C693">
        <f>'PSM output'!J693</f>
        <v>41999.64</v>
      </c>
      <c r="D693">
        <f>'PSM output'!K693</f>
        <v>42360.38</v>
      </c>
      <c r="E693">
        <f>'PSM output'!L693</f>
        <v>42721.13</v>
      </c>
      <c r="F693">
        <f>'PSM output'!M693</f>
        <v>43081.88</v>
      </c>
    </row>
    <row r="694" spans="1:6" x14ac:dyDescent="0.3">
      <c r="A694">
        <f>'PSM output'!H694</f>
        <v>40474.050000000003</v>
      </c>
      <c r="B694">
        <f>'PSM output'!I694</f>
        <v>41001.019999999997</v>
      </c>
      <c r="C694">
        <f>'PSM output'!J694</f>
        <v>41527.97</v>
      </c>
      <c r="D694">
        <f>'PSM output'!K694</f>
        <v>42054.93</v>
      </c>
      <c r="E694">
        <f>'PSM output'!L694</f>
        <v>42581.89</v>
      </c>
      <c r="F694">
        <f>'PSM output'!M694</f>
        <v>43108.86</v>
      </c>
    </row>
    <row r="695" spans="1:6" x14ac:dyDescent="0.3">
      <c r="A695">
        <f>'PSM output'!H695</f>
        <v>39909.279999999999</v>
      </c>
      <c r="B695">
        <f>'PSM output'!I695</f>
        <v>40559</v>
      </c>
      <c r="C695">
        <f>'PSM output'!J695</f>
        <v>41208.720000000001</v>
      </c>
      <c r="D695">
        <f>'PSM output'!K695</f>
        <v>41858.43</v>
      </c>
      <c r="E695">
        <f>'PSM output'!L695</f>
        <v>42508.15</v>
      </c>
      <c r="F695">
        <f>'PSM output'!M695</f>
        <v>43157.87</v>
      </c>
    </row>
    <row r="696" spans="1:6" x14ac:dyDescent="0.3">
      <c r="A696">
        <f>'PSM output'!H696</f>
        <v>40090.550000000003</v>
      </c>
      <c r="B696">
        <f>'PSM output'!I696</f>
        <v>40709.800000000003</v>
      </c>
      <c r="C696">
        <f>'PSM output'!J696</f>
        <v>41329.050000000003</v>
      </c>
      <c r="D696">
        <f>'PSM output'!K696</f>
        <v>41948.3</v>
      </c>
      <c r="E696">
        <f>'PSM output'!L696</f>
        <v>42567.54</v>
      </c>
      <c r="F696">
        <f>'PSM output'!M696</f>
        <v>43186.79</v>
      </c>
    </row>
    <row r="697" spans="1:6" x14ac:dyDescent="0.3">
      <c r="A697">
        <f>'PSM output'!H697</f>
        <v>38357.58</v>
      </c>
      <c r="B697">
        <f>'PSM output'!I697</f>
        <v>39342.71</v>
      </c>
      <c r="C697">
        <f>'PSM output'!J697</f>
        <v>40327.85</v>
      </c>
      <c r="D697">
        <f>'PSM output'!K697</f>
        <v>41312.980000000003</v>
      </c>
      <c r="E697">
        <f>'PSM output'!L697</f>
        <v>42298.12</v>
      </c>
      <c r="F697">
        <f>'PSM output'!M697</f>
        <v>43283.25</v>
      </c>
    </row>
    <row r="698" spans="1:6" x14ac:dyDescent="0.3">
      <c r="A698">
        <f>'PSM output'!H698</f>
        <v>39646.910000000003</v>
      </c>
      <c r="B698">
        <f>'PSM output'!I698</f>
        <v>40374.18</v>
      </c>
      <c r="C698">
        <f>'PSM output'!J698</f>
        <v>41101.46</v>
      </c>
      <c r="D698">
        <f>'PSM output'!K698</f>
        <v>41828.730000000003</v>
      </c>
      <c r="E698">
        <f>'PSM output'!L698</f>
        <v>42556</v>
      </c>
      <c r="F698">
        <f>'PSM output'!M698</f>
        <v>43283.28</v>
      </c>
    </row>
    <row r="699" spans="1:6" x14ac:dyDescent="0.3">
      <c r="A699">
        <f>'PSM output'!H699</f>
        <v>40738.239999999998</v>
      </c>
      <c r="B699">
        <f>'PSM output'!I699</f>
        <v>41249.089999999997</v>
      </c>
      <c r="C699">
        <f>'PSM output'!J699</f>
        <v>41759.94</v>
      </c>
      <c r="D699">
        <f>'PSM output'!K699</f>
        <v>42270.79</v>
      </c>
      <c r="E699">
        <f>'PSM output'!L699</f>
        <v>42781.64</v>
      </c>
      <c r="F699">
        <f>'PSM output'!M699</f>
        <v>43292.480000000003</v>
      </c>
    </row>
    <row r="700" spans="1:6" x14ac:dyDescent="0.3">
      <c r="A700">
        <f>'PSM output'!H700</f>
        <v>40961.21</v>
      </c>
      <c r="B700">
        <f>'PSM output'!I700</f>
        <v>41427.93</v>
      </c>
      <c r="C700">
        <f>'PSM output'!J700</f>
        <v>41894.639999999999</v>
      </c>
      <c r="D700">
        <f>'PSM output'!K700</f>
        <v>42361.36</v>
      </c>
      <c r="E700">
        <f>'PSM output'!L700</f>
        <v>42828.08</v>
      </c>
      <c r="F700">
        <f>'PSM output'!M700</f>
        <v>43294.8</v>
      </c>
    </row>
    <row r="701" spans="1:6" x14ac:dyDescent="0.3">
      <c r="A701">
        <f>'PSM output'!H701</f>
        <v>40762.97</v>
      </c>
      <c r="B701">
        <f>'PSM output'!I701</f>
        <v>41270.82</v>
      </c>
      <c r="C701">
        <f>'PSM output'!J701</f>
        <v>41778.660000000003</v>
      </c>
      <c r="D701">
        <f>'PSM output'!K701</f>
        <v>42286.51</v>
      </c>
      <c r="E701">
        <f>'PSM output'!L701</f>
        <v>42794.36</v>
      </c>
      <c r="F701">
        <f>'PSM output'!M701</f>
        <v>43302.2</v>
      </c>
    </row>
    <row r="702" spans="1:6" x14ac:dyDescent="0.3">
      <c r="A702">
        <f>'PSM output'!H702</f>
        <v>40690.730000000003</v>
      </c>
      <c r="B702">
        <f>'PSM output'!I702</f>
        <v>41216.14</v>
      </c>
      <c r="C702">
        <f>'PSM output'!J702</f>
        <v>41741.550000000003</v>
      </c>
      <c r="D702">
        <f>'PSM output'!K702</f>
        <v>42266.96</v>
      </c>
      <c r="E702">
        <f>'PSM output'!L702</f>
        <v>42792.38</v>
      </c>
      <c r="F702">
        <f>'PSM output'!M702</f>
        <v>43317.79</v>
      </c>
    </row>
    <row r="703" spans="1:6" x14ac:dyDescent="0.3">
      <c r="A703">
        <f>'PSM output'!H703</f>
        <v>41253.51</v>
      </c>
      <c r="B703">
        <f>'PSM output'!I703</f>
        <v>41678.14</v>
      </c>
      <c r="C703">
        <f>'PSM output'!J703</f>
        <v>42102.77</v>
      </c>
      <c r="D703">
        <f>'PSM output'!K703</f>
        <v>42527.4</v>
      </c>
      <c r="E703">
        <f>'PSM output'!L703</f>
        <v>42952.03</v>
      </c>
      <c r="F703">
        <f>'PSM output'!M703</f>
        <v>43376.66</v>
      </c>
    </row>
    <row r="704" spans="1:6" x14ac:dyDescent="0.3">
      <c r="A704">
        <f>'PSM output'!H704</f>
        <v>39351.11</v>
      </c>
      <c r="B704">
        <f>'PSM output'!I704</f>
        <v>40162.949999999997</v>
      </c>
      <c r="C704">
        <f>'PSM output'!J704</f>
        <v>40974.79</v>
      </c>
      <c r="D704">
        <f>'PSM output'!K704</f>
        <v>41786.639999999999</v>
      </c>
      <c r="E704">
        <f>'PSM output'!L704</f>
        <v>42598.48</v>
      </c>
      <c r="F704">
        <f>'PSM output'!M704</f>
        <v>43410.32</v>
      </c>
    </row>
    <row r="705" spans="1:6" x14ac:dyDescent="0.3">
      <c r="A705">
        <f>'PSM output'!H705</f>
        <v>39190.54</v>
      </c>
      <c r="B705">
        <f>'PSM output'!I705</f>
        <v>40038.559999999998</v>
      </c>
      <c r="C705">
        <f>'PSM output'!J705</f>
        <v>40886.58</v>
      </c>
      <c r="D705">
        <f>'PSM output'!K705</f>
        <v>41734.6</v>
      </c>
      <c r="E705">
        <f>'PSM output'!L705</f>
        <v>42582.62</v>
      </c>
      <c r="F705">
        <f>'PSM output'!M705</f>
        <v>43430.64</v>
      </c>
    </row>
    <row r="706" spans="1:6" x14ac:dyDescent="0.3">
      <c r="A706">
        <f>'PSM output'!H706</f>
        <v>39243.22</v>
      </c>
      <c r="B706">
        <f>'PSM output'!I706</f>
        <v>40086.519999999997</v>
      </c>
      <c r="C706">
        <f>'PSM output'!J706</f>
        <v>40929.82</v>
      </c>
      <c r="D706">
        <f>'PSM output'!K706</f>
        <v>41773.129999999997</v>
      </c>
      <c r="E706">
        <f>'PSM output'!L706</f>
        <v>42616.43</v>
      </c>
      <c r="F706">
        <f>'PSM output'!M706</f>
        <v>43459.73</v>
      </c>
    </row>
    <row r="707" spans="1:6" x14ac:dyDescent="0.3">
      <c r="A707">
        <f>'PSM output'!H707</f>
        <v>40503.99</v>
      </c>
      <c r="B707">
        <f>'PSM output'!I707</f>
        <v>41096.089999999997</v>
      </c>
      <c r="C707">
        <f>'PSM output'!J707</f>
        <v>41688.19</v>
      </c>
      <c r="D707">
        <f>'PSM output'!K707</f>
        <v>42280.29</v>
      </c>
      <c r="E707">
        <f>'PSM output'!L707</f>
        <v>42872.39</v>
      </c>
      <c r="F707">
        <f>'PSM output'!M707</f>
        <v>43464.480000000003</v>
      </c>
    </row>
    <row r="708" spans="1:6" x14ac:dyDescent="0.3">
      <c r="A708">
        <f>'PSM output'!H708</f>
        <v>38677.93</v>
      </c>
      <c r="B708">
        <f>'PSM output'!I708</f>
        <v>39665.050000000003</v>
      </c>
      <c r="C708">
        <f>'PSM output'!J708</f>
        <v>40652.160000000003</v>
      </c>
      <c r="D708">
        <f>'PSM output'!K708</f>
        <v>41639.279999999999</v>
      </c>
      <c r="E708">
        <f>'PSM output'!L708</f>
        <v>42626.39</v>
      </c>
      <c r="F708">
        <f>'PSM output'!M708</f>
        <v>43613.51</v>
      </c>
    </row>
    <row r="709" spans="1:6" x14ac:dyDescent="0.3">
      <c r="A709">
        <f>'PSM output'!H709</f>
        <v>40646.300000000003</v>
      </c>
      <c r="B709">
        <f>'PSM output'!I709</f>
        <v>41241.370000000003</v>
      </c>
      <c r="C709">
        <f>'PSM output'!J709</f>
        <v>41836.44</v>
      </c>
      <c r="D709">
        <f>'PSM output'!K709</f>
        <v>42431.519999999997</v>
      </c>
      <c r="E709">
        <f>'PSM output'!L709</f>
        <v>43026.59</v>
      </c>
      <c r="F709">
        <f>'PSM output'!M709</f>
        <v>43621.66</v>
      </c>
    </row>
    <row r="710" spans="1:6" x14ac:dyDescent="0.3">
      <c r="A710">
        <f>'PSM output'!H710</f>
        <v>41010.839999999997</v>
      </c>
      <c r="B710">
        <f>'PSM output'!I710</f>
        <v>41543.4</v>
      </c>
      <c r="C710">
        <f>'PSM output'!J710</f>
        <v>42075.96</v>
      </c>
      <c r="D710">
        <f>'PSM output'!K710</f>
        <v>42608.53</v>
      </c>
      <c r="E710">
        <f>'PSM output'!L710</f>
        <v>43141.1</v>
      </c>
      <c r="F710">
        <f>'PSM output'!M710</f>
        <v>43673.66</v>
      </c>
    </row>
    <row r="711" spans="1:6" x14ac:dyDescent="0.3">
      <c r="A711">
        <f>'PSM output'!H711</f>
        <v>40164.269999999997</v>
      </c>
      <c r="B711">
        <f>'PSM output'!I711</f>
        <v>40866.68</v>
      </c>
      <c r="C711">
        <f>'PSM output'!J711</f>
        <v>41569.08</v>
      </c>
      <c r="D711">
        <f>'PSM output'!K711</f>
        <v>42271.48</v>
      </c>
      <c r="E711">
        <f>'PSM output'!L711</f>
        <v>42973.89</v>
      </c>
      <c r="F711">
        <f>'PSM output'!M711</f>
        <v>43676.29</v>
      </c>
    </row>
    <row r="712" spans="1:6" x14ac:dyDescent="0.3">
      <c r="A712">
        <f>'PSM output'!H712</f>
        <v>40429.07</v>
      </c>
      <c r="B712">
        <f>'PSM output'!I712</f>
        <v>41096.379999999997</v>
      </c>
      <c r="C712">
        <f>'PSM output'!J712</f>
        <v>41763.68</v>
      </c>
      <c r="D712">
        <f>'PSM output'!K712</f>
        <v>42430.99</v>
      </c>
      <c r="E712">
        <f>'PSM output'!L712</f>
        <v>43098.3</v>
      </c>
      <c r="F712">
        <f>'PSM output'!M712</f>
        <v>43765.599999999999</v>
      </c>
    </row>
    <row r="713" spans="1:6" x14ac:dyDescent="0.3">
      <c r="A713">
        <f>'PSM output'!H713</f>
        <v>41181.050000000003</v>
      </c>
      <c r="B713">
        <f>'PSM output'!I713</f>
        <v>41700.44</v>
      </c>
      <c r="C713">
        <f>'PSM output'!J713</f>
        <v>42219.82</v>
      </c>
      <c r="D713">
        <f>'PSM output'!K713</f>
        <v>42739.199999999997</v>
      </c>
      <c r="E713">
        <f>'PSM output'!L713</f>
        <v>43258.59</v>
      </c>
      <c r="F713">
        <f>'PSM output'!M713</f>
        <v>43777.97</v>
      </c>
    </row>
    <row r="714" spans="1:6" x14ac:dyDescent="0.3">
      <c r="A714">
        <f>'PSM output'!H714</f>
        <v>38911.040000000001</v>
      </c>
      <c r="B714">
        <f>'PSM output'!I714</f>
        <v>39884.75</v>
      </c>
      <c r="C714">
        <f>'PSM output'!J714</f>
        <v>40858.46</v>
      </c>
      <c r="D714">
        <f>'PSM output'!K714</f>
        <v>41832.17</v>
      </c>
      <c r="E714">
        <f>'PSM output'!L714</f>
        <v>42805.88</v>
      </c>
      <c r="F714">
        <f>'PSM output'!M714</f>
        <v>43779.59</v>
      </c>
    </row>
    <row r="715" spans="1:6" x14ac:dyDescent="0.3">
      <c r="A715">
        <f>'PSM output'!H715</f>
        <v>40282.769999999997</v>
      </c>
      <c r="B715">
        <f>'PSM output'!I715</f>
        <v>40983.14</v>
      </c>
      <c r="C715">
        <f>'PSM output'!J715</f>
        <v>41683.5</v>
      </c>
      <c r="D715">
        <f>'PSM output'!K715</f>
        <v>42383.86</v>
      </c>
      <c r="E715">
        <f>'PSM output'!L715</f>
        <v>43084.23</v>
      </c>
      <c r="F715">
        <f>'PSM output'!M715</f>
        <v>43784.59</v>
      </c>
    </row>
    <row r="716" spans="1:6" x14ac:dyDescent="0.3">
      <c r="A716">
        <f>'PSM output'!H716</f>
        <v>41236.870000000003</v>
      </c>
      <c r="B716">
        <f>'PSM output'!I716</f>
        <v>41756.49</v>
      </c>
      <c r="C716">
        <f>'PSM output'!J716</f>
        <v>42276.12</v>
      </c>
      <c r="D716">
        <f>'PSM output'!K716</f>
        <v>42795.74</v>
      </c>
      <c r="E716">
        <f>'PSM output'!L716</f>
        <v>43315.37</v>
      </c>
      <c r="F716">
        <f>'PSM output'!M716</f>
        <v>43834.99</v>
      </c>
    </row>
    <row r="717" spans="1:6" x14ac:dyDescent="0.3">
      <c r="A717">
        <f>'PSM output'!H717</f>
        <v>40845.58</v>
      </c>
      <c r="B717">
        <f>'PSM output'!I717</f>
        <v>41452.480000000003</v>
      </c>
      <c r="C717">
        <f>'PSM output'!J717</f>
        <v>42059.38</v>
      </c>
      <c r="D717">
        <f>'PSM output'!K717</f>
        <v>42666.29</v>
      </c>
      <c r="E717">
        <f>'PSM output'!L717</f>
        <v>43273.19</v>
      </c>
      <c r="F717">
        <f>'PSM output'!M717</f>
        <v>43880.09</v>
      </c>
    </row>
    <row r="718" spans="1:6" x14ac:dyDescent="0.3">
      <c r="A718">
        <f>'PSM output'!H718</f>
        <v>39467.78</v>
      </c>
      <c r="B718">
        <f>'PSM output'!I718</f>
        <v>40351</v>
      </c>
      <c r="C718">
        <f>'PSM output'!J718</f>
        <v>41234.22</v>
      </c>
      <c r="D718">
        <f>'PSM output'!K718</f>
        <v>42117.440000000002</v>
      </c>
      <c r="E718">
        <f>'PSM output'!L718</f>
        <v>43000.66</v>
      </c>
      <c r="F718">
        <f>'PSM output'!M718</f>
        <v>43883.89</v>
      </c>
    </row>
    <row r="719" spans="1:6" x14ac:dyDescent="0.3">
      <c r="A719">
        <f>'PSM output'!H719</f>
        <v>39631.29</v>
      </c>
      <c r="B719">
        <f>'PSM output'!I719</f>
        <v>40499.32</v>
      </c>
      <c r="C719">
        <f>'PSM output'!J719</f>
        <v>41367.35</v>
      </c>
      <c r="D719">
        <f>'PSM output'!K719</f>
        <v>42235.39</v>
      </c>
      <c r="E719">
        <f>'PSM output'!L719</f>
        <v>43103.42</v>
      </c>
      <c r="F719">
        <f>'PSM output'!M719</f>
        <v>43971.45</v>
      </c>
    </row>
    <row r="720" spans="1:6" x14ac:dyDescent="0.3">
      <c r="A720">
        <f>'PSM output'!H720</f>
        <v>39698.29</v>
      </c>
      <c r="B720">
        <f>'PSM output'!I720</f>
        <v>40587.39</v>
      </c>
      <c r="C720">
        <f>'PSM output'!J720</f>
        <v>41476.480000000003</v>
      </c>
      <c r="D720">
        <f>'PSM output'!K720</f>
        <v>42365.58</v>
      </c>
      <c r="E720">
        <f>'PSM output'!L720</f>
        <v>43254.68</v>
      </c>
      <c r="F720">
        <f>'PSM output'!M720</f>
        <v>44143.77</v>
      </c>
    </row>
    <row r="721" spans="1:6" x14ac:dyDescent="0.3">
      <c r="A721">
        <f>'PSM output'!H721</f>
        <v>41228.22</v>
      </c>
      <c r="B721">
        <f>'PSM output'!I721</f>
        <v>41812.480000000003</v>
      </c>
      <c r="C721">
        <f>'PSM output'!J721</f>
        <v>42396.74</v>
      </c>
      <c r="D721">
        <f>'PSM output'!K721</f>
        <v>42981</v>
      </c>
      <c r="E721">
        <f>'PSM output'!L721</f>
        <v>43565.27</v>
      </c>
      <c r="F721">
        <f>'PSM output'!M721</f>
        <v>44149.53</v>
      </c>
    </row>
    <row r="722" spans="1:6" x14ac:dyDescent="0.3">
      <c r="A722">
        <f>'PSM output'!H722</f>
        <v>40995.78</v>
      </c>
      <c r="B722">
        <f>'PSM output'!I722</f>
        <v>41627.14</v>
      </c>
      <c r="C722">
        <f>'PSM output'!J722</f>
        <v>42258.49</v>
      </c>
      <c r="D722">
        <f>'PSM output'!K722</f>
        <v>42889.85</v>
      </c>
      <c r="E722">
        <f>'PSM output'!L722</f>
        <v>43521.2</v>
      </c>
      <c r="F722">
        <f>'PSM output'!M722</f>
        <v>44152.55</v>
      </c>
    </row>
    <row r="723" spans="1:6" x14ac:dyDescent="0.3">
      <c r="A723">
        <f>'PSM output'!H723</f>
        <v>39888.199999999997</v>
      </c>
      <c r="B723">
        <f>'PSM output'!I723</f>
        <v>40748.14</v>
      </c>
      <c r="C723">
        <f>'PSM output'!J723</f>
        <v>41608.089999999997</v>
      </c>
      <c r="D723">
        <f>'PSM output'!K723</f>
        <v>42468.04</v>
      </c>
      <c r="E723">
        <f>'PSM output'!L723</f>
        <v>43327.98</v>
      </c>
      <c r="F723">
        <f>'PSM output'!M723</f>
        <v>44187.93</v>
      </c>
    </row>
    <row r="724" spans="1:6" x14ac:dyDescent="0.3">
      <c r="A724">
        <f>'PSM output'!H724</f>
        <v>41829.51</v>
      </c>
      <c r="B724">
        <f>'PSM output'!I724</f>
        <v>42312.32</v>
      </c>
      <c r="C724">
        <f>'PSM output'!J724</f>
        <v>42795.14</v>
      </c>
      <c r="D724">
        <f>'PSM output'!K724</f>
        <v>43277.96</v>
      </c>
      <c r="E724">
        <f>'PSM output'!L724</f>
        <v>43760.77</v>
      </c>
      <c r="F724">
        <f>'PSM output'!M724</f>
        <v>44243.59</v>
      </c>
    </row>
    <row r="725" spans="1:6" x14ac:dyDescent="0.3">
      <c r="A725">
        <f>'PSM output'!H725</f>
        <v>40608.239999999998</v>
      </c>
      <c r="B725">
        <f>'PSM output'!I725</f>
        <v>41335.449999999997</v>
      </c>
      <c r="C725">
        <f>'PSM output'!J725</f>
        <v>42062.66</v>
      </c>
      <c r="D725">
        <f>'PSM output'!K725</f>
        <v>42789.86</v>
      </c>
      <c r="E725">
        <f>'PSM output'!L725</f>
        <v>43517.07</v>
      </c>
      <c r="F725">
        <f>'PSM output'!M725</f>
        <v>44244.27</v>
      </c>
    </row>
    <row r="726" spans="1:6" x14ac:dyDescent="0.3">
      <c r="A726">
        <f>'PSM output'!H726</f>
        <v>41670.050000000003</v>
      </c>
      <c r="B726">
        <f>'PSM output'!I726</f>
        <v>42201.51</v>
      </c>
      <c r="C726">
        <f>'PSM output'!J726</f>
        <v>42732.98</v>
      </c>
      <c r="D726">
        <f>'PSM output'!K726</f>
        <v>43264.45</v>
      </c>
      <c r="E726">
        <f>'PSM output'!L726</f>
        <v>43795.91</v>
      </c>
      <c r="F726">
        <f>'PSM output'!M726</f>
        <v>44327.38</v>
      </c>
    </row>
    <row r="727" spans="1:6" x14ac:dyDescent="0.3">
      <c r="A727">
        <f>'PSM output'!H727</f>
        <v>39582.49</v>
      </c>
      <c r="B727">
        <f>'PSM output'!I727</f>
        <v>40532.65</v>
      </c>
      <c r="C727">
        <f>'PSM output'!J727</f>
        <v>41482.82</v>
      </c>
      <c r="D727">
        <f>'PSM output'!K727</f>
        <v>42432.98</v>
      </c>
      <c r="E727">
        <f>'PSM output'!L727</f>
        <v>43383.15</v>
      </c>
      <c r="F727">
        <f>'PSM output'!M727</f>
        <v>44333.32</v>
      </c>
    </row>
    <row r="728" spans="1:6" x14ac:dyDescent="0.3">
      <c r="A728">
        <f>'PSM output'!H728</f>
        <v>41040.339999999997</v>
      </c>
      <c r="B728">
        <f>'PSM output'!I728</f>
        <v>41700.11</v>
      </c>
      <c r="C728">
        <f>'PSM output'!J728</f>
        <v>42359.88</v>
      </c>
      <c r="D728">
        <f>'PSM output'!K728</f>
        <v>43019.64</v>
      </c>
      <c r="E728">
        <f>'PSM output'!L728</f>
        <v>43679.41</v>
      </c>
      <c r="F728">
        <f>'PSM output'!M728</f>
        <v>44339.18</v>
      </c>
    </row>
    <row r="729" spans="1:6" x14ac:dyDescent="0.3">
      <c r="A729">
        <f>'PSM output'!H729</f>
        <v>42922.92</v>
      </c>
      <c r="B729">
        <f>'PSM output'!I729</f>
        <v>43210.3</v>
      </c>
      <c r="C729">
        <f>'PSM output'!J729</f>
        <v>43497.68</v>
      </c>
      <c r="D729">
        <f>'PSM output'!K729</f>
        <v>43785.05</v>
      </c>
      <c r="E729">
        <f>'PSM output'!L729</f>
        <v>44072.43</v>
      </c>
      <c r="F729">
        <f>'PSM output'!M729</f>
        <v>44359.81</v>
      </c>
    </row>
    <row r="730" spans="1:6" x14ac:dyDescent="0.3">
      <c r="A730">
        <f>'PSM output'!H730</f>
        <v>41228.28</v>
      </c>
      <c r="B730">
        <f>'PSM output'!I730</f>
        <v>41856.5</v>
      </c>
      <c r="C730">
        <f>'PSM output'!J730</f>
        <v>42484.72</v>
      </c>
      <c r="D730">
        <f>'PSM output'!K730</f>
        <v>43112.94</v>
      </c>
      <c r="E730">
        <f>'PSM output'!L730</f>
        <v>43741.16</v>
      </c>
      <c r="F730">
        <f>'PSM output'!M730</f>
        <v>44369.38</v>
      </c>
    </row>
    <row r="731" spans="1:6" x14ac:dyDescent="0.3">
      <c r="A731">
        <f>'PSM output'!H731</f>
        <v>42092.12</v>
      </c>
      <c r="B731">
        <f>'PSM output'!I731</f>
        <v>42548.22</v>
      </c>
      <c r="C731">
        <f>'PSM output'!J731</f>
        <v>43004.33</v>
      </c>
      <c r="D731">
        <f>'PSM output'!K731</f>
        <v>43460.44</v>
      </c>
      <c r="E731">
        <f>'PSM output'!L731</f>
        <v>43916.54</v>
      </c>
      <c r="F731">
        <f>'PSM output'!M731</f>
        <v>44372.65</v>
      </c>
    </row>
    <row r="732" spans="1:6" x14ac:dyDescent="0.3">
      <c r="A732">
        <f>'PSM output'!H732</f>
        <v>39928.879999999997</v>
      </c>
      <c r="B732">
        <f>'PSM output'!I732</f>
        <v>40849.410000000003</v>
      </c>
      <c r="C732">
        <f>'PSM output'!J732</f>
        <v>41769.94</v>
      </c>
      <c r="D732">
        <f>'PSM output'!K732</f>
        <v>42690.48</v>
      </c>
      <c r="E732">
        <f>'PSM output'!L732</f>
        <v>43611.01</v>
      </c>
      <c r="F732">
        <f>'PSM output'!M732</f>
        <v>44531.55</v>
      </c>
    </row>
    <row r="733" spans="1:6" x14ac:dyDescent="0.3">
      <c r="A733">
        <f>'PSM output'!H733</f>
        <v>40871.93</v>
      </c>
      <c r="B733">
        <f>'PSM output'!I733</f>
        <v>41628.199999999997</v>
      </c>
      <c r="C733">
        <f>'PSM output'!J733</f>
        <v>42384.46</v>
      </c>
      <c r="D733">
        <f>'PSM output'!K733</f>
        <v>43140.73</v>
      </c>
      <c r="E733">
        <f>'PSM output'!L733</f>
        <v>43897</v>
      </c>
      <c r="F733">
        <f>'PSM output'!M733</f>
        <v>44653.27</v>
      </c>
    </row>
    <row r="734" spans="1:6" x14ac:dyDescent="0.3">
      <c r="A734">
        <f>'PSM output'!H734</f>
        <v>42370.79</v>
      </c>
      <c r="B734">
        <f>'PSM output'!I734</f>
        <v>42828.54</v>
      </c>
      <c r="C734">
        <f>'PSM output'!J734</f>
        <v>43286.3</v>
      </c>
      <c r="D734">
        <f>'PSM output'!K734</f>
        <v>43744.05</v>
      </c>
      <c r="E734">
        <f>'PSM output'!L734</f>
        <v>44201.8</v>
      </c>
      <c r="F734">
        <f>'PSM output'!M734</f>
        <v>44659.55</v>
      </c>
    </row>
    <row r="735" spans="1:6" x14ac:dyDescent="0.3">
      <c r="A735">
        <f>'PSM output'!H735</f>
        <v>41268.35</v>
      </c>
      <c r="B735">
        <f>'PSM output'!I735</f>
        <v>41970.78</v>
      </c>
      <c r="C735">
        <f>'PSM output'!J735</f>
        <v>42673.22</v>
      </c>
      <c r="D735">
        <f>'PSM output'!K735</f>
        <v>43375.65</v>
      </c>
      <c r="E735">
        <f>'PSM output'!L735</f>
        <v>44078.09</v>
      </c>
      <c r="F735">
        <f>'PSM output'!M735</f>
        <v>44780.52</v>
      </c>
    </row>
    <row r="736" spans="1:6" x14ac:dyDescent="0.3">
      <c r="A736">
        <f>'PSM output'!H736</f>
        <v>41231.269999999997</v>
      </c>
      <c r="B736">
        <f>'PSM output'!I736</f>
        <v>41953.81</v>
      </c>
      <c r="C736">
        <f>'PSM output'!J736</f>
        <v>42676.36</v>
      </c>
      <c r="D736">
        <f>'PSM output'!K736</f>
        <v>43398.89</v>
      </c>
      <c r="E736">
        <f>'PSM output'!L736</f>
        <v>44121.440000000002</v>
      </c>
      <c r="F736">
        <f>'PSM output'!M736</f>
        <v>44843.98</v>
      </c>
    </row>
    <row r="737" spans="1:6" x14ac:dyDescent="0.3">
      <c r="A737">
        <f>'PSM output'!H737</f>
        <v>39968.370000000003</v>
      </c>
      <c r="B737">
        <f>'PSM output'!I737</f>
        <v>40982.54</v>
      </c>
      <c r="C737">
        <f>'PSM output'!J737</f>
        <v>41996.72</v>
      </c>
      <c r="D737">
        <f>'PSM output'!K737</f>
        <v>43010.89</v>
      </c>
      <c r="E737">
        <f>'PSM output'!L737</f>
        <v>44025.06</v>
      </c>
      <c r="F737">
        <f>'PSM output'!M737</f>
        <v>45039.23</v>
      </c>
    </row>
    <row r="738" spans="1:6" x14ac:dyDescent="0.3">
      <c r="A738">
        <f>'PSM output'!H738</f>
        <v>42181.63</v>
      </c>
      <c r="B738">
        <f>'PSM output'!I738</f>
        <v>42758.87</v>
      </c>
      <c r="C738">
        <f>'PSM output'!J738</f>
        <v>43336.11</v>
      </c>
      <c r="D738">
        <f>'PSM output'!K738</f>
        <v>43913.35</v>
      </c>
      <c r="E738">
        <f>'PSM output'!L738</f>
        <v>44490.59</v>
      </c>
      <c r="F738">
        <f>'PSM output'!M738</f>
        <v>45067.83</v>
      </c>
    </row>
    <row r="739" spans="1:6" x14ac:dyDescent="0.3">
      <c r="A739">
        <f>'PSM output'!H739</f>
        <v>40719.949999999997</v>
      </c>
      <c r="B739">
        <f>'PSM output'!I739</f>
        <v>41602.57</v>
      </c>
      <c r="C739">
        <f>'PSM output'!J739</f>
        <v>42485.19</v>
      </c>
      <c r="D739">
        <f>'PSM output'!K739</f>
        <v>43367.81</v>
      </c>
      <c r="E739">
        <f>'PSM output'!L739</f>
        <v>44250.43</v>
      </c>
      <c r="F739">
        <f>'PSM output'!M739</f>
        <v>45133.05</v>
      </c>
    </row>
    <row r="740" spans="1:6" x14ac:dyDescent="0.3">
      <c r="A740">
        <f>'PSM output'!H740</f>
        <v>41348.5</v>
      </c>
      <c r="B740">
        <f>'PSM output'!I740</f>
        <v>42121.91</v>
      </c>
      <c r="C740">
        <f>'PSM output'!J740</f>
        <v>42895.31</v>
      </c>
      <c r="D740">
        <f>'PSM output'!K740</f>
        <v>43668.72</v>
      </c>
      <c r="E740">
        <f>'PSM output'!L740</f>
        <v>44442.13</v>
      </c>
      <c r="F740">
        <f>'PSM output'!M740</f>
        <v>45215.54</v>
      </c>
    </row>
    <row r="741" spans="1:6" x14ac:dyDescent="0.3">
      <c r="A741">
        <f>'PSM output'!H741</f>
        <v>42176.38</v>
      </c>
      <c r="B741">
        <f>'PSM output'!I741</f>
        <v>42790.05</v>
      </c>
      <c r="C741">
        <f>'PSM output'!J741</f>
        <v>43403.71</v>
      </c>
      <c r="D741">
        <f>'PSM output'!K741</f>
        <v>44017.38</v>
      </c>
      <c r="E741">
        <f>'PSM output'!L741</f>
        <v>44631.05</v>
      </c>
      <c r="F741">
        <f>'PSM output'!M741</f>
        <v>45244.71</v>
      </c>
    </row>
    <row r="742" spans="1:6" x14ac:dyDescent="0.3">
      <c r="A742">
        <f>'PSM output'!H742</f>
        <v>42826.44</v>
      </c>
      <c r="B742">
        <f>'PSM output'!I742</f>
        <v>43310.94</v>
      </c>
      <c r="C742">
        <f>'PSM output'!J742</f>
        <v>43795.44</v>
      </c>
      <c r="D742">
        <f>'PSM output'!K742</f>
        <v>44279.94</v>
      </c>
      <c r="E742">
        <f>'PSM output'!L742</f>
        <v>44764.44</v>
      </c>
      <c r="F742">
        <f>'PSM output'!M742</f>
        <v>45248.94</v>
      </c>
    </row>
    <row r="743" spans="1:6" x14ac:dyDescent="0.3">
      <c r="A743">
        <f>'PSM output'!H743</f>
        <v>41870.019999999997</v>
      </c>
      <c r="B743">
        <f>'PSM output'!I743</f>
        <v>42595.69</v>
      </c>
      <c r="C743">
        <f>'PSM output'!J743</f>
        <v>43321.36</v>
      </c>
      <c r="D743">
        <f>'PSM output'!K743</f>
        <v>44047.040000000001</v>
      </c>
      <c r="E743">
        <f>'PSM output'!L743</f>
        <v>44772.71</v>
      </c>
      <c r="F743">
        <f>'PSM output'!M743</f>
        <v>45498.39</v>
      </c>
    </row>
    <row r="744" spans="1:6" x14ac:dyDescent="0.3">
      <c r="A744">
        <f>'PSM output'!H744</f>
        <v>41012.160000000003</v>
      </c>
      <c r="B744">
        <f>'PSM output'!I744</f>
        <v>41963.74</v>
      </c>
      <c r="C744">
        <f>'PSM output'!J744</f>
        <v>42915.31</v>
      </c>
      <c r="D744">
        <f>'PSM output'!K744</f>
        <v>43866.89</v>
      </c>
      <c r="E744">
        <f>'PSM output'!L744</f>
        <v>44818.46</v>
      </c>
      <c r="F744">
        <f>'PSM output'!M744</f>
        <v>45770.04</v>
      </c>
    </row>
    <row r="745" spans="1:6" x14ac:dyDescent="0.3">
      <c r="A745">
        <f>'PSM output'!H745</f>
        <v>41125.39</v>
      </c>
      <c r="B745">
        <f>'PSM output'!I745</f>
        <v>42055.82</v>
      </c>
      <c r="C745">
        <f>'PSM output'!J745</f>
        <v>42986.26</v>
      </c>
      <c r="D745">
        <f>'PSM output'!K745</f>
        <v>43916.7</v>
      </c>
      <c r="E745">
        <f>'PSM output'!L745</f>
        <v>44847.13</v>
      </c>
      <c r="F745">
        <f>'PSM output'!M745</f>
        <v>45777.56</v>
      </c>
    </row>
    <row r="746" spans="1:6" x14ac:dyDescent="0.3">
      <c r="A746">
        <f>'PSM output'!H746</f>
        <v>42003.08</v>
      </c>
      <c r="B746">
        <f>'PSM output'!I746</f>
        <v>42762.97</v>
      </c>
      <c r="C746">
        <f>'PSM output'!J746</f>
        <v>43522.87</v>
      </c>
      <c r="D746">
        <f>'PSM output'!K746</f>
        <v>44282.76</v>
      </c>
      <c r="E746">
        <f>'PSM output'!L746</f>
        <v>45042.66</v>
      </c>
      <c r="F746">
        <f>'PSM output'!M746</f>
        <v>45802.55</v>
      </c>
    </row>
    <row r="747" spans="1:6" x14ac:dyDescent="0.3">
      <c r="A747">
        <f>'PSM output'!H747</f>
        <v>41678.769999999997</v>
      </c>
      <c r="B747">
        <f>'PSM output'!I747</f>
        <v>42525.02</v>
      </c>
      <c r="C747">
        <f>'PSM output'!J747</f>
        <v>43371.27</v>
      </c>
      <c r="D747">
        <f>'PSM output'!K747</f>
        <v>44217.53</v>
      </c>
      <c r="E747">
        <f>'PSM output'!L747</f>
        <v>45063.79</v>
      </c>
      <c r="F747">
        <f>'PSM output'!M747</f>
        <v>45910.04</v>
      </c>
    </row>
    <row r="748" spans="1:6" x14ac:dyDescent="0.3">
      <c r="A748">
        <f>'PSM output'!H748</f>
        <v>40309.64</v>
      </c>
      <c r="B748">
        <f>'PSM output'!I748</f>
        <v>41438.44</v>
      </c>
      <c r="C748">
        <f>'PSM output'!J748</f>
        <v>42567.25</v>
      </c>
      <c r="D748">
        <f>'PSM output'!K748</f>
        <v>43696.05</v>
      </c>
      <c r="E748">
        <f>'PSM output'!L748</f>
        <v>44824.85</v>
      </c>
      <c r="F748">
        <f>'PSM output'!M748</f>
        <v>45953.65</v>
      </c>
    </row>
    <row r="749" spans="1:6" x14ac:dyDescent="0.3">
      <c r="A749">
        <f>'PSM output'!H749</f>
        <v>41625.17</v>
      </c>
      <c r="B749">
        <f>'PSM output'!I749</f>
        <v>42495.71</v>
      </c>
      <c r="C749">
        <f>'PSM output'!J749</f>
        <v>43366.26</v>
      </c>
      <c r="D749">
        <f>'PSM output'!K749</f>
        <v>44236.800000000003</v>
      </c>
      <c r="E749">
        <f>'PSM output'!L749</f>
        <v>45107.35</v>
      </c>
      <c r="F749">
        <f>'PSM output'!M749</f>
        <v>45977.89</v>
      </c>
    </row>
    <row r="750" spans="1:6" x14ac:dyDescent="0.3">
      <c r="A750">
        <f>'PSM output'!H750</f>
        <v>42493.77</v>
      </c>
      <c r="B750">
        <f>'PSM output'!I750</f>
        <v>43204.39</v>
      </c>
      <c r="C750">
        <f>'PSM output'!J750</f>
        <v>43915.01</v>
      </c>
      <c r="D750">
        <f>'PSM output'!K750</f>
        <v>44625.63</v>
      </c>
      <c r="E750">
        <f>'PSM output'!L750</f>
        <v>45336.25</v>
      </c>
      <c r="F750">
        <f>'PSM output'!M750</f>
        <v>46046.87</v>
      </c>
    </row>
    <row r="751" spans="1:6" x14ac:dyDescent="0.3">
      <c r="A751">
        <f>'PSM output'!H751</f>
        <v>43092.12</v>
      </c>
      <c r="B751">
        <f>'PSM output'!I751</f>
        <v>43694.31</v>
      </c>
      <c r="C751">
        <f>'PSM output'!J751</f>
        <v>44296.5</v>
      </c>
      <c r="D751">
        <f>'PSM output'!K751</f>
        <v>44898.69</v>
      </c>
      <c r="E751">
        <f>'PSM output'!L751</f>
        <v>45500.88</v>
      </c>
      <c r="F751">
        <f>'PSM output'!M751</f>
        <v>46103.07</v>
      </c>
    </row>
    <row r="752" spans="1:6" x14ac:dyDescent="0.3">
      <c r="A752">
        <f>'PSM output'!H752</f>
        <v>40985.31</v>
      </c>
      <c r="B752">
        <f>'PSM output'!I752</f>
        <v>42010.02</v>
      </c>
      <c r="C752">
        <f>'PSM output'!J752</f>
        <v>43034.720000000001</v>
      </c>
      <c r="D752">
        <f>'PSM output'!K752</f>
        <v>44059.43</v>
      </c>
      <c r="E752">
        <f>'PSM output'!L752</f>
        <v>45084.13</v>
      </c>
      <c r="F752">
        <f>'PSM output'!M752</f>
        <v>46108.84</v>
      </c>
    </row>
    <row r="753" spans="1:6" x14ac:dyDescent="0.3">
      <c r="A753">
        <f>'PSM output'!H753</f>
        <v>41219.56</v>
      </c>
      <c r="B753">
        <f>'PSM output'!I753</f>
        <v>42199.8</v>
      </c>
      <c r="C753">
        <f>'PSM output'!J753</f>
        <v>43180.04</v>
      </c>
      <c r="D753">
        <f>'PSM output'!K753</f>
        <v>44160.28</v>
      </c>
      <c r="E753">
        <f>'PSM output'!L753</f>
        <v>45140.52</v>
      </c>
      <c r="F753">
        <f>'PSM output'!M753</f>
        <v>46120.76</v>
      </c>
    </row>
    <row r="754" spans="1:6" x14ac:dyDescent="0.3">
      <c r="A754">
        <f>'PSM output'!H754</f>
        <v>40124.449999999997</v>
      </c>
      <c r="B754">
        <f>'PSM output'!I754</f>
        <v>41328.550000000003</v>
      </c>
      <c r="C754">
        <f>'PSM output'!J754</f>
        <v>42532.66</v>
      </c>
      <c r="D754">
        <f>'PSM output'!K754</f>
        <v>43736.77</v>
      </c>
      <c r="E754">
        <f>'PSM output'!L754</f>
        <v>44940.88</v>
      </c>
      <c r="F754">
        <f>'PSM output'!M754</f>
        <v>46144.99</v>
      </c>
    </row>
    <row r="755" spans="1:6" x14ac:dyDescent="0.3">
      <c r="A755">
        <f>'PSM output'!H755</f>
        <v>42646.64</v>
      </c>
      <c r="B755">
        <f>'PSM output'!I755</f>
        <v>43347.09</v>
      </c>
      <c r="C755">
        <f>'PSM output'!J755</f>
        <v>44047.54</v>
      </c>
      <c r="D755">
        <f>'PSM output'!K755</f>
        <v>44747.99</v>
      </c>
      <c r="E755">
        <f>'PSM output'!L755</f>
        <v>45448.44</v>
      </c>
      <c r="F755">
        <f>'PSM output'!M755</f>
        <v>46148.89</v>
      </c>
    </row>
    <row r="756" spans="1:6" x14ac:dyDescent="0.3">
      <c r="A756">
        <f>'PSM output'!H756</f>
        <v>42300.28</v>
      </c>
      <c r="B756">
        <f>'PSM output'!I756</f>
        <v>43073.83</v>
      </c>
      <c r="C756">
        <f>'PSM output'!J756</f>
        <v>43847.38</v>
      </c>
      <c r="D756">
        <f>'PSM output'!K756</f>
        <v>44620.93</v>
      </c>
      <c r="E756">
        <f>'PSM output'!L756</f>
        <v>45394.47</v>
      </c>
      <c r="F756">
        <f>'PSM output'!M756</f>
        <v>46168.02</v>
      </c>
    </row>
    <row r="757" spans="1:6" x14ac:dyDescent="0.3">
      <c r="A757">
        <f>'PSM output'!H757</f>
        <v>40593.089999999997</v>
      </c>
      <c r="B757">
        <f>'PSM output'!I757</f>
        <v>41718.18</v>
      </c>
      <c r="C757">
        <f>'PSM output'!J757</f>
        <v>42843.27</v>
      </c>
      <c r="D757">
        <f>'PSM output'!K757</f>
        <v>43968.35</v>
      </c>
      <c r="E757">
        <f>'PSM output'!L757</f>
        <v>45093.43</v>
      </c>
      <c r="F757">
        <f>'PSM output'!M757</f>
        <v>46218.52</v>
      </c>
    </row>
    <row r="758" spans="1:6" x14ac:dyDescent="0.3">
      <c r="A758">
        <f>'PSM output'!H758</f>
        <v>42115.54</v>
      </c>
      <c r="B758">
        <f>'PSM output'!I758</f>
        <v>42936.51</v>
      </c>
      <c r="C758">
        <f>'PSM output'!J758</f>
        <v>43757.48</v>
      </c>
      <c r="D758">
        <f>'PSM output'!K758</f>
        <v>44578.46</v>
      </c>
      <c r="E758">
        <f>'PSM output'!L758</f>
        <v>45399.43</v>
      </c>
      <c r="F758">
        <f>'PSM output'!M758</f>
        <v>46220.4</v>
      </c>
    </row>
    <row r="759" spans="1:6" x14ac:dyDescent="0.3">
      <c r="A759">
        <f>'PSM output'!H759</f>
        <v>42313.73</v>
      </c>
      <c r="B759">
        <f>'PSM output'!I759</f>
        <v>43096.99</v>
      </c>
      <c r="C759">
        <f>'PSM output'!J759</f>
        <v>43880.25</v>
      </c>
      <c r="D759">
        <f>'PSM output'!K759</f>
        <v>44663.51</v>
      </c>
      <c r="E759">
        <f>'PSM output'!L759</f>
        <v>45446.78</v>
      </c>
      <c r="F759">
        <f>'PSM output'!M759</f>
        <v>46230.04</v>
      </c>
    </row>
    <row r="760" spans="1:6" x14ac:dyDescent="0.3">
      <c r="A760">
        <f>'PSM output'!H760</f>
        <v>39627.71</v>
      </c>
      <c r="B760">
        <f>'PSM output'!I760</f>
        <v>40952.14</v>
      </c>
      <c r="C760">
        <f>'PSM output'!J760</f>
        <v>42276.57</v>
      </c>
      <c r="D760">
        <f>'PSM output'!K760</f>
        <v>43601</v>
      </c>
      <c r="E760">
        <f>'PSM output'!L760</f>
        <v>44925.43</v>
      </c>
      <c r="F760">
        <f>'PSM output'!M760</f>
        <v>46249.87</v>
      </c>
    </row>
    <row r="761" spans="1:6" x14ac:dyDescent="0.3">
      <c r="A761">
        <f>'PSM output'!H761</f>
        <v>42036.52</v>
      </c>
      <c r="B761">
        <f>'PSM output'!I761</f>
        <v>42906.92</v>
      </c>
      <c r="C761">
        <f>'PSM output'!J761</f>
        <v>43777.32</v>
      </c>
      <c r="D761">
        <f>'PSM output'!K761</f>
        <v>44647.71</v>
      </c>
      <c r="E761">
        <f>'PSM output'!L761</f>
        <v>45518.11</v>
      </c>
      <c r="F761">
        <f>'PSM output'!M761</f>
        <v>46388.51</v>
      </c>
    </row>
    <row r="762" spans="1:6" x14ac:dyDescent="0.3">
      <c r="A762">
        <f>'PSM output'!H762</f>
        <v>42290.49</v>
      </c>
      <c r="B762">
        <f>'PSM output'!I762</f>
        <v>43117.54</v>
      </c>
      <c r="C762">
        <f>'PSM output'!J762</f>
        <v>43944.57</v>
      </c>
      <c r="D762">
        <f>'PSM output'!K762</f>
        <v>44771.62</v>
      </c>
      <c r="E762">
        <f>'PSM output'!L762</f>
        <v>45598.66</v>
      </c>
      <c r="F762">
        <f>'PSM output'!M762</f>
        <v>46425.7</v>
      </c>
    </row>
    <row r="763" spans="1:6" x14ac:dyDescent="0.3">
      <c r="A763">
        <f>'PSM output'!H763</f>
        <v>41864.32</v>
      </c>
      <c r="B763">
        <f>'PSM output'!I763</f>
        <v>42780.26</v>
      </c>
      <c r="C763">
        <f>'PSM output'!J763</f>
        <v>43696.19</v>
      </c>
      <c r="D763">
        <f>'PSM output'!K763</f>
        <v>44612.13</v>
      </c>
      <c r="E763">
        <f>'PSM output'!L763</f>
        <v>45528.07</v>
      </c>
      <c r="F763">
        <f>'PSM output'!M763</f>
        <v>46444</v>
      </c>
    </row>
    <row r="764" spans="1:6" x14ac:dyDescent="0.3">
      <c r="A764">
        <f>'PSM output'!H764</f>
        <v>42732.02</v>
      </c>
      <c r="B764">
        <f>'PSM output'!I764</f>
        <v>43495.17</v>
      </c>
      <c r="C764">
        <f>'PSM output'!J764</f>
        <v>44258.32</v>
      </c>
      <c r="D764">
        <f>'PSM output'!K764</f>
        <v>45021.48</v>
      </c>
      <c r="E764">
        <f>'PSM output'!L764</f>
        <v>45784.63</v>
      </c>
      <c r="F764">
        <f>'PSM output'!M764</f>
        <v>46547.79</v>
      </c>
    </row>
    <row r="765" spans="1:6" x14ac:dyDescent="0.3">
      <c r="A765">
        <f>'PSM output'!H765</f>
        <v>44254.98</v>
      </c>
      <c r="B765">
        <f>'PSM output'!I765</f>
        <v>44724.2</v>
      </c>
      <c r="C765">
        <f>'PSM output'!J765</f>
        <v>45193.42</v>
      </c>
      <c r="D765">
        <f>'PSM output'!K765</f>
        <v>45662.64</v>
      </c>
      <c r="E765">
        <f>'PSM output'!L765</f>
        <v>46131.86</v>
      </c>
      <c r="F765">
        <f>'PSM output'!M765</f>
        <v>46601.08</v>
      </c>
    </row>
    <row r="766" spans="1:6" x14ac:dyDescent="0.3">
      <c r="A766">
        <f>'PSM output'!H766</f>
        <v>41774.839999999997</v>
      </c>
      <c r="B766">
        <f>'PSM output'!I766</f>
        <v>42755.21</v>
      </c>
      <c r="C766">
        <f>'PSM output'!J766</f>
        <v>43735.58</v>
      </c>
      <c r="D766">
        <f>'PSM output'!K766</f>
        <v>44715.96</v>
      </c>
      <c r="E766">
        <f>'PSM output'!L766</f>
        <v>45696.33</v>
      </c>
      <c r="F766">
        <f>'PSM output'!M766</f>
        <v>46676.7</v>
      </c>
    </row>
    <row r="767" spans="1:6" x14ac:dyDescent="0.3">
      <c r="A767">
        <f>'PSM output'!H767</f>
        <v>42822.95</v>
      </c>
      <c r="B767">
        <f>'PSM output'!I767</f>
        <v>43596.18</v>
      </c>
      <c r="C767">
        <f>'PSM output'!J767</f>
        <v>44369.41</v>
      </c>
      <c r="D767">
        <f>'PSM output'!K767</f>
        <v>45142.63</v>
      </c>
      <c r="E767">
        <f>'PSM output'!L767</f>
        <v>45915.86</v>
      </c>
      <c r="F767">
        <f>'PSM output'!M767</f>
        <v>46689.09</v>
      </c>
    </row>
    <row r="768" spans="1:6" x14ac:dyDescent="0.3">
      <c r="A768">
        <f>'PSM output'!H768</f>
        <v>43283.199999999997</v>
      </c>
      <c r="B768">
        <f>'PSM output'!I768</f>
        <v>43972.26</v>
      </c>
      <c r="C768">
        <f>'PSM output'!J768</f>
        <v>44661.33</v>
      </c>
      <c r="D768">
        <f>'PSM output'!K768</f>
        <v>45350.400000000001</v>
      </c>
      <c r="E768">
        <f>'PSM output'!L768</f>
        <v>46039.46</v>
      </c>
      <c r="F768">
        <f>'PSM output'!M768</f>
        <v>46728.54</v>
      </c>
    </row>
    <row r="769" spans="1:6" x14ac:dyDescent="0.3">
      <c r="A769">
        <f>'PSM output'!H769</f>
        <v>43453.95</v>
      </c>
      <c r="B769">
        <f>'PSM output'!I769</f>
        <v>44130.39</v>
      </c>
      <c r="C769">
        <f>'PSM output'!J769</f>
        <v>44806.83</v>
      </c>
      <c r="D769">
        <f>'PSM output'!K769</f>
        <v>45483.27</v>
      </c>
      <c r="E769">
        <f>'PSM output'!L769</f>
        <v>46159.71</v>
      </c>
      <c r="F769">
        <f>'PSM output'!M769</f>
        <v>46836.15</v>
      </c>
    </row>
    <row r="770" spans="1:6" x14ac:dyDescent="0.3">
      <c r="A770">
        <f>'PSM output'!H770</f>
        <v>42878.42</v>
      </c>
      <c r="B770">
        <f>'PSM output'!I770</f>
        <v>43682.27</v>
      </c>
      <c r="C770">
        <f>'PSM output'!J770</f>
        <v>44486.11</v>
      </c>
      <c r="D770">
        <f>'PSM output'!K770</f>
        <v>45289.95</v>
      </c>
      <c r="E770">
        <f>'PSM output'!L770</f>
        <v>46093.8</v>
      </c>
      <c r="F770">
        <f>'PSM output'!M770</f>
        <v>46897.64</v>
      </c>
    </row>
    <row r="771" spans="1:6" x14ac:dyDescent="0.3">
      <c r="A771">
        <f>'PSM output'!H771</f>
        <v>43095.95</v>
      </c>
      <c r="B771">
        <f>'PSM output'!I771</f>
        <v>43873.03</v>
      </c>
      <c r="C771">
        <f>'PSM output'!J771</f>
        <v>44650.11</v>
      </c>
      <c r="D771">
        <f>'PSM output'!K771</f>
        <v>45427.19</v>
      </c>
      <c r="E771">
        <f>'PSM output'!L771</f>
        <v>46204.27</v>
      </c>
      <c r="F771">
        <f>'PSM output'!M771</f>
        <v>46981.35</v>
      </c>
    </row>
    <row r="772" spans="1:6" x14ac:dyDescent="0.3">
      <c r="A772">
        <f>'PSM output'!H772</f>
        <v>41219.42</v>
      </c>
      <c r="B772">
        <f>'PSM output'!I772</f>
        <v>42389.77</v>
      </c>
      <c r="C772">
        <f>'PSM output'!J772</f>
        <v>43560.11</v>
      </c>
      <c r="D772">
        <f>'PSM output'!K772</f>
        <v>44730.45</v>
      </c>
      <c r="E772">
        <f>'PSM output'!L772</f>
        <v>45900.79</v>
      </c>
      <c r="F772">
        <f>'PSM output'!M772</f>
        <v>47071.14</v>
      </c>
    </row>
    <row r="773" spans="1:6" x14ac:dyDescent="0.3">
      <c r="A773">
        <f>'PSM output'!H773</f>
        <v>44339.21</v>
      </c>
      <c r="B773">
        <f>'PSM output'!I773</f>
        <v>44900.92</v>
      </c>
      <c r="C773">
        <f>'PSM output'!J773</f>
        <v>45462.63</v>
      </c>
      <c r="D773">
        <f>'PSM output'!K773</f>
        <v>46024.34</v>
      </c>
      <c r="E773">
        <f>'PSM output'!L773</f>
        <v>46586.05</v>
      </c>
      <c r="F773">
        <f>'PSM output'!M773</f>
        <v>47147.76</v>
      </c>
    </row>
    <row r="774" spans="1:6" x14ac:dyDescent="0.3">
      <c r="A774">
        <f>'PSM output'!H774</f>
        <v>43604.26</v>
      </c>
      <c r="B774">
        <f>'PSM output'!I774</f>
        <v>44324.71</v>
      </c>
      <c r="C774">
        <f>'PSM output'!J774</f>
        <v>45045.16</v>
      </c>
      <c r="D774">
        <f>'PSM output'!K774</f>
        <v>45765.61</v>
      </c>
      <c r="E774">
        <f>'PSM output'!L774</f>
        <v>46486.06</v>
      </c>
      <c r="F774">
        <f>'PSM output'!M774</f>
        <v>47206.51</v>
      </c>
    </row>
    <row r="775" spans="1:6" x14ac:dyDescent="0.3">
      <c r="A775">
        <f>'PSM output'!H775</f>
        <v>44450.43</v>
      </c>
      <c r="B775">
        <f>'PSM output'!I775</f>
        <v>45018.720000000001</v>
      </c>
      <c r="C775">
        <f>'PSM output'!J775</f>
        <v>45587.01</v>
      </c>
      <c r="D775">
        <f>'PSM output'!K775</f>
        <v>46155.3</v>
      </c>
      <c r="E775">
        <f>'PSM output'!L775</f>
        <v>46723.58</v>
      </c>
      <c r="F775">
        <f>'PSM output'!M775</f>
        <v>47291.87</v>
      </c>
    </row>
    <row r="776" spans="1:6" x14ac:dyDescent="0.3">
      <c r="A776">
        <f>'PSM output'!H776</f>
        <v>43269.45</v>
      </c>
      <c r="B776">
        <f>'PSM output'!I776</f>
        <v>44083.27</v>
      </c>
      <c r="C776">
        <f>'PSM output'!J776</f>
        <v>44897.07</v>
      </c>
      <c r="D776">
        <f>'PSM output'!K776</f>
        <v>45710.89</v>
      </c>
      <c r="E776">
        <f>'PSM output'!L776</f>
        <v>46524.7</v>
      </c>
      <c r="F776">
        <f>'PSM output'!M776</f>
        <v>47338.51</v>
      </c>
    </row>
    <row r="777" spans="1:6" x14ac:dyDescent="0.3">
      <c r="A777">
        <f>'PSM output'!H777</f>
        <v>42402.8</v>
      </c>
      <c r="B777">
        <f>'PSM output'!I777</f>
        <v>43397.43</v>
      </c>
      <c r="C777">
        <f>'PSM output'!J777</f>
        <v>44392.06</v>
      </c>
      <c r="D777">
        <f>'PSM output'!K777</f>
        <v>45386.7</v>
      </c>
      <c r="E777">
        <f>'PSM output'!L777</f>
        <v>46381.32</v>
      </c>
      <c r="F777">
        <f>'PSM output'!M777</f>
        <v>47375.96</v>
      </c>
    </row>
    <row r="778" spans="1:6" x14ac:dyDescent="0.3">
      <c r="A778">
        <f>'PSM output'!H778</f>
        <v>41823.56</v>
      </c>
      <c r="B778">
        <f>'PSM output'!I778</f>
        <v>42943.519999999997</v>
      </c>
      <c r="C778">
        <f>'PSM output'!J778</f>
        <v>44063.47</v>
      </c>
      <c r="D778">
        <f>'PSM output'!K778</f>
        <v>45183.43</v>
      </c>
      <c r="E778">
        <f>'PSM output'!L778</f>
        <v>46303.38</v>
      </c>
      <c r="F778">
        <f>'PSM output'!M778</f>
        <v>47423.34</v>
      </c>
    </row>
    <row r="779" spans="1:6" x14ac:dyDescent="0.3">
      <c r="A779">
        <f>'PSM output'!H779</f>
        <v>41154.79</v>
      </c>
      <c r="B779">
        <f>'PSM output'!I779</f>
        <v>42424.66</v>
      </c>
      <c r="C779">
        <f>'PSM output'!J779</f>
        <v>43694.53</v>
      </c>
      <c r="D779">
        <f>'PSM output'!K779</f>
        <v>44964.4</v>
      </c>
      <c r="E779">
        <f>'PSM output'!L779</f>
        <v>46234.27</v>
      </c>
      <c r="F779">
        <f>'PSM output'!M779</f>
        <v>47504.14</v>
      </c>
    </row>
    <row r="780" spans="1:6" x14ac:dyDescent="0.3">
      <c r="A780">
        <f>'PSM output'!H780</f>
        <v>44065.84</v>
      </c>
      <c r="B780">
        <f>'PSM output'!I780</f>
        <v>44759.8</v>
      </c>
      <c r="C780">
        <f>'PSM output'!J780</f>
        <v>45453.77</v>
      </c>
      <c r="D780">
        <f>'PSM output'!K780</f>
        <v>46147.73</v>
      </c>
      <c r="E780">
        <f>'PSM output'!L780</f>
        <v>46841.69</v>
      </c>
      <c r="F780">
        <f>'PSM output'!M780</f>
        <v>47535.65</v>
      </c>
    </row>
    <row r="781" spans="1:6" x14ac:dyDescent="0.3">
      <c r="A781">
        <f>'PSM output'!H781</f>
        <v>43892.94</v>
      </c>
      <c r="B781">
        <f>'PSM output'!I781</f>
        <v>44635.68</v>
      </c>
      <c r="C781">
        <f>'PSM output'!J781</f>
        <v>45378.41</v>
      </c>
      <c r="D781">
        <f>'PSM output'!K781</f>
        <v>46121.15</v>
      </c>
      <c r="E781">
        <f>'PSM output'!L781</f>
        <v>46863.89</v>
      </c>
      <c r="F781">
        <f>'PSM output'!M781</f>
        <v>47606.63</v>
      </c>
    </row>
    <row r="782" spans="1:6" x14ac:dyDescent="0.3">
      <c r="A782">
        <f>'PSM output'!H782</f>
        <v>44096.68</v>
      </c>
      <c r="B782">
        <f>'PSM output'!I782</f>
        <v>44809.2</v>
      </c>
      <c r="C782">
        <f>'PSM output'!J782</f>
        <v>45521.71</v>
      </c>
      <c r="D782">
        <f>'PSM output'!K782</f>
        <v>46234.23</v>
      </c>
      <c r="E782">
        <f>'PSM output'!L782</f>
        <v>46946.74</v>
      </c>
      <c r="F782">
        <f>'PSM output'!M782</f>
        <v>47659.25</v>
      </c>
    </row>
    <row r="783" spans="1:6" x14ac:dyDescent="0.3">
      <c r="A783">
        <f>'PSM output'!H783</f>
        <v>44896.98</v>
      </c>
      <c r="B783">
        <f>'PSM output'!I783</f>
        <v>45450.04</v>
      </c>
      <c r="C783">
        <f>'PSM output'!J783</f>
        <v>46003.1</v>
      </c>
      <c r="D783">
        <f>'PSM output'!K783</f>
        <v>46556.17</v>
      </c>
      <c r="E783">
        <f>'PSM output'!L783</f>
        <v>47109.23</v>
      </c>
      <c r="F783">
        <f>'PSM output'!M783</f>
        <v>47662.29</v>
      </c>
    </row>
    <row r="784" spans="1:6" x14ac:dyDescent="0.3">
      <c r="A784">
        <f>'PSM output'!H784</f>
        <v>41822.17</v>
      </c>
      <c r="B784">
        <f>'PSM output'!I784</f>
        <v>42991.38</v>
      </c>
      <c r="C784">
        <f>'PSM output'!J784</f>
        <v>44160.58</v>
      </c>
      <c r="D784">
        <f>'PSM output'!K784</f>
        <v>45329.79</v>
      </c>
      <c r="E784">
        <f>'PSM output'!L784</f>
        <v>46499</v>
      </c>
      <c r="F784">
        <f>'PSM output'!M784</f>
        <v>47668.2</v>
      </c>
    </row>
    <row r="785" spans="1:6" x14ac:dyDescent="0.3">
      <c r="A785">
        <f>'PSM output'!H785</f>
        <v>42928.49</v>
      </c>
      <c r="B785">
        <f>'PSM output'!I785</f>
        <v>43882.26</v>
      </c>
      <c r="C785">
        <f>'PSM output'!J785</f>
        <v>44836.02</v>
      </c>
      <c r="D785">
        <f>'PSM output'!K785</f>
        <v>45789.79</v>
      </c>
      <c r="E785">
        <f>'PSM output'!L785</f>
        <v>46743.55</v>
      </c>
      <c r="F785">
        <f>'PSM output'!M785</f>
        <v>47697.32</v>
      </c>
    </row>
    <row r="786" spans="1:6" x14ac:dyDescent="0.3">
      <c r="A786">
        <f>'PSM output'!H786</f>
        <v>44031.32</v>
      </c>
      <c r="B786">
        <f>'PSM output'!I786</f>
        <v>44776.45</v>
      </c>
      <c r="C786">
        <f>'PSM output'!J786</f>
        <v>45521.58</v>
      </c>
      <c r="D786">
        <f>'PSM output'!K786</f>
        <v>46266.71</v>
      </c>
      <c r="E786">
        <f>'PSM output'!L786</f>
        <v>47011.839999999997</v>
      </c>
      <c r="F786">
        <f>'PSM output'!M786</f>
        <v>47756.97</v>
      </c>
    </row>
    <row r="787" spans="1:6" x14ac:dyDescent="0.3">
      <c r="A787">
        <f>'PSM output'!H787</f>
        <v>42221.39</v>
      </c>
      <c r="B787">
        <f>'PSM output'!I787</f>
        <v>43334.1</v>
      </c>
      <c r="C787">
        <f>'PSM output'!J787</f>
        <v>44446.81</v>
      </c>
      <c r="D787">
        <f>'PSM output'!K787</f>
        <v>45559.519999999997</v>
      </c>
      <c r="E787">
        <f>'PSM output'!L787</f>
        <v>46672.24</v>
      </c>
      <c r="F787">
        <f>'PSM output'!M787</f>
        <v>47784.95</v>
      </c>
    </row>
    <row r="788" spans="1:6" x14ac:dyDescent="0.3">
      <c r="A788">
        <f>'PSM output'!H788</f>
        <v>43713.43</v>
      </c>
      <c r="B788">
        <f>'PSM output'!I788</f>
        <v>44536.160000000003</v>
      </c>
      <c r="C788">
        <f>'PSM output'!J788</f>
        <v>45358.9</v>
      </c>
      <c r="D788">
        <f>'PSM output'!K788</f>
        <v>46181.64</v>
      </c>
      <c r="E788">
        <f>'PSM output'!L788</f>
        <v>47004.38</v>
      </c>
      <c r="F788">
        <f>'PSM output'!M788</f>
        <v>47827.12</v>
      </c>
    </row>
    <row r="789" spans="1:6" x14ac:dyDescent="0.3">
      <c r="A789">
        <f>'PSM output'!H789</f>
        <v>42498.720000000001</v>
      </c>
      <c r="B789">
        <f>'PSM output'!I789</f>
        <v>43591.4</v>
      </c>
      <c r="C789">
        <f>'PSM output'!J789</f>
        <v>44684.09</v>
      </c>
      <c r="D789">
        <f>'PSM output'!K789</f>
        <v>45776.77</v>
      </c>
      <c r="E789">
        <f>'PSM output'!L789</f>
        <v>46869.46</v>
      </c>
      <c r="F789">
        <f>'PSM output'!M789</f>
        <v>47962.14</v>
      </c>
    </row>
    <row r="790" spans="1:6" x14ac:dyDescent="0.3">
      <c r="A790">
        <f>'PSM output'!H790</f>
        <v>42297.58</v>
      </c>
      <c r="B790">
        <f>'PSM output'!I790</f>
        <v>43442.03</v>
      </c>
      <c r="C790">
        <f>'PSM output'!J790</f>
        <v>44586.49</v>
      </c>
      <c r="D790">
        <f>'PSM output'!K790</f>
        <v>45730.94</v>
      </c>
      <c r="E790">
        <f>'PSM output'!L790</f>
        <v>46875.39</v>
      </c>
      <c r="F790">
        <f>'PSM output'!M790</f>
        <v>48019.85</v>
      </c>
    </row>
    <row r="791" spans="1:6" x14ac:dyDescent="0.3">
      <c r="A791">
        <f>'PSM output'!H791</f>
        <v>43899.41</v>
      </c>
      <c r="B791">
        <f>'PSM output'!I791</f>
        <v>44761.43</v>
      </c>
      <c r="C791">
        <f>'PSM output'!J791</f>
        <v>45623.44</v>
      </c>
      <c r="D791">
        <f>'PSM output'!K791</f>
        <v>46485.46</v>
      </c>
      <c r="E791">
        <f>'PSM output'!L791</f>
        <v>47347.47</v>
      </c>
      <c r="F791">
        <f>'PSM output'!M791</f>
        <v>48209.48</v>
      </c>
    </row>
    <row r="792" spans="1:6" x14ac:dyDescent="0.3">
      <c r="A792">
        <f>'PSM output'!H792</f>
        <v>42384.47</v>
      </c>
      <c r="B792">
        <f>'PSM output'!I792</f>
        <v>43563.18</v>
      </c>
      <c r="C792">
        <f>'PSM output'!J792</f>
        <v>44741.89</v>
      </c>
      <c r="D792">
        <f>'PSM output'!K792</f>
        <v>45920.59</v>
      </c>
      <c r="E792">
        <f>'PSM output'!L792</f>
        <v>47099.3</v>
      </c>
      <c r="F792">
        <f>'PSM output'!M792</f>
        <v>48278.01</v>
      </c>
    </row>
    <row r="793" spans="1:6" x14ac:dyDescent="0.3">
      <c r="A793">
        <f>'PSM output'!H793</f>
        <v>42594.86</v>
      </c>
      <c r="B793">
        <f>'PSM output'!I793</f>
        <v>43738.239999999998</v>
      </c>
      <c r="C793">
        <f>'PSM output'!J793</f>
        <v>44881.63</v>
      </c>
      <c r="D793">
        <f>'PSM output'!K793</f>
        <v>46025.01</v>
      </c>
      <c r="E793">
        <f>'PSM output'!L793</f>
        <v>47168.39</v>
      </c>
      <c r="F793">
        <f>'PSM output'!M793</f>
        <v>48311.77</v>
      </c>
    </row>
    <row r="794" spans="1:6" x14ac:dyDescent="0.3">
      <c r="A794">
        <f>'PSM output'!H794</f>
        <v>42062.3</v>
      </c>
      <c r="B794">
        <f>'PSM output'!I794</f>
        <v>43326.41</v>
      </c>
      <c r="C794">
        <f>'PSM output'!J794</f>
        <v>44590.52</v>
      </c>
      <c r="D794">
        <f>'PSM output'!K794</f>
        <v>45854.63</v>
      </c>
      <c r="E794">
        <f>'PSM output'!L794</f>
        <v>47118.73</v>
      </c>
      <c r="F794">
        <f>'PSM output'!M794</f>
        <v>48382.84</v>
      </c>
    </row>
    <row r="795" spans="1:6" x14ac:dyDescent="0.3">
      <c r="A795">
        <f>'PSM output'!H795</f>
        <v>42160.11</v>
      </c>
      <c r="B795">
        <f>'PSM output'!I795</f>
        <v>43421</v>
      </c>
      <c r="C795">
        <f>'PSM output'!J795</f>
        <v>44681.9</v>
      </c>
      <c r="D795">
        <f>'PSM output'!K795</f>
        <v>45942.8</v>
      </c>
      <c r="E795">
        <f>'PSM output'!L795</f>
        <v>47203.7</v>
      </c>
      <c r="F795">
        <f>'PSM output'!M795</f>
        <v>48464.6</v>
      </c>
    </row>
    <row r="796" spans="1:6" x14ac:dyDescent="0.3">
      <c r="A796">
        <f>'PSM output'!H796</f>
        <v>44295.76</v>
      </c>
      <c r="B796">
        <f>'PSM output'!I796</f>
        <v>45135.86</v>
      </c>
      <c r="C796">
        <f>'PSM output'!J796</f>
        <v>45975.96</v>
      </c>
      <c r="D796">
        <f>'PSM output'!K796</f>
        <v>46816.06</v>
      </c>
      <c r="E796">
        <f>'PSM output'!L796</f>
        <v>47656.160000000003</v>
      </c>
      <c r="F796">
        <f>'PSM output'!M796</f>
        <v>48496.26</v>
      </c>
    </row>
    <row r="797" spans="1:6" x14ac:dyDescent="0.3">
      <c r="A797">
        <f>'PSM output'!H797</f>
        <v>43058.22</v>
      </c>
      <c r="B797">
        <f>'PSM output'!I797</f>
        <v>44151.48</v>
      </c>
      <c r="C797">
        <f>'PSM output'!J797</f>
        <v>45244.73</v>
      </c>
      <c r="D797">
        <f>'PSM output'!K797</f>
        <v>46337.99</v>
      </c>
      <c r="E797">
        <f>'PSM output'!L797</f>
        <v>47431.25</v>
      </c>
      <c r="F797">
        <f>'PSM output'!M797</f>
        <v>48524.5</v>
      </c>
    </row>
    <row r="798" spans="1:6" x14ac:dyDescent="0.3">
      <c r="A798">
        <f>'PSM output'!H798</f>
        <v>42853.69</v>
      </c>
      <c r="B798">
        <f>'PSM output'!I798</f>
        <v>43993.79</v>
      </c>
      <c r="C798">
        <f>'PSM output'!J798</f>
        <v>45133.89</v>
      </c>
      <c r="D798">
        <f>'PSM output'!K798</f>
        <v>46273.99</v>
      </c>
      <c r="E798">
        <f>'PSM output'!L798</f>
        <v>47414.1</v>
      </c>
      <c r="F798">
        <f>'PSM output'!M798</f>
        <v>48554.2</v>
      </c>
    </row>
    <row r="799" spans="1:6" x14ac:dyDescent="0.3">
      <c r="A799">
        <f>'PSM output'!H799</f>
        <v>45268.75</v>
      </c>
      <c r="B799">
        <f>'PSM output'!I799</f>
        <v>45926</v>
      </c>
      <c r="C799">
        <f>'PSM output'!J799</f>
        <v>46583.25</v>
      </c>
      <c r="D799">
        <f>'PSM output'!K799</f>
        <v>47240.5</v>
      </c>
      <c r="E799">
        <f>'PSM output'!L799</f>
        <v>47897.75</v>
      </c>
      <c r="F799">
        <f>'PSM output'!M799</f>
        <v>48555</v>
      </c>
    </row>
    <row r="800" spans="1:6" x14ac:dyDescent="0.3">
      <c r="A800">
        <f>'PSM output'!H800</f>
        <v>46017.87</v>
      </c>
      <c r="B800">
        <f>'PSM output'!I800</f>
        <v>46543.16</v>
      </c>
      <c r="C800">
        <f>'PSM output'!J800</f>
        <v>47068.45</v>
      </c>
      <c r="D800">
        <f>'PSM output'!K800</f>
        <v>47593.75</v>
      </c>
      <c r="E800">
        <f>'PSM output'!L800</f>
        <v>48119.040000000001</v>
      </c>
      <c r="F800">
        <f>'PSM output'!M800</f>
        <v>48644.33</v>
      </c>
    </row>
    <row r="801" spans="1:6" x14ac:dyDescent="0.3">
      <c r="A801">
        <f>'PSM output'!H801</f>
        <v>44299.55</v>
      </c>
      <c r="B801">
        <f>'PSM output'!I801</f>
        <v>45169.2</v>
      </c>
      <c r="C801">
        <f>'PSM output'!J801</f>
        <v>46038.83</v>
      </c>
      <c r="D801">
        <f>'PSM output'!K801</f>
        <v>46908.47</v>
      </c>
      <c r="E801">
        <f>'PSM output'!L801</f>
        <v>47778.11</v>
      </c>
      <c r="F801">
        <f>'PSM output'!M801</f>
        <v>48647.75</v>
      </c>
    </row>
    <row r="802" spans="1:6" x14ac:dyDescent="0.3">
      <c r="A802">
        <f>'PSM output'!H802</f>
        <v>41500.589999999997</v>
      </c>
      <c r="B802">
        <f>'PSM output'!I802</f>
        <v>42957.17</v>
      </c>
      <c r="C802">
        <f>'PSM output'!J802</f>
        <v>44413.760000000002</v>
      </c>
      <c r="D802">
        <f>'PSM output'!K802</f>
        <v>45870.34</v>
      </c>
      <c r="E802">
        <f>'PSM output'!L802</f>
        <v>47326.93</v>
      </c>
      <c r="F802">
        <f>'PSM output'!M802</f>
        <v>48783.51</v>
      </c>
    </row>
    <row r="803" spans="1:6" x14ac:dyDescent="0.3">
      <c r="A803">
        <f>'PSM output'!H803</f>
        <v>41992.56</v>
      </c>
      <c r="B803">
        <f>'PSM output'!I803</f>
        <v>43375.32</v>
      </c>
      <c r="C803">
        <f>'PSM output'!J803</f>
        <v>44758.09</v>
      </c>
      <c r="D803">
        <f>'PSM output'!K803</f>
        <v>46140.86</v>
      </c>
      <c r="E803">
        <f>'PSM output'!L803</f>
        <v>47523.62</v>
      </c>
      <c r="F803">
        <f>'PSM output'!M803</f>
        <v>48906.39</v>
      </c>
    </row>
    <row r="804" spans="1:6" x14ac:dyDescent="0.3">
      <c r="A804">
        <f>'PSM output'!H804</f>
        <v>43890.54</v>
      </c>
      <c r="B804">
        <f>'PSM output'!I804</f>
        <v>44895.94</v>
      </c>
      <c r="C804">
        <f>'PSM output'!J804</f>
        <v>45901.34</v>
      </c>
      <c r="D804">
        <f>'PSM output'!K804</f>
        <v>46906.73</v>
      </c>
      <c r="E804">
        <f>'PSM output'!L804</f>
        <v>47912.13</v>
      </c>
      <c r="F804">
        <f>'PSM output'!M804</f>
        <v>48917.53</v>
      </c>
    </row>
    <row r="805" spans="1:6" x14ac:dyDescent="0.3">
      <c r="A805">
        <f>'PSM output'!H805</f>
        <v>44333.73</v>
      </c>
      <c r="B805">
        <f>'PSM output'!I805</f>
        <v>45261.13</v>
      </c>
      <c r="C805">
        <f>'PSM output'!J805</f>
        <v>46188.54</v>
      </c>
      <c r="D805">
        <f>'PSM output'!K805</f>
        <v>47115.94</v>
      </c>
      <c r="E805">
        <f>'PSM output'!L805</f>
        <v>48043.35</v>
      </c>
      <c r="F805">
        <f>'PSM output'!M805</f>
        <v>48970.75</v>
      </c>
    </row>
    <row r="806" spans="1:6" x14ac:dyDescent="0.3">
      <c r="A806">
        <f>'PSM output'!H806</f>
        <v>44028.639999999999</v>
      </c>
      <c r="B806">
        <f>'PSM output'!I806</f>
        <v>45032.84</v>
      </c>
      <c r="C806">
        <f>'PSM output'!J806</f>
        <v>46037.05</v>
      </c>
      <c r="D806">
        <f>'PSM output'!K806</f>
        <v>47041.25</v>
      </c>
      <c r="E806">
        <f>'PSM output'!L806</f>
        <v>48045.45</v>
      </c>
      <c r="F806">
        <f>'PSM output'!M806</f>
        <v>49049.66</v>
      </c>
    </row>
    <row r="807" spans="1:6" x14ac:dyDescent="0.3">
      <c r="A807">
        <f>'PSM output'!H807</f>
        <v>45589.1</v>
      </c>
      <c r="B807">
        <f>'PSM output'!I807</f>
        <v>46281.95</v>
      </c>
      <c r="C807">
        <f>'PSM output'!J807</f>
        <v>46974.8</v>
      </c>
      <c r="D807">
        <f>'PSM output'!K807</f>
        <v>47667.64</v>
      </c>
      <c r="E807">
        <f>'PSM output'!L807</f>
        <v>48360.49</v>
      </c>
      <c r="F807">
        <f>'PSM output'!M807</f>
        <v>49053.34</v>
      </c>
    </row>
    <row r="808" spans="1:6" x14ac:dyDescent="0.3">
      <c r="A808">
        <f>'PSM output'!H808</f>
        <v>43664.01</v>
      </c>
      <c r="B808">
        <f>'PSM output'!I808</f>
        <v>44754.76</v>
      </c>
      <c r="C808">
        <f>'PSM output'!J808</f>
        <v>45845.52</v>
      </c>
      <c r="D808">
        <f>'PSM output'!K808</f>
        <v>46936.27</v>
      </c>
      <c r="E808">
        <f>'PSM output'!L808</f>
        <v>48027.03</v>
      </c>
      <c r="F808">
        <f>'PSM output'!M808</f>
        <v>49117.79</v>
      </c>
    </row>
    <row r="809" spans="1:6" x14ac:dyDescent="0.3">
      <c r="A809">
        <f>'PSM output'!H809</f>
        <v>42725.11</v>
      </c>
      <c r="B809">
        <f>'PSM output'!I809</f>
        <v>44006.98</v>
      </c>
      <c r="C809">
        <f>'PSM output'!J809</f>
        <v>45288.86</v>
      </c>
      <c r="D809">
        <f>'PSM output'!K809</f>
        <v>46570.74</v>
      </c>
      <c r="E809">
        <f>'PSM output'!L809</f>
        <v>47852.62</v>
      </c>
      <c r="F809">
        <f>'PSM output'!M809</f>
        <v>49134.5</v>
      </c>
    </row>
    <row r="810" spans="1:6" x14ac:dyDescent="0.3">
      <c r="A810">
        <f>'PSM output'!H810</f>
        <v>43927.34</v>
      </c>
      <c r="B810">
        <f>'PSM output'!I810</f>
        <v>44994.66</v>
      </c>
      <c r="C810">
        <f>'PSM output'!J810</f>
        <v>46061.97</v>
      </c>
      <c r="D810">
        <f>'PSM output'!K810</f>
        <v>47129.279999999999</v>
      </c>
      <c r="E810">
        <f>'PSM output'!L810</f>
        <v>48196.59</v>
      </c>
      <c r="F810">
        <f>'PSM output'!M810</f>
        <v>49263.9</v>
      </c>
    </row>
    <row r="811" spans="1:6" x14ac:dyDescent="0.3">
      <c r="A811">
        <f>'PSM output'!H811</f>
        <v>45525.59</v>
      </c>
      <c r="B811">
        <f>'PSM output'!I811</f>
        <v>46297.41</v>
      </c>
      <c r="C811">
        <f>'PSM output'!J811</f>
        <v>47069.23</v>
      </c>
      <c r="D811">
        <f>'PSM output'!K811</f>
        <v>47841.05</v>
      </c>
      <c r="E811">
        <f>'PSM output'!L811</f>
        <v>48612.87</v>
      </c>
      <c r="F811">
        <f>'PSM output'!M811</f>
        <v>49384.68</v>
      </c>
    </row>
    <row r="812" spans="1:6" x14ac:dyDescent="0.3">
      <c r="A812">
        <f>'PSM output'!H812</f>
        <v>42235.28</v>
      </c>
      <c r="B812">
        <f>'PSM output'!I812</f>
        <v>43679.23</v>
      </c>
      <c r="C812">
        <f>'PSM output'!J812</f>
        <v>45123.18</v>
      </c>
      <c r="D812">
        <f>'PSM output'!K812</f>
        <v>46567.13</v>
      </c>
      <c r="E812">
        <f>'PSM output'!L812</f>
        <v>48011.08</v>
      </c>
      <c r="F812">
        <f>'PSM output'!M812</f>
        <v>49455.03</v>
      </c>
    </row>
    <row r="813" spans="1:6" x14ac:dyDescent="0.3">
      <c r="A813">
        <f>'PSM output'!H813</f>
        <v>44648.13</v>
      </c>
      <c r="B813">
        <f>'PSM output'!I813</f>
        <v>45621.42</v>
      </c>
      <c r="C813">
        <f>'PSM output'!J813</f>
        <v>46594.71</v>
      </c>
      <c r="D813">
        <f>'PSM output'!K813</f>
        <v>47568</v>
      </c>
      <c r="E813">
        <f>'PSM output'!L813</f>
        <v>48541.29</v>
      </c>
      <c r="F813">
        <f>'PSM output'!M813</f>
        <v>49514.57</v>
      </c>
    </row>
    <row r="814" spans="1:6" x14ac:dyDescent="0.3">
      <c r="A814">
        <f>'PSM output'!H814</f>
        <v>44045.51</v>
      </c>
      <c r="B814">
        <f>'PSM output'!I814</f>
        <v>45175.93</v>
      </c>
      <c r="C814">
        <f>'PSM output'!J814</f>
        <v>46306.36</v>
      </c>
      <c r="D814">
        <f>'PSM output'!K814</f>
        <v>47436.78</v>
      </c>
      <c r="E814">
        <f>'PSM output'!L814</f>
        <v>48567.21</v>
      </c>
      <c r="F814">
        <f>'PSM output'!M814</f>
        <v>49697.63</v>
      </c>
    </row>
    <row r="815" spans="1:6" x14ac:dyDescent="0.3">
      <c r="A815">
        <f>'PSM output'!H815</f>
        <v>43388.88</v>
      </c>
      <c r="B815">
        <f>'PSM output'!I815</f>
        <v>44653.919999999998</v>
      </c>
      <c r="C815">
        <f>'PSM output'!J815</f>
        <v>45918.96</v>
      </c>
      <c r="D815">
        <f>'PSM output'!K815</f>
        <v>47183.99</v>
      </c>
      <c r="E815">
        <f>'PSM output'!L815</f>
        <v>48449.03</v>
      </c>
      <c r="F815">
        <f>'PSM output'!M815</f>
        <v>49714.07</v>
      </c>
    </row>
    <row r="816" spans="1:6" x14ac:dyDescent="0.3">
      <c r="A816">
        <f>'PSM output'!H816</f>
        <v>44132.32</v>
      </c>
      <c r="B816">
        <f>'PSM output'!I816</f>
        <v>45252.79</v>
      </c>
      <c r="C816">
        <f>'PSM output'!J816</f>
        <v>46373.27</v>
      </c>
      <c r="D816">
        <f>'PSM output'!K816</f>
        <v>47493.74</v>
      </c>
      <c r="E816">
        <f>'PSM output'!L816</f>
        <v>48614.21</v>
      </c>
      <c r="F816">
        <f>'PSM output'!M816</f>
        <v>49734.69</v>
      </c>
    </row>
    <row r="817" spans="1:6" x14ac:dyDescent="0.3">
      <c r="A817">
        <f>'PSM output'!H817</f>
        <v>43670.73</v>
      </c>
      <c r="B817">
        <f>'PSM output'!I817</f>
        <v>44908.66</v>
      </c>
      <c r="C817">
        <f>'PSM output'!J817</f>
        <v>46146.58</v>
      </c>
      <c r="D817">
        <f>'PSM output'!K817</f>
        <v>47384.5</v>
      </c>
      <c r="E817">
        <f>'PSM output'!L817</f>
        <v>48622.42</v>
      </c>
      <c r="F817">
        <f>'PSM output'!M817</f>
        <v>49860.34</v>
      </c>
    </row>
    <row r="818" spans="1:6" x14ac:dyDescent="0.3">
      <c r="A818">
        <f>'PSM output'!H818</f>
        <v>45499.16</v>
      </c>
      <c r="B818">
        <f>'PSM output'!I818</f>
        <v>46389.5</v>
      </c>
      <c r="C818">
        <f>'PSM output'!J818</f>
        <v>47279.839999999997</v>
      </c>
      <c r="D818">
        <f>'PSM output'!K818</f>
        <v>48170.19</v>
      </c>
      <c r="E818">
        <f>'PSM output'!L818</f>
        <v>49060.54</v>
      </c>
      <c r="F818">
        <f>'PSM output'!M818</f>
        <v>49950.879999999997</v>
      </c>
    </row>
    <row r="819" spans="1:6" x14ac:dyDescent="0.3">
      <c r="A819">
        <f>'PSM output'!H819</f>
        <v>45014.86</v>
      </c>
      <c r="B819">
        <f>'PSM output'!I819</f>
        <v>46018.080000000002</v>
      </c>
      <c r="C819">
        <f>'PSM output'!J819</f>
        <v>47021.3</v>
      </c>
      <c r="D819">
        <f>'PSM output'!K819</f>
        <v>48024.52</v>
      </c>
      <c r="E819">
        <f>'PSM output'!L819</f>
        <v>49027.73</v>
      </c>
      <c r="F819">
        <f>'PSM output'!M819</f>
        <v>50030.95</v>
      </c>
    </row>
    <row r="820" spans="1:6" x14ac:dyDescent="0.3">
      <c r="A820">
        <f>'PSM output'!H820</f>
        <v>43871.43</v>
      </c>
      <c r="B820">
        <f>'PSM output'!I820</f>
        <v>45108.61</v>
      </c>
      <c r="C820">
        <f>'PSM output'!J820</f>
        <v>46345.8</v>
      </c>
      <c r="D820">
        <f>'PSM output'!K820</f>
        <v>47582.98</v>
      </c>
      <c r="E820">
        <f>'PSM output'!L820</f>
        <v>48820.160000000003</v>
      </c>
      <c r="F820">
        <f>'PSM output'!M820</f>
        <v>50057.35</v>
      </c>
    </row>
    <row r="821" spans="1:6" x14ac:dyDescent="0.3">
      <c r="A821">
        <f>'PSM output'!H821</f>
        <v>44375.09</v>
      </c>
      <c r="B821">
        <f>'PSM output'!I821</f>
        <v>45527.32</v>
      </c>
      <c r="C821">
        <f>'PSM output'!J821</f>
        <v>46679.55</v>
      </c>
      <c r="D821">
        <f>'PSM output'!K821</f>
        <v>47831.79</v>
      </c>
      <c r="E821">
        <f>'PSM output'!L821</f>
        <v>48984.03</v>
      </c>
      <c r="F821">
        <f>'PSM output'!M821</f>
        <v>50136.26</v>
      </c>
    </row>
    <row r="822" spans="1:6" x14ac:dyDescent="0.3">
      <c r="A822">
        <f>'PSM output'!H822</f>
        <v>42913.47</v>
      </c>
      <c r="B822">
        <f>'PSM output'!I822</f>
        <v>44359.27</v>
      </c>
      <c r="C822">
        <f>'PSM output'!J822</f>
        <v>45805.07</v>
      </c>
      <c r="D822">
        <f>'PSM output'!K822</f>
        <v>47250.87</v>
      </c>
      <c r="E822">
        <f>'PSM output'!L822</f>
        <v>48696.67</v>
      </c>
      <c r="F822">
        <f>'PSM output'!M822</f>
        <v>50142.47</v>
      </c>
    </row>
    <row r="823" spans="1:6" x14ac:dyDescent="0.3">
      <c r="A823">
        <f>'PSM output'!H823</f>
        <v>43716.66</v>
      </c>
      <c r="B823">
        <f>'PSM output'!I823</f>
        <v>45010.09</v>
      </c>
      <c r="C823">
        <f>'PSM output'!J823</f>
        <v>46303.519999999997</v>
      </c>
      <c r="D823">
        <f>'PSM output'!K823</f>
        <v>47596.95</v>
      </c>
      <c r="E823">
        <f>'PSM output'!L823</f>
        <v>48890.38</v>
      </c>
      <c r="F823">
        <f>'PSM output'!M823</f>
        <v>50183.81</v>
      </c>
    </row>
    <row r="824" spans="1:6" x14ac:dyDescent="0.3">
      <c r="A824">
        <f>'PSM output'!H824</f>
        <v>44927.76</v>
      </c>
      <c r="B824">
        <f>'PSM output'!I824</f>
        <v>45982.14</v>
      </c>
      <c r="C824">
        <f>'PSM output'!J824</f>
        <v>47036.53</v>
      </c>
      <c r="D824">
        <f>'PSM output'!K824</f>
        <v>48090.91</v>
      </c>
      <c r="E824">
        <f>'PSM output'!L824</f>
        <v>49145.3</v>
      </c>
      <c r="F824">
        <f>'PSM output'!M824</f>
        <v>50199.68</v>
      </c>
    </row>
    <row r="825" spans="1:6" x14ac:dyDescent="0.3">
      <c r="A825">
        <f>'PSM output'!H825</f>
        <v>44967.8</v>
      </c>
      <c r="B825">
        <f>'PSM output'!I825</f>
        <v>46048.81</v>
      </c>
      <c r="C825">
        <f>'PSM output'!J825</f>
        <v>47129.82</v>
      </c>
      <c r="D825">
        <f>'PSM output'!K825</f>
        <v>48210.84</v>
      </c>
      <c r="E825">
        <f>'PSM output'!L825</f>
        <v>49291.85</v>
      </c>
      <c r="F825">
        <f>'PSM output'!M825</f>
        <v>50372.86</v>
      </c>
    </row>
    <row r="826" spans="1:6" x14ac:dyDescent="0.3">
      <c r="A826">
        <f>'PSM output'!H826</f>
        <v>43685.04</v>
      </c>
      <c r="B826">
        <f>'PSM output'!I826</f>
        <v>45023.3</v>
      </c>
      <c r="C826">
        <f>'PSM output'!J826</f>
        <v>46361.57</v>
      </c>
      <c r="D826">
        <f>'PSM output'!K826</f>
        <v>47699.83</v>
      </c>
      <c r="E826">
        <f>'PSM output'!L826</f>
        <v>49038.09</v>
      </c>
      <c r="F826">
        <f>'PSM output'!M826</f>
        <v>50376.36</v>
      </c>
    </row>
    <row r="827" spans="1:6" x14ac:dyDescent="0.3">
      <c r="A827">
        <f>'PSM output'!H827</f>
        <v>43436.71</v>
      </c>
      <c r="B827">
        <f>'PSM output'!I827</f>
        <v>44824.89</v>
      </c>
      <c r="C827">
        <f>'PSM output'!J827</f>
        <v>46213.07</v>
      </c>
      <c r="D827">
        <f>'PSM output'!K827</f>
        <v>47601.25</v>
      </c>
      <c r="E827">
        <f>'PSM output'!L827</f>
        <v>48989.43</v>
      </c>
      <c r="F827">
        <f>'PSM output'!M827</f>
        <v>50377.61</v>
      </c>
    </row>
    <row r="828" spans="1:6" x14ac:dyDescent="0.3">
      <c r="A828">
        <f>'PSM output'!H828</f>
        <v>45557.26</v>
      </c>
      <c r="B828">
        <f>'PSM output'!I828</f>
        <v>46531.5</v>
      </c>
      <c r="C828">
        <f>'PSM output'!J828</f>
        <v>47505.74</v>
      </c>
      <c r="D828">
        <f>'PSM output'!K828</f>
        <v>48479.98</v>
      </c>
      <c r="E828">
        <f>'PSM output'!L828</f>
        <v>49454.22</v>
      </c>
      <c r="F828">
        <f>'PSM output'!M828</f>
        <v>50428.46</v>
      </c>
    </row>
    <row r="829" spans="1:6" x14ac:dyDescent="0.3">
      <c r="A829">
        <f>'PSM output'!H829</f>
        <v>43462.29</v>
      </c>
      <c r="B829">
        <f>'PSM output'!I829</f>
        <v>44868.2</v>
      </c>
      <c r="C829">
        <f>'PSM output'!J829</f>
        <v>46274.12</v>
      </c>
      <c r="D829">
        <f>'PSM output'!K829</f>
        <v>47680.03</v>
      </c>
      <c r="E829">
        <f>'PSM output'!L829</f>
        <v>49085.94</v>
      </c>
      <c r="F829">
        <f>'PSM output'!M829</f>
        <v>50491.85</v>
      </c>
    </row>
    <row r="830" spans="1:6" x14ac:dyDescent="0.3">
      <c r="A830">
        <f>'PSM output'!H830</f>
        <v>43304.13</v>
      </c>
      <c r="B830">
        <f>'PSM output'!I830</f>
        <v>44746.720000000001</v>
      </c>
      <c r="C830">
        <f>'PSM output'!J830</f>
        <v>46189.31</v>
      </c>
      <c r="D830">
        <f>'PSM output'!K830</f>
        <v>47631.9</v>
      </c>
      <c r="E830">
        <f>'PSM output'!L830</f>
        <v>49074.49</v>
      </c>
      <c r="F830">
        <f>'PSM output'!M830</f>
        <v>50517.08</v>
      </c>
    </row>
    <row r="831" spans="1:6" x14ac:dyDescent="0.3">
      <c r="A831">
        <f>'PSM output'!H831</f>
        <v>45191.81</v>
      </c>
      <c r="B831">
        <f>'PSM output'!I831</f>
        <v>46289.68</v>
      </c>
      <c r="C831">
        <f>'PSM output'!J831</f>
        <v>47387.54</v>
      </c>
      <c r="D831">
        <f>'PSM output'!K831</f>
        <v>48485.4</v>
      </c>
      <c r="E831">
        <f>'PSM output'!L831</f>
        <v>49583.27</v>
      </c>
      <c r="F831">
        <f>'PSM output'!M831</f>
        <v>50681.13</v>
      </c>
    </row>
    <row r="832" spans="1:6" x14ac:dyDescent="0.3">
      <c r="A832">
        <f>'PSM output'!H832</f>
        <v>44630.69</v>
      </c>
      <c r="B832">
        <f>'PSM output'!I832</f>
        <v>45857.21</v>
      </c>
      <c r="C832">
        <f>'PSM output'!J832</f>
        <v>47083.73</v>
      </c>
      <c r="D832">
        <f>'PSM output'!K832</f>
        <v>48310.25</v>
      </c>
      <c r="E832">
        <f>'PSM output'!L832</f>
        <v>49536.77</v>
      </c>
      <c r="F832">
        <f>'PSM output'!M832</f>
        <v>50763.29</v>
      </c>
    </row>
    <row r="833" spans="1:6" x14ac:dyDescent="0.3">
      <c r="A833">
        <f>'PSM output'!H833</f>
        <v>44535.95</v>
      </c>
      <c r="B833">
        <f>'PSM output'!I833</f>
        <v>45787.34</v>
      </c>
      <c r="C833">
        <f>'PSM output'!J833</f>
        <v>47038.75</v>
      </c>
      <c r="D833">
        <f>'PSM output'!K833</f>
        <v>48290.14</v>
      </c>
      <c r="E833">
        <f>'PSM output'!L833</f>
        <v>49541.54</v>
      </c>
      <c r="F833">
        <f>'PSM output'!M833</f>
        <v>50792.94</v>
      </c>
    </row>
    <row r="834" spans="1:6" x14ac:dyDescent="0.3">
      <c r="A834">
        <f>'PSM output'!H834</f>
        <v>45943.97</v>
      </c>
      <c r="B834">
        <f>'PSM output'!I834</f>
        <v>46932.7</v>
      </c>
      <c r="C834">
        <f>'PSM output'!J834</f>
        <v>47921.43</v>
      </c>
      <c r="D834">
        <f>'PSM output'!K834</f>
        <v>48910.16</v>
      </c>
      <c r="E834">
        <f>'PSM output'!L834</f>
        <v>49898.89</v>
      </c>
      <c r="F834">
        <f>'PSM output'!M834</f>
        <v>50887.62</v>
      </c>
    </row>
    <row r="835" spans="1:6" x14ac:dyDescent="0.3">
      <c r="A835">
        <f>'PSM output'!H835</f>
        <v>42739.57</v>
      </c>
      <c r="B835">
        <f>'PSM output'!I835</f>
        <v>44372.75</v>
      </c>
      <c r="C835">
        <f>'PSM output'!J835</f>
        <v>46005.93</v>
      </c>
      <c r="D835">
        <f>'PSM output'!K835</f>
        <v>47639.12</v>
      </c>
      <c r="E835">
        <f>'PSM output'!L835</f>
        <v>49272.3</v>
      </c>
      <c r="F835">
        <f>'PSM output'!M835</f>
        <v>50905.48</v>
      </c>
    </row>
    <row r="836" spans="1:6" x14ac:dyDescent="0.3">
      <c r="A836">
        <f>'PSM output'!H836</f>
        <v>46866.06</v>
      </c>
      <c r="B836">
        <f>'PSM output'!I836</f>
        <v>47682.05</v>
      </c>
      <c r="C836">
        <f>'PSM output'!J836</f>
        <v>48498.04</v>
      </c>
      <c r="D836">
        <f>'PSM output'!K836</f>
        <v>49314.02</v>
      </c>
      <c r="E836">
        <f>'PSM output'!L836</f>
        <v>50130.01</v>
      </c>
      <c r="F836">
        <f>'PSM output'!M836</f>
        <v>50946</v>
      </c>
    </row>
    <row r="837" spans="1:6" x14ac:dyDescent="0.3">
      <c r="A837">
        <f>'PSM output'!H837</f>
        <v>46157.14</v>
      </c>
      <c r="B837">
        <f>'PSM output'!I837</f>
        <v>47127.360000000001</v>
      </c>
      <c r="C837">
        <f>'PSM output'!J837</f>
        <v>48097.58</v>
      </c>
      <c r="D837">
        <f>'PSM output'!K837</f>
        <v>49067.8</v>
      </c>
      <c r="E837">
        <f>'PSM output'!L837</f>
        <v>50038.01</v>
      </c>
      <c r="F837">
        <f>'PSM output'!M837</f>
        <v>51008.23</v>
      </c>
    </row>
    <row r="838" spans="1:6" x14ac:dyDescent="0.3">
      <c r="A838">
        <f>'PSM output'!H838</f>
        <v>44691.03</v>
      </c>
      <c r="B838">
        <f>'PSM output'!I838</f>
        <v>45972.71</v>
      </c>
      <c r="C838">
        <f>'PSM output'!J838</f>
        <v>47254.39</v>
      </c>
      <c r="D838">
        <f>'PSM output'!K838</f>
        <v>48536.07</v>
      </c>
      <c r="E838">
        <f>'PSM output'!L838</f>
        <v>49817.75</v>
      </c>
      <c r="F838">
        <f>'PSM output'!M838</f>
        <v>51099.43</v>
      </c>
    </row>
    <row r="839" spans="1:6" x14ac:dyDescent="0.3">
      <c r="A839">
        <f>'PSM output'!H839</f>
        <v>44019.55</v>
      </c>
      <c r="B839">
        <f>'PSM output'!I839</f>
        <v>45440.25</v>
      </c>
      <c r="C839">
        <f>'PSM output'!J839</f>
        <v>46860.95</v>
      </c>
      <c r="D839">
        <f>'PSM output'!K839</f>
        <v>48281.66</v>
      </c>
      <c r="E839">
        <f>'PSM output'!L839</f>
        <v>49702.36</v>
      </c>
      <c r="F839">
        <f>'PSM output'!M839</f>
        <v>51123.06</v>
      </c>
    </row>
    <row r="840" spans="1:6" x14ac:dyDescent="0.3">
      <c r="A840">
        <f>'PSM output'!H840</f>
        <v>46747.27</v>
      </c>
      <c r="B840">
        <f>'PSM output'!I840</f>
        <v>47661.52</v>
      </c>
      <c r="C840">
        <f>'PSM output'!J840</f>
        <v>48575.77</v>
      </c>
      <c r="D840">
        <f>'PSM output'!K840</f>
        <v>49490.02</v>
      </c>
      <c r="E840">
        <f>'PSM output'!L840</f>
        <v>50404.27</v>
      </c>
      <c r="F840">
        <f>'PSM output'!M840</f>
        <v>51318.52</v>
      </c>
    </row>
    <row r="841" spans="1:6" x14ac:dyDescent="0.3">
      <c r="A841">
        <f>'PSM output'!H841</f>
        <v>46572.160000000003</v>
      </c>
      <c r="B841">
        <f>'PSM output'!I841</f>
        <v>47538.93</v>
      </c>
      <c r="C841">
        <f>'PSM output'!J841</f>
        <v>48505.71</v>
      </c>
      <c r="D841">
        <f>'PSM output'!K841</f>
        <v>49472.480000000003</v>
      </c>
      <c r="E841">
        <f>'PSM output'!L841</f>
        <v>50439.26</v>
      </c>
      <c r="F841">
        <f>'PSM output'!M841</f>
        <v>51406.04</v>
      </c>
    </row>
    <row r="842" spans="1:6" x14ac:dyDescent="0.3">
      <c r="A842">
        <f>'PSM output'!H842</f>
        <v>47041.66</v>
      </c>
      <c r="B842">
        <f>'PSM output'!I842</f>
        <v>47920.14</v>
      </c>
      <c r="C842">
        <f>'PSM output'!J842</f>
        <v>48798.62</v>
      </c>
      <c r="D842">
        <f>'PSM output'!K842</f>
        <v>49677.1</v>
      </c>
      <c r="E842">
        <f>'PSM output'!L842</f>
        <v>50555.58</v>
      </c>
      <c r="F842">
        <f>'PSM output'!M842</f>
        <v>51434.06</v>
      </c>
    </row>
    <row r="843" spans="1:6" x14ac:dyDescent="0.3">
      <c r="A843">
        <f>'PSM output'!H843</f>
        <v>45028.7</v>
      </c>
      <c r="B843">
        <f>'PSM output'!I843</f>
        <v>46316.22</v>
      </c>
      <c r="C843">
        <f>'PSM output'!J843</f>
        <v>47603.74</v>
      </c>
      <c r="D843">
        <f>'PSM output'!K843</f>
        <v>48891.27</v>
      </c>
      <c r="E843">
        <f>'PSM output'!L843</f>
        <v>50178.79</v>
      </c>
      <c r="F843">
        <f>'PSM output'!M843</f>
        <v>51466.31</v>
      </c>
    </row>
    <row r="844" spans="1:6" x14ac:dyDescent="0.3">
      <c r="A844">
        <f>'PSM output'!H844</f>
        <v>44853.61</v>
      </c>
      <c r="B844">
        <f>'PSM output'!I844</f>
        <v>46188.77</v>
      </c>
      <c r="C844">
        <f>'PSM output'!J844</f>
        <v>47523.92</v>
      </c>
      <c r="D844">
        <f>'PSM output'!K844</f>
        <v>48859.08</v>
      </c>
      <c r="E844">
        <f>'PSM output'!L844</f>
        <v>50194.23</v>
      </c>
      <c r="F844">
        <f>'PSM output'!M844</f>
        <v>51529.39</v>
      </c>
    </row>
    <row r="845" spans="1:6" x14ac:dyDescent="0.3">
      <c r="A845">
        <f>'PSM output'!H845</f>
        <v>42751.25</v>
      </c>
      <c r="B845">
        <f>'PSM output'!I845</f>
        <v>44510.09</v>
      </c>
      <c r="C845">
        <f>'PSM output'!J845</f>
        <v>46268.93</v>
      </c>
      <c r="D845">
        <f>'PSM output'!K845</f>
        <v>48027.77</v>
      </c>
      <c r="E845">
        <f>'PSM output'!L845</f>
        <v>49786.61</v>
      </c>
      <c r="F845">
        <f>'PSM output'!M845</f>
        <v>51545.45</v>
      </c>
    </row>
    <row r="846" spans="1:6" x14ac:dyDescent="0.3">
      <c r="A846">
        <f>'PSM output'!H846</f>
        <v>45324.87</v>
      </c>
      <c r="B846">
        <f>'PSM output'!I846</f>
        <v>46575.19</v>
      </c>
      <c r="C846">
        <f>'PSM output'!J846</f>
        <v>47825.51</v>
      </c>
      <c r="D846">
        <f>'PSM output'!K846</f>
        <v>49075.82</v>
      </c>
      <c r="E846">
        <f>'PSM output'!L846</f>
        <v>50326.14</v>
      </c>
      <c r="F846">
        <f>'PSM output'!M846</f>
        <v>51576.46</v>
      </c>
    </row>
    <row r="847" spans="1:6" x14ac:dyDescent="0.3">
      <c r="A847">
        <f>'PSM output'!H847</f>
        <v>44441.52</v>
      </c>
      <c r="B847">
        <f>'PSM output'!I847</f>
        <v>45872.14</v>
      </c>
      <c r="C847">
        <f>'PSM output'!J847</f>
        <v>47302.76</v>
      </c>
      <c r="D847">
        <f>'PSM output'!K847</f>
        <v>48733.38</v>
      </c>
      <c r="E847">
        <f>'PSM output'!L847</f>
        <v>50164</v>
      </c>
      <c r="F847">
        <f>'PSM output'!M847</f>
        <v>51594.62</v>
      </c>
    </row>
    <row r="848" spans="1:6" x14ac:dyDescent="0.3">
      <c r="A848">
        <f>'PSM output'!H848</f>
        <v>44988.2</v>
      </c>
      <c r="B848">
        <f>'PSM output'!I848</f>
        <v>46311.89</v>
      </c>
      <c r="C848">
        <f>'PSM output'!J848</f>
        <v>47635.59</v>
      </c>
      <c r="D848">
        <f>'PSM output'!K848</f>
        <v>48959.29</v>
      </c>
      <c r="E848">
        <f>'PSM output'!L848</f>
        <v>50282.99</v>
      </c>
      <c r="F848">
        <f>'PSM output'!M848</f>
        <v>51606.69</v>
      </c>
    </row>
    <row r="849" spans="1:6" x14ac:dyDescent="0.3">
      <c r="A849">
        <f>'PSM output'!H849</f>
        <v>45608.800000000003</v>
      </c>
      <c r="B849">
        <f>'PSM output'!I849</f>
        <v>46809.4</v>
      </c>
      <c r="C849">
        <f>'PSM output'!J849</f>
        <v>48010</v>
      </c>
      <c r="D849">
        <f>'PSM output'!K849</f>
        <v>49210.6</v>
      </c>
      <c r="E849">
        <f>'PSM output'!L849</f>
        <v>50411.199999999997</v>
      </c>
      <c r="F849">
        <f>'PSM output'!M849</f>
        <v>51611.8</v>
      </c>
    </row>
    <row r="850" spans="1:6" x14ac:dyDescent="0.3">
      <c r="A850">
        <f>'PSM output'!H850</f>
        <v>44471.93</v>
      </c>
      <c r="B850">
        <f>'PSM output'!I850</f>
        <v>45914.37</v>
      </c>
      <c r="C850">
        <f>'PSM output'!J850</f>
        <v>47356.800000000003</v>
      </c>
      <c r="D850">
        <f>'PSM output'!K850</f>
        <v>48799.24</v>
      </c>
      <c r="E850">
        <f>'PSM output'!L850</f>
        <v>50241.67</v>
      </c>
      <c r="F850">
        <f>'PSM output'!M850</f>
        <v>51684.11</v>
      </c>
    </row>
    <row r="851" spans="1:6" x14ac:dyDescent="0.3">
      <c r="A851">
        <f>'PSM output'!H851</f>
        <v>44713.49</v>
      </c>
      <c r="B851">
        <f>'PSM output'!I851</f>
        <v>46189.81</v>
      </c>
      <c r="C851">
        <f>'PSM output'!J851</f>
        <v>47666.13</v>
      </c>
      <c r="D851">
        <f>'PSM output'!K851</f>
        <v>49142.45</v>
      </c>
      <c r="E851">
        <f>'PSM output'!L851</f>
        <v>50618.77</v>
      </c>
      <c r="F851">
        <f>'PSM output'!M851</f>
        <v>52095.09</v>
      </c>
    </row>
    <row r="852" spans="1:6" x14ac:dyDescent="0.3">
      <c r="A852">
        <f>'PSM output'!H852</f>
        <v>46428.28</v>
      </c>
      <c r="B852">
        <f>'PSM output'!I852</f>
        <v>47584.5</v>
      </c>
      <c r="C852">
        <f>'PSM output'!J852</f>
        <v>48740.72</v>
      </c>
      <c r="D852">
        <f>'PSM output'!K852</f>
        <v>49896.93</v>
      </c>
      <c r="E852">
        <f>'PSM output'!L852</f>
        <v>51053.15</v>
      </c>
      <c r="F852">
        <f>'PSM output'!M852</f>
        <v>52209.37</v>
      </c>
    </row>
    <row r="853" spans="1:6" x14ac:dyDescent="0.3">
      <c r="A853">
        <f>'PSM output'!H853</f>
        <v>44927.57</v>
      </c>
      <c r="B853">
        <f>'PSM output'!I853</f>
        <v>46415.95</v>
      </c>
      <c r="C853">
        <f>'PSM output'!J853</f>
        <v>47904.33</v>
      </c>
      <c r="D853">
        <f>'PSM output'!K853</f>
        <v>49392.71</v>
      </c>
      <c r="E853">
        <f>'PSM output'!L853</f>
        <v>50881.09</v>
      </c>
      <c r="F853">
        <f>'PSM output'!M853</f>
        <v>52369.47</v>
      </c>
    </row>
    <row r="854" spans="1:6" x14ac:dyDescent="0.3">
      <c r="A854">
        <f>'PSM output'!H854</f>
        <v>45245.13</v>
      </c>
      <c r="B854">
        <f>'PSM output'!I854</f>
        <v>46677.75</v>
      </c>
      <c r="C854">
        <f>'PSM output'!J854</f>
        <v>48110.38</v>
      </c>
      <c r="D854">
        <f>'PSM output'!K854</f>
        <v>49543</v>
      </c>
      <c r="E854">
        <f>'PSM output'!L854</f>
        <v>50975.63</v>
      </c>
      <c r="F854">
        <f>'PSM output'!M854</f>
        <v>52408.26</v>
      </c>
    </row>
    <row r="855" spans="1:6" x14ac:dyDescent="0.3">
      <c r="A855">
        <f>'PSM output'!H855</f>
        <v>45054.18</v>
      </c>
      <c r="B855">
        <f>'PSM output'!I855</f>
        <v>46537.41</v>
      </c>
      <c r="C855">
        <f>'PSM output'!J855</f>
        <v>48020.639999999999</v>
      </c>
      <c r="D855">
        <f>'PSM output'!K855</f>
        <v>49503.88</v>
      </c>
      <c r="E855">
        <f>'PSM output'!L855</f>
        <v>50987.11</v>
      </c>
      <c r="F855">
        <f>'PSM output'!M855</f>
        <v>52470.35</v>
      </c>
    </row>
    <row r="856" spans="1:6" x14ac:dyDescent="0.3">
      <c r="A856">
        <f>'PSM output'!H856</f>
        <v>45995.33</v>
      </c>
      <c r="B856">
        <f>'PSM output'!I856</f>
        <v>47297.02</v>
      </c>
      <c r="C856">
        <f>'PSM output'!J856</f>
        <v>48598.71</v>
      </c>
      <c r="D856">
        <f>'PSM output'!K856</f>
        <v>49900.41</v>
      </c>
      <c r="E856">
        <f>'PSM output'!L856</f>
        <v>51202.11</v>
      </c>
      <c r="F856">
        <f>'PSM output'!M856</f>
        <v>52503.8</v>
      </c>
    </row>
    <row r="857" spans="1:6" x14ac:dyDescent="0.3">
      <c r="A857">
        <f>'PSM output'!H857</f>
        <v>45299.76</v>
      </c>
      <c r="B857">
        <f>'PSM output'!I857</f>
        <v>46773.51</v>
      </c>
      <c r="C857">
        <f>'PSM output'!J857</f>
        <v>48247.25</v>
      </c>
      <c r="D857">
        <f>'PSM output'!K857</f>
        <v>49721</v>
      </c>
      <c r="E857">
        <f>'PSM output'!L857</f>
        <v>51194.75</v>
      </c>
      <c r="F857">
        <f>'PSM output'!M857</f>
        <v>52668.5</v>
      </c>
    </row>
    <row r="858" spans="1:6" x14ac:dyDescent="0.3">
      <c r="A858">
        <f>'PSM output'!H858</f>
        <v>46420.39</v>
      </c>
      <c r="B858">
        <f>'PSM output'!I858</f>
        <v>47672.98</v>
      </c>
      <c r="C858">
        <f>'PSM output'!J858</f>
        <v>48925.58</v>
      </c>
      <c r="D858">
        <f>'PSM output'!K858</f>
        <v>50178.18</v>
      </c>
      <c r="E858">
        <f>'PSM output'!L858</f>
        <v>51430.78</v>
      </c>
      <c r="F858">
        <f>'PSM output'!M858</f>
        <v>52683.38</v>
      </c>
    </row>
    <row r="859" spans="1:6" x14ac:dyDescent="0.3">
      <c r="A859">
        <f>'PSM output'!H859</f>
        <v>43470.54</v>
      </c>
      <c r="B859">
        <f>'PSM output'!I859</f>
        <v>45317.58</v>
      </c>
      <c r="C859">
        <f>'PSM output'!J859</f>
        <v>47164.62</v>
      </c>
      <c r="D859">
        <f>'PSM output'!K859</f>
        <v>49011.65</v>
      </c>
      <c r="E859">
        <f>'PSM output'!L859</f>
        <v>50858.69</v>
      </c>
      <c r="F859">
        <f>'PSM output'!M859</f>
        <v>52705.73</v>
      </c>
    </row>
    <row r="860" spans="1:6" x14ac:dyDescent="0.3">
      <c r="A860">
        <f>'PSM output'!H860</f>
        <v>46201.279999999999</v>
      </c>
      <c r="B860">
        <f>'PSM output'!I860</f>
        <v>47524.4</v>
      </c>
      <c r="C860">
        <f>'PSM output'!J860</f>
        <v>48847.53</v>
      </c>
      <c r="D860">
        <f>'PSM output'!K860</f>
        <v>50170.65</v>
      </c>
      <c r="E860">
        <f>'PSM output'!L860</f>
        <v>51493.77</v>
      </c>
      <c r="F860">
        <f>'PSM output'!M860</f>
        <v>52816.89</v>
      </c>
    </row>
    <row r="861" spans="1:6" x14ac:dyDescent="0.3">
      <c r="A861">
        <f>'PSM output'!H861</f>
        <v>45916.89</v>
      </c>
      <c r="B861">
        <f>'PSM output'!I861</f>
        <v>47320.67</v>
      </c>
      <c r="C861">
        <f>'PSM output'!J861</f>
        <v>48724.46</v>
      </c>
      <c r="D861">
        <f>'PSM output'!K861</f>
        <v>50128.24</v>
      </c>
      <c r="E861">
        <f>'PSM output'!L861</f>
        <v>51532.03</v>
      </c>
      <c r="F861">
        <f>'PSM output'!M861</f>
        <v>52935.81</v>
      </c>
    </row>
    <row r="862" spans="1:6" x14ac:dyDescent="0.3">
      <c r="A862">
        <f>'PSM output'!H862</f>
        <v>45638.76</v>
      </c>
      <c r="B862">
        <f>'PSM output'!I862</f>
        <v>47104.41</v>
      </c>
      <c r="C862">
        <f>'PSM output'!J862</f>
        <v>48570.06</v>
      </c>
      <c r="D862">
        <f>'PSM output'!K862</f>
        <v>50035.71</v>
      </c>
      <c r="E862">
        <f>'PSM output'!L862</f>
        <v>51501.37</v>
      </c>
      <c r="F862">
        <f>'PSM output'!M862</f>
        <v>52967.02</v>
      </c>
    </row>
    <row r="863" spans="1:6" x14ac:dyDescent="0.3">
      <c r="A863">
        <f>'PSM output'!H863</f>
        <v>46227.53</v>
      </c>
      <c r="B863">
        <f>'PSM output'!I863</f>
        <v>47578.61</v>
      </c>
      <c r="C863">
        <f>'PSM output'!J863</f>
        <v>48929.69</v>
      </c>
      <c r="D863">
        <f>'PSM output'!K863</f>
        <v>50280.77</v>
      </c>
      <c r="E863">
        <f>'PSM output'!L863</f>
        <v>51631.85</v>
      </c>
      <c r="F863">
        <f>'PSM output'!M863</f>
        <v>52982.93</v>
      </c>
    </row>
    <row r="864" spans="1:6" x14ac:dyDescent="0.3">
      <c r="A864">
        <f>'PSM output'!H864</f>
        <v>49829.279999999999</v>
      </c>
      <c r="B864">
        <f>'PSM output'!I864</f>
        <v>50483.59</v>
      </c>
      <c r="C864">
        <f>'PSM output'!J864</f>
        <v>51137.89</v>
      </c>
      <c r="D864">
        <f>'PSM output'!K864</f>
        <v>51792.2</v>
      </c>
      <c r="E864">
        <f>'PSM output'!L864</f>
        <v>52446.51</v>
      </c>
      <c r="F864">
        <f>'PSM output'!M864</f>
        <v>53100.81</v>
      </c>
    </row>
    <row r="865" spans="1:6" x14ac:dyDescent="0.3">
      <c r="A865">
        <f>'PSM output'!H865</f>
        <v>47184.93</v>
      </c>
      <c r="B865">
        <f>'PSM output'!I865</f>
        <v>48389.36</v>
      </c>
      <c r="C865">
        <f>'PSM output'!J865</f>
        <v>49593.79</v>
      </c>
      <c r="D865">
        <f>'PSM output'!K865</f>
        <v>50798.22</v>
      </c>
      <c r="E865">
        <f>'PSM output'!L865</f>
        <v>52002.65</v>
      </c>
      <c r="F865">
        <f>'PSM output'!M865</f>
        <v>53207.09</v>
      </c>
    </row>
    <row r="866" spans="1:6" x14ac:dyDescent="0.3">
      <c r="A866">
        <f>'PSM output'!H866</f>
        <v>46640.81</v>
      </c>
      <c r="B866">
        <f>'PSM output'!I866</f>
        <v>48003.519999999997</v>
      </c>
      <c r="C866">
        <f>'PSM output'!J866</f>
        <v>49366.22</v>
      </c>
      <c r="D866">
        <f>'PSM output'!K866</f>
        <v>50728.93</v>
      </c>
      <c r="E866">
        <f>'PSM output'!L866</f>
        <v>52091.63</v>
      </c>
      <c r="F866">
        <f>'PSM output'!M866</f>
        <v>53454.33</v>
      </c>
    </row>
    <row r="867" spans="1:6" x14ac:dyDescent="0.3">
      <c r="A867">
        <f>'PSM output'!H867</f>
        <v>47681.68</v>
      </c>
      <c r="B867">
        <f>'PSM output'!I867</f>
        <v>48860.43</v>
      </c>
      <c r="C867">
        <f>'PSM output'!J867</f>
        <v>50039.18</v>
      </c>
      <c r="D867">
        <f>'PSM output'!K867</f>
        <v>51217.94</v>
      </c>
      <c r="E867">
        <f>'PSM output'!L867</f>
        <v>52396.69</v>
      </c>
      <c r="F867">
        <f>'PSM output'!M867</f>
        <v>53575.44</v>
      </c>
    </row>
    <row r="868" spans="1:6" x14ac:dyDescent="0.3">
      <c r="A868">
        <f>'PSM output'!H868</f>
        <v>47352.95</v>
      </c>
      <c r="B868">
        <f>'PSM output'!I868</f>
        <v>48611.88</v>
      </c>
      <c r="C868">
        <f>'PSM output'!J868</f>
        <v>49870.8</v>
      </c>
      <c r="D868">
        <f>'PSM output'!K868</f>
        <v>51129.73</v>
      </c>
      <c r="E868">
        <f>'PSM output'!L868</f>
        <v>52388.66</v>
      </c>
      <c r="F868">
        <f>'PSM output'!M868</f>
        <v>53647.59</v>
      </c>
    </row>
    <row r="869" spans="1:6" x14ac:dyDescent="0.3">
      <c r="A869">
        <f>'PSM output'!H869</f>
        <v>45461.73</v>
      </c>
      <c r="B869">
        <f>'PSM output'!I869</f>
        <v>47111.61</v>
      </c>
      <c r="C869">
        <f>'PSM output'!J869</f>
        <v>48761.48</v>
      </c>
      <c r="D869">
        <f>'PSM output'!K869</f>
        <v>50411.360000000001</v>
      </c>
      <c r="E869">
        <f>'PSM output'!L869</f>
        <v>52061.23</v>
      </c>
      <c r="F869">
        <f>'PSM output'!M869</f>
        <v>53711.1</v>
      </c>
    </row>
    <row r="870" spans="1:6" x14ac:dyDescent="0.3">
      <c r="A870">
        <f>'PSM output'!H870</f>
        <v>46362.559999999998</v>
      </c>
      <c r="B870">
        <f>'PSM output'!I870</f>
        <v>47834.13</v>
      </c>
      <c r="C870">
        <f>'PSM output'!J870</f>
        <v>49305.69</v>
      </c>
      <c r="D870">
        <f>'PSM output'!K870</f>
        <v>50777.26</v>
      </c>
      <c r="E870">
        <f>'PSM output'!L870</f>
        <v>52248.82</v>
      </c>
      <c r="F870">
        <f>'PSM output'!M870</f>
        <v>53720.39</v>
      </c>
    </row>
    <row r="871" spans="1:6" x14ac:dyDescent="0.3">
      <c r="A871">
        <f>'PSM output'!H871</f>
        <v>45383.08</v>
      </c>
      <c r="B871">
        <f>'PSM output'!I871</f>
        <v>47063.519999999997</v>
      </c>
      <c r="C871">
        <f>'PSM output'!J871</f>
        <v>48743.96</v>
      </c>
      <c r="D871">
        <f>'PSM output'!K871</f>
        <v>50424.4</v>
      </c>
      <c r="E871">
        <f>'PSM output'!L871</f>
        <v>52104.84</v>
      </c>
      <c r="F871">
        <f>'PSM output'!M871</f>
        <v>53785.27</v>
      </c>
    </row>
    <row r="872" spans="1:6" x14ac:dyDescent="0.3">
      <c r="A872">
        <f>'PSM output'!H872</f>
        <v>44638.559999999998</v>
      </c>
      <c r="B872">
        <f>'PSM output'!I872</f>
        <v>46474.47</v>
      </c>
      <c r="C872">
        <f>'PSM output'!J872</f>
        <v>48310.39</v>
      </c>
      <c r="D872">
        <f>'PSM output'!K872</f>
        <v>50146.3</v>
      </c>
      <c r="E872">
        <f>'PSM output'!L872</f>
        <v>51982.21</v>
      </c>
      <c r="F872">
        <f>'PSM output'!M872</f>
        <v>53818.13</v>
      </c>
    </row>
    <row r="873" spans="1:6" x14ac:dyDescent="0.3">
      <c r="A873">
        <f>'PSM output'!H873</f>
        <v>46743.61</v>
      </c>
      <c r="B873">
        <f>'PSM output'!I873</f>
        <v>48166.39</v>
      </c>
      <c r="C873">
        <f>'PSM output'!J873</f>
        <v>49589.17</v>
      </c>
      <c r="D873">
        <f>'PSM output'!K873</f>
        <v>51011.95</v>
      </c>
      <c r="E873">
        <f>'PSM output'!L873</f>
        <v>52434.74</v>
      </c>
      <c r="F873">
        <f>'PSM output'!M873</f>
        <v>53857.52</v>
      </c>
    </row>
    <row r="874" spans="1:6" x14ac:dyDescent="0.3">
      <c r="A874">
        <f>'PSM output'!H874</f>
        <v>47482.3</v>
      </c>
      <c r="B874">
        <f>'PSM output'!I874</f>
        <v>48770.15</v>
      </c>
      <c r="C874">
        <f>'PSM output'!J874</f>
        <v>50057.99</v>
      </c>
      <c r="D874">
        <f>'PSM output'!K874</f>
        <v>51345.84</v>
      </c>
      <c r="E874">
        <f>'PSM output'!L874</f>
        <v>52633.68</v>
      </c>
      <c r="F874">
        <f>'PSM output'!M874</f>
        <v>53921.53</v>
      </c>
    </row>
    <row r="875" spans="1:6" x14ac:dyDescent="0.3">
      <c r="A875">
        <f>'PSM output'!H875</f>
        <v>47750.87</v>
      </c>
      <c r="B875">
        <f>'PSM output'!I875</f>
        <v>48999.29</v>
      </c>
      <c r="C875">
        <f>'PSM output'!J875</f>
        <v>50247.7</v>
      </c>
      <c r="D875">
        <f>'PSM output'!K875</f>
        <v>51496.12</v>
      </c>
      <c r="E875">
        <f>'PSM output'!L875</f>
        <v>52744.54</v>
      </c>
      <c r="F875">
        <f>'PSM output'!M875</f>
        <v>53992.959999999999</v>
      </c>
    </row>
    <row r="876" spans="1:6" x14ac:dyDescent="0.3">
      <c r="A876">
        <f>'PSM output'!H876</f>
        <v>47089.77</v>
      </c>
      <c r="B876">
        <f>'PSM output'!I876</f>
        <v>48492.54</v>
      </c>
      <c r="C876">
        <f>'PSM output'!J876</f>
        <v>49895.3</v>
      </c>
      <c r="D876">
        <f>'PSM output'!K876</f>
        <v>51298.05</v>
      </c>
      <c r="E876">
        <f>'PSM output'!L876</f>
        <v>52700.82</v>
      </c>
      <c r="F876">
        <f>'PSM output'!M876</f>
        <v>54103.58</v>
      </c>
    </row>
    <row r="877" spans="1:6" x14ac:dyDescent="0.3">
      <c r="A877">
        <f>'PSM output'!H877</f>
        <v>46770.12</v>
      </c>
      <c r="B877">
        <f>'PSM output'!I877</f>
        <v>48248.639999999999</v>
      </c>
      <c r="C877">
        <f>'PSM output'!J877</f>
        <v>49727.17</v>
      </c>
      <c r="D877">
        <f>'PSM output'!K877</f>
        <v>51205.7</v>
      </c>
      <c r="E877">
        <f>'PSM output'!L877</f>
        <v>52684.22</v>
      </c>
      <c r="F877">
        <f>'PSM output'!M877</f>
        <v>54162.74</v>
      </c>
    </row>
    <row r="878" spans="1:6" x14ac:dyDescent="0.3">
      <c r="A878">
        <f>'PSM output'!H878</f>
        <v>47412.09</v>
      </c>
      <c r="B878">
        <f>'PSM output'!I878</f>
        <v>48763.95</v>
      </c>
      <c r="C878">
        <f>'PSM output'!J878</f>
        <v>50115.82</v>
      </c>
      <c r="D878">
        <f>'PSM output'!K878</f>
        <v>51467.68</v>
      </c>
      <c r="E878">
        <f>'PSM output'!L878</f>
        <v>52819.55</v>
      </c>
      <c r="F878">
        <f>'PSM output'!M878</f>
        <v>54171.41</v>
      </c>
    </row>
    <row r="879" spans="1:6" x14ac:dyDescent="0.3">
      <c r="A879">
        <f>'PSM output'!H879</f>
        <v>47402.54</v>
      </c>
      <c r="B879">
        <f>'PSM output'!I879</f>
        <v>48756.38</v>
      </c>
      <c r="C879">
        <f>'PSM output'!J879</f>
        <v>50110.22</v>
      </c>
      <c r="D879">
        <f>'PSM output'!K879</f>
        <v>51464.07</v>
      </c>
      <c r="E879">
        <f>'PSM output'!L879</f>
        <v>52817.91</v>
      </c>
      <c r="F879">
        <f>'PSM output'!M879</f>
        <v>54171.75</v>
      </c>
    </row>
    <row r="880" spans="1:6" x14ac:dyDescent="0.3">
      <c r="A880">
        <f>'PSM output'!H880</f>
        <v>46854.01</v>
      </c>
      <c r="B880">
        <f>'PSM output'!I880</f>
        <v>48332.480000000003</v>
      </c>
      <c r="C880">
        <f>'PSM output'!J880</f>
        <v>49810.96</v>
      </c>
      <c r="D880">
        <f>'PSM output'!K880</f>
        <v>51289.440000000002</v>
      </c>
      <c r="E880">
        <f>'PSM output'!L880</f>
        <v>52767.92</v>
      </c>
      <c r="F880">
        <f>'PSM output'!M880</f>
        <v>54246.39</v>
      </c>
    </row>
    <row r="881" spans="1:6" x14ac:dyDescent="0.3">
      <c r="A881">
        <f>'PSM output'!H881</f>
        <v>47244.55</v>
      </c>
      <c r="B881">
        <f>'PSM output'!I881</f>
        <v>48645.13</v>
      </c>
      <c r="C881">
        <f>'PSM output'!J881</f>
        <v>50045.71</v>
      </c>
      <c r="D881">
        <f>'PSM output'!K881</f>
        <v>51446.29</v>
      </c>
      <c r="E881">
        <f>'PSM output'!L881</f>
        <v>52846.87</v>
      </c>
      <c r="F881">
        <f>'PSM output'!M881</f>
        <v>54247.45</v>
      </c>
    </row>
    <row r="882" spans="1:6" x14ac:dyDescent="0.3">
      <c r="A882">
        <f>'PSM output'!H882</f>
        <v>46471.34</v>
      </c>
      <c r="B882">
        <f>'PSM output'!I882</f>
        <v>48027.91</v>
      </c>
      <c r="C882">
        <f>'PSM output'!J882</f>
        <v>49584.480000000003</v>
      </c>
      <c r="D882">
        <f>'PSM output'!K882</f>
        <v>51141.05</v>
      </c>
      <c r="E882">
        <f>'PSM output'!L882</f>
        <v>52697.63</v>
      </c>
      <c r="F882">
        <f>'PSM output'!M882</f>
        <v>54254.2</v>
      </c>
    </row>
    <row r="883" spans="1:6" x14ac:dyDescent="0.3">
      <c r="A883">
        <f>'PSM output'!H883</f>
        <v>46791.66</v>
      </c>
      <c r="B883">
        <f>'PSM output'!I883</f>
        <v>48303.24</v>
      </c>
      <c r="C883">
        <f>'PSM output'!J883</f>
        <v>49814.82</v>
      </c>
      <c r="D883">
        <f>'PSM output'!K883</f>
        <v>51326.400000000001</v>
      </c>
      <c r="E883">
        <f>'PSM output'!L883</f>
        <v>52837.98</v>
      </c>
      <c r="F883">
        <f>'PSM output'!M883</f>
        <v>54349.56</v>
      </c>
    </row>
    <row r="884" spans="1:6" x14ac:dyDescent="0.3">
      <c r="A884">
        <f>'PSM output'!H884</f>
        <v>46794.09</v>
      </c>
      <c r="B884">
        <f>'PSM output'!I884</f>
        <v>48328.27</v>
      </c>
      <c r="C884">
        <f>'PSM output'!J884</f>
        <v>49862.45</v>
      </c>
      <c r="D884">
        <f>'PSM output'!K884</f>
        <v>51396.639999999999</v>
      </c>
      <c r="E884">
        <f>'PSM output'!L884</f>
        <v>52930.82</v>
      </c>
      <c r="F884">
        <f>'PSM output'!M884</f>
        <v>54465</v>
      </c>
    </row>
    <row r="885" spans="1:6" x14ac:dyDescent="0.3">
      <c r="A885">
        <f>'PSM output'!H885</f>
        <v>46346.3</v>
      </c>
      <c r="B885">
        <f>'PSM output'!I885</f>
        <v>47991.8</v>
      </c>
      <c r="C885">
        <f>'PSM output'!J885</f>
        <v>49637.31</v>
      </c>
      <c r="D885">
        <f>'PSM output'!K885</f>
        <v>51282.82</v>
      </c>
      <c r="E885">
        <f>'PSM output'!L885</f>
        <v>52928.32</v>
      </c>
      <c r="F885">
        <f>'PSM output'!M885</f>
        <v>54573.83</v>
      </c>
    </row>
    <row r="886" spans="1:6" x14ac:dyDescent="0.3">
      <c r="A886">
        <f>'PSM output'!H886</f>
        <v>46210.239999999998</v>
      </c>
      <c r="B886">
        <f>'PSM output'!I886</f>
        <v>47883.29</v>
      </c>
      <c r="C886">
        <f>'PSM output'!J886</f>
        <v>49556.35</v>
      </c>
      <c r="D886">
        <f>'PSM output'!K886</f>
        <v>51229.41</v>
      </c>
      <c r="E886">
        <f>'PSM output'!L886</f>
        <v>52902.46</v>
      </c>
      <c r="F886">
        <f>'PSM output'!M886</f>
        <v>54575.519999999997</v>
      </c>
    </row>
    <row r="887" spans="1:6" x14ac:dyDescent="0.3">
      <c r="A887">
        <f>'PSM output'!H887</f>
        <v>45965.52</v>
      </c>
      <c r="B887">
        <f>'PSM output'!I887</f>
        <v>47698.92</v>
      </c>
      <c r="C887">
        <f>'PSM output'!J887</f>
        <v>49432.32</v>
      </c>
      <c r="D887">
        <f>'PSM output'!K887</f>
        <v>51165.73</v>
      </c>
      <c r="E887">
        <f>'PSM output'!L887</f>
        <v>52899.13</v>
      </c>
      <c r="F887">
        <f>'PSM output'!M887</f>
        <v>54632.54</v>
      </c>
    </row>
    <row r="888" spans="1:6" x14ac:dyDescent="0.3">
      <c r="A888">
        <f>'PSM output'!H888</f>
        <v>46784.24</v>
      </c>
      <c r="B888">
        <f>'PSM output'!I888</f>
        <v>48368.81</v>
      </c>
      <c r="C888">
        <f>'PSM output'!J888</f>
        <v>49953.38</v>
      </c>
      <c r="D888">
        <f>'PSM output'!K888</f>
        <v>51537.95</v>
      </c>
      <c r="E888">
        <f>'PSM output'!L888</f>
        <v>53122.52</v>
      </c>
      <c r="F888">
        <f>'PSM output'!M888</f>
        <v>54707.09</v>
      </c>
    </row>
    <row r="889" spans="1:6" x14ac:dyDescent="0.3">
      <c r="A889">
        <f>'PSM output'!H889</f>
        <v>45873.21</v>
      </c>
      <c r="B889">
        <f>'PSM output'!I889</f>
        <v>47671.67</v>
      </c>
      <c r="C889">
        <f>'PSM output'!J889</f>
        <v>49470.12</v>
      </c>
      <c r="D889">
        <f>'PSM output'!K889</f>
        <v>51268.57</v>
      </c>
      <c r="E889">
        <f>'PSM output'!L889</f>
        <v>53067.02</v>
      </c>
      <c r="F889">
        <f>'PSM output'!M889</f>
        <v>54865.48</v>
      </c>
    </row>
    <row r="890" spans="1:6" x14ac:dyDescent="0.3">
      <c r="A890">
        <f>'PSM output'!H890</f>
        <v>47461.46</v>
      </c>
      <c r="B890">
        <f>'PSM output'!I890</f>
        <v>48966.97</v>
      </c>
      <c r="C890">
        <f>'PSM output'!J890</f>
        <v>50472.47</v>
      </c>
      <c r="D890">
        <f>'PSM output'!K890</f>
        <v>51977.98</v>
      </c>
      <c r="E890">
        <f>'PSM output'!L890</f>
        <v>53483.48</v>
      </c>
      <c r="F890">
        <f>'PSM output'!M890</f>
        <v>54988.99</v>
      </c>
    </row>
    <row r="891" spans="1:6" x14ac:dyDescent="0.3">
      <c r="A891">
        <f>'PSM output'!H891</f>
        <v>45784.21</v>
      </c>
      <c r="B891">
        <f>'PSM output'!I891</f>
        <v>47634.79</v>
      </c>
      <c r="C891">
        <f>'PSM output'!J891</f>
        <v>49485.37</v>
      </c>
      <c r="D891">
        <f>'PSM output'!K891</f>
        <v>51335.95</v>
      </c>
      <c r="E891">
        <f>'PSM output'!L891</f>
        <v>53186.53</v>
      </c>
      <c r="F891">
        <f>'PSM output'!M891</f>
        <v>55037.11</v>
      </c>
    </row>
    <row r="892" spans="1:6" x14ac:dyDescent="0.3">
      <c r="A892">
        <f>'PSM output'!H892</f>
        <v>47429.85</v>
      </c>
      <c r="B892">
        <f>'PSM output'!I892</f>
        <v>48970.53</v>
      </c>
      <c r="C892">
        <f>'PSM output'!J892</f>
        <v>50511.21</v>
      </c>
      <c r="D892">
        <f>'PSM output'!K892</f>
        <v>52051.89</v>
      </c>
      <c r="E892">
        <f>'PSM output'!L892</f>
        <v>53592.57</v>
      </c>
      <c r="F892">
        <f>'PSM output'!M892</f>
        <v>55133.25</v>
      </c>
    </row>
    <row r="893" spans="1:6" x14ac:dyDescent="0.3">
      <c r="A893">
        <f>'PSM output'!H893</f>
        <v>49752.49</v>
      </c>
      <c r="B893">
        <f>'PSM output'!I893</f>
        <v>50886.19</v>
      </c>
      <c r="C893">
        <f>'PSM output'!J893</f>
        <v>52019.88</v>
      </c>
      <c r="D893">
        <f>'PSM output'!K893</f>
        <v>53153.57</v>
      </c>
      <c r="E893">
        <f>'PSM output'!L893</f>
        <v>54287.27</v>
      </c>
      <c r="F893">
        <f>'PSM output'!M893</f>
        <v>55420.959999999999</v>
      </c>
    </row>
    <row r="894" spans="1:6" x14ac:dyDescent="0.3">
      <c r="A894">
        <f>'PSM output'!H894</f>
        <v>45610.02</v>
      </c>
      <c r="B894">
        <f>'PSM output'!I894</f>
        <v>47584.97</v>
      </c>
      <c r="C894">
        <f>'PSM output'!J894</f>
        <v>49559.93</v>
      </c>
      <c r="D894">
        <f>'PSM output'!K894</f>
        <v>51534.879999999997</v>
      </c>
      <c r="E894">
        <f>'PSM output'!L894</f>
        <v>53509.83</v>
      </c>
      <c r="F894">
        <f>'PSM output'!M894</f>
        <v>55484.78</v>
      </c>
    </row>
    <row r="895" spans="1:6" x14ac:dyDescent="0.3">
      <c r="A895">
        <f>'PSM output'!H895</f>
        <v>49226.34</v>
      </c>
      <c r="B895">
        <f>'PSM output'!I895</f>
        <v>50494.45</v>
      </c>
      <c r="C895">
        <f>'PSM output'!J895</f>
        <v>51762.57</v>
      </c>
      <c r="D895">
        <f>'PSM output'!K895</f>
        <v>53030.69</v>
      </c>
      <c r="E895">
        <f>'PSM output'!L895</f>
        <v>54298.81</v>
      </c>
      <c r="F895">
        <f>'PSM output'!M895</f>
        <v>55566.93</v>
      </c>
    </row>
    <row r="896" spans="1:6" x14ac:dyDescent="0.3">
      <c r="A896">
        <f>'PSM output'!H896</f>
        <v>46580.71</v>
      </c>
      <c r="B896">
        <f>'PSM output'!I896</f>
        <v>48397.52</v>
      </c>
      <c r="C896">
        <f>'PSM output'!J896</f>
        <v>50214.33</v>
      </c>
      <c r="D896">
        <f>'PSM output'!K896</f>
        <v>52031.14</v>
      </c>
      <c r="E896">
        <f>'PSM output'!L896</f>
        <v>53847.95</v>
      </c>
      <c r="F896">
        <f>'PSM output'!M896</f>
        <v>55664.76</v>
      </c>
    </row>
    <row r="897" spans="1:6" x14ac:dyDescent="0.3">
      <c r="A897">
        <f>'PSM output'!H897</f>
        <v>49397.8</v>
      </c>
      <c r="B897">
        <f>'PSM output'!I897</f>
        <v>50654.78</v>
      </c>
      <c r="C897">
        <f>'PSM output'!J897</f>
        <v>51911.76</v>
      </c>
      <c r="D897">
        <f>'PSM output'!K897</f>
        <v>53168.73</v>
      </c>
      <c r="E897">
        <f>'PSM output'!L897</f>
        <v>54425.71</v>
      </c>
      <c r="F897">
        <f>'PSM output'!M897</f>
        <v>55682.7</v>
      </c>
    </row>
    <row r="898" spans="1:6" x14ac:dyDescent="0.3">
      <c r="A898">
        <f>'PSM output'!H898</f>
        <v>46705.79</v>
      </c>
      <c r="B898">
        <f>'PSM output'!I898</f>
        <v>48560.25</v>
      </c>
      <c r="C898">
        <f>'PSM output'!J898</f>
        <v>50414.720000000001</v>
      </c>
      <c r="D898">
        <f>'PSM output'!K898</f>
        <v>52269.19</v>
      </c>
      <c r="E898">
        <f>'PSM output'!L898</f>
        <v>54123.66</v>
      </c>
      <c r="F898">
        <f>'PSM output'!M898</f>
        <v>55978.13</v>
      </c>
    </row>
    <row r="899" spans="1:6" x14ac:dyDescent="0.3">
      <c r="A899">
        <f>'PSM output'!H899</f>
        <v>47896.74</v>
      </c>
      <c r="B899">
        <f>'PSM output'!I899</f>
        <v>49518.84</v>
      </c>
      <c r="C899">
        <f>'PSM output'!J899</f>
        <v>51140.95</v>
      </c>
      <c r="D899">
        <f>'PSM output'!K899</f>
        <v>52763.05</v>
      </c>
      <c r="E899">
        <f>'PSM output'!L899</f>
        <v>54385.15</v>
      </c>
      <c r="F899">
        <f>'PSM output'!M899</f>
        <v>56007.25</v>
      </c>
    </row>
    <row r="900" spans="1:6" x14ac:dyDescent="0.3">
      <c r="A900">
        <f>'PSM output'!H900</f>
        <v>48382.98</v>
      </c>
      <c r="B900">
        <f>'PSM output'!I900</f>
        <v>49917.85</v>
      </c>
      <c r="C900">
        <f>'PSM output'!J900</f>
        <v>51452.71</v>
      </c>
      <c r="D900">
        <f>'PSM output'!K900</f>
        <v>52987.59</v>
      </c>
      <c r="E900">
        <f>'PSM output'!L900</f>
        <v>54522.46</v>
      </c>
      <c r="F900">
        <f>'PSM output'!M900</f>
        <v>56057.32</v>
      </c>
    </row>
    <row r="901" spans="1:6" x14ac:dyDescent="0.3">
      <c r="A901">
        <f>'PSM output'!H901</f>
        <v>50785.31</v>
      </c>
      <c r="B901">
        <f>'PSM output'!I901</f>
        <v>51861.82</v>
      </c>
      <c r="C901">
        <f>'PSM output'!J901</f>
        <v>52938.33</v>
      </c>
      <c r="D901">
        <f>'PSM output'!K901</f>
        <v>54014.84</v>
      </c>
      <c r="E901">
        <f>'PSM output'!L901</f>
        <v>55091.35</v>
      </c>
      <c r="F901">
        <f>'PSM output'!M901</f>
        <v>56167.86</v>
      </c>
    </row>
    <row r="902" spans="1:6" x14ac:dyDescent="0.3">
      <c r="A902">
        <f>'PSM output'!H902</f>
        <v>48021.23</v>
      </c>
      <c r="B902">
        <f>'PSM output'!I902</f>
        <v>49659.82</v>
      </c>
      <c r="C902">
        <f>'PSM output'!J902</f>
        <v>51298.400000000001</v>
      </c>
      <c r="D902">
        <f>'PSM output'!K902</f>
        <v>52936.99</v>
      </c>
      <c r="E902">
        <f>'PSM output'!L902</f>
        <v>54575.57</v>
      </c>
      <c r="F902">
        <f>'PSM output'!M902</f>
        <v>56214.16</v>
      </c>
    </row>
    <row r="903" spans="1:6" x14ac:dyDescent="0.3">
      <c r="A903">
        <f>'PSM output'!H903</f>
        <v>47599.89</v>
      </c>
      <c r="B903">
        <f>'PSM output'!I903</f>
        <v>49326.61</v>
      </c>
      <c r="C903">
        <f>'PSM output'!J903</f>
        <v>51053.32</v>
      </c>
      <c r="D903">
        <f>'PSM output'!K903</f>
        <v>52780.04</v>
      </c>
      <c r="E903">
        <f>'PSM output'!L903</f>
        <v>54506.75</v>
      </c>
      <c r="F903">
        <f>'PSM output'!M903</f>
        <v>56233.46</v>
      </c>
    </row>
    <row r="904" spans="1:6" x14ac:dyDescent="0.3">
      <c r="A904">
        <f>'PSM output'!H904</f>
        <v>48330.12</v>
      </c>
      <c r="B904">
        <f>'PSM output'!I904</f>
        <v>49922.52</v>
      </c>
      <c r="C904">
        <f>'PSM output'!J904</f>
        <v>51514.91</v>
      </c>
      <c r="D904">
        <f>'PSM output'!K904</f>
        <v>53107.31</v>
      </c>
      <c r="E904">
        <f>'PSM output'!L904</f>
        <v>54699.7</v>
      </c>
      <c r="F904">
        <f>'PSM output'!M904</f>
        <v>56292.1</v>
      </c>
    </row>
    <row r="905" spans="1:6" x14ac:dyDescent="0.3">
      <c r="A905">
        <f>'PSM output'!H905</f>
        <v>48428.52</v>
      </c>
      <c r="B905">
        <f>'PSM output'!I905</f>
        <v>50035.34</v>
      </c>
      <c r="C905">
        <f>'PSM output'!J905</f>
        <v>51642.16</v>
      </c>
      <c r="D905">
        <f>'PSM output'!K905</f>
        <v>53248.97</v>
      </c>
      <c r="E905">
        <f>'PSM output'!L905</f>
        <v>54855.79</v>
      </c>
      <c r="F905">
        <f>'PSM output'!M905</f>
        <v>56462.61</v>
      </c>
    </row>
    <row r="906" spans="1:6" x14ac:dyDescent="0.3">
      <c r="A906">
        <f>'PSM output'!H906</f>
        <v>52141.599999999999</v>
      </c>
      <c r="B906">
        <f>'PSM output'!I906</f>
        <v>53028.11</v>
      </c>
      <c r="C906">
        <f>'PSM output'!J906</f>
        <v>53914.61</v>
      </c>
      <c r="D906">
        <f>'PSM output'!K906</f>
        <v>54801.120000000003</v>
      </c>
      <c r="E906">
        <f>'PSM output'!L906</f>
        <v>55687.63</v>
      </c>
      <c r="F906">
        <f>'PSM output'!M906</f>
        <v>56574.13</v>
      </c>
    </row>
    <row r="907" spans="1:6" x14ac:dyDescent="0.3">
      <c r="A907">
        <f>'PSM output'!H907</f>
        <v>49429.32</v>
      </c>
      <c r="B907">
        <f>'PSM output'!I907</f>
        <v>50880.74</v>
      </c>
      <c r="C907">
        <f>'PSM output'!J907</f>
        <v>52332.160000000003</v>
      </c>
      <c r="D907">
        <f>'PSM output'!K907</f>
        <v>53783.58</v>
      </c>
      <c r="E907">
        <f>'PSM output'!L907</f>
        <v>55235</v>
      </c>
      <c r="F907">
        <f>'PSM output'!M907</f>
        <v>56686.42</v>
      </c>
    </row>
    <row r="908" spans="1:6" x14ac:dyDescent="0.3">
      <c r="A908">
        <f>'PSM output'!H908</f>
        <v>47580.91</v>
      </c>
      <c r="B908">
        <f>'PSM output'!I908</f>
        <v>49415.18</v>
      </c>
      <c r="C908">
        <f>'PSM output'!J908</f>
        <v>51249.45</v>
      </c>
      <c r="D908">
        <f>'PSM output'!K908</f>
        <v>53083.72</v>
      </c>
      <c r="E908">
        <f>'PSM output'!L908</f>
        <v>54917.99</v>
      </c>
      <c r="F908">
        <f>'PSM output'!M908</f>
        <v>56752.27</v>
      </c>
    </row>
    <row r="909" spans="1:6" x14ac:dyDescent="0.3">
      <c r="A909">
        <f>'PSM output'!H909</f>
        <v>47940.09</v>
      </c>
      <c r="B909">
        <f>'PSM output'!I909</f>
        <v>49728.88</v>
      </c>
      <c r="C909">
        <f>'PSM output'!J909</f>
        <v>51517.66</v>
      </c>
      <c r="D909">
        <f>'PSM output'!K909</f>
        <v>53306.44</v>
      </c>
      <c r="E909">
        <f>'PSM output'!L909</f>
        <v>55095.22</v>
      </c>
      <c r="F909">
        <f>'PSM output'!M909</f>
        <v>56884</v>
      </c>
    </row>
    <row r="910" spans="1:6" x14ac:dyDescent="0.3">
      <c r="A910">
        <f>'PSM output'!H910</f>
        <v>49033.88</v>
      </c>
      <c r="B910">
        <f>'PSM output'!I910</f>
        <v>50605.51</v>
      </c>
      <c r="C910">
        <f>'PSM output'!J910</f>
        <v>52177.14</v>
      </c>
      <c r="D910">
        <f>'PSM output'!K910</f>
        <v>53748.77</v>
      </c>
      <c r="E910">
        <f>'PSM output'!L910</f>
        <v>55320.4</v>
      </c>
      <c r="F910">
        <f>'PSM output'!M910</f>
        <v>56892.04</v>
      </c>
    </row>
    <row r="911" spans="1:6" x14ac:dyDescent="0.3">
      <c r="A911">
        <f>'PSM output'!H911</f>
        <v>46757.45</v>
      </c>
      <c r="B911">
        <f>'PSM output'!I911</f>
        <v>48805.21</v>
      </c>
      <c r="C911">
        <f>'PSM output'!J911</f>
        <v>50852.98</v>
      </c>
      <c r="D911">
        <f>'PSM output'!K911</f>
        <v>52900.75</v>
      </c>
      <c r="E911">
        <f>'PSM output'!L911</f>
        <v>54948.51</v>
      </c>
      <c r="F911">
        <f>'PSM output'!M911</f>
        <v>56996.28</v>
      </c>
    </row>
    <row r="912" spans="1:6" x14ac:dyDescent="0.3">
      <c r="A912">
        <f>'PSM output'!H912</f>
        <v>47378.75</v>
      </c>
      <c r="B912">
        <f>'PSM output'!I912</f>
        <v>49314.89</v>
      </c>
      <c r="C912">
        <f>'PSM output'!J912</f>
        <v>51251.040000000001</v>
      </c>
      <c r="D912">
        <f>'PSM output'!K912</f>
        <v>53187.18</v>
      </c>
      <c r="E912">
        <f>'PSM output'!L912</f>
        <v>55123.32</v>
      </c>
      <c r="F912">
        <f>'PSM output'!M912</f>
        <v>57059.47</v>
      </c>
    </row>
    <row r="913" spans="1:6" x14ac:dyDescent="0.3">
      <c r="A913">
        <f>'PSM output'!H913</f>
        <v>47061.06</v>
      </c>
      <c r="B913">
        <f>'PSM output'!I913</f>
        <v>49066.7</v>
      </c>
      <c r="C913">
        <f>'PSM output'!J913</f>
        <v>51072.33</v>
      </c>
      <c r="D913">
        <f>'PSM output'!K913</f>
        <v>53077.96</v>
      </c>
      <c r="E913">
        <f>'PSM output'!L913</f>
        <v>55083.6</v>
      </c>
      <c r="F913">
        <f>'PSM output'!M913</f>
        <v>57089.23</v>
      </c>
    </row>
    <row r="914" spans="1:6" x14ac:dyDescent="0.3">
      <c r="A914">
        <f>'PSM output'!H914</f>
        <v>51196.39</v>
      </c>
      <c r="B914">
        <f>'PSM output'!I914</f>
        <v>52377.36</v>
      </c>
      <c r="C914">
        <f>'PSM output'!J914</f>
        <v>53558.32</v>
      </c>
      <c r="D914">
        <f>'PSM output'!K914</f>
        <v>54739.29</v>
      </c>
      <c r="E914">
        <f>'PSM output'!L914</f>
        <v>55920.25</v>
      </c>
      <c r="F914">
        <f>'PSM output'!M914</f>
        <v>57101.21</v>
      </c>
    </row>
    <row r="915" spans="1:6" x14ac:dyDescent="0.3">
      <c r="A915">
        <f>'PSM output'!H915</f>
        <v>48840.21</v>
      </c>
      <c r="B915">
        <f>'PSM output'!I915</f>
        <v>50495.79</v>
      </c>
      <c r="C915">
        <f>'PSM output'!J915</f>
        <v>52151.360000000001</v>
      </c>
      <c r="D915">
        <f>'PSM output'!K915</f>
        <v>53806.94</v>
      </c>
      <c r="E915">
        <f>'PSM output'!L915</f>
        <v>55462.51</v>
      </c>
      <c r="F915">
        <f>'PSM output'!M915</f>
        <v>57118.09</v>
      </c>
    </row>
    <row r="916" spans="1:6" x14ac:dyDescent="0.3">
      <c r="A916">
        <f>'PSM output'!H916</f>
        <v>49952.03</v>
      </c>
      <c r="B916">
        <f>'PSM output'!I916</f>
        <v>51427.199999999997</v>
      </c>
      <c r="C916">
        <f>'PSM output'!J916</f>
        <v>52902.37</v>
      </c>
      <c r="D916">
        <f>'PSM output'!K916</f>
        <v>54377.54</v>
      </c>
      <c r="E916">
        <f>'PSM output'!L916</f>
        <v>55852.71</v>
      </c>
      <c r="F916">
        <f>'PSM output'!M916</f>
        <v>57327.88</v>
      </c>
    </row>
    <row r="917" spans="1:6" x14ac:dyDescent="0.3">
      <c r="A917">
        <f>'PSM output'!H917</f>
        <v>47923.17</v>
      </c>
      <c r="B917">
        <f>'PSM output'!I917</f>
        <v>49842.45</v>
      </c>
      <c r="C917">
        <f>'PSM output'!J917</f>
        <v>51761.74</v>
      </c>
      <c r="D917">
        <f>'PSM output'!K917</f>
        <v>53681.02</v>
      </c>
      <c r="E917">
        <f>'PSM output'!L917</f>
        <v>55600.31</v>
      </c>
      <c r="F917">
        <f>'PSM output'!M917</f>
        <v>57519.59</v>
      </c>
    </row>
    <row r="918" spans="1:6" x14ac:dyDescent="0.3">
      <c r="A918">
        <f>'PSM output'!H918</f>
        <v>48861.89</v>
      </c>
      <c r="B918">
        <f>'PSM output'!I918</f>
        <v>50594.49</v>
      </c>
      <c r="C918">
        <f>'PSM output'!J918</f>
        <v>52327.09</v>
      </c>
      <c r="D918">
        <f>'PSM output'!K918</f>
        <v>54059.69</v>
      </c>
      <c r="E918">
        <f>'PSM output'!L918</f>
        <v>55792.29</v>
      </c>
      <c r="F918">
        <f>'PSM output'!M918</f>
        <v>57524.88</v>
      </c>
    </row>
    <row r="919" spans="1:6" x14ac:dyDescent="0.3">
      <c r="A919">
        <f>'PSM output'!H919</f>
        <v>50796.55</v>
      </c>
      <c r="B919">
        <f>'PSM output'!I919</f>
        <v>52151.72</v>
      </c>
      <c r="C919">
        <f>'PSM output'!J919</f>
        <v>53506.89</v>
      </c>
      <c r="D919">
        <f>'PSM output'!K919</f>
        <v>54862.06</v>
      </c>
      <c r="E919">
        <f>'PSM output'!L919</f>
        <v>56217.23</v>
      </c>
      <c r="F919">
        <f>'PSM output'!M919</f>
        <v>57572.4</v>
      </c>
    </row>
    <row r="920" spans="1:6" x14ac:dyDescent="0.3">
      <c r="A920">
        <f>'PSM output'!H920</f>
        <v>50219.37</v>
      </c>
      <c r="B920">
        <f>'PSM output'!I920</f>
        <v>51703.17</v>
      </c>
      <c r="C920">
        <f>'PSM output'!J920</f>
        <v>53186.97</v>
      </c>
      <c r="D920">
        <f>'PSM output'!K920</f>
        <v>54670.77</v>
      </c>
      <c r="E920">
        <f>'PSM output'!L920</f>
        <v>56154.57</v>
      </c>
      <c r="F920">
        <f>'PSM output'!M920</f>
        <v>57638.37</v>
      </c>
    </row>
    <row r="921" spans="1:6" x14ac:dyDescent="0.3">
      <c r="A921">
        <f>'PSM output'!H921</f>
        <v>49255.81</v>
      </c>
      <c r="B921">
        <f>'PSM output'!I921</f>
        <v>50943.16</v>
      </c>
      <c r="C921">
        <f>'PSM output'!J921</f>
        <v>52630.5</v>
      </c>
      <c r="D921">
        <f>'PSM output'!K921</f>
        <v>54317.84</v>
      </c>
      <c r="E921">
        <f>'PSM output'!L921</f>
        <v>56005.18</v>
      </c>
      <c r="F921">
        <f>'PSM output'!M921</f>
        <v>57692.52</v>
      </c>
    </row>
    <row r="922" spans="1:6" x14ac:dyDescent="0.3">
      <c r="A922">
        <f>'PSM output'!H922</f>
        <v>46104.25</v>
      </c>
      <c r="B922">
        <f>'PSM output'!I922</f>
        <v>48424.72</v>
      </c>
      <c r="C922">
        <f>'PSM output'!J922</f>
        <v>50745.19</v>
      </c>
      <c r="D922">
        <f>'PSM output'!K922</f>
        <v>53065.66</v>
      </c>
      <c r="E922">
        <f>'PSM output'!L922</f>
        <v>55386.13</v>
      </c>
      <c r="F922">
        <f>'PSM output'!M922</f>
        <v>57706.6</v>
      </c>
    </row>
    <row r="923" spans="1:6" x14ac:dyDescent="0.3">
      <c r="A923">
        <f>'PSM output'!H923</f>
        <v>48602.1</v>
      </c>
      <c r="B923">
        <f>'PSM output'!I923</f>
        <v>50433.67</v>
      </c>
      <c r="C923">
        <f>'PSM output'!J923</f>
        <v>52265.23</v>
      </c>
      <c r="D923">
        <f>'PSM output'!K923</f>
        <v>54096.800000000003</v>
      </c>
      <c r="E923">
        <f>'PSM output'!L923</f>
        <v>55928.36</v>
      </c>
      <c r="F923">
        <f>'PSM output'!M923</f>
        <v>57759.93</v>
      </c>
    </row>
    <row r="924" spans="1:6" x14ac:dyDescent="0.3">
      <c r="A924">
        <f>'PSM output'!H924</f>
        <v>49158.36</v>
      </c>
      <c r="B924">
        <f>'PSM output'!I924</f>
        <v>50940.79</v>
      </c>
      <c r="C924">
        <f>'PSM output'!J924</f>
        <v>52723.21</v>
      </c>
      <c r="D924">
        <f>'PSM output'!K924</f>
        <v>54505.63</v>
      </c>
      <c r="E924">
        <f>'PSM output'!L924</f>
        <v>56288.06</v>
      </c>
      <c r="F924">
        <f>'PSM output'!M924</f>
        <v>58070.48</v>
      </c>
    </row>
    <row r="925" spans="1:6" x14ac:dyDescent="0.3">
      <c r="A925">
        <f>'PSM output'!H925</f>
        <v>48997.760000000002</v>
      </c>
      <c r="B925">
        <f>'PSM output'!I925</f>
        <v>50817.3</v>
      </c>
      <c r="C925">
        <f>'PSM output'!J925</f>
        <v>52636.84</v>
      </c>
      <c r="D925">
        <f>'PSM output'!K925</f>
        <v>54456.39</v>
      </c>
      <c r="E925">
        <f>'PSM output'!L925</f>
        <v>56275.93</v>
      </c>
      <c r="F925">
        <f>'PSM output'!M925</f>
        <v>58095.48</v>
      </c>
    </row>
    <row r="926" spans="1:6" x14ac:dyDescent="0.3">
      <c r="A926">
        <f>'PSM output'!H926</f>
        <v>48152.65</v>
      </c>
      <c r="B926">
        <f>'PSM output'!I926</f>
        <v>50195.95</v>
      </c>
      <c r="C926">
        <f>'PSM output'!J926</f>
        <v>52239.25</v>
      </c>
      <c r="D926">
        <f>'PSM output'!K926</f>
        <v>54282.55</v>
      </c>
      <c r="E926">
        <f>'PSM output'!L926</f>
        <v>56325.85</v>
      </c>
      <c r="F926">
        <f>'PSM output'!M926</f>
        <v>58369.15</v>
      </c>
    </row>
    <row r="927" spans="1:6" x14ac:dyDescent="0.3">
      <c r="A927">
        <f>'PSM output'!H927</f>
        <v>47480.36</v>
      </c>
      <c r="B927">
        <f>'PSM output'!I927</f>
        <v>49660.27</v>
      </c>
      <c r="C927">
        <f>'PSM output'!J927</f>
        <v>51840.18</v>
      </c>
      <c r="D927">
        <f>'PSM output'!K927</f>
        <v>54020.08</v>
      </c>
      <c r="E927">
        <f>'PSM output'!L927</f>
        <v>56199.99</v>
      </c>
      <c r="F927">
        <f>'PSM output'!M927</f>
        <v>58379.9</v>
      </c>
    </row>
    <row r="928" spans="1:6" x14ac:dyDescent="0.3">
      <c r="A928">
        <f>'PSM output'!H928</f>
        <v>48540.46</v>
      </c>
      <c r="B928">
        <f>'PSM output'!I928</f>
        <v>50528.67</v>
      </c>
      <c r="C928">
        <f>'PSM output'!J928</f>
        <v>52516.87</v>
      </c>
      <c r="D928">
        <f>'PSM output'!K928</f>
        <v>54505.08</v>
      </c>
      <c r="E928">
        <f>'PSM output'!L928</f>
        <v>56493.29</v>
      </c>
      <c r="F928">
        <f>'PSM output'!M928</f>
        <v>58481.49</v>
      </c>
    </row>
    <row r="929" spans="1:6" x14ac:dyDescent="0.3">
      <c r="A929">
        <f>'PSM output'!H929</f>
        <v>49787.73</v>
      </c>
      <c r="B929">
        <f>'PSM output'!I929</f>
        <v>51536.12</v>
      </c>
      <c r="C929">
        <f>'PSM output'!J929</f>
        <v>53284.51</v>
      </c>
      <c r="D929">
        <f>'PSM output'!K929</f>
        <v>55032.9</v>
      </c>
      <c r="E929">
        <f>'PSM output'!L929</f>
        <v>56781.29</v>
      </c>
      <c r="F929">
        <f>'PSM output'!M929</f>
        <v>58529.68</v>
      </c>
    </row>
    <row r="930" spans="1:6" x14ac:dyDescent="0.3">
      <c r="A930">
        <f>'PSM output'!H930</f>
        <v>47854.559999999998</v>
      </c>
      <c r="B930">
        <f>'PSM output'!I930</f>
        <v>50026.92</v>
      </c>
      <c r="C930">
        <f>'PSM output'!J930</f>
        <v>52199.29</v>
      </c>
      <c r="D930">
        <f>'PSM output'!K930</f>
        <v>54371.64</v>
      </c>
      <c r="E930">
        <f>'PSM output'!L930</f>
        <v>56544</v>
      </c>
      <c r="F930">
        <f>'PSM output'!M930</f>
        <v>58716.36</v>
      </c>
    </row>
    <row r="931" spans="1:6" x14ac:dyDescent="0.3">
      <c r="A931">
        <f>'PSM output'!H931</f>
        <v>48750.52</v>
      </c>
      <c r="B931">
        <f>'PSM output'!I931</f>
        <v>50767.18</v>
      </c>
      <c r="C931">
        <f>'PSM output'!J931</f>
        <v>52783.839999999997</v>
      </c>
      <c r="D931">
        <f>'PSM output'!K931</f>
        <v>54800.5</v>
      </c>
      <c r="E931">
        <f>'PSM output'!L931</f>
        <v>56817.16</v>
      </c>
      <c r="F931">
        <f>'PSM output'!M931</f>
        <v>58833.82</v>
      </c>
    </row>
    <row r="932" spans="1:6" x14ac:dyDescent="0.3">
      <c r="A932">
        <f>'PSM output'!H932</f>
        <v>49724.33</v>
      </c>
      <c r="B932">
        <f>'PSM output'!I932</f>
        <v>51547.93</v>
      </c>
      <c r="C932">
        <f>'PSM output'!J932</f>
        <v>53371.54</v>
      </c>
      <c r="D932">
        <f>'PSM output'!K932</f>
        <v>55195.14</v>
      </c>
      <c r="E932">
        <f>'PSM output'!L932</f>
        <v>57018.74</v>
      </c>
      <c r="F932">
        <f>'PSM output'!M932</f>
        <v>58842.34</v>
      </c>
    </row>
    <row r="933" spans="1:6" x14ac:dyDescent="0.3">
      <c r="A933">
        <f>'PSM output'!H933</f>
        <v>49623.97</v>
      </c>
      <c r="B933">
        <f>'PSM output'!I933</f>
        <v>51469.09</v>
      </c>
      <c r="C933">
        <f>'PSM output'!J933</f>
        <v>53314.2</v>
      </c>
      <c r="D933">
        <f>'PSM output'!K933</f>
        <v>55159.32</v>
      </c>
      <c r="E933">
        <f>'PSM output'!L933</f>
        <v>57004.43</v>
      </c>
      <c r="F933">
        <f>'PSM output'!M933</f>
        <v>58849.55</v>
      </c>
    </row>
    <row r="934" spans="1:6" x14ac:dyDescent="0.3">
      <c r="A934">
        <f>'PSM output'!H934</f>
        <v>47591.24</v>
      </c>
      <c r="B934">
        <f>'PSM output'!I934</f>
        <v>49858.09</v>
      </c>
      <c r="C934">
        <f>'PSM output'!J934</f>
        <v>52124.94</v>
      </c>
      <c r="D934">
        <f>'PSM output'!K934</f>
        <v>54391.79</v>
      </c>
      <c r="E934">
        <f>'PSM output'!L934</f>
        <v>56658.64</v>
      </c>
      <c r="F934">
        <f>'PSM output'!M934</f>
        <v>58925.49</v>
      </c>
    </row>
    <row r="935" spans="1:6" x14ac:dyDescent="0.3">
      <c r="A935">
        <f>'PSM output'!H935</f>
        <v>49133</v>
      </c>
      <c r="B935">
        <f>'PSM output'!I935</f>
        <v>51122</v>
      </c>
      <c r="C935">
        <f>'PSM output'!J935</f>
        <v>53111</v>
      </c>
      <c r="D935">
        <f>'PSM output'!K935</f>
        <v>55100</v>
      </c>
      <c r="E935">
        <f>'PSM output'!L935</f>
        <v>57089</v>
      </c>
      <c r="F935">
        <f>'PSM output'!M935</f>
        <v>59078</v>
      </c>
    </row>
    <row r="936" spans="1:6" x14ac:dyDescent="0.3">
      <c r="A936">
        <f>'PSM output'!H936</f>
        <v>49663.9</v>
      </c>
      <c r="B936">
        <f>'PSM output'!I936</f>
        <v>51589.120000000003</v>
      </c>
      <c r="C936">
        <f>'PSM output'!J936</f>
        <v>53514.34</v>
      </c>
      <c r="D936">
        <f>'PSM output'!K936</f>
        <v>55439.55</v>
      </c>
      <c r="E936">
        <f>'PSM output'!L936</f>
        <v>57364.78</v>
      </c>
      <c r="F936">
        <f>'PSM output'!M936</f>
        <v>59290</v>
      </c>
    </row>
    <row r="937" spans="1:6" x14ac:dyDescent="0.3">
      <c r="A937">
        <f>'PSM output'!H937</f>
        <v>49792.31</v>
      </c>
      <c r="B937">
        <f>'PSM output'!I937</f>
        <v>51710.63</v>
      </c>
      <c r="C937">
        <f>'PSM output'!J937</f>
        <v>53628.94</v>
      </c>
      <c r="D937">
        <f>'PSM output'!K937</f>
        <v>55547.25</v>
      </c>
      <c r="E937">
        <f>'PSM output'!L937</f>
        <v>57465.56</v>
      </c>
      <c r="F937">
        <f>'PSM output'!M937</f>
        <v>59383.88</v>
      </c>
    </row>
    <row r="938" spans="1:6" x14ac:dyDescent="0.3">
      <c r="A938">
        <f>'PSM output'!H938</f>
        <v>48931.08</v>
      </c>
      <c r="B938">
        <f>'PSM output'!I938</f>
        <v>51051.46</v>
      </c>
      <c r="C938">
        <f>'PSM output'!J938</f>
        <v>53171.83</v>
      </c>
      <c r="D938">
        <f>'PSM output'!K938</f>
        <v>55292.2</v>
      </c>
      <c r="E938">
        <f>'PSM output'!L938</f>
        <v>57412.57</v>
      </c>
      <c r="F938">
        <f>'PSM output'!M938</f>
        <v>59532.95</v>
      </c>
    </row>
    <row r="939" spans="1:6" x14ac:dyDescent="0.3">
      <c r="A939">
        <f>'PSM output'!H939</f>
        <v>52202.18</v>
      </c>
      <c r="B939">
        <f>'PSM output'!I939</f>
        <v>53763.7</v>
      </c>
      <c r="C939">
        <f>'PSM output'!J939</f>
        <v>55325.23</v>
      </c>
      <c r="D939">
        <f>'PSM output'!K939</f>
        <v>56886.75</v>
      </c>
      <c r="E939">
        <f>'PSM output'!L939</f>
        <v>58448.27</v>
      </c>
      <c r="F939">
        <f>'PSM output'!M939</f>
        <v>60009.8</v>
      </c>
    </row>
    <row r="940" spans="1:6" x14ac:dyDescent="0.3">
      <c r="A940">
        <f>'PSM output'!H940</f>
        <v>49302.65</v>
      </c>
      <c r="B940">
        <f>'PSM output'!I940</f>
        <v>51455.66</v>
      </c>
      <c r="C940">
        <f>'PSM output'!J940</f>
        <v>53608.67</v>
      </c>
      <c r="D940">
        <f>'PSM output'!K940</f>
        <v>55761.68</v>
      </c>
      <c r="E940">
        <f>'PSM output'!L940</f>
        <v>57914.7</v>
      </c>
      <c r="F940">
        <f>'PSM output'!M940</f>
        <v>60067.7</v>
      </c>
    </row>
    <row r="941" spans="1:6" x14ac:dyDescent="0.3">
      <c r="A941">
        <f>'PSM output'!H941</f>
        <v>51157.9</v>
      </c>
      <c r="B941">
        <f>'PSM output'!I941</f>
        <v>52954.47</v>
      </c>
      <c r="C941">
        <f>'PSM output'!J941</f>
        <v>54751.040000000001</v>
      </c>
      <c r="D941">
        <f>'PSM output'!K941</f>
        <v>56547.61</v>
      </c>
      <c r="E941">
        <f>'PSM output'!L941</f>
        <v>58344.17</v>
      </c>
      <c r="F941">
        <f>'PSM output'!M941</f>
        <v>60140.74</v>
      </c>
    </row>
    <row r="942" spans="1:6" x14ac:dyDescent="0.3">
      <c r="A942">
        <f>'PSM output'!H942</f>
        <v>49323.22</v>
      </c>
      <c r="B942">
        <f>'PSM output'!I942</f>
        <v>51498.48</v>
      </c>
      <c r="C942">
        <f>'PSM output'!J942</f>
        <v>53673.74</v>
      </c>
      <c r="D942">
        <f>'PSM output'!K942</f>
        <v>55849</v>
      </c>
      <c r="E942">
        <f>'PSM output'!L942</f>
        <v>58024.26</v>
      </c>
      <c r="F942">
        <f>'PSM output'!M942</f>
        <v>60199.519999999997</v>
      </c>
    </row>
    <row r="943" spans="1:6" x14ac:dyDescent="0.3">
      <c r="A943">
        <f>'PSM output'!H943</f>
        <v>48631.040000000001</v>
      </c>
      <c r="B943">
        <f>'PSM output'!I943</f>
        <v>50952.95</v>
      </c>
      <c r="C943">
        <f>'PSM output'!J943</f>
        <v>53274.85</v>
      </c>
      <c r="D943">
        <f>'PSM output'!K943</f>
        <v>55596.75</v>
      </c>
      <c r="E943">
        <f>'PSM output'!L943</f>
        <v>57918.65</v>
      </c>
      <c r="F943">
        <f>'PSM output'!M943</f>
        <v>60240.55</v>
      </c>
    </row>
    <row r="944" spans="1:6" x14ac:dyDescent="0.3">
      <c r="A944">
        <f>'PSM output'!H944</f>
        <v>51432.18</v>
      </c>
      <c r="B944">
        <f>'PSM output'!I944</f>
        <v>53241.69</v>
      </c>
      <c r="C944">
        <f>'PSM output'!J944</f>
        <v>55051.199999999997</v>
      </c>
      <c r="D944">
        <f>'PSM output'!K944</f>
        <v>56860.7</v>
      </c>
      <c r="E944">
        <f>'PSM output'!L944</f>
        <v>58670.21</v>
      </c>
      <c r="F944">
        <f>'PSM output'!M944</f>
        <v>60479.72</v>
      </c>
    </row>
    <row r="945" spans="1:6" x14ac:dyDescent="0.3">
      <c r="A945">
        <f>'PSM output'!H945</f>
        <v>51302.97</v>
      </c>
      <c r="B945">
        <f>'PSM output'!I945</f>
        <v>53153.88</v>
      </c>
      <c r="C945">
        <f>'PSM output'!J945</f>
        <v>55004.79</v>
      </c>
      <c r="D945">
        <f>'PSM output'!K945</f>
        <v>56855.69</v>
      </c>
      <c r="E945">
        <f>'PSM output'!L945</f>
        <v>58706.6</v>
      </c>
      <c r="F945">
        <f>'PSM output'!M945</f>
        <v>60557.51</v>
      </c>
    </row>
    <row r="946" spans="1:6" x14ac:dyDescent="0.3">
      <c r="A946">
        <f>'PSM output'!H946</f>
        <v>51574.05</v>
      </c>
      <c r="B946">
        <f>'PSM output'!I946</f>
        <v>53379.57</v>
      </c>
      <c r="C946">
        <f>'PSM output'!J946</f>
        <v>55185.09</v>
      </c>
      <c r="D946">
        <f>'PSM output'!K946</f>
        <v>56990.61</v>
      </c>
      <c r="E946">
        <f>'PSM output'!L946</f>
        <v>58796.13</v>
      </c>
      <c r="F946">
        <f>'PSM output'!M946</f>
        <v>60601.65</v>
      </c>
    </row>
    <row r="947" spans="1:6" x14ac:dyDescent="0.3">
      <c r="A947">
        <f>'PSM output'!H947</f>
        <v>51205.120000000003</v>
      </c>
      <c r="B947">
        <f>'PSM output'!I947</f>
        <v>53123.28</v>
      </c>
      <c r="C947">
        <f>'PSM output'!J947</f>
        <v>55041.43</v>
      </c>
      <c r="D947">
        <f>'PSM output'!K947</f>
        <v>56959.59</v>
      </c>
      <c r="E947">
        <f>'PSM output'!L947</f>
        <v>58877.75</v>
      </c>
      <c r="F947">
        <f>'PSM output'!M947</f>
        <v>60795.91</v>
      </c>
    </row>
    <row r="948" spans="1:6" x14ac:dyDescent="0.3">
      <c r="A948">
        <f>'PSM output'!H948</f>
        <v>52435.22</v>
      </c>
      <c r="B948">
        <f>'PSM output'!I948</f>
        <v>54126.78</v>
      </c>
      <c r="C948">
        <f>'PSM output'!J948</f>
        <v>55818.34</v>
      </c>
      <c r="D948">
        <f>'PSM output'!K948</f>
        <v>57509.9</v>
      </c>
      <c r="E948">
        <f>'PSM output'!L948</f>
        <v>59201.46</v>
      </c>
      <c r="F948">
        <f>'PSM output'!M948</f>
        <v>60893.02</v>
      </c>
    </row>
    <row r="949" spans="1:6" x14ac:dyDescent="0.3">
      <c r="A949">
        <f>'PSM output'!H949</f>
        <v>50443.839999999997</v>
      </c>
      <c r="B949">
        <f>'PSM output'!I949</f>
        <v>52578.82</v>
      </c>
      <c r="C949">
        <f>'PSM output'!J949</f>
        <v>54713.82</v>
      </c>
      <c r="D949">
        <f>'PSM output'!K949</f>
        <v>56848.800000000003</v>
      </c>
      <c r="E949">
        <f>'PSM output'!L949</f>
        <v>58983.79</v>
      </c>
      <c r="F949">
        <f>'PSM output'!M949</f>
        <v>61118.79</v>
      </c>
    </row>
    <row r="950" spans="1:6" x14ac:dyDescent="0.3">
      <c r="A950">
        <f>'PSM output'!H950</f>
        <v>52499.360000000001</v>
      </c>
      <c r="B950">
        <f>'PSM output'!I950</f>
        <v>54325.89</v>
      </c>
      <c r="C950">
        <f>'PSM output'!J950</f>
        <v>56152.42</v>
      </c>
      <c r="D950">
        <f>'PSM output'!K950</f>
        <v>57978.95</v>
      </c>
      <c r="E950">
        <f>'PSM output'!L950</f>
        <v>59805.49</v>
      </c>
      <c r="F950">
        <f>'PSM output'!M950</f>
        <v>61632.02</v>
      </c>
    </row>
    <row r="951" spans="1:6" x14ac:dyDescent="0.3">
      <c r="A951">
        <f>'PSM output'!H951</f>
        <v>50182.73</v>
      </c>
      <c r="B951">
        <f>'PSM output'!I951</f>
        <v>52490.23</v>
      </c>
      <c r="C951">
        <f>'PSM output'!J951</f>
        <v>54797.72</v>
      </c>
      <c r="D951">
        <f>'PSM output'!K951</f>
        <v>57105.21</v>
      </c>
      <c r="E951">
        <f>'PSM output'!L951</f>
        <v>59412.7</v>
      </c>
      <c r="F951">
        <f>'PSM output'!M951</f>
        <v>61720.19</v>
      </c>
    </row>
    <row r="952" spans="1:6" x14ac:dyDescent="0.3">
      <c r="A952">
        <f>'PSM output'!H952</f>
        <v>51119.74</v>
      </c>
      <c r="B952">
        <f>'PSM output'!I952</f>
        <v>53299.18</v>
      </c>
      <c r="C952">
        <f>'PSM output'!J952</f>
        <v>55478.61</v>
      </c>
      <c r="D952">
        <f>'PSM output'!K952</f>
        <v>57658.04</v>
      </c>
      <c r="E952">
        <f>'PSM output'!L952</f>
        <v>59837.48</v>
      </c>
      <c r="F952">
        <f>'PSM output'!M952</f>
        <v>62016.91</v>
      </c>
    </row>
    <row r="953" spans="1:6" x14ac:dyDescent="0.3">
      <c r="A953">
        <f>'PSM output'!H953</f>
        <v>51145.05</v>
      </c>
      <c r="B953">
        <f>'PSM output'!I953</f>
        <v>53388.38</v>
      </c>
      <c r="C953">
        <f>'PSM output'!J953</f>
        <v>55631.7</v>
      </c>
      <c r="D953">
        <f>'PSM output'!K953</f>
        <v>57875.02</v>
      </c>
      <c r="E953">
        <f>'PSM output'!L953</f>
        <v>60118.35</v>
      </c>
      <c r="F953">
        <f>'PSM output'!M953</f>
        <v>62361.67</v>
      </c>
    </row>
    <row r="954" spans="1:6" x14ac:dyDescent="0.3">
      <c r="A954">
        <f>'PSM output'!H954</f>
        <v>52771.77</v>
      </c>
      <c r="B954">
        <f>'PSM output'!I954</f>
        <v>54721.71</v>
      </c>
      <c r="C954">
        <f>'PSM output'!J954</f>
        <v>56671.66</v>
      </c>
      <c r="D954">
        <f>'PSM output'!K954</f>
        <v>58621.599999999999</v>
      </c>
      <c r="E954">
        <f>'PSM output'!L954</f>
        <v>60571.54</v>
      </c>
      <c r="F954">
        <f>'PSM output'!M954</f>
        <v>62521.48</v>
      </c>
    </row>
    <row r="955" spans="1:6" x14ac:dyDescent="0.3">
      <c r="A955">
        <f>'PSM output'!H955</f>
        <v>50684.88</v>
      </c>
      <c r="B955">
        <f>'PSM output'!I955</f>
        <v>53072.93</v>
      </c>
      <c r="C955">
        <f>'PSM output'!J955</f>
        <v>55460.98</v>
      </c>
      <c r="D955">
        <f>'PSM output'!K955</f>
        <v>57849.03</v>
      </c>
      <c r="E955">
        <f>'PSM output'!L955</f>
        <v>60237.08</v>
      </c>
      <c r="F955">
        <f>'PSM output'!M955</f>
        <v>62625.13</v>
      </c>
    </row>
    <row r="956" spans="1:6" x14ac:dyDescent="0.3">
      <c r="A956">
        <f>'PSM output'!H956</f>
        <v>51963.23</v>
      </c>
      <c r="B956">
        <f>'PSM output'!I956</f>
        <v>54175.42</v>
      </c>
      <c r="C956">
        <f>'PSM output'!J956</f>
        <v>56387.61</v>
      </c>
      <c r="D956">
        <f>'PSM output'!K956</f>
        <v>58599.81</v>
      </c>
      <c r="E956">
        <f>'PSM output'!L956</f>
        <v>60812</v>
      </c>
      <c r="F956">
        <f>'PSM output'!M956</f>
        <v>63024.2</v>
      </c>
    </row>
    <row r="957" spans="1:6" x14ac:dyDescent="0.3">
      <c r="A957">
        <f>'PSM output'!H957</f>
        <v>50903.82</v>
      </c>
      <c r="B957">
        <f>'PSM output'!I957</f>
        <v>53353.4</v>
      </c>
      <c r="C957">
        <f>'PSM output'!J957</f>
        <v>55802.98</v>
      </c>
      <c r="D957">
        <f>'PSM output'!K957</f>
        <v>58252.56</v>
      </c>
      <c r="E957">
        <f>'PSM output'!L957</f>
        <v>60702.14</v>
      </c>
      <c r="F957">
        <f>'PSM output'!M957</f>
        <v>63151.72</v>
      </c>
    </row>
    <row r="958" spans="1:6" x14ac:dyDescent="0.3">
      <c r="A958">
        <f>'PSM output'!H958</f>
        <v>52984.84</v>
      </c>
      <c r="B958">
        <f>'PSM output'!I958</f>
        <v>55114.96</v>
      </c>
      <c r="C958">
        <f>'PSM output'!J958</f>
        <v>57245.09</v>
      </c>
      <c r="D958">
        <f>'PSM output'!K958</f>
        <v>59375.21</v>
      </c>
      <c r="E958">
        <f>'PSM output'!L958</f>
        <v>61505.33</v>
      </c>
      <c r="F958">
        <f>'PSM output'!M958</f>
        <v>63635.45</v>
      </c>
    </row>
    <row r="959" spans="1:6" x14ac:dyDescent="0.3">
      <c r="A959">
        <f>'PSM output'!H959</f>
        <v>51989.57</v>
      </c>
      <c r="B959">
        <f>'PSM output'!I959</f>
        <v>54391.67</v>
      </c>
      <c r="C959">
        <f>'PSM output'!J959</f>
        <v>56793.77</v>
      </c>
      <c r="D959">
        <f>'PSM output'!K959</f>
        <v>59195.86</v>
      </c>
      <c r="E959">
        <f>'PSM output'!L959</f>
        <v>61597.96</v>
      </c>
      <c r="F959">
        <f>'PSM output'!M959</f>
        <v>64000.05</v>
      </c>
    </row>
    <row r="960" spans="1:6" x14ac:dyDescent="0.3">
      <c r="A960">
        <f>'PSM output'!H960</f>
        <v>52663.7</v>
      </c>
      <c r="B960">
        <f>'PSM output'!I960</f>
        <v>54945.21</v>
      </c>
      <c r="C960">
        <f>'PSM output'!J960</f>
        <v>57226.720000000001</v>
      </c>
      <c r="D960">
        <f>'PSM output'!K960</f>
        <v>59508.23</v>
      </c>
      <c r="E960">
        <f>'PSM output'!L960</f>
        <v>61789.75</v>
      </c>
      <c r="F960">
        <f>'PSM output'!M960</f>
        <v>64071.26</v>
      </c>
    </row>
    <row r="961" spans="1:6" x14ac:dyDescent="0.3">
      <c r="A961">
        <f>'PSM output'!H961</f>
        <v>52081.91</v>
      </c>
      <c r="B961">
        <f>'PSM output'!I961</f>
        <v>54526.07</v>
      </c>
      <c r="C961">
        <f>'PSM output'!J961</f>
        <v>56970.239999999998</v>
      </c>
      <c r="D961">
        <f>'PSM output'!K961</f>
        <v>59414.400000000001</v>
      </c>
      <c r="E961">
        <f>'PSM output'!L961</f>
        <v>61858.559999999998</v>
      </c>
      <c r="F961">
        <f>'PSM output'!M961</f>
        <v>64302.720000000001</v>
      </c>
    </row>
    <row r="962" spans="1:6" x14ac:dyDescent="0.3">
      <c r="A962">
        <f>'PSM output'!H962</f>
        <v>53634.45</v>
      </c>
      <c r="B962">
        <f>'PSM output'!I962</f>
        <v>55895.35</v>
      </c>
      <c r="C962">
        <f>'PSM output'!J962</f>
        <v>58156.26</v>
      </c>
      <c r="D962">
        <f>'PSM output'!K962</f>
        <v>60417.17</v>
      </c>
      <c r="E962">
        <f>'PSM output'!L962</f>
        <v>62678.080000000002</v>
      </c>
      <c r="F962">
        <f>'PSM output'!M962</f>
        <v>64938.98</v>
      </c>
    </row>
    <row r="963" spans="1:6" x14ac:dyDescent="0.3">
      <c r="A963">
        <f>'PSM output'!H963</f>
        <v>52154.86</v>
      </c>
      <c r="B963">
        <f>'PSM output'!I963</f>
        <v>54726.95</v>
      </c>
      <c r="C963">
        <f>'PSM output'!J963</f>
        <v>57299.040000000001</v>
      </c>
      <c r="D963">
        <f>'PSM output'!K963</f>
        <v>59871.13</v>
      </c>
      <c r="E963">
        <f>'PSM output'!L963</f>
        <v>62443.21</v>
      </c>
      <c r="F963">
        <f>'PSM output'!M963</f>
        <v>65015.3</v>
      </c>
    </row>
    <row r="964" spans="1:6" x14ac:dyDescent="0.3">
      <c r="A964">
        <f>'PSM output'!H964</f>
        <v>52055.72</v>
      </c>
      <c r="B964">
        <f>'PSM output'!I964</f>
        <v>54686.57</v>
      </c>
      <c r="C964">
        <f>'PSM output'!J964</f>
        <v>57317.43</v>
      </c>
      <c r="D964">
        <f>'PSM output'!K964</f>
        <v>59948.28</v>
      </c>
      <c r="E964">
        <f>'PSM output'!L964</f>
        <v>62579.13</v>
      </c>
      <c r="F964">
        <f>'PSM output'!M964</f>
        <v>65209.98</v>
      </c>
    </row>
    <row r="965" spans="1:6" x14ac:dyDescent="0.3">
      <c r="A965">
        <f>'PSM output'!H965</f>
        <v>53565.57</v>
      </c>
      <c r="B965">
        <f>'PSM output'!I965</f>
        <v>55917.68</v>
      </c>
      <c r="C965">
        <f>'PSM output'!J965</f>
        <v>58269.79</v>
      </c>
      <c r="D965">
        <f>'PSM output'!K965</f>
        <v>60621.89</v>
      </c>
      <c r="E965">
        <f>'PSM output'!L965</f>
        <v>62974</v>
      </c>
      <c r="F965">
        <f>'PSM output'!M965</f>
        <v>65326.11</v>
      </c>
    </row>
    <row r="966" spans="1:6" x14ac:dyDescent="0.3">
      <c r="A966">
        <f>'PSM output'!H966</f>
        <v>54157.58</v>
      </c>
      <c r="B966">
        <f>'PSM output'!I966</f>
        <v>56410.07</v>
      </c>
      <c r="C966">
        <f>'PSM output'!J966</f>
        <v>58662.57</v>
      </c>
      <c r="D966">
        <f>'PSM output'!K966</f>
        <v>60915.07</v>
      </c>
      <c r="E966">
        <f>'PSM output'!L966</f>
        <v>63167.56</v>
      </c>
      <c r="F966">
        <f>'PSM output'!M966</f>
        <v>65420.06</v>
      </c>
    </row>
    <row r="967" spans="1:6" x14ac:dyDescent="0.3">
      <c r="A967">
        <f>'PSM output'!H967</f>
        <v>51867.76</v>
      </c>
      <c r="B967">
        <f>'PSM output'!I967</f>
        <v>54638.95</v>
      </c>
      <c r="C967">
        <f>'PSM output'!J967</f>
        <v>57410.14</v>
      </c>
      <c r="D967">
        <f>'PSM output'!K967</f>
        <v>60181.32</v>
      </c>
      <c r="E967">
        <f>'PSM output'!L967</f>
        <v>62952.51</v>
      </c>
      <c r="F967">
        <f>'PSM output'!M967</f>
        <v>65723.7</v>
      </c>
    </row>
    <row r="968" spans="1:6" x14ac:dyDescent="0.3">
      <c r="A968">
        <f>'PSM output'!H968</f>
        <v>55466.85</v>
      </c>
      <c r="B968">
        <f>'PSM output'!I968</f>
        <v>57521.13</v>
      </c>
      <c r="C968">
        <f>'PSM output'!J968</f>
        <v>59575.41</v>
      </c>
      <c r="D968">
        <f>'PSM output'!K968</f>
        <v>61629.69</v>
      </c>
      <c r="E968">
        <f>'PSM output'!L968</f>
        <v>63683.97</v>
      </c>
      <c r="F968">
        <f>'PSM output'!M968</f>
        <v>65738.240000000005</v>
      </c>
    </row>
    <row r="969" spans="1:6" x14ac:dyDescent="0.3">
      <c r="A969">
        <f>'PSM output'!H969</f>
        <v>53033.88</v>
      </c>
      <c r="B969">
        <f>'PSM output'!I969</f>
        <v>55615.9</v>
      </c>
      <c r="C969">
        <f>'PSM output'!J969</f>
        <v>58197.91</v>
      </c>
      <c r="D969">
        <f>'PSM output'!K969</f>
        <v>60779.93</v>
      </c>
      <c r="E969">
        <f>'PSM output'!L969</f>
        <v>63361.94</v>
      </c>
      <c r="F969">
        <f>'PSM output'!M969</f>
        <v>65943.95</v>
      </c>
    </row>
    <row r="970" spans="1:6" x14ac:dyDescent="0.3">
      <c r="A970">
        <f>'PSM output'!H970</f>
        <v>52958.84</v>
      </c>
      <c r="B970">
        <f>'PSM output'!I970</f>
        <v>55608.03</v>
      </c>
      <c r="C970">
        <f>'PSM output'!J970</f>
        <v>58257.21</v>
      </c>
      <c r="D970">
        <f>'PSM output'!K970</f>
        <v>60906.41</v>
      </c>
      <c r="E970">
        <f>'PSM output'!L970</f>
        <v>63555.6</v>
      </c>
      <c r="F970">
        <f>'PSM output'!M970</f>
        <v>66204.789999999994</v>
      </c>
    </row>
    <row r="971" spans="1:6" x14ac:dyDescent="0.3">
      <c r="A971">
        <f>'PSM output'!H971</f>
        <v>53944.17</v>
      </c>
      <c r="B971">
        <f>'PSM output'!I971</f>
        <v>56412.75</v>
      </c>
      <c r="C971">
        <f>'PSM output'!J971</f>
        <v>58881.32</v>
      </c>
      <c r="D971">
        <f>'PSM output'!K971</f>
        <v>61349.89</v>
      </c>
      <c r="E971">
        <f>'PSM output'!L971</f>
        <v>63818.46</v>
      </c>
      <c r="F971">
        <f>'PSM output'!M971</f>
        <v>66287.039999999994</v>
      </c>
    </row>
    <row r="972" spans="1:6" x14ac:dyDescent="0.3">
      <c r="A972">
        <f>'PSM output'!H972</f>
        <v>53048.73</v>
      </c>
      <c r="B972">
        <f>'PSM output'!I972</f>
        <v>55750.57</v>
      </c>
      <c r="C972">
        <f>'PSM output'!J972</f>
        <v>58452.4</v>
      </c>
      <c r="D972">
        <f>'PSM output'!K972</f>
        <v>61154.239999999998</v>
      </c>
      <c r="E972">
        <f>'PSM output'!L972</f>
        <v>63856.08</v>
      </c>
      <c r="F972">
        <f>'PSM output'!M972</f>
        <v>66557.91</v>
      </c>
    </row>
    <row r="973" spans="1:6" x14ac:dyDescent="0.3">
      <c r="A973">
        <f>'PSM output'!H973</f>
        <v>55498.73</v>
      </c>
      <c r="B973">
        <f>'PSM output'!I973</f>
        <v>57791.06</v>
      </c>
      <c r="C973">
        <f>'PSM output'!J973</f>
        <v>60083.4</v>
      </c>
      <c r="D973">
        <f>'PSM output'!K973</f>
        <v>62375.74</v>
      </c>
      <c r="E973">
        <f>'PSM output'!L973</f>
        <v>64668.08</v>
      </c>
      <c r="F973">
        <f>'PSM output'!M973</f>
        <v>66960.41</v>
      </c>
    </row>
    <row r="974" spans="1:6" x14ac:dyDescent="0.3">
      <c r="A974">
        <f>'PSM output'!H974</f>
        <v>54161.440000000002</v>
      </c>
      <c r="B974">
        <f>'PSM output'!I974</f>
        <v>56753.93</v>
      </c>
      <c r="C974">
        <f>'PSM output'!J974</f>
        <v>59346.41</v>
      </c>
      <c r="D974">
        <f>'PSM output'!K974</f>
        <v>61938.89</v>
      </c>
      <c r="E974">
        <f>'PSM output'!L974</f>
        <v>64531.37</v>
      </c>
      <c r="F974">
        <f>'PSM output'!M974</f>
        <v>67123.850000000006</v>
      </c>
    </row>
    <row r="975" spans="1:6" x14ac:dyDescent="0.3">
      <c r="A975">
        <f>'PSM output'!H975</f>
        <v>54630.57</v>
      </c>
      <c r="B975">
        <f>'PSM output'!I975</f>
        <v>57138.38</v>
      </c>
      <c r="C975">
        <f>'PSM output'!J975</f>
        <v>59646.18</v>
      </c>
      <c r="D975">
        <f>'PSM output'!K975</f>
        <v>62153.99</v>
      </c>
      <c r="E975">
        <f>'PSM output'!L975</f>
        <v>64661.79</v>
      </c>
      <c r="F975">
        <f>'PSM output'!M975</f>
        <v>67169.600000000006</v>
      </c>
    </row>
    <row r="976" spans="1:6" x14ac:dyDescent="0.3">
      <c r="A976">
        <f>'PSM output'!H976</f>
        <v>55457.36</v>
      </c>
      <c r="B976">
        <f>'PSM output'!I976</f>
        <v>57806.57</v>
      </c>
      <c r="C976">
        <f>'PSM output'!J976</f>
        <v>60155.79</v>
      </c>
      <c r="D976">
        <f>'PSM output'!K976</f>
        <v>62505.01</v>
      </c>
      <c r="E976">
        <f>'PSM output'!L976</f>
        <v>64854.22</v>
      </c>
      <c r="F976">
        <f>'PSM output'!M976</f>
        <v>67203.44</v>
      </c>
    </row>
    <row r="977" spans="1:6" x14ac:dyDescent="0.3">
      <c r="A977">
        <f>'PSM output'!H977</f>
        <v>53168.72</v>
      </c>
      <c r="B977">
        <f>'PSM output'!I977</f>
        <v>55986.85</v>
      </c>
      <c r="C977">
        <f>'PSM output'!J977</f>
        <v>58804.99</v>
      </c>
      <c r="D977">
        <f>'PSM output'!K977</f>
        <v>61623.12</v>
      </c>
      <c r="E977">
        <f>'PSM output'!L977</f>
        <v>64441.25</v>
      </c>
      <c r="F977">
        <f>'PSM output'!M977</f>
        <v>67259.39</v>
      </c>
    </row>
    <row r="978" spans="1:6" x14ac:dyDescent="0.3">
      <c r="A978">
        <f>'PSM output'!H978</f>
        <v>54825.98</v>
      </c>
      <c r="B978">
        <f>'PSM output'!I978</f>
        <v>57339.82</v>
      </c>
      <c r="C978">
        <f>'PSM output'!J978</f>
        <v>59853.66</v>
      </c>
      <c r="D978">
        <f>'PSM output'!K978</f>
        <v>62367.5</v>
      </c>
      <c r="E978">
        <f>'PSM output'!L978</f>
        <v>64881.34</v>
      </c>
      <c r="F978">
        <f>'PSM output'!M978</f>
        <v>67395.179999999993</v>
      </c>
    </row>
    <row r="979" spans="1:6" x14ac:dyDescent="0.3">
      <c r="A979">
        <f>'PSM output'!H979</f>
        <v>56118.86</v>
      </c>
      <c r="B979">
        <f>'PSM output'!I979</f>
        <v>58374.54</v>
      </c>
      <c r="C979">
        <f>'PSM output'!J979</f>
        <v>60630.21</v>
      </c>
      <c r="D979">
        <f>'PSM output'!K979</f>
        <v>62885.89</v>
      </c>
      <c r="E979">
        <f>'PSM output'!L979</f>
        <v>65141.57</v>
      </c>
      <c r="F979">
        <f>'PSM output'!M979</f>
        <v>67397.25</v>
      </c>
    </row>
    <row r="980" spans="1:6" x14ac:dyDescent="0.3">
      <c r="A980">
        <f>'PSM output'!H980</f>
        <v>54091.16</v>
      </c>
      <c r="B980">
        <f>'PSM output'!I980</f>
        <v>56836.42</v>
      </c>
      <c r="C980">
        <f>'PSM output'!J980</f>
        <v>59581.67</v>
      </c>
      <c r="D980">
        <f>'PSM output'!K980</f>
        <v>62326.93</v>
      </c>
      <c r="E980">
        <f>'PSM output'!L980</f>
        <v>65072.18</v>
      </c>
      <c r="F980">
        <f>'PSM output'!M980</f>
        <v>67817.440000000002</v>
      </c>
    </row>
    <row r="981" spans="1:6" x14ac:dyDescent="0.3">
      <c r="A981">
        <f>'PSM output'!H981</f>
        <v>53586.27</v>
      </c>
      <c r="B981">
        <f>'PSM output'!I981</f>
        <v>56444.54</v>
      </c>
      <c r="C981">
        <f>'PSM output'!J981</f>
        <v>59302.8</v>
      </c>
      <c r="D981">
        <f>'PSM output'!K981</f>
        <v>62161.06</v>
      </c>
      <c r="E981">
        <f>'PSM output'!L981</f>
        <v>65019.33</v>
      </c>
      <c r="F981">
        <f>'PSM output'!M981</f>
        <v>67877.59</v>
      </c>
    </row>
    <row r="982" spans="1:6" x14ac:dyDescent="0.3">
      <c r="A982">
        <f>'PSM output'!H982</f>
        <v>55835.42</v>
      </c>
      <c r="B982">
        <f>'PSM output'!I982</f>
        <v>58245.45</v>
      </c>
      <c r="C982">
        <f>'PSM output'!J982</f>
        <v>60655.48</v>
      </c>
      <c r="D982">
        <f>'PSM output'!K982</f>
        <v>63065.51</v>
      </c>
      <c r="E982">
        <f>'PSM output'!L982</f>
        <v>65475.54</v>
      </c>
      <c r="F982">
        <f>'PSM output'!M982</f>
        <v>67885.570000000007</v>
      </c>
    </row>
    <row r="983" spans="1:6" x14ac:dyDescent="0.3">
      <c r="A983">
        <f>'PSM output'!H983</f>
        <v>52509.94</v>
      </c>
      <c r="B983">
        <f>'PSM output'!I983</f>
        <v>55591.78</v>
      </c>
      <c r="C983">
        <f>'PSM output'!J983</f>
        <v>58673.62</v>
      </c>
      <c r="D983">
        <f>'PSM output'!K983</f>
        <v>61755.46</v>
      </c>
      <c r="E983">
        <f>'PSM output'!L983</f>
        <v>64837.3</v>
      </c>
      <c r="F983">
        <f>'PSM output'!M983</f>
        <v>67919.14</v>
      </c>
    </row>
    <row r="984" spans="1:6" x14ac:dyDescent="0.3">
      <c r="A984">
        <f>'PSM output'!H984</f>
        <v>55599.55</v>
      </c>
      <c r="B984">
        <f>'PSM output'!I984</f>
        <v>58233.01</v>
      </c>
      <c r="C984">
        <f>'PSM output'!J984</f>
        <v>60866.48</v>
      </c>
      <c r="D984">
        <f>'PSM output'!K984</f>
        <v>63499.95</v>
      </c>
      <c r="E984">
        <f>'PSM output'!L984</f>
        <v>66133.41</v>
      </c>
      <c r="F984">
        <f>'PSM output'!M984</f>
        <v>68766.880000000005</v>
      </c>
    </row>
    <row r="985" spans="1:6" x14ac:dyDescent="0.3">
      <c r="A985">
        <f>'PSM output'!H985</f>
        <v>56765.41</v>
      </c>
      <c r="B985">
        <f>'PSM output'!I985</f>
        <v>59213.45</v>
      </c>
      <c r="C985">
        <f>'PSM output'!J985</f>
        <v>61661.49</v>
      </c>
      <c r="D985">
        <f>'PSM output'!K985</f>
        <v>64109.53</v>
      </c>
      <c r="E985">
        <f>'PSM output'!L985</f>
        <v>66557.570000000007</v>
      </c>
      <c r="F985">
        <f>'PSM output'!M985</f>
        <v>69005.62</v>
      </c>
    </row>
    <row r="986" spans="1:6" x14ac:dyDescent="0.3">
      <c r="A986">
        <f>'PSM output'!H986</f>
        <v>56662.38</v>
      </c>
      <c r="B986">
        <f>'PSM output'!I986</f>
        <v>59160.65</v>
      </c>
      <c r="C986">
        <f>'PSM output'!J986</f>
        <v>61658.92</v>
      </c>
      <c r="D986">
        <f>'PSM output'!K986</f>
        <v>64157.19</v>
      </c>
      <c r="E986">
        <f>'PSM output'!L986</f>
        <v>66655.460000000006</v>
      </c>
      <c r="F986">
        <f>'PSM output'!M986</f>
        <v>69153.73</v>
      </c>
    </row>
    <row r="987" spans="1:6" x14ac:dyDescent="0.3">
      <c r="A987">
        <f>'PSM output'!H987</f>
        <v>55287.93</v>
      </c>
      <c r="B987">
        <f>'PSM output'!I987</f>
        <v>58171.3</v>
      </c>
      <c r="C987">
        <f>'PSM output'!J987</f>
        <v>61054.69</v>
      </c>
      <c r="D987">
        <f>'PSM output'!K987</f>
        <v>63938.07</v>
      </c>
      <c r="E987">
        <f>'PSM output'!L987</f>
        <v>66821.45</v>
      </c>
      <c r="F987">
        <f>'PSM output'!M987</f>
        <v>69704.83</v>
      </c>
    </row>
    <row r="988" spans="1:6" x14ac:dyDescent="0.3">
      <c r="A988">
        <f>'PSM output'!H988</f>
        <v>57190.96</v>
      </c>
      <c r="B988">
        <f>'PSM output'!I988</f>
        <v>59815.6</v>
      </c>
      <c r="C988">
        <f>'PSM output'!J988</f>
        <v>62440.25</v>
      </c>
      <c r="D988">
        <f>'PSM output'!K988</f>
        <v>65064.89</v>
      </c>
      <c r="E988">
        <f>'PSM output'!L988</f>
        <v>67689.539999999994</v>
      </c>
      <c r="F988">
        <f>'PSM output'!M988</f>
        <v>70314.19</v>
      </c>
    </row>
    <row r="989" spans="1:6" x14ac:dyDescent="0.3">
      <c r="A989">
        <f>'PSM output'!H989</f>
        <v>56692.45</v>
      </c>
      <c r="B989">
        <f>'PSM output'!I989</f>
        <v>59474.23</v>
      </c>
      <c r="C989">
        <f>'PSM output'!J989</f>
        <v>62256.03</v>
      </c>
      <c r="D989">
        <f>'PSM output'!K989</f>
        <v>65037.82</v>
      </c>
      <c r="E989">
        <f>'PSM output'!L989</f>
        <v>67819.61</v>
      </c>
      <c r="F989">
        <f>'PSM output'!M989</f>
        <v>70601.399999999994</v>
      </c>
    </row>
    <row r="990" spans="1:6" x14ac:dyDescent="0.3">
      <c r="A990">
        <f>'PSM output'!H990</f>
        <v>58143.39</v>
      </c>
      <c r="B990">
        <f>'PSM output'!I990</f>
        <v>60775.39</v>
      </c>
      <c r="C990">
        <f>'PSM output'!J990</f>
        <v>63407.39</v>
      </c>
      <c r="D990">
        <f>'PSM output'!K990</f>
        <v>66039.38</v>
      </c>
      <c r="E990">
        <f>'PSM output'!L990</f>
        <v>68671.38</v>
      </c>
      <c r="F990">
        <f>'PSM output'!M990</f>
        <v>71303.38</v>
      </c>
    </row>
    <row r="991" spans="1:6" x14ac:dyDescent="0.3">
      <c r="A991">
        <f>'PSM output'!H991</f>
        <v>55090.59</v>
      </c>
      <c r="B991">
        <f>'PSM output'!I991</f>
        <v>58428.1</v>
      </c>
      <c r="C991">
        <f>'PSM output'!J991</f>
        <v>61765.61</v>
      </c>
      <c r="D991">
        <f>'PSM output'!K991</f>
        <v>65103.11</v>
      </c>
      <c r="E991">
        <f>'PSM output'!L991</f>
        <v>68440.62</v>
      </c>
      <c r="F991">
        <f>'PSM output'!M991</f>
        <v>71778.13</v>
      </c>
    </row>
    <row r="992" spans="1:6" x14ac:dyDescent="0.3">
      <c r="A992">
        <f>'PSM output'!H992</f>
        <v>58290.96</v>
      </c>
      <c r="B992">
        <f>'PSM output'!I992</f>
        <v>61331.24</v>
      </c>
      <c r="C992">
        <f>'PSM output'!J992</f>
        <v>64371.519999999997</v>
      </c>
      <c r="D992">
        <f>'PSM output'!K992</f>
        <v>67411.789999999994</v>
      </c>
      <c r="E992">
        <f>'PSM output'!L992</f>
        <v>70452.070000000007</v>
      </c>
      <c r="F992">
        <f>'PSM output'!M992</f>
        <v>73492.34</v>
      </c>
    </row>
    <row r="993" spans="1:6" x14ac:dyDescent="0.3">
      <c r="A993">
        <f>'PSM output'!H993</f>
        <v>57653.71</v>
      </c>
      <c r="B993">
        <f>'PSM output'!I993</f>
        <v>60847.62</v>
      </c>
      <c r="C993">
        <f>'PSM output'!J993</f>
        <v>64041.52</v>
      </c>
      <c r="D993">
        <f>'PSM output'!K993</f>
        <v>67235.44</v>
      </c>
      <c r="E993">
        <f>'PSM output'!L993</f>
        <v>70429.34</v>
      </c>
      <c r="F993">
        <f>'PSM output'!M993</f>
        <v>73623.25</v>
      </c>
    </row>
    <row r="994" spans="1:6" x14ac:dyDescent="0.3">
      <c r="A994">
        <f>'PSM output'!H994</f>
        <v>60161.760000000002</v>
      </c>
      <c r="B994">
        <f>'PSM output'!I994</f>
        <v>62861.5</v>
      </c>
      <c r="C994">
        <f>'PSM output'!J994</f>
        <v>65561.23</v>
      </c>
      <c r="D994">
        <f>'PSM output'!K994</f>
        <v>68260.98</v>
      </c>
      <c r="E994">
        <f>'PSM output'!L994</f>
        <v>70960.72</v>
      </c>
      <c r="F994">
        <f>'PSM output'!M994</f>
        <v>73660.460000000006</v>
      </c>
    </row>
    <row r="995" spans="1:6" x14ac:dyDescent="0.3">
      <c r="A995">
        <f>'PSM output'!H995</f>
        <v>59617.83</v>
      </c>
      <c r="B995">
        <f>'PSM output'!I995</f>
        <v>62546.87</v>
      </c>
      <c r="C995">
        <f>'PSM output'!J995</f>
        <v>65475.91</v>
      </c>
      <c r="D995">
        <f>'PSM output'!K995</f>
        <v>68404.95</v>
      </c>
      <c r="E995">
        <f>'PSM output'!L995</f>
        <v>71333.990000000005</v>
      </c>
      <c r="F995">
        <f>'PSM output'!M995</f>
        <v>74263.03</v>
      </c>
    </row>
    <row r="996" spans="1:6" x14ac:dyDescent="0.3">
      <c r="A996">
        <f>'PSM output'!H996</f>
        <v>61233.47</v>
      </c>
      <c r="B996">
        <f>'PSM output'!I996</f>
        <v>64138.45</v>
      </c>
      <c r="C996">
        <f>'PSM output'!J996</f>
        <v>67043.42</v>
      </c>
      <c r="D996">
        <f>'PSM output'!K996</f>
        <v>69948.399999999994</v>
      </c>
      <c r="E996">
        <f>'PSM output'!L996</f>
        <v>72853.38</v>
      </c>
      <c r="F996">
        <f>'PSM output'!M996</f>
        <v>75758.350000000006</v>
      </c>
    </row>
    <row r="997" spans="1:6" x14ac:dyDescent="0.3">
      <c r="A997">
        <f>'PSM output'!H997</f>
        <v>60806.61</v>
      </c>
      <c r="B997">
        <f>'PSM output'!I997</f>
        <v>64177.2</v>
      </c>
      <c r="C997">
        <f>'PSM output'!J997</f>
        <v>67547.789999999994</v>
      </c>
      <c r="D997">
        <f>'PSM output'!K997</f>
        <v>70918.38</v>
      </c>
      <c r="E997">
        <f>'PSM output'!L997</f>
        <v>74288.97</v>
      </c>
      <c r="F997">
        <f>'PSM output'!M997</f>
        <v>77659.55</v>
      </c>
    </row>
    <row r="998" spans="1:6" x14ac:dyDescent="0.3">
      <c r="A998">
        <f>'PSM output'!H998</f>
        <v>65007.16</v>
      </c>
      <c r="B998">
        <f>'PSM output'!I998</f>
        <v>68000.17</v>
      </c>
      <c r="C998">
        <f>'PSM output'!J998</f>
        <v>70993.19</v>
      </c>
      <c r="D998">
        <f>'PSM output'!K998</f>
        <v>73986.2</v>
      </c>
      <c r="E998">
        <f>'PSM output'!L998</f>
        <v>76979.22</v>
      </c>
      <c r="F998">
        <f>'PSM output'!M998</f>
        <v>79972.23</v>
      </c>
    </row>
    <row r="999" spans="1:6" x14ac:dyDescent="0.3">
      <c r="A999">
        <f>'PSM output'!H999</f>
        <v>60353.93</v>
      </c>
      <c r="B999">
        <f>'PSM output'!I999</f>
        <v>64420.88</v>
      </c>
      <c r="C999">
        <f>'PSM output'!J999</f>
        <v>68487.820000000007</v>
      </c>
      <c r="D999">
        <f>'PSM output'!K999</f>
        <v>72554.77</v>
      </c>
      <c r="E999">
        <f>'PSM output'!L999</f>
        <v>76621.7</v>
      </c>
      <c r="F999">
        <f>'PSM output'!M999</f>
        <v>80688.649999999994</v>
      </c>
    </row>
    <row r="1000" spans="1:6" x14ac:dyDescent="0.3">
      <c r="A1000">
        <f>'PSM output'!H1000</f>
        <v>63094.53</v>
      </c>
      <c r="B1000">
        <f>'PSM output'!I1000</f>
        <v>66660.34</v>
      </c>
      <c r="C1000">
        <f>'PSM output'!J1000</f>
        <v>70226.14</v>
      </c>
      <c r="D1000">
        <f>'PSM output'!K1000</f>
        <v>73791.95</v>
      </c>
      <c r="E1000">
        <f>'PSM output'!L1000</f>
        <v>77357.759999999995</v>
      </c>
      <c r="F1000">
        <f>'PSM output'!M1000</f>
        <v>80923.56</v>
      </c>
    </row>
    <row r="1001" spans="1:6" x14ac:dyDescent="0.3">
      <c r="A1001">
        <f>'PSM output'!H1001</f>
        <v>62757.21</v>
      </c>
      <c r="B1001">
        <f>'PSM output'!I1001</f>
        <v>66592.13</v>
      </c>
      <c r="C1001">
        <f>'PSM output'!J1001</f>
        <v>70427.05</v>
      </c>
      <c r="D1001">
        <f>'PSM output'!K1001</f>
        <v>74261.98</v>
      </c>
      <c r="E1001">
        <f>'PSM output'!L1001</f>
        <v>78096.899999999994</v>
      </c>
      <c r="F1001">
        <f>'PSM output'!M1001</f>
        <v>81931.820000000007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0E1E49-3043-45D8-9EDC-93659EB4EAFF}">
  <dimension ref="A1:H119"/>
  <sheetViews>
    <sheetView workbookViewId="0">
      <selection activeCell="Q8" sqref="Q8"/>
    </sheetView>
  </sheetViews>
  <sheetFormatPr defaultRowHeight="14.4" x14ac:dyDescent="0.3"/>
  <cols>
    <col min="1" max="1" width="9.6640625" bestFit="1" customWidth="1"/>
    <col min="2" max="2" width="14.33203125" bestFit="1" customWidth="1"/>
    <col min="3" max="3" width="12.5546875" bestFit="1" customWidth="1"/>
    <col min="4" max="4" width="6.5546875" bestFit="1" customWidth="1"/>
    <col min="5" max="5" width="8.44140625" bestFit="1" customWidth="1"/>
    <col min="6" max="6" width="12.5546875" bestFit="1" customWidth="1"/>
    <col min="7" max="7" width="14.33203125" bestFit="1" customWidth="1"/>
    <col min="8" max="8" width="5.5546875" bestFit="1" customWidth="1"/>
  </cols>
  <sheetData>
    <row r="1" spans="1:8" x14ac:dyDescent="0.3">
      <c r="A1" t="s">
        <v>223</v>
      </c>
      <c r="B1" t="s">
        <v>226</v>
      </c>
      <c r="C1" t="s">
        <v>225</v>
      </c>
      <c r="D1" t="s">
        <v>224</v>
      </c>
      <c r="E1" t="s">
        <v>223</v>
      </c>
      <c r="F1" t="s">
        <v>225</v>
      </c>
      <c r="G1" t="s">
        <v>226</v>
      </c>
      <c r="H1" t="s">
        <v>224</v>
      </c>
    </row>
    <row r="2" spans="1:8" x14ac:dyDescent="0.3">
      <c r="A2">
        <f>'PSM output'!T2</f>
        <v>-21060248</v>
      </c>
      <c r="B2">
        <f>'PSM output'!U2</f>
        <v>0.52700000000000002</v>
      </c>
      <c r="C2">
        <f t="shared" ref="C2:C33" si="0">A2/1000</f>
        <v>-21060.248</v>
      </c>
      <c r="D2" s="2">
        <f>'PSM output'!V2</f>
        <v>0.94599999999999995</v>
      </c>
      <c r="E2">
        <f>A48</f>
        <v>782</v>
      </c>
      <c r="F2">
        <f t="shared" ref="F2:F34" si="1">E2/1000</f>
        <v>0.78200000000000003</v>
      </c>
      <c r="G2" s="1">
        <f>B48</f>
        <v>1</v>
      </c>
      <c r="H2" s="2">
        <f>D48</f>
        <v>0</v>
      </c>
    </row>
    <row r="3" spans="1:8" x14ac:dyDescent="0.3">
      <c r="A3">
        <f>'PSM output'!T3</f>
        <v>-10557095</v>
      </c>
      <c r="B3">
        <f>'PSM output'!U3</f>
        <v>0.52900000000000003</v>
      </c>
      <c r="C3">
        <f t="shared" si="0"/>
        <v>-10557.094999999999</v>
      </c>
      <c r="D3" s="2">
        <f>'PSM output'!V3</f>
        <v>0.94199999999999995</v>
      </c>
      <c r="E3">
        <f t="shared" ref="E3:E35" si="2">A49</f>
        <v>4361</v>
      </c>
      <c r="F3">
        <f t="shared" ref="F3:F35" si="3">E3/1000</f>
        <v>4.3609999999999998</v>
      </c>
      <c r="G3" s="1">
        <f t="shared" ref="G3:G35" si="4">B49</f>
        <v>1</v>
      </c>
      <c r="H3" s="2">
        <f t="shared" ref="H3:H35" si="5">D49</f>
        <v>0</v>
      </c>
    </row>
    <row r="4" spans="1:8" x14ac:dyDescent="0.3">
      <c r="A4">
        <f>'PSM output'!T4</f>
        <v>-7055651</v>
      </c>
      <c r="B4">
        <f>'PSM output'!U4</f>
        <v>0.53100000000000003</v>
      </c>
      <c r="C4">
        <f t="shared" si="0"/>
        <v>-7055.6509999999998</v>
      </c>
      <c r="D4" s="2">
        <f>'PSM output'!V4</f>
        <v>0.93799999999999994</v>
      </c>
      <c r="E4">
        <f t="shared" si="2"/>
        <v>6701</v>
      </c>
      <c r="F4">
        <f t="shared" si="3"/>
        <v>6.7009999999999996</v>
      </c>
      <c r="G4" s="1">
        <f t="shared" si="4"/>
        <v>1</v>
      </c>
      <c r="H4" s="2">
        <f t="shared" si="5"/>
        <v>0</v>
      </c>
    </row>
    <row r="5" spans="1:8" x14ac:dyDescent="0.3">
      <c r="A5">
        <f>'PSM output'!T5</f>
        <v>-5635337</v>
      </c>
      <c r="B5">
        <f>'PSM output'!U5</f>
        <v>0.53600000000000003</v>
      </c>
      <c r="C5">
        <f t="shared" si="0"/>
        <v>-5635.3370000000004</v>
      </c>
      <c r="D5" s="2">
        <f>'PSM output'!V5</f>
        <v>0.92800000000000005</v>
      </c>
      <c r="E5">
        <f t="shared" si="2"/>
        <v>8490</v>
      </c>
      <c r="F5">
        <f t="shared" si="3"/>
        <v>8.49</v>
      </c>
      <c r="G5" s="1">
        <f t="shared" si="4"/>
        <v>1</v>
      </c>
      <c r="H5" s="2">
        <f t="shared" si="5"/>
        <v>0</v>
      </c>
    </row>
    <row r="6" spans="1:8" x14ac:dyDescent="0.3">
      <c r="A6">
        <f>'PSM output'!T6</f>
        <v>-5304641</v>
      </c>
      <c r="B6">
        <f>'PSM output'!U6</f>
        <v>0.53600000000000003</v>
      </c>
      <c r="C6">
        <f t="shared" si="0"/>
        <v>-5304.6409999999996</v>
      </c>
      <c r="D6" s="2">
        <f>'PSM output'!V6</f>
        <v>0.92800000000000005</v>
      </c>
      <c r="E6">
        <f t="shared" si="2"/>
        <v>9961</v>
      </c>
      <c r="F6">
        <f t="shared" si="3"/>
        <v>9.9610000000000003</v>
      </c>
      <c r="G6" s="1">
        <f t="shared" si="4"/>
        <v>1</v>
      </c>
      <c r="H6" s="2">
        <f t="shared" si="5"/>
        <v>0</v>
      </c>
    </row>
    <row r="7" spans="1:8" x14ac:dyDescent="0.3">
      <c r="A7">
        <f>'PSM output'!T7</f>
        <v>-4253806</v>
      </c>
      <c r="B7">
        <f>'PSM output'!U7</f>
        <v>0.54400000000000004</v>
      </c>
      <c r="C7">
        <f t="shared" si="0"/>
        <v>-4253.8059999999996</v>
      </c>
      <c r="D7" s="2">
        <f>'PSM output'!V7</f>
        <v>0.91200000000000003</v>
      </c>
      <c r="E7">
        <f t="shared" si="2"/>
        <v>11222</v>
      </c>
      <c r="F7">
        <f t="shared" si="3"/>
        <v>11.222</v>
      </c>
      <c r="G7" s="1">
        <f t="shared" si="4"/>
        <v>1</v>
      </c>
      <c r="H7" s="2">
        <f t="shared" si="5"/>
        <v>0</v>
      </c>
    </row>
    <row r="8" spans="1:8" x14ac:dyDescent="0.3">
      <c r="A8">
        <f>'PSM output'!T8</f>
        <v>-3553058</v>
      </c>
      <c r="B8">
        <f>'PSM output'!U8</f>
        <v>0.55100000000000005</v>
      </c>
      <c r="C8">
        <f t="shared" si="0"/>
        <v>-3553.058</v>
      </c>
      <c r="D8" s="2">
        <f>'PSM output'!V8</f>
        <v>0.89800000000000002</v>
      </c>
      <c r="E8">
        <f t="shared" si="2"/>
        <v>12332</v>
      </c>
      <c r="F8">
        <f t="shared" si="3"/>
        <v>12.332000000000001</v>
      </c>
      <c r="G8" s="1">
        <f t="shared" si="4"/>
        <v>1</v>
      </c>
      <c r="H8" s="2">
        <f t="shared" si="5"/>
        <v>0</v>
      </c>
    </row>
    <row r="9" spans="1:8" x14ac:dyDescent="0.3">
      <c r="A9">
        <f>'PSM output'!T9</f>
        <v>-3052359</v>
      </c>
      <c r="B9">
        <f>'PSM output'!U9</f>
        <v>0.55400000000000005</v>
      </c>
      <c r="C9">
        <f t="shared" si="0"/>
        <v>-3052.3589999999999</v>
      </c>
      <c r="D9" s="2">
        <f>'PSM output'!V9</f>
        <v>0.89200000000000002</v>
      </c>
      <c r="E9">
        <f t="shared" si="2"/>
        <v>13328</v>
      </c>
      <c r="F9">
        <f t="shared" si="3"/>
        <v>13.327999999999999</v>
      </c>
      <c r="G9" s="1">
        <f t="shared" si="4"/>
        <v>1</v>
      </c>
      <c r="H9" s="2">
        <f t="shared" si="5"/>
        <v>0</v>
      </c>
    </row>
    <row r="10" spans="1:8" x14ac:dyDescent="0.3">
      <c r="A10">
        <f>'PSM output'!T10</f>
        <v>-2676690</v>
      </c>
      <c r="B10">
        <f>'PSM output'!U10</f>
        <v>0.55700000000000005</v>
      </c>
      <c r="C10">
        <f t="shared" si="0"/>
        <v>-2676.69</v>
      </c>
      <c r="D10" s="2">
        <f>'PSM output'!V10</f>
        <v>0.88600000000000001</v>
      </c>
      <c r="E10">
        <f t="shared" si="2"/>
        <v>14235</v>
      </c>
      <c r="F10">
        <f t="shared" si="3"/>
        <v>14.234999999999999</v>
      </c>
      <c r="G10" s="1">
        <f t="shared" si="4"/>
        <v>1</v>
      </c>
      <c r="H10" s="2">
        <f t="shared" si="5"/>
        <v>0</v>
      </c>
    </row>
    <row r="11" spans="1:8" x14ac:dyDescent="0.3">
      <c r="A11">
        <f>'PSM output'!T11</f>
        <v>-2384374</v>
      </c>
      <c r="B11">
        <f>'PSM output'!U11</f>
        <v>0.56000000000000005</v>
      </c>
      <c r="C11">
        <f t="shared" si="0"/>
        <v>-2384.3739999999998</v>
      </c>
      <c r="D11" s="2">
        <f>'PSM output'!V11</f>
        <v>0.88</v>
      </c>
      <c r="E11">
        <f t="shared" si="2"/>
        <v>15071</v>
      </c>
      <c r="F11">
        <f t="shared" si="3"/>
        <v>15.071</v>
      </c>
      <c r="G11" s="1">
        <f t="shared" si="4"/>
        <v>1</v>
      </c>
      <c r="H11" s="2">
        <f t="shared" si="5"/>
        <v>0</v>
      </c>
    </row>
    <row r="12" spans="1:8" x14ac:dyDescent="0.3">
      <c r="A12">
        <f>'PSM output'!T12</f>
        <v>-1573885</v>
      </c>
      <c r="B12">
        <f>'PSM output'!U12</f>
        <v>0.58499999999999996</v>
      </c>
      <c r="C12">
        <f t="shared" si="0"/>
        <v>-1573.885</v>
      </c>
      <c r="D12" s="2">
        <f>'PSM output'!V12</f>
        <v>0.83</v>
      </c>
      <c r="E12">
        <f t="shared" si="2"/>
        <v>20000</v>
      </c>
      <c r="F12">
        <f t="shared" si="3"/>
        <v>20</v>
      </c>
      <c r="G12" s="1">
        <f t="shared" si="4"/>
        <v>0.999</v>
      </c>
      <c r="H12" s="2">
        <f t="shared" si="5"/>
        <v>2E-3</v>
      </c>
    </row>
    <row r="13" spans="1:8" x14ac:dyDescent="0.3">
      <c r="A13">
        <f>'PSM output'!T13</f>
        <v>-925633</v>
      </c>
      <c r="B13">
        <f>'PSM output'!U13</f>
        <v>0.63400000000000001</v>
      </c>
      <c r="C13">
        <f t="shared" si="0"/>
        <v>-925.63300000000004</v>
      </c>
      <c r="D13" s="2">
        <f>'PSM output'!V13</f>
        <v>0.73199999999999998</v>
      </c>
      <c r="E13">
        <f t="shared" si="2"/>
        <v>21212</v>
      </c>
      <c r="F13">
        <f t="shared" si="3"/>
        <v>21.212</v>
      </c>
      <c r="G13" s="1">
        <f t="shared" si="4"/>
        <v>0.999</v>
      </c>
      <c r="H13" s="2">
        <f t="shared" si="5"/>
        <v>2E-3</v>
      </c>
    </row>
    <row r="14" spans="1:8" x14ac:dyDescent="0.3">
      <c r="A14">
        <f>'PSM output'!T14</f>
        <v>-657453</v>
      </c>
      <c r="B14">
        <f>'PSM output'!U14</f>
        <v>0.70199999999999996</v>
      </c>
      <c r="C14">
        <f t="shared" si="0"/>
        <v>-657.45299999999997</v>
      </c>
      <c r="D14" s="2">
        <f>'PSM output'!V14</f>
        <v>0.59599999999999997</v>
      </c>
      <c r="E14">
        <f t="shared" si="2"/>
        <v>25433</v>
      </c>
      <c r="F14">
        <f t="shared" si="3"/>
        <v>25.433</v>
      </c>
      <c r="G14" s="1">
        <f t="shared" si="4"/>
        <v>0.996</v>
      </c>
      <c r="H14" s="2">
        <f t="shared" si="5"/>
        <v>8.0000000000000002E-3</v>
      </c>
    </row>
    <row r="15" spans="1:8" x14ac:dyDescent="0.3">
      <c r="A15">
        <f>'PSM output'!T15</f>
        <v>-508350</v>
      </c>
      <c r="B15">
        <f>'PSM output'!U15</f>
        <v>0.76400000000000001</v>
      </c>
      <c r="C15">
        <f t="shared" si="0"/>
        <v>-508.35</v>
      </c>
      <c r="D15" s="2">
        <f>'PSM output'!V15</f>
        <v>0.47199999999999998</v>
      </c>
      <c r="E15">
        <f t="shared" si="2"/>
        <v>28781</v>
      </c>
      <c r="F15">
        <f t="shared" si="3"/>
        <v>28.780999999999999</v>
      </c>
      <c r="G15" s="1">
        <f t="shared" si="4"/>
        <v>0.996</v>
      </c>
      <c r="H15" s="2">
        <f t="shared" si="5"/>
        <v>8.0000000000000002E-3</v>
      </c>
    </row>
    <row r="16" spans="1:8" x14ac:dyDescent="0.3">
      <c r="A16">
        <f>'PSM output'!T16</f>
        <v>-411261</v>
      </c>
      <c r="B16">
        <f>'PSM output'!U16</f>
        <v>0.80200000000000005</v>
      </c>
      <c r="C16">
        <f t="shared" si="0"/>
        <v>-411.26100000000002</v>
      </c>
      <c r="D16" s="2">
        <f>'PSM output'!V16</f>
        <v>0.39600000000000002</v>
      </c>
      <c r="E16">
        <f t="shared" si="2"/>
        <v>30000</v>
      </c>
      <c r="F16">
        <f t="shared" si="3"/>
        <v>30</v>
      </c>
      <c r="G16" s="1">
        <f t="shared" si="4"/>
        <v>0.996</v>
      </c>
      <c r="H16" s="2">
        <f t="shared" si="5"/>
        <v>8.0000000000000002E-3</v>
      </c>
    </row>
    <row r="17" spans="1:8" x14ac:dyDescent="0.3">
      <c r="A17">
        <f>'PSM output'!T17</f>
        <v>-340785</v>
      </c>
      <c r="B17">
        <f>'PSM output'!U17</f>
        <v>0.84799999999999998</v>
      </c>
      <c r="C17">
        <f t="shared" si="0"/>
        <v>-340.78500000000003</v>
      </c>
      <c r="D17" s="2">
        <f>'PSM output'!V17</f>
        <v>0.30399999999999999</v>
      </c>
      <c r="E17">
        <f t="shared" si="2"/>
        <v>31617</v>
      </c>
      <c r="F17">
        <f t="shared" si="3"/>
        <v>31.617000000000001</v>
      </c>
      <c r="G17" s="1">
        <f t="shared" si="4"/>
        <v>0.996</v>
      </c>
      <c r="H17" s="2">
        <f t="shared" si="5"/>
        <v>8.0000000000000002E-3</v>
      </c>
    </row>
    <row r="18" spans="1:8" x14ac:dyDescent="0.3">
      <c r="A18">
        <f>'PSM output'!T18</f>
        <v>-296091</v>
      </c>
      <c r="B18">
        <f>'PSM output'!U18</f>
        <v>0.89300000000000002</v>
      </c>
      <c r="C18">
        <f t="shared" si="0"/>
        <v>-296.09100000000001</v>
      </c>
      <c r="D18" s="2">
        <f>'PSM output'!V18</f>
        <v>0.214</v>
      </c>
      <c r="E18">
        <f t="shared" si="2"/>
        <v>34112</v>
      </c>
      <c r="F18">
        <f t="shared" si="3"/>
        <v>34.112000000000002</v>
      </c>
      <c r="G18" s="1">
        <f t="shared" si="4"/>
        <v>0.99399999999999999</v>
      </c>
      <c r="H18" s="2">
        <f t="shared" si="5"/>
        <v>1.2E-2</v>
      </c>
    </row>
    <row r="19" spans="1:8" x14ac:dyDescent="0.3">
      <c r="A19">
        <f>'PSM output'!T19</f>
        <v>-285508</v>
      </c>
      <c r="B19">
        <f>'PSM output'!U19</f>
        <v>0.90100000000000002</v>
      </c>
      <c r="C19">
        <f t="shared" si="0"/>
        <v>-285.50799999999998</v>
      </c>
      <c r="D19" s="2">
        <f>'PSM output'!V19</f>
        <v>0.19800000000000001</v>
      </c>
      <c r="E19">
        <f t="shared" si="2"/>
        <v>36360</v>
      </c>
      <c r="F19">
        <f t="shared" si="3"/>
        <v>36.36</v>
      </c>
      <c r="G19" s="1">
        <f t="shared" si="4"/>
        <v>0.99199999999999999</v>
      </c>
      <c r="H19" s="2">
        <f t="shared" si="5"/>
        <v>1.6E-2</v>
      </c>
    </row>
    <row r="20" spans="1:8" x14ac:dyDescent="0.3">
      <c r="A20">
        <f>'PSM output'!T20</f>
        <v>-275154</v>
      </c>
      <c r="B20">
        <f>'PSM output'!U20</f>
        <v>0.91200000000000003</v>
      </c>
      <c r="C20">
        <f t="shared" si="0"/>
        <v>-275.154</v>
      </c>
      <c r="D20" s="2">
        <f>'PSM output'!V20</f>
        <v>0.17599999999999999</v>
      </c>
      <c r="E20">
        <f t="shared" si="2"/>
        <v>38421</v>
      </c>
      <c r="F20">
        <f t="shared" si="3"/>
        <v>38.420999999999999</v>
      </c>
      <c r="G20" s="1">
        <f t="shared" si="4"/>
        <v>0.99099999999999999</v>
      </c>
      <c r="H20" s="2">
        <f t="shared" si="5"/>
        <v>1.7999999999999999E-2</v>
      </c>
    </row>
    <row r="21" spans="1:8" x14ac:dyDescent="0.3">
      <c r="A21">
        <f>'PSM output'!T21</f>
        <v>-264956</v>
      </c>
      <c r="B21">
        <f>'PSM output'!U21</f>
        <v>0.92200000000000004</v>
      </c>
      <c r="C21">
        <f t="shared" si="0"/>
        <v>-264.95600000000002</v>
      </c>
      <c r="D21" s="2">
        <f>'PSM output'!V21</f>
        <v>0.156</v>
      </c>
      <c r="E21">
        <f t="shared" si="2"/>
        <v>40335</v>
      </c>
      <c r="F21">
        <f t="shared" si="3"/>
        <v>40.335000000000001</v>
      </c>
      <c r="G21" s="1">
        <f t="shared" si="4"/>
        <v>0.98799999999999999</v>
      </c>
      <c r="H21" s="2">
        <f t="shared" si="5"/>
        <v>2.4E-2</v>
      </c>
    </row>
    <row r="22" spans="1:8" x14ac:dyDescent="0.3">
      <c r="A22">
        <f>'PSM output'!T22</f>
        <v>-254830</v>
      </c>
      <c r="B22">
        <f>'PSM output'!U22</f>
        <v>0.92800000000000005</v>
      </c>
      <c r="C22">
        <f t="shared" si="0"/>
        <v>-254.83</v>
      </c>
      <c r="D22" s="2">
        <f>'PSM output'!V22</f>
        <v>0.14399999999999999</v>
      </c>
      <c r="E22">
        <f t="shared" si="2"/>
        <v>42129</v>
      </c>
      <c r="F22">
        <f t="shared" si="3"/>
        <v>42.128999999999998</v>
      </c>
      <c r="G22" s="1">
        <f t="shared" si="4"/>
        <v>0.98799999999999999</v>
      </c>
      <c r="H22" s="2">
        <f t="shared" si="5"/>
        <v>2.4E-2</v>
      </c>
    </row>
    <row r="23" spans="1:8" x14ac:dyDescent="0.3">
      <c r="A23">
        <f>'PSM output'!T23</f>
        <v>-244674</v>
      </c>
      <c r="B23">
        <f>'PSM output'!U23</f>
        <v>0.93500000000000005</v>
      </c>
      <c r="C23">
        <f t="shared" si="0"/>
        <v>-244.67400000000001</v>
      </c>
      <c r="D23" s="2">
        <f>'PSM output'!V23</f>
        <v>0.13</v>
      </c>
      <c r="E23">
        <f t="shared" si="2"/>
        <v>43825</v>
      </c>
      <c r="F23">
        <f t="shared" si="3"/>
        <v>43.825000000000003</v>
      </c>
      <c r="G23" s="1">
        <f t="shared" si="4"/>
        <v>0.98599999999999999</v>
      </c>
      <c r="H23" s="2">
        <f t="shared" si="5"/>
        <v>2.8000000000000001E-2</v>
      </c>
    </row>
    <row r="24" spans="1:8" x14ac:dyDescent="0.3">
      <c r="A24">
        <f>'PSM output'!T24</f>
        <v>-234349</v>
      </c>
      <c r="B24">
        <f>'PSM output'!U24</f>
        <v>0.94899999999999995</v>
      </c>
      <c r="C24">
        <f t="shared" si="0"/>
        <v>-234.34899999999999</v>
      </c>
      <c r="D24" s="2">
        <f>'PSM output'!V24</f>
        <v>0.10199999999999999</v>
      </c>
      <c r="E24">
        <f t="shared" si="2"/>
        <v>50000</v>
      </c>
      <c r="F24">
        <f t="shared" si="3"/>
        <v>50</v>
      </c>
      <c r="G24" s="1">
        <f t="shared" si="4"/>
        <v>0.98299999999999998</v>
      </c>
      <c r="H24" s="2">
        <f t="shared" si="5"/>
        <v>3.4000000000000002E-2</v>
      </c>
    </row>
    <row r="25" spans="1:8" x14ac:dyDescent="0.3">
      <c r="A25">
        <f>'PSM output'!T25</f>
        <v>-223655</v>
      </c>
      <c r="B25">
        <f>'PSM output'!U25</f>
        <v>0.96</v>
      </c>
      <c r="C25">
        <f t="shared" si="0"/>
        <v>-223.655</v>
      </c>
      <c r="D25" s="2">
        <f>'PSM output'!V25</f>
        <v>0.08</v>
      </c>
      <c r="E25">
        <f t="shared" si="2"/>
        <v>57578</v>
      </c>
      <c r="F25">
        <f t="shared" si="3"/>
        <v>57.578000000000003</v>
      </c>
      <c r="G25" s="1">
        <f t="shared" si="4"/>
        <v>0.97699999999999998</v>
      </c>
      <c r="H25" s="2">
        <f t="shared" si="5"/>
        <v>4.5999999999999999E-2</v>
      </c>
    </row>
    <row r="26" spans="1:8" x14ac:dyDescent="0.3">
      <c r="A26">
        <f>'PSM output'!T26</f>
        <v>-212259</v>
      </c>
      <c r="B26">
        <f>'PSM output'!U26</f>
        <v>0.97199999999999998</v>
      </c>
      <c r="C26">
        <f t="shared" si="0"/>
        <v>-212.25899999999999</v>
      </c>
      <c r="D26" s="2">
        <f>'PSM output'!V26</f>
        <v>5.6000000000000001E-2</v>
      </c>
      <c r="E26">
        <f t="shared" si="2"/>
        <v>68457</v>
      </c>
      <c r="F26">
        <f t="shared" si="3"/>
        <v>68.456999999999994</v>
      </c>
      <c r="G26" s="1">
        <f t="shared" si="4"/>
        <v>0.97</v>
      </c>
      <c r="H26" s="2">
        <f t="shared" si="5"/>
        <v>0.06</v>
      </c>
    </row>
    <row r="27" spans="1:8" x14ac:dyDescent="0.3">
      <c r="A27">
        <f>'PSM output'!T27</f>
        <v>-199503</v>
      </c>
      <c r="B27">
        <f>'PSM output'!U27</f>
        <v>0.98399999999999999</v>
      </c>
      <c r="C27">
        <f t="shared" si="0"/>
        <v>-199.50299999999999</v>
      </c>
      <c r="D27" s="2">
        <f>'PSM output'!V27</f>
        <v>3.2000000000000001E-2</v>
      </c>
      <c r="E27">
        <f t="shared" si="2"/>
        <v>75000</v>
      </c>
      <c r="F27">
        <f t="shared" si="3"/>
        <v>75</v>
      </c>
      <c r="G27" s="1">
        <f t="shared" si="4"/>
        <v>0.96299999999999997</v>
      </c>
      <c r="H27" s="2">
        <f t="shared" si="5"/>
        <v>7.3999999999999996E-2</v>
      </c>
    </row>
    <row r="28" spans="1:8" x14ac:dyDescent="0.3">
      <c r="A28">
        <f>'PSM output'!T28</f>
        <v>-183628</v>
      </c>
      <c r="B28">
        <f>'PSM output'!U28</f>
        <v>0.99299999999999999</v>
      </c>
      <c r="C28">
        <f t="shared" si="0"/>
        <v>-183.62799999999999</v>
      </c>
      <c r="D28" s="2">
        <f>'PSM output'!V28</f>
        <v>1.4E-2</v>
      </c>
      <c r="E28">
        <f t="shared" si="2"/>
        <v>78049</v>
      </c>
      <c r="F28">
        <f t="shared" si="3"/>
        <v>78.049000000000007</v>
      </c>
      <c r="G28" s="1">
        <f t="shared" si="4"/>
        <v>0.96199999999999997</v>
      </c>
      <c r="H28" s="2">
        <f t="shared" si="5"/>
        <v>7.5999999999999998E-2</v>
      </c>
    </row>
    <row r="29" spans="1:8" x14ac:dyDescent="0.3">
      <c r="A29">
        <f>'PSM output'!T29</f>
        <v>-181690</v>
      </c>
      <c r="B29">
        <f>'PSM output'!U29</f>
        <v>0.99299999999999999</v>
      </c>
      <c r="C29">
        <f t="shared" si="0"/>
        <v>-181.69</v>
      </c>
      <c r="D29" s="2">
        <f>'PSM output'!V29</f>
        <v>1.4E-2</v>
      </c>
      <c r="E29">
        <f t="shared" si="2"/>
        <v>86943</v>
      </c>
      <c r="F29">
        <f t="shared" si="3"/>
        <v>86.942999999999998</v>
      </c>
      <c r="G29" s="1">
        <f t="shared" si="4"/>
        <v>0.94699999999999995</v>
      </c>
      <c r="H29" s="2">
        <f t="shared" si="5"/>
        <v>0.106</v>
      </c>
    </row>
    <row r="30" spans="1:8" x14ac:dyDescent="0.3">
      <c r="A30">
        <f>'PSM output'!T30</f>
        <v>-179644</v>
      </c>
      <c r="B30">
        <f>'PSM output'!U30</f>
        <v>0.995</v>
      </c>
      <c r="C30">
        <f t="shared" si="0"/>
        <v>-179.64400000000001</v>
      </c>
      <c r="D30" s="2">
        <f>'PSM output'!V30</f>
        <v>0.01</v>
      </c>
      <c r="E30">
        <f t="shared" si="2"/>
        <v>95432</v>
      </c>
      <c r="F30">
        <f t="shared" si="3"/>
        <v>95.432000000000002</v>
      </c>
      <c r="G30" s="1">
        <f t="shared" si="4"/>
        <v>0.93799999999999994</v>
      </c>
      <c r="H30" s="2">
        <f t="shared" si="5"/>
        <v>0.124</v>
      </c>
    </row>
    <row r="31" spans="1:8" x14ac:dyDescent="0.3">
      <c r="A31">
        <f>'PSM output'!T31</f>
        <v>-177467</v>
      </c>
      <c r="B31">
        <f>'PSM output'!U31</f>
        <v>0.995</v>
      </c>
      <c r="C31">
        <f t="shared" si="0"/>
        <v>-177.46700000000001</v>
      </c>
      <c r="D31" s="2">
        <f>'PSM output'!V31</f>
        <v>0.01</v>
      </c>
      <c r="E31">
        <f t="shared" si="2"/>
        <v>100000</v>
      </c>
      <c r="F31">
        <f t="shared" si="3"/>
        <v>100</v>
      </c>
      <c r="G31" s="1">
        <f t="shared" si="4"/>
        <v>0.93300000000000005</v>
      </c>
      <c r="H31" s="2">
        <f t="shared" si="5"/>
        <v>0.13400000000000001</v>
      </c>
    </row>
    <row r="32" spans="1:8" x14ac:dyDescent="0.3">
      <c r="A32">
        <f>'PSM output'!T32</f>
        <v>-175127</v>
      </c>
      <c r="B32">
        <f>'PSM output'!U32</f>
        <v>0.996</v>
      </c>
      <c r="C32">
        <f t="shared" si="0"/>
        <v>-175.12700000000001</v>
      </c>
      <c r="D32" s="2">
        <f>'PSM output'!V32</f>
        <v>8.0000000000000002E-3</v>
      </c>
      <c r="E32">
        <f t="shared" si="2"/>
        <v>103693</v>
      </c>
      <c r="F32">
        <f t="shared" si="3"/>
        <v>103.693</v>
      </c>
      <c r="G32" s="1">
        <f t="shared" si="4"/>
        <v>0.93100000000000005</v>
      </c>
      <c r="H32" s="2">
        <f t="shared" si="5"/>
        <v>0.13800000000000001</v>
      </c>
    </row>
    <row r="33" spans="1:8" x14ac:dyDescent="0.3">
      <c r="A33">
        <f>'PSM output'!T33</f>
        <v>-172583</v>
      </c>
      <c r="B33">
        <f>'PSM output'!U33</f>
        <v>0.996</v>
      </c>
      <c r="C33">
        <f t="shared" si="0"/>
        <v>-172.583</v>
      </c>
      <c r="D33" s="2">
        <f>'PSM output'!V33</f>
        <v>8.0000000000000002E-3</v>
      </c>
      <c r="E33">
        <f t="shared" si="2"/>
        <v>111840</v>
      </c>
      <c r="F33">
        <f t="shared" si="3"/>
        <v>111.84</v>
      </c>
      <c r="G33" s="1">
        <f t="shared" si="4"/>
        <v>0.92</v>
      </c>
      <c r="H33" s="2">
        <f t="shared" si="5"/>
        <v>0.16</v>
      </c>
    </row>
    <row r="34" spans="1:8" x14ac:dyDescent="0.3">
      <c r="A34">
        <f>'PSM output'!T34</f>
        <v>-169768</v>
      </c>
      <c r="B34">
        <f>'PSM output'!U34</f>
        <v>0.997</v>
      </c>
      <c r="C34">
        <f t="shared" ref="C34:C65" si="6">A34/1000</f>
        <v>-169.768</v>
      </c>
      <c r="D34" s="2">
        <f>'PSM output'!V34</f>
        <v>6.0000000000000001E-3</v>
      </c>
      <c r="E34">
        <f t="shared" si="2"/>
        <v>119957</v>
      </c>
      <c r="F34">
        <f t="shared" si="3"/>
        <v>119.95699999999999</v>
      </c>
      <c r="G34" s="1">
        <f t="shared" si="4"/>
        <v>0.91200000000000003</v>
      </c>
      <c r="H34" s="2">
        <f t="shared" si="5"/>
        <v>0.17599999999999999</v>
      </c>
    </row>
    <row r="35" spans="1:8" x14ac:dyDescent="0.3">
      <c r="A35">
        <f>'PSM output'!T35</f>
        <v>-166578</v>
      </c>
      <c r="B35">
        <f>'PSM output'!U35</f>
        <v>0.997</v>
      </c>
      <c r="C35">
        <f t="shared" si="6"/>
        <v>-166.578</v>
      </c>
      <c r="D35" s="2">
        <f>'PSM output'!V35</f>
        <v>6.0000000000000001E-3</v>
      </c>
      <c r="E35">
        <f t="shared" si="2"/>
        <v>125000</v>
      </c>
      <c r="F35">
        <f t="shared" si="3"/>
        <v>125</v>
      </c>
      <c r="G35" s="1">
        <f t="shared" si="4"/>
        <v>0.90600000000000003</v>
      </c>
      <c r="H35" s="2">
        <f t="shared" si="5"/>
        <v>0.188</v>
      </c>
    </row>
    <row r="36" spans="1:8" x14ac:dyDescent="0.3">
      <c r="A36">
        <f>'PSM output'!T36</f>
        <v>-162827</v>
      </c>
      <c r="B36">
        <f>'PSM output'!U36</f>
        <v>0.999</v>
      </c>
      <c r="C36">
        <f t="shared" si="6"/>
        <v>-162.827</v>
      </c>
      <c r="D36" s="2">
        <f>'PSM output'!V36</f>
        <v>2E-3</v>
      </c>
    </row>
    <row r="37" spans="1:8" x14ac:dyDescent="0.3">
      <c r="A37">
        <f>'PSM output'!T37</f>
        <v>-158121</v>
      </c>
      <c r="B37">
        <f>'PSM output'!U37</f>
        <v>0.999</v>
      </c>
      <c r="C37">
        <f t="shared" si="6"/>
        <v>-158.12100000000001</v>
      </c>
      <c r="D37" s="2">
        <f>'PSM output'!V37</f>
        <v>2E-3</v>
      </c>
    </row>
    <row r="38" spans="1:8" x14ac:dyDescent="0.3">
      <c r="A38">
        <f>'PSM output'!T38</f>
        <v>-151317</v>
      </c>
      <c r="B38">
        <f>'PSM output'!U38</f>
        <v>0.999</v>
      </c>
      <c r="C38">
        <f t="shared" si="6"/>
        <v>-151.31700000000001</v>
      </c>
      <c r="D38" s="2">
        <f>'PSM output'!V38</f>
        <v>2E-3</v>
      </c>
    </row>
    <row r="39" spans="1:8" x14ac:dyDescent="0.3">
      <c r="A39">
        <f>'PSM output'!T39</f>
        <v>-150396</v>
      </c>
      <c r="B39">
        <f>'PSM output'!U39</f>
        <v>0.999</v>
      </c>
      <c r="C39">
        <f t="shared" si="6"/>
        <v>-150.39599999999999</v>
      </c>
      <c r="D39" s="2">
        <f>'PSM output'!V39</f>
        <v>2E-3</v>
      </c>
    </row>
    <row r="40" spans="1:8" x14ac:dyDescent="0.3">
      <c r="A40">
        <f>'PSM output'!T40</f>
        <v>-149396</v>
      </c>
      <c r="B40">
        <f>'PSM output'!U40</f>
        <v>0.999</v>
      </c>
      <c r="C40">
        <f t="shared" si="6"/>
        <v>-149.39599999999999</v>
      </c>
      <c r="D40" s="2">
        <f>'PSM output'!V40</f>
        <v>2E-3</v>
      </c>
    </row>
    <row r="41" spans="1:8" x14ac:dyDescent="0.3">
      <c r="A41">
        <f>'PSM output'!T41</f>
        <v>-148299</v>
      </c>
      <c r="B41">
        <f>'PSM output'!U41</f>
        <v>1</v>
      </c>
      <c r="C41">
        <f t="shared" si="6"/>
        <v>-148.29900000000001</v>
      </c>
      <c r="D41" s="2">
        <f>'PSM output'!V41</f>
        <v>0</v>
      </c>
    </row>
    <row r="42" spans="1:8" x14ac:dyDescent="0.3">
      <c r="A42">
        <f>'PSM output'!T42</f>
        <v>-147079</v>
      </c>
      <c r="B42">
        <f>'PSM output'!U42</f>
        <v>1</v>
      </c>
      <c r="C42">
        <f t="shared" si="6"/>
        <v>-147.07900000000001</v>
      </c>
      <c r="D42" s="2">
        <f>'PSM output'!V42</f>
        <v>0</v>
      </c>
    </row>
    <row r="43" spans="1:8" x14ac:dyDescent="0.3">
      <c r="A43">
        <f>'PSM output'!T43</f>
        <v>-145697</v>
      </c>
      <c r="B43">
        <f>'PSM output'!U43</f>
        <v>1</v>
      </c>
      <c r="C43">
        <f t="shared" si="6"/>
        <v>-145.697</v>
      </c>
      <c r="D43" s="2">
        <f>'PSM output'!V43</f>
        <v>0</v>
      </c>
    </row>
    <row r="44" spans="1:8" x14ac:dyDescent="0.3">
      <c r="A44">
        <f>'PSM output'!T44</f>
        <v>-144085</v>
      </c>
      <c r="B44">
        <f>'PSM output'!U44</f>
        <v>1</v>
      </c>
      <c r="C44">
        <f t="shared" si="6"/>
        <v>-144.08500000000001</v>
      </c>
      <c r="D44" s="2">
        <f>'PSM output'!V44</f>
        <v>0</v>
      </c>
    </row>
    <row r="45" spans="1:8" x14ac:dyDescent="0.3">
      <c r="A45">
        <f>'PSM output'!T45</f>
        <v>-142128</v>
      </c>
      <c r="B45">
        <f>'PSM output'!U45</f>
        <v>1</v>
      </c>
      <c r="C45">
        <f t="shared" si="6"/>
        <v>-142.12799999999999</v>
      </c>
      <c r="D45" s="2">
        <f>'PSM output'!V45</f>
        <v>0</v>
      </c>
    </row>
    <row r="46" spans="1:8" x14ac:dyDescent="0.3">
      <c r="A46">
        <f>'PSM output'!T46</f>
        <v>-139576</v>
      </c>
      <c r="B46">
        <f>'PSM output'!U46</f>
        <v>1</v>
      </c>
      <c r="C46">
        <f t="shared" si="6"/>
        <v>-139.57599999999999</v>
      </c>
      <c r="D46" s="2">
        <f>'PSM output'!V46</f>
        <v>0</v>
      </c>
    </row>
    <row r="47" spans="1:8" x14ac:dyDescent="0.3">
      <c r="A47">
        <f>'PSM output'!T47</f>
        <v>-135688</v>
      </c>
      <c r="B47">
        <f>'PSM output'!U47</f>
        <v>1</v>
      </c>
      <c r="C47">
        <f t="shared" si="6"/>
        <v>-135.68799999999999</v>
      </c>
      <c r="D47" s="2">
        <f>'PSM output'!V47</f>
        <v>0</v>
      </c>
    </row>
    <row r="48" spans="1:8" x14ac:dyDescent="0.3">
      <c r="A48">
        <f>'PSM output'!T48</f>
        <v>782</v>
      </c>
      <c r="B48">
        <f>'PSM output'!U48</f>
        <v>1</v>
      </c>
      <c r="C48">
        <f t="shared" si="6"/>
        <v>0.78200000000000003</v>
      </c>
      <c r="D48" s="2">
        <f>'PSM output'!V48</f>
        <v>0</v>
      </c>
    </row>
    <row r="49" spans="1:4" x14ac:dyDescent="0.3">
      <c r="A49">
        <f>'PSM output'!T49</f>
        <v>4361</v>
      </c>
      <c r="B49">
        <f>'PSM output'!U49</f>
        <v>1</v>
      </c>
      <c r="C49">
        <f t="shared" si="6"/>
        <v>4.3609999999999998</v>
      </c>
      <c r="D49" s="2">
        <f>'PSM output'!V49</f>
        <v>0</v>
      </c>
    </row>
    <row r="50" spans="1:4" x14ac:dyDescent="0.3">
      <c r="A50">
        <f>'PSM output'!T50</f>
        <v>6701</v>
      </c>
      <c r="B50">
        <f>'PSM output'!U50</f>
        <v>1</v>
      </c>
      <c r="C50">
        <f t="shared" si="6"/>
        <v>6.7009999999999996</v>
      </c>
      <c r="D50" s="2">
        <f>'PSM output'!V50</f>
        <v>0</v>
      </c>
    </row>
    <row r="51" spans="1:4" x14ac:dyDescent="0.3">
      <c r="A51">
        <f>'PSM output'!T51</f>
        <v>8490</v>
      </c>
      <c r="B51">
        <f>'PSM output'!U51</f>
        <v>1</v>
      </c>
      <c r="C51">
        <f t="shared" si="6"/>
        <v>8.49</v>
      </c>
      <c r="D51" s="2">
        <f>'PSM output'!V51</f>
        <v>0</v>
      </c>
    </row>
    <row r="52" spans="1:4" x14ac:dyDescent="0.3">
      <c r="A52">
        <f>'PSM output'!T52</f>
        <v>9961</v>
      </c>
      <c r="B52">
        <f>'PSM output'!U52</f>
        <v>1</v>
      </c>
      <c r="C52">
        <f t="shared" si="6"/>
        <v>9.9610000000000003</v>
      </c>
      <c r="D52" s="2">
        <f>'PSM output'!V52</f>
        <v>0</v>
      </c>
    </row>
    <row r="53" spans="1:4" x14ac:dyDescent="0.3">
      <c r="A53">
        <f>'PSM output'!T53</f>
        <v>11222</v>
      </c>
      <c r="B53">
        <f>'PSM output'!U53</f>
        <v>1</v>
      </c>
      <c r="C53">
        <f t="shared" si="6"/>
        <v>11.222</v>
      </c>
      <c r="D53" s="2">
        <f>'PSM output'!V53</f>
        <v>0</v>
      </c>
    </row>
    <row r="54" spans="1:4" x14ac:dyDescent="0.3">
      <c r="A54">
        <f>'PSM output'!T54</f>
        <v>12332</v>
      </c>
      <c r="B54">
        <f>'PSM output'!U54</f>
        <v>1</v>
      </c>
      <c r="C54">
        <f t="shared" si="6"/>
        <v>12.332000000000001</v>
      </c>
      <c r="D54" s="2">
        <f>'PSM output'!V54</f>
        <v>0</v>
      </c>
    </row>
    <row r="55" spans="1:4" x14ac:dyDescent="0.3">
      <c r="A55">
        <f>'PSM output'!T55</f>
        <v>13328</v>
      </c>
      <c r="B55">
        <f>'PSM output'!U55</f>
        <v>1</v>
      </c>
      <c r="C55">
        <f t="shared" si="6"/>
        <v>13.327999999999999</v>
      </c>
      <c r="D55" s="2">
        <f>'PSM output'!V55</f>
        <v>0</v>
      </c>
    </row>
    <row r="56" spans="1:4" x14ac:dyDescent="0.3">
      <c r="A56">
        <f>'PSM output'!T56</f>
        <v>14235</v>
      </c>
      <c r="B56">
        <f>'PSM output'!U56</f>
        <v>1</v>
      </c>
      <c r="C56">
        <f t="shared" si="6"/>
        <v>14.234999999999999</v>
      </c>
      <c r="D56" s="2">
        <f>'PSM output'!V56</f>
        <v>0</v>
      </c>
    </row>
    <row r="57" spans="1:4" x14ac:dyDescent="0.3">
      <c r="A57">
        <f>'PSM output'!T57</f>
        <v>15071</v>
      </c>
      <c r="B57">
        <f>'PSM output'!U57</f>
        <v>1</v>
      </c>
      <c r="C57">
        <f t="shared" si="6"/>
        <v>15.071</v>
      </c>
      <c r="D57" s="2">
        <f>'PSM output'!V57</f>
        <v>0</v>
      </c>
    </row>
    <row r="58" spans="1:4" x14ac:dyDescent="0.3">
      <c r="A58">
        <f>'PSM output'!T58</f>
        <v>20000</v>
      </c>
      <c r="B58">
        <f>'PSM output'!U58</f>
        <v>0.999</v>
      </c>
      <c r="C58">
        <f t="shared" si="6"/>
        <v>20</v>
      </c>
      <c r="D58" s="2">
        <f>'PSM output'!V58</f>
        <v>2E-3</v>
      </c>
    </row>
    <row r="59" spans="1:4" x14ac:dyDescent="0.3">
      <c r="A59">
        <f>'PSM output'!T59</f>
        <v>21212</v>
      </c>
      <c r="B59">
        <f>'PSM output'!U59</f>
        <v>0.999</v>
      </c>
      <c r="C59">
        <f t="shared" si="6"/>
        <v>21.212</v>
      </c>
      <c r="D59" s="2">
        <f>'PSM output'!V59</f>
        <v>2E-3</v>
      </c>
    </row>
    <row r="60" spans="1:4" x14ac:dyDescent="0.3">
      <c r="A60">
        <f>'PSM output'!T60</f>
        <v>25433</v>
      </c>
      <c r="B60">
        <f>'PSM output'!U60</f>
        <v>0.996</v>
      </c>
      <c r="C60">
        <f t="shared" si="6"/>
        <v>25.433</v>
      </c>
      <c r="D60" s="2">
        <f>'PSM output'!V60</f>
        <v>8.0000000000000002E-3</v>
      </c>
    </row>
    <row r="61" spans="1:4" x14ac:dyDescent="0.3">
      <c r="A61">
        <f>'PSM output'!T61</f>
        <v>28781</v>
      </c>
      <c r="B61">
        <f>'PSM output'!U61</f>
        <v>0.996</v>
      </c>
      <c r="C61">
        <f t="shared" si="6"/>
        <v>28.780999999999999</v>
      </c>
      <c r="D61" s="2">
        <f>'PSM output'!V61</f>
        <v>8.0000000000000002E-3</v>
      </c>
    </row>
    <row r="62" spans="1:4" x14ac:dyDescent="0.3">
      <c r="A62">
        <f>'PSM output'!T62</f>
        <v>30000</v>
      </c>
      <c r="B62">
        <f>'PSM output'!U62</f>
        <v>0.996</v>
      </c>
      <c r="C62">
        <f t="shared" si="6"/>
        <v>30</v>
      </c>
      <c r="D62" s="2">
        <f>'PSM output'!V62</f>
        <v>8.0000000000000002E-3</v>
      </c>
    </row>
    <row r="63" spans="1:4" x14ac:dyDescent="0.3">
      <c r="A63">
        <f>'PSM output'!T63</f>
        <v>31617</v>
      </c>
      <c r="B63">
        <f>'PSM output'!U63</f>
        <v>0.996</v>
      </c>
      <c r="C63">
        <f t="shared" si="6"/>
        <v>31.617000000000001</v>
      </c>
      <c r="D63" s="2">
        <f>'PSM output'!V63</f>
        <v>8.0000000000000002E-3</v>
      </c>
    </row>
    <row r="64" spans="1:4" x14ac:dyDescent="0.3">
      <c r="A64">
        <f>'PSM output'!T64</f>
        <v>34112</v>
      </c>
      <c r="B64">
        <f>'PSM output'!U64</f>
        <v>0.99399999999999999</v>
      </c>
      <c r="C64">
        <f t="shared" si="6"/>
        <v>34.112000000000002</v>
      </c>
      <c r="D64" s="2">
        <f>'PSM output'!V64</f>
        <v>1.2E-2</v>
      </c>
    </row>
    <row r="65" spans="1:4" x14ac:dyDescent="0.3">
      <c r="A65">
        <f>'PSM output'!T65</f>
        <v>36360</v>
      </c>
      <c r="B65">
        <f>'PSM output'!U65</f>
        <v>0.99199999999999999</v>
      </c>
      <c r="C65">
        <f t="shared" si="6"/>
        <v>36.36</v>
      </c>
      <c r="D65" s="2">
        <f>'PSM output'!V65</f>
        <v>1.6E-2</v>
      </c>
    </row>
    <row r="66" spans="1:4" x14ac:dyDescent="0.3">
      <c r="A66">
        <f>'PSM output'!T66</f>
        <v>38421</v>
      </c>
      <c r="B66">
        <f>'PSM output'!U66</f>
        <v>0.99099999999999999</v>
      </c>
      <c r="C66">
        <f t="shared" ref="C66:C97" si="7">A66/1000</f>
        <v>38.420999999999999</v>
      </c>
      <c r="D66" s="2">
        <f>'PSM output'!V66</f>
        <v>1.7999999999999999E-2</v>
      </c>
    </row>
    <row r="67" spans="1:4" x14ac:dyDescent="0.3">
      <c r="A67">
        <f>'PSM output'!T67</f>
        <v>40335</v>
      </c>
      <c r="B67">
        <f>'PSM output'!U67</f>
        <v>0.98799999999999999</v>
      </c>
      <c r="C67">
        <f t="shared" si="7"/>
        <v>40.335000000000001</v>
      </c>
      <c r="D67" s="2">
        <f>'PSM output'!V67</f>
        <v>2.4E-2</v>
      </c>
    </row>
    <row r="68" spans="1:4" x14ac:dyDescent="0.3">
      <c r="A68">
        <f>'PSM output'!T68</f>
        <v>42129</v>
      </c>
      <c r="B68">
        <f>'PSM output'!U68</f>
        <v>0.98799999999999999</v>
      </c>
      <c r="C68">
        <f t="shared" si="7"/>
        <v>42.128999999999998</v>
      </c>
      <c r="D68" s="2">
        <f>'PSM output'!V68</f>
        <v>2.4E-2</v>
      </c>
    </row>
    <row r="69" spans="1:4" x14ac:dyDescent="0.3">
      <c r="A69">
        <f>'PSM output'!T69</f>
        <v>43825</v>
      </c>
      <c r="B69">
        <f>'PSM output'!U69</f>
        <v>0.98599999999999999</v>
      </c>
      <c r="C69">
        <f t="shared" si="7"/>
        <v>43.825000000000003</v>
      </c>
      <c r="D69" s="2">
        <f>'PSM output'!V69</f>
        <v>2.8000000000000001E-2</v>
      </c>
    </row>
    <row r="70" spans="1:4" x14ac:dyDescent="0.3">
      <c r="A70">
        <f>'PSM output'!T70</f>
        <v>50000</v>
      </c>
      <c r="B70">
        <f>'PSM output'!U70</f>
        <v>0.98299999999999998</v>
      </c>
      <c r="C70">
        <f t="shared" si="7"/>
        <v>50</v>
      </c>
      <c r="D70" s="2">
        <f>'PSM output'!V70</f>
        <v>3.4000000000000002E-2</v>
      </c>
    </row>
    <row r="71" spans="1:4" x14ac:dyDescent="0.3">
      <c r="A71">
        <f>'PSM output'!T71</f>
        <v>57578</v>
      </c>
      <c r="B71">
        <f>'PSM output'!U71</f>
        <v>0.97699999999999998</v>
      </c>
      <c r="C71">
        <f t="shared" si="7"/>
        <v>57.578000000000003</v>
      </c>
      <c r="D71" s="2">
        <f>'PSM output'!V71</f>
        <v>4.5999999999999999E-2</v>
      </c>
    </row>
    <row r="72" spans="1:4" x14ac:dyDescent="0.3">
      <c r="A72">
        <f>'PSM output'!T72</f>
        <v>68457</v>
      </c>
      <c r="B72">
        <f>'PSM output'!U72</f>
        <v>0.97</v>
      </c>
      <c r="C72">
        <f t="shared" si="7"/>
        <v>68.456999999999994</v>
      </c>
      <c r="D72" s="2">
        <f>'PSM output'!V72</f>
        <v>0.06</v>
      </c>
    </row>
    <row r="73" spans="1:4" x14ac:dyDescent="0.3">
      <c r="A73">
        <f>'PSM output'!T73</f>
        <v>75000</v>
      </c>
      <c r="B73">
        <f>'PSM output'!U73</f>
        <v>0.96299999999999997</v>
      </c>
      <c r="C73">
        <f t="shared" si="7"/>
        <v>75</v>
      </c>
      <c r="D73" s="2">
        <f>'PSM output'!V73</f>
        <v>7.3999999999999996E-2</v>
      </c>
    </row>
    <row r="74" spans="1:4" x14ac:dyDescent="0.3">
      <c r="A74">
        <f>'PSM output'!T74</f>
        <v>78049</v>
      </c>
      <c r="B74">
        <f>'PSM output'!U74</f>
        <v>0.96199999999999997</v>
      </c>
      <c r="C74">
        <f t="shared" si="7"/>
        <v>78.049000000000007</v>
      </c>
      <c r="D74" s="2">
        <f>'PSM output'!V74</f>
        <v>7.5999999999999998E-2</v>
      </c>
    </row>
    <row r="75" spans="1:4" x14ac:dyDescent="0.3">
      <c r="A75">
        <f>'PSM output'!T75</f>
        <v>86943</v>
      </c>
      <c r="B75">
        <f>'PSM output'!U75</f>
        <v>0.94699999999999995</v>
      </c>
      <c r="C75">
        <f t="shared" si="7"/>
        <v>86.942999999999998</v>
      </c>
      <c r="D75" s="2">
        <f>'PSM output'!V75</f>
        <v>0.106</v>
      </c>
    </row>
    <row r="76" spans="1:4" x14ac:dyDescent="0.3">
      <c r="A76">
        <f>'PSM output'!T76</f>
        <v>95432</v>
      </c>
      <c r="B76">
        <f>'PSM output'!U76</f>
        <v>0.93799999999999994</v>
      </c>
      <c r="C76">
        <f t="shared" si="7"/>
        <v>95.432000000000002</v>
      </c>
      <c r="D76" s="2">
        <f>'PSM output'!V76</f>
        <v>0.124</v>
      </c>
    </row>
    <row r="77" spans="1:4" x14ac:dyDescent="0.3">
      <c r="A77">
        <f>'PSM output'!T77</f>
        <v>100000</v>
      </c>
      <c r="B77">
        <f>'PSM output'!U77</f>
        <v>0.93300000000000005</v>
      </c>
      <c r="C77">
        <f t="shared" si="7"/>
        <v>100</v>
      </c>
      <c r="D77" s="2">
        <f>'PSM output'!V77</f>
        <v>0.13400000000000001</v>
      </c>
    </row>
    <row r="78" spans="1:4" x14ac:dyDescent="0.3">
      <c r="A78">
        <f>'PSM output'!T78</f>
        <v>103693</v>
      </c>
      <c r="B78">
        <f>'PSM output'!U78</f>
        <v>0.93100000000000005</v>
      </c>
      <c r="C78">
        <f t="shared" si="7"/>
        <v>103.693</v>
      </c>
      <c r="D78" s="2">
        <f>'PSM output'!V78</f>
        <v>0.13800000000000001</v>
      </c>
    </row>
    <row r="79" spans="1:4" x14ac:dyDescent="0.3">
      <c r="A79">
        <f>'PSM output'!T79</f>
        <v>111840</v>
      </c>
      <c r="B79">
        <f>'PSM output'!U79</f>
        <v>0.92</v>
      </c>
      <c r="C79">
        <f t="shared" si="7"/>
        <v>111.84</v>
      </c>
      <c r="D79" s="2">
        <f>'PSM output'!V79</f>
        <v>0.16</v>
      </c>
    </row>
    <row r="80" spans="1:4" x14ac:dyDescent="0.3">
      <c r="A80">
        <f>'PSM output'!T80</f>
        <v>119957</v>
      </c>
      <c r="B80">
        <f>'PSM output'!U80</f>
        <v>0.91200000000000003</v>
      </c>
      <c r="C80">
        <f t="shared" si="7"/>
        <v>119.95699999999999</v>
      </c>
      <c r="D80" s="2">
        <f>'PSM output'!V80</f>
        <v>0.17599999999999999</v>
      </c>
    </row>
    <row r="81" spans="1:4" x14ac:dyDescent="0.3">
      <c r="A81">
        <f>'PSM output'!T81</f>
        <v>125000</v>
      </c>
      <c r="B81">
        <f>'PSM output'!U81</f>
        <v>0.90600000000000003</v>
      </c>
      <c r="C81">
        <f t="shared" si="7"/>
        <v>125</v>
      </c>
      <c r="D81" s="2">
        <f>'PSM output'!V81</f>
        <v>0.188</v>
      </c>
    </row>
    <row r="82" spans="1:4" x14ac:dyDescent="0.3">
      <c r="A82">
        <f>'PSM output'!T82</f>
        <v>128110</v>
      </c>
      <c r="B82">
        <f>'PSM output'!U82</f>
        <v>0.89900000000000002</v>
      </c>
      <c r="C82">
        <f t="shared" si="7"/>
        <v>128.11000000000001</v>
      </c>
      <c r="D82" s="2">
        <f>'PSM output'!V82</f>
        <v>0.20200000000000001</v>
      </c>
    </row>
    <row r="83" spans="1:4" x14ac:dyDescent="0.3">
      <c r="A83">
        <f>'PSM output'!T83</f>
        <v>136351</v>
      </c>
      <c r="B83">
        <f>'PSM output'!U83</f>
        <v>0.89</v>
      </c>
      <c r="C83">
        <f t="shared" si="7"/>
        <v>136.351</v>
      </c>
      <c r="D83" s="2">
        <f>'PSM output'!V83</f>
        <v>0.22</v>
      </c>
    </row>
    <row r="84" spans="1:4" x14ac:dyDescent="0.3">
      <c r="A84">
        <f>'PSM output'!T84</f>
        <v>150000</v>
      </c>
      <c r="B84">
        <f>'PSM output'!U84</f>
        <v>0.86899999999999999</v>
      </c>
      <c r="C84">
        <f t="shared" si="7"/>
        <v>150</v>
      </c>
      <c r="D84" s="2">
        <f>'PSM output'!V84</f>
        <v>0.26200000000000001</v>
      </c>
    </row>
    <row r="85" spans="1:4" x14ac:dyDescent="0.3">
      <c r="A85">
        <f>'PSM output'!T85</f>
        <v>170177</v>
      </c>
      <c r="B85">
        <f>'PSM output'!U85</f>
        <v>0.84499999999999997</v>
      </c>
      <c r="C85">
        <f t="shared" si="7"/>
        <v>170.17699999999999</v>
      </c>
      <c r="D85" s="2">
        <f>'PSM output'!V85</f>
        <v>0.31</v>
      </c>
    </row>
    <row r="86" spans="1:4" x14ac:dyDescent="0.3">
      <c r="A86">
        <f>'PSM output'!T86</f>
        <v>220494</v>
      </c>
      <c r="B86">
        <f>'PSM output'!U86</f>
        <v>0.79300000000000004</v>
      </c>
      <c r="C86">
        <f t="shared" si="7"/>
        <v>220.494</v>
      </c>
      <c r="D86" s="2">
        <f>'PSM output'!V86</f>
        <v>0.41399999999999998</v>
      </c>
    </row>
    <row r="87" spans="1:4" x14ac:dyDescent="0.3">
      <c r="A87">
        <f>'PSM output'!T87</f>
        <v>284357</v>
      </c>
      <c r="B87">
        <f>'PSM output'!U87</f>
        <v>0.746</v>
      </c>
      <c r="C87">
        <f t="shared" si="7"/>
        <v>284.35700000000003</v>
      </c>
      <c r="D87" s="2">
        <f>'PSM output'!V87</f>
        <v>0.50800000000000001</v>
      </c>
    </row>
    <row r="88" spans="1:4" x14ac:dyDescent="0.3">
      <c r="A88">
        <f>'PSM output'!T88</f>
        <v>371838</v>
      </c>
      <c r="B88">
        <f>'PSM output'!U88</f>
        <v>0.70199999999999996</v>
      </c>
      <c r="C88">
        <f t="shared" si="7"/>
        <v>371.83800000000002</v>
      </c>
      <c r="D88" s="2">
        <f>'PSM output'!V88</f>
        <v>0.59599999999999997</v>
      </c>
    </row>
    <row r="89" spans="1:4" x14ac:dyDescent="0.3">
      <c r="A89">
        <f>'PSM output'!T89</f>
        <v>503405</v>
      </c>
      <c r="B89">
        <f>'PSM output'!U89</f>
        <v>0.65300000000000002</v>
      </c>
      <c r="C89">
        <f t="shared" si="7"/>
        <v>503.40499999999997</v>
      </c>
      <c r="D89" s="2">
        <f>'PSM output'!V89</f>
        <v>0.69399999999999995</v>
      </c>
    </row>
    <row r="90" spans="1:4" x14ac:dyDescent="0.3">
      <c r="A90">
        <f>'PSM output'!T90</f>
        <v>730220</v>
      </c>
      <c r="B90">
        <f>'PSM output'!U90</f>
        <v>0.60199999999999998</v>
      </c>
      <c r="C90">
        <f t="shared" si="7"/>
        <v>730.22</v>
      </c>
      <c r="D90" s="2">
        <f>'PSM output'!V90</f>
        <v>0.79600000000000004</v>
      </c>
    </row>
    <row r="91" spans="1:4" x14ac:dyDescent="0.3">
      <c r="A91">
        <f>'PSM output'!T91</f>
        <v>910531</v>
      </c>
      <c r="B91">
        <f>'PSM output'!U91</f>
        <v>0.58399999999999996</v>
      </c>
      <c r="C91">
        <f t="shared" si="7"/>
        <v>910.53099999999995</v>
      </c>
      <c r="D91" s="2">
        <f>'PSM output'!V91</f>
        <v>0.83199999999999996</v>
      </c>
    </row>
    <row r="92" spans="1:4" x14ac:dyDescent="0.3">
      <c r="A92">
        <f>'PSM output'!T92</f>
        <v>958877</v>
      </c>
      <c r="B92">
        <f>'PSM output'!U92</f>
        <v>0.58299999999999996</v>
      </c>
      <c r="C92">
        <f t="shared" si="7"/>
        <v>958.87699999999995</v>
      </c>
      <c r="D92" s="2">
        <f>'PSM output'!V92</f>
        <v>0.83399999999999996</v>
      </c>
    </row>
    <row r="93" spans="1:4" x14ac:dyDescent="0.3">
      <c r="A93">
        <f>'PSM output'!T93</f>
        <v>1012128</v>
      </c>
      <c r="B93">
        <f>'PSM output'!U93</f>
        <v>0.57699999999999996</v>
      </c>
      <c r="C93">
        <f t="shared" si="7"/>
        <v>1012.128</v>
      </c>
      <c r="D93" s="2">
        <f>'PSM output'!V93</f>
        <v>0.84599999999999997</v>
      </c>
    </row>
    <row r="94" spans="1:4" x14ac:dyDescent="0.3">
      <c r="A94">
        <f>'PSM output'!T94</f>
        <v>1071083</v>
      </c>
      <c r="B94">
        <f>'PSM output'!U94</f>
        <v>0.57399999999999995</v>
      </c>
      <c r="C94">
        <f t="shared" si="7"/>
        <v>1071.0830000000001</v>
      </c>
      <c r="D94" s="2">
        <f>'PSM output'!V94</f>
        <v>0.85199999999999998</v>
      </c>
    </row>
    <row r="95" spans="1:4" x14ac:dyDescent="0.3">
      <c r="A95">
        <f>'PSM output'!T95</f>
        <v>1136719</v>
      </c>
      <c r="B95">
        <f>'PSM output'!U95</f>
        <v>0.56999999999999995</v>
      </c>
      <c r="C95">
        <f t="shared" si="7"/>
        <v>1136.7190000000001</v>
      </c>
      <c r="D95" s="2">
        <f>'PSM output'!V95</f>
        <v>0.86</v>
      </c>
    </row>
    <row r="96" spans="1:4" x14ac:dyDescent="0.3">
      <c r="A96">
        <f>'PSM output'!T96</f>
        <v>1210254</v>
      </c>
      <c r="B96">
        <f>'PSM output'!U96</f>
        <v>0.56699999999999995</v>
      </c>
      <c r="C96">
        <f t="shared" si="7"/>
        <v>1210.2539999999999</v>
      </c>
      <c r="D96" s="2">
        <f>'PSM output'!V96</f>
        <v>0.86599999999999999</v>
      </c>
    </row>
    <row r="97" spans="1:4" x14ac:dyDescent="0.3">
      <c r="A97">
        <f>'PSM output'!T97</f>
        <v>1228990</v>
      </c>
      <c r="B97">
        <f>'PSM output'!U97</f>
        <v>0.56599999999999995</v>
      </c>
      <c r="C97">
        <f t="shared" si="7"/>
        <v>1228.99</v>
      </c>
      <c r="D97" s="2">
        <f>'PSM output'!V97</f>
        <v>0.86799999999999999</v>
      </c>
    </row>
    <row r="98" spans="1:4" x14ac:dyDescent="0.3">
      <c r="A98">
        <f>'PSM output'!T98</f>
        <v>1293221</v>
      </c>
      <c r="B98">
        <f>'PSM output'!U98</f>
        <v>0.56000000000000005</v>
      </c>
      <c r="C98">
        <f t="shared" ref="C98:C119" si="8">A98/1000</f>
        <v>1293.221</v>
      </c>
      <c r="D98" s="2">
        <f>'PSM output'!V98</f>
        <v>0.88</v>
      </c>
    </row>
    <row r="99" spans="1:4" x14ac:dyDescent="0.3">
      <c r="A99">
        <f>'PSM output'!T99</f>
        <v>1387573</v>
      </c>
      <c r="B99">
        <f>'PSM output'!U99</f>
        <v>0.55400000000000005</v>
      </c>
      <c r="C99">
        <f t="shared" si="8"/>
        <v>1387.5730000000001</v>
      </c>
      <c r="D99" s="2">
        <f>'PSM output'!V99</f>
        <v>0.89200000000000002</v>
      </c>
    </row>
    <row r="100" spans="1:4" x14ac:dyDescent="0.3">
      <c r="A100">
        <f>'PSM output'!T100</f>
        <v>1495846</v>
      </c>
      <c r="B100">
        <f>'PSM output'!U100</f>
        <v>0.55200000000000005</v>
      </c>
      <c r="C100">
        <f t="shared" si="8"/>
        <v>1495.846</v>
      </c>
      <c r="D100" s="2">
        <f>'PSM output'!V100</f>
        <v>0.89600000000000002</v>
      </c>
    </row>
    <row r="101" spans="1:4" x14ac:dyDescent="0.3">
      <c r="A101">
        <f>'PSM output'!T101</f>
        <v>1621389</v>
      </c>
      <c r="B101">
        <f>'PSM output'!U101</f>
        <v>0.54700000000000004</v>
      </c>
      <c r="C101">
        <f t="shared" si="8"/>
        <v>1621.3889999999999</v>
      </c>
      <c r="D101" s="2">
        <f>'PSM output'!V101</f>
        <v>0.90600000000000003</v>
      </c>
    </row>
    <row r="102" spans="1:4" x14ac:dyDescent="0.3">
      <c r="A102">
        <f>'PSM output'!T102</f>
        <v>1768717</v>
      </c>
      <c r="B102">
        <f>'PSM output'!U102</f>
        <v>0.54100000000000004</v>
      </c>
      <c r="C102">
        <f t="shared" si="8"/>
        <v>1768.7170000000001</v>
      </c>
      <c r="D102" s="2">
        <f>'PSM output'!V102</f>
        <v>0.91800000000000004</v>
      </c>
    </row>
    <row r="103" spans="1:4" x14ac:dyDescent="0.3">
      <c r="A103">
        <f>'PSM output'!T103</f>
        <v>1944069</v>
      </c>
      <c r="B103">
        <f>'PSM output'!U103</f>
        <v>0.53500000000000003</v>
      </c>
      <c r="C103">
        <f t="shared" si="8"/>
        <v>1944.069</v>
      </c>
      <c r="D103" s="2">
        <f>'PSM output'!V103</f>
        <v>0.93</v>
      </c>
    </row>
    <row r="104" spans="1:4" x14ac:dyDescent="0.3">
      <c r="A104">
        <f>'PSM output'!T104</f>
        <v>2156324</v>
      </c>
      <c r="B104">
        <f>'PSM output'!U104</f>
        <v>0.52800000000000002</v>
      </c>
      <c r="C104">
        <f t="shared" si="8"/>
        <v>2156.3240000000001</v>
      </c>
      <c r="D104" s="2">
        <f>'PSM output'!V104</f>
        <v>0.94399999999999995</v>
      </c>
    </row>
    <row r="105" spans="1:4" x14ac:dyDescent="0.3">
      <c r="A105">
        <f>'PSM output'!T105</f>
        <v>2273304</v>
      </c>
      <c r="B105">
        <f>'PSM output'!U105</f>
        <v>0.52600000000000002</v>
      </c>
      <c r="C105">
        <f t="shared" si="8"/>
        <v>2273.3040000000001</v>
      </c>
      <c r="D105" s="2">
        <f>'PSM output'!V105</f>
        <v>0.94799999999999995</v>
      </c>
    </row>
    <row r="106" spans="1:4" x14ac:dyDescent="0.3">
      <c r="A106">
        <f>'PSM output'!T106</f>
        <v>2418541</v>
      </c>
      <c r="B106">
        <f>'PSM output'!U106</f>
        <v>0.52500000000000002</v>
      </c>
      <c r="C106">
        <f t="shared" si="8"/>
        <v>2418.5410000000002</v>
      </c>
      <c r="D106" s="2">
        <f>'PSM output'!V106</f>
        <v>0.95</v>
      </c>
    </row>
    <row r="107" spans="1:4" x14ac:dyDescent="0.3">
      <c r="A107">
        <f>'PSM output'!T107</f>
        <v>2565606</v>
      </c>
      <c r="B107">
        <f>'PSM output'!U107</f>
        <v>0.52200000000000002</v>
      </c>
      <c r="C107">
        <f t="shared" si="8"/>
        <v>2565.6060000000002</v>
      </c>
      <c r="D107" s="2">
        <f>'PSM output'!V107</f>
        <v>0.95599999999999996</v>
      </c>
    </row>
    <row r="108" spans="1:4" x14ac:dyDescent="0.3">
      <c r="A108">
        <f>'PSM output'!T108</f>
        <v>2750777</v>
      </c>
      <c r="B108">
        <f>'PSM output'!U108</f>
        <v>0.51800000000000002</v>
      </c>
      <c r="C108">
        <f t="shared" si="8"/>
        <v>2750.777</v>
      </c>
      <c r="D108" s="2">
        <f>'PSM output'!V108</f>
        <v>0.96399999999999997</v>
      </c>
    </row>
    <row r="109" spans="1:4" x14ac:dyDescent="0.3">
      <c r="A109">
        <f>'PSM output'!T109</f>
        <v>2941263</v>
      </c>
      <c r="B109">
        <f>'PSM output'!U109</f>
        <v>0.51500000000000001</v>
      </c>
      <c r="C109">
        <f t="shared" si="8"/>
        <v>2941.2629999999999</v>
      </c>
      <c r="D109" s="2">
        <f>'PSM output'!V109</f>
        <v>0.97</v>
      </c>
    </row>
    <row r="110" spans="1:4" x14ac:dyDescent="0.3">
      <c r="A110">
        <f>'PSM output'!T110</f>
        <v>3185484</v>
      </c>
      <c r="B110">
        <f>'PSM output'!U110</f>
        <v>0.51400000000000001</v>
      </c>
      <c r="C110">
        <f t="shared" si="8"/>
        <v>3185.4839999999999</v>
      </c>
      <c r="D110" s="2">
        <f>'PSM output'!V110</f>
        <v>0.97199999999999998</v>
      </c>
    </row>
    <row r="111" spans="1:4" x14ac:dyDescent="0.3">
      <c r="A111">
        <f>'PSM output'!T111</f>
        <v>3441949</v>
      </c>
      <c r="B111">
        <f>'PSM output'!U111</f>
        <v>0.51300000000000001</v>
      </c>
      <c r="C111">
        <f t="shared" si="8"/>
        <v>3441.9490000000001</v>
      </c>
      <c r="D111" s="2">
        <f>'PSM output'!V111</f>
        <v>0.97399999999999998</v>
      </c>
    </row>
    <row r="112" spans="1:4" x14ac:dyDescent="0.3">
      <c r="A112">
        <f>'PSM output'!T112</f>
        <v>3778814</v>
      </c>
      <c r="B112">
        <f>'PSM output'!U112</f>
        <v>0.51</v>
      </c>
      <c r="C112">
        <f t="shared" si="8"/>
        <v>3778.8139999999999</v>
      </c>
      <c r="D112" s="2">
        <f>'PSM output'!V112</f>
        <v>0.98</v>
      </c>
    </row>
    <row r="113" spans="1:4" x14ac:dyDescent="0.3">
      <c r="A113">
        <f>'PSM output'!T113</f>
        <v>4142690</v>
      </c>
      <c r="B113">
        <f>'PSM output'!U113</f>
        <v>0.50900000000000001</v>
      </c>
      <c r="C113">
        <f t="shared" si="8"/>
        <v>4142.6899999999996</v>
      </c>
      <c r="D113" s="2">
        <f>'PSM output'!V113</f>
        <v>0.98199999999999998</v>
      </c>
    </row>
    <row r="114" spans="1:4" x14ac:dyDescent="0.3">
      <c r="A114">
        <f>'PSM output'!T114</f>
        <v>4637146</v>
      </c>
      <c r="B114">
        <f>'PSM output'!U114</f>
        <v>0.505</v>
      </c>
      <c r="C114">
        <f t="shared" si="8"/>
        <v>4637.1459999999997</v>
      </c>
      <c r="D114" s="2">
        <f>'PSM output'!V114</f>
        <v>0.99</v>
      </c>
    </row>
    <row r="115" spans="1:4" x14ac:dyDescent="0.3">
      <c r="A115">
        <f>'PSM output'!T115</f>
        <v>5193518</v>
      </c>
      <c r="B115">
        <f>'PSM output'!U115</f>
        <v>0.505</v>
      </c>
      <c r="C115">
        <f t="shared" si="8"/>
        <v>5193.518</v>
      </c>
      <c r="D115" s="2">
        <f>'PSM output'!V115</f>
        <v>0.99</v>
      </c>
    </row>
    <row r="116" spans="1:4" x14ac:dyDescent="0.3">
      <c r="A116">
        <f>'PSM output'!T116</f>
        <v>5989334</v>
      </c>
      <c r="B116">
        <f>'PSM output'!U116</f>
        <v>0.501</v>
      </c>
      <c r="C116">
        <f t="shared" si="8"/>
        <v>5989.3339999999998</v>
      </c>
      <c r="D116" s="2">
        <f>'PSM output'!V116</f>
        <v>0.998</v>
      </c>
    </row>
    <row r="117" spans="1:4" x14ac:dyDescent="0.3">
      <c r="A117">
        <f>'PSM output'!T117</f>
        <v>6944521</v>
      </c>
      <c r="B117">
        <f>'PSM output'!U117</f>
        <v>0.496</v>
      </c>
      <c r="C117">
        <f t="shared" si="8"/>
        <v>6944.5209999999997</v>
      </c>
      <c r="D117" s="2">
        <f>'PSM output'!V117</f>
        <v>0.99199999999999999</v>
      </c>
    </row>
    <row r="118" spans="1:4" x14ac:dyDescent="0.3">
      <c r="A118">
        <f>'PSM output'!T118</f>
        <v>10446028</v>
      </c>
      <c r="B118">
        <f>'PSM output'!U118</f>
        <v>0.48899999999999999</v>
      </c>
      <c r="C118">
        <f t="shared" si="8"/>
        <v>10446.028</v>
      </c>
      <c r="D118" s="2">
        <f>'PSM output'!V118</f>
        <v>0.97799999999999998</v>
      </c>
    </row>
    <row r="119" spans="1:4" x14ac:dyDescent="0.3">
      <c r="A119">
        <f>'PSM output'!T119</f>
        <v>20949384</v>
      </c>
      <c r="B119">
        <f>'PSM output'!U119</f>
        <v>0.48499999999999999</v>
      </c>
      <c r="C119">
        <f t="shared" si="8"/>
        <v>20949.383999999998</v>
      </c>
      <c r="D119" s="2">
        <f>'PSM output'!V119</f>
        <v>0.97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E3725-5729-48B0-A1CB-81009E1AFD65}">
  <dimension ref="A1:F119"/>
  <sheetViews>
    <sheetView tabSelected="1" workbookViewId="0">
      <selection activeCell="F2" sqref="F2:F38"/>
    </sheetView>
  </sheetViews>
  <sheetFormatPr defaultRowHeight="14.4" x14ac:dyDescent="0.3"/>
  <cols>
    <col min="1" max="1" width="9.6640625" bestFit="1" customWidth="1"/>
    <col min="3" max="3" width="11.5546875" bestFit="1" customWidth="1"/>
  </cols>
  <sheetData>
    <row r="1" spans="1:6" x14ac:dyDescent="0.3">
      <c r="A1" t="s">
        <v>191</v>
      </c>
      <c r="B1" t="s">
        <v>227</v>
      </c>
      <c r="C1" t="s">
        <v>225</v>
      </c>
      <c r="D1" t="s">
        <v>191</v>
      </c>
      <c r="E1" t="s">
        <v>227</v>
      </c>
      <c r="F1" t="s">
        <v>225</v>
      </c>
    </row>
    <row r="2" spans="1:6" x14ac:dyDescent="0.3">
      <c r="A2">
        <f>'PSM output'!AB2</f>
        <v>-21060248</v>
      </c>
      <c r="B2">
        <f>'PSM output'!AC2</f>
        <v>1030416</v>
      </c>
      <c r="C2" s="111">
        <f>A2/1000</f>
        <v>-21060.248</v>
      </c>
      <c r="D2">
        <f>A48</f>
        <v>782</v>
      </c>
      <c r="E2">
        <f>B48</f>
        <v>0</v>
      </c>
      <c r="F2">
        <f>D2/1000</f>
        <v>0.78200000000000003</v>
      </c>
    </row>
    <row r="3" spans="1:6" x14ac:dyDescent="0.3">
      <c r="A3">
        <f>'PSM output'!AB3</f>
        <v>-10557095</v>
      </c>
      <c r="B3">
        <f>'PSM output'!AC3</f>
        <v>506308</v>
      </c>
      <c r="C3" s="111">
        <f t="shared" ref="C3:C66" si="0">A3/1000</f>
        <v>-10557.094999999999</v>
      </c>
      <c r="D3">
        <f t="shared" ref="D3:E3" si="1">A49</f>
        <v>4361</v>
      </c>
      <c r="E3">
        <f t="shared" si="1"/>
        <v>0</v>
      </c>
      <c r="F3">
        <f t="shared" ref="F3:F38" si="2">D3/1000</f>
        <v>4.3609999999999998</v>
      </c>
    </row>
    <row r="4" spans="1:6" x14ac:dyDescent="0.3">
      <c r="A4">
        <f>'PSM output'!AB4</f>
        <v>-7055651</v>
      </c>
      <c r="B4">
        <f>'PSM output'!AC4</f>
        <v>331609</v>
      </c>
      <c r="C4" s="111">
        <f t="shared" si="0"/>
        <v>-7055.6509999999998</v>
      </c>
      <c r="D4">
        <f t="shared" ref="D4:E4" si="3">A50</f>
        <v>6701</v>
      </c>
      <c r="E4">
        <f t="shared" si="3"/>
        <v>0</v>
      </c>
      <c r="F4">
        <f t="shared" si="2"/>
        <v>6.7009999999999996</v>
      </c>
    </row>
    <row r="5" spans="1:6" x14ac:dyDescent="0.3">
      <c r="A5">
        <f>'PSM output'!AB5</f>
        <v>-5635337</v>
      </c>
      <c r="B5">
        <f>'PSM output'!AC5</f>
        <v>260770</v>
      </c>
      <c r="C5" s="111">
        <f t="shared" si="0"/>
        <v>-5635.3370000000004</v>
      </c>
      <c r="D5">
        <f t="shared" ref="D5:E5" si="4">A51</f>
        <v>8490</v>
      </c>
      <c r="E5">
        <f t="shared" si="4"/>
        <v>0</v>
      </c>
      <c r="F5">
        <f t="shared" si="2"/>
        <v>8.49</v>
      </c>
    </row>
    <row r="6" spans="1:6" x14ac:dyDescent="0.3">
      <c r="A6">
        <f>'PSM output'!AB6</f>
        <v>-5304641</v>
      </c>
      <c r="B6">
        <f>'PSM output'!AC6</f>
        <v>244282</v>
      </c>
      <c r="C6" s="111">
        <f t="shared" si="0"/>
        <v>-5304.6409999999996</v>
      </c>
      <c r="D6">
        <f t="shared" ref="D6:E6" si="5">A52</f>
        <v>9961</v>
      </c>
      <c r="E6">
        <f t="shared" si="5"/>
        <v>0</v>
      </c>
      <c r="F6">
        <f t="shared" si="2"/>
        <v>9.9610000000000003</v>
      </c>
    </row>
    <row r="7" spans="1:6" x14ac:dyDescent="0.3">
      <c r="A7">
        <f>'PSM output'!AB7</f>
        <v>-4253806</v>
      </c>
      <c r="B7">
        <f>'PSM output'!AC7</f>
        <v>191926</v>
      </c>
      <c r="C7" s="111">
        <f t="shared" si="0"/>
        <v>-4253.8059999999996</v>
      </c>
      <c r="D7">
        <f t="shared" ref="D7:E7" si="6">A53</f>
        <v>11222</v>
      </c>
      <c r="E7">
        <f t="shared" si="6"/>
        <v>0</v>
      </c>
      <c r="F7">
        <f t="shared" si="2"/>
        <v>11.222</v>
      </c>
    </row>
    <row r="8" spans="1:6" x14ac:dyDescent="0.3">
      <c r="A8">
        <f>'PSM output'!AB8</f>
        <v>-3553058</v>
      </c>
      <c r="B8">
        <f>'PSM output'!AC8</f>
        <v>157048</v>
      </c>
      <c r="C8" s="111">
        <f t="shared" si="0"/>
        <v>-3553.058</v>
      </c>
      <c r="D8">
        <f t="shared" ref="D8:E8" si="7">A54</f>
        <v>12332</v>
      </c>
      <c r="E8">
        <f t="shared" si="7"/>
        <v>0</v>
      </c>
      <c r="F8">
        <f t="shared" si="2"/>
        <v>12.332000000000001</v>
      </c>
    </row>
    <row r="9" spans="1:6" x14ac:dyDescent="0.3">
      <c r="A9">
        <f>'PSM output'!AB9</f>
        <v>-3052359</v>
      </c>
      <c r="B9">
        <f>'PSM output'!AC9</f>
        <v>132160</v>
      </c>
      <c r="C9" s="111">
        <f t="shared" si="0"/>
        <v>-3052.3589999999999</v>
      </c>
      <c r="D9">
        <f t="shared" ref="D9:E9" si="8">A55</f>
        <v>13328</v>
      </c>
      <c r="E9">
        <f t="shared" si="8"/>
        <v>0</v>
      </c>
      <c r="F9">
        <f t="shared" si="2"/>
        <v>13.327999999999999</v>
      </c>
    </row>
    <row r="10" spans="1:6" x14ac:dyDescent="0.3">
      <c r="A10">
        <f>'PSM output'!AB10</f>
        <v>-2676690</v>
      </c>
      <c r="B10">
        <f>'PSM output'!AC10</f>
        <v>113496</v>
      </c>
      <c r="C10" s="111">
        <f t="shared" si="0"/>
        <v>-2676.69</v>
      </c>
      <c r="D10">
        <f t="shared" ref="D10:E10" si="9">A56</f>
        <v>14235</v>
      </c>
      <c r="E10">
        <f t="shared" si="9"/>
        <v>0</v>
      </c>
      <c r="F10">
        <f t="shared" si="2"/>
        <v>14.234999999999999</v>
      </c>
    </row>
    <row r="11" spans="1:6" x14ac:dyDescent="0.3">
      <c r="A11">
        <f>'PSM output'!AB11</f>
        <v>-2384374</v>
      </c>
      <c r="B11">
        <f>'PSM output'!AC11</f>
        <v>98989</v>
      </c>
      <c r="C11" s="111">
        <f t="shared" si="0"/>
        <v>-2384.3739999999998</v>
      </c>
      <c r="D11">
        <f t="shared" ref="D11:E11" si="10">A57</f>
        <v>15071</v>
      </c>
      <c r="E11">
        <f t="shared" si="10"/>
        <v>0</v>
      </c>
      <c r="F11">
        <f t="shared" si="2"/>
        <v>15.071</v>
      </c>
    </row>
    <row r="12" spans="1:6" x14ac:dyDescent="0.3">
      <c r="A12">
        <f>'PSM output'!AB12</f>
        <v>-1573885</v>
      </c>
      <c r="B12">
        <f>'PSM output'!AC12</f>
        <v>58936</v>
      </c>
      <c r="C12" s="111">
        <f t="shared" si="0"/>
        <v>-1573.885</v>
      </c>
      <c r="D12">
        <f t="shared" ref="D12:E12" si="11">A58</f>
        <v>20000</v>
      </c>
      <c r="E12">
        <f t="shared" si="11"/>
        <v>2</v>
      </c>
      <c r="F12">
        <f t="shared" si="2"/>
        <v>20</v>
      </c>
    </row>
    <row r="13" spans="1:6" x14ac:dyDescent="0.3">
      <c r="A13">
        <f>'PSM output'!AB13</f>
        <v>-925633</v>
      </c>
      <c r="B13">
        <f>'PSM output'!AC13</f>
        <v>27521</v>
      </c>
      <c r="C13" s="111">
        <f t="shared" si="0"/>
        <v>-925.63300000000004</v>
      </c>
      <c r="D13">
        <f t="shared" ref="D13:E13" si="12">A59</f>
        <v>21212</v>
      </c>
      <c r="E13">
        <f t="shared" si="12"/>
        <v>2</v>
      </c>
      <c r="F13">
        <f t="shared" si="2"/>
        <v>21.212</v>
      </c>
    </row>
    <row r="14" spans="1:6" x14ac:dyDescent="0.3">
      <c r="A14">
        <f>'PSM output'!AB14</f>
        <v>-657453</v>
      </c>
      <c r="B14">
        <f>'PSM output'!AC14</f>
        <v>15177</v>
      </c>
      <c r="C14" s="111">
        <f t="shared" si="0"/>
        <v>-657.45299999999997</v>
      </c>
      <c r="D14">
        <f t="shared" ref="D14:E14" si="13">A60</f>
        <v>25433</v>
      </c>
      <c r="E14">
        <f t="shared" si="13"/>
        <v>8</v>
      </c>
      <c r="F14">
        <f t="shared" si="2"/>
        <v>25.433</v>
      </c>
    </row>
    <row r="15" spans="1:6" x14ac:dyDescent="0.3">
      <c r="A15">
        <f>'PSM output'!AB15</f>
        <v>-508350</v>
      </c>
      <c r="B15">
        <f>'PSM output'!AC15</f>
        <v>8889</v>
      </c>
      <c r="C15" s="111">
        <f t="shared" si="0"/>
        <v>-508.35</v>
      </c>
      <c r="D15">
        <f t="shared" ref="D15:E15" si="14">A61</f>
        <v>28781</v>
      </c>
      <c r="E15">
        <f t="shared" si="14"/>
        <v>14</v>
      </c>
      <c r="F15">
        <f t="shared" si="2"/>
        <v>28.780999999999999</v>
      </c>
    </row>
    <row r="16" spans="1:6" x14ac:dyDescent="0.3">
      <c r="A16">
        <f>'PSM output'!AB16</f>
        <v>-411261</v>
      </c>
      <c r="B16">
        <f>'PSM output'!AC16</f>
        <v>5191</v>
      </c>
      <c r="C16" s="111">
        <f t="shared" si="0"/>
        <v>-411.26100000000002</v>
      </c>
      <c r="D16">
        <f t="shared" ref="D16:E16" si="15">A62</f>
        <v>30000</v>
      </c>
      <c r="E16">
        <f t="shared" si="15"/>
        <v>16</v>
      </c>
      <c r="F16">
        <f t="shared" si="2"/>
        <v>30</v>
      </c>
    </row>
    <row r="17" spans="1:6" x14ac:dyDescent="0.3">
      <c r="A17">
        <f>'PSM output'!AB17</f>
        <v>-340785</v>
      </c>
      <c r="B17">
        <f>'PSM output'!AC17</f>
        <v>2828</v>
      </c>
      <c r="C17" s="111">
        <f t="shared" si="0"/>
        <v>-340.78500000000003</v>
      </c>
      <c r="D17">
        <f t="shared" ref="D17:E17" si="16">A63</f>
        <v>31617</v>
      </c>
      <c r="E17">
        <f t="shared" si="16"/>
        <v>18</v>
      </c>
      <c r="F17">
        <f t="shared" si="2"/>
        <v>31.617000000000001</v>
      </c>
    </row>
    <row r="18" spans="1:6" x14ac:dyDescent="0.3">
      <c r="A18">
        <f>'PSM output'!AB18</f>
        <v>-296091</v>
      </c>
      <c r="B18">
        <f>'PSM output'!AC18</f>
        <v>1605</v>
      </c>
      <c r="C18" s="111">
        <f t="shared" si="0"/>
        <v>-296.09100000000001</v>
      </c>
      <c r="D18">
        <f t="shared" ref="D18:E18" si="17">A64</f>
        <v>34112</v>
      </c>
      <c r="E18">
        <f t="shared" si="17"/>
        <v>24</v>
      </c>
      <c r="F18">
        <f t="shared" si="2"/>
        <v>34.112000000000002</v>
      </c>
    </row>
    <row r="19" spans="1:6" x14ac:dyDescent="0.3">
      <c r="A19">
        <f>'PSM output'!AB19</f>
        <v>-285508</v>
      </c>
      <c r="B19">
        <f>'PSM output'!AC19</f>
        <v>1360</v>
      </c>
      <c r="C19" s="111">
        <f t="shared" si="0"/>
        <v>-285.50799999999998</v>
      </c>
      <c r="D19">
        <f t="shared" ref="D19:E19" si="18">A65</f>
        <v>36360</v>
      </c>
      <c r="E19">
        <f t="shared" si="18"/>
        <v>30</v>
      </c>
      <c r="F19">
        <f t="shared" si="2"/>
        <v>36.36</v>
      </c>
    </row>
    <row r="20" spans="1:6" x14ac:dyDescent="0.3">
      <c r="A20">
        <f>'PSM output'!AB20</f>
        <v>-275154</v>
      </c>
      <c r="B20">
        <f>'PSM output'!AC20</f>
        <v>1135</v>
      </c>
      <c r="C20" s="111">
        <f t="shared" si="0"/>
        <v>-275.154</v>
      </c>
      <c r="D20">
        <f t="shared" ref="D20:E20" si="19">A66</f>
        <v>38421</v>
      </c>
      <c r="E20">
        <f t="shared" si="19"/>
        <v>37</v>
      </c>
      <c r="F20">
        <f t="shared" si="2"/>
        <v>38.420999999999999</v>
      </c>
    </row>
    <row r="21" spans="1:6" x14ac:dyDescent="0.3">
      <c r="A21">
        <f>'PSM output'!AB21</f>
        <v>-264956</v>
      </c>
      <c r="B21">
        <f>'PSM output'!AC21</f>
        <v>930</v>
      </c>
      <c r="C21" s="111">
        <f t="shared" si="0"/>
        <v>-264.95600000000002</v>
      </c>
      <c r="D21">
        <f t="shared" ref="D21:E21" si="20">A67</f>
        <v>40335</v>
      </c>
      <c r="E21">
        <f t="shared" si="20"/>
        <v>44</v>
      </c>
      <c r="F21">
        <f t="shared" si="2"/>
        <v>40.335000000000001</v>
      </c>
    </row>
    <row r="22" spans="1:6" x14ac:dyDescent="0.3">
      <c r="A22">
        <f>'PSM output'!AB22</f>
        <v>-254830</v>
      </c>
      <c r="B22">
        <f>'PSM output'!AC22</f>
        <v>743</v>
      </c>
      <c r="C22" s="111">
        <f t="shared" si="0"/>
        <v>-254.83</v>
      </c>
      <c r="D22">
        <f t="shared" ref="D22:E22" si="21">A68</f>
        <v>42129</v>
      </c>
      <c r="E22">
        <f t="shared" si="21"/>
        <v>52</v>
      </c>
      <c r="F22">
        <f t="shared" si="2"/>
        <v>42.128999999999998</v>
      </c>
    </row>
    <row r="23" spans="1:6" x14ac:dyDescent="0.3">
      <c r="A23">
        <f>'PSM output'!AB23</f>
        <v>-244674</v>
      </c>
      <c r="B23">
        <f>'PSM output'!AC23</f>
        <v>567</v>
      </c>
      <c r="C23" s="111">
        <f t="shared" si="0"/>
        <v>-244.67400000000001</v>
      </c>
      <c r="D23">
        <f t="shared" ref="D23:E23" si="22">A69</f>
        <v>43825</v>
      </c>
      <c r="E23">
        <f t="shared" si="22"/>
        <v>61</v>
      </c>
      <c r="F23">
        <f t="shared" si="2"/>
        <v>43.825000000000003</v>
      </c>
    </row>
    <row r="24" spans="1:6" x14ac:dyDescent="0.3">
      <c r="A24">
        <f>'PSM output'!AB24</f>
        <v>-234349</v>
      </c>
      <c r="B24">
        <f>'PSM output'!AC24</f>
        <v>409</v>
      </c>
      <c r="C24" s="111">
        <f t="shared" si="0"/>
        <v>-234.34899999999999</v>
      </c>
      <c r="D24">
        <f t="shared" ref="D24:E24" si="23">A70</f>
        <v>50000</v>
      </c>
      <c r="E24">
        <f t="shared" si="23"/>
        <v>97</v>
      </c>
      <c r="F24">
        <f t="shared" si="2"/>
        <v>50</v>
      </c>
    </row>
    <row r="25" spans="1:6" x14ac:dyDescent="0.3">
      <c r="A25">
        <f>'PSM output'!AB25</f>
        <v>-223655</v>
      </c>
      <c r="B25">
        <f>'PSM output'!AC25</f>
        <v>279</v>
      </c>
      <c r="C25" s="111">
        <f t="shared" si="0"/>
        <v>-223.655</v>
      </c>
      <c r="D25">
        <f t="shared" ref="D25:E25" si="24">A71</f>
        <v>57578</v>
      </c>
      <c r="E25">
        <f t="shared" si="24"/>
        <v>148</v>
      </c>
      <c r="F25">
        <f t="shared" si="2"/>
        <v>57.578000000000003</v>
      </c>
    </row>
    <row r="26" spans="1:6" x14ac:dyDescent="0.3">
      <c r="A26">
        <f>'PSM output'!AB26</f>
        <v>-212259</v>
      </c>
      <c r="B26">
        <f>'PSM output'!AC26</f>
        <v>171</v>
      </c>
      <c r="C26" s="111">
        <f t="shared" si="0"/>
        <v>-212.25899999999999</v>
      </c>
      <c r="D26">
        <f t="shared" ref="D26:E26" si="25">A72</f>
        <v>68457</v>
      </c>
      <c r="E26">
        <f t="shared" si="25"/>
        <v>245</v>
      </c>
      <c r="F26">
        <f t="shared" si="2"/>
        <v>68.456999999999994</v>
      </c>
    </row>
    <row r="27" spans="1:6" x14ac:dyDescent="0.3">
      <c r="A27">
        <f>'PSM output'!AB27</f>
        <v>-199503</v>
      </c>
      <c r="B27">
        <f>'PSM output'!AC27</f>
        <v>92</v>
      </c>
      <c r="C27" s="111">
        <f t="shared" si="0"/>
        <v>-199.50299999999999</v>
      </c>
      <c r="D27">
        <f t="shared" ref="D27:E27" si="26">A73</f>
        <v>75000</v>
      </c>
      <c r="E27">
        <f t="shared" si="26"/>
        <v>316</v>
      </c>
      <c r="F27">
        <f t="shared" si="2"/>
        <v>75</v>
      </c>
    </row>
    <row r="28" spans="1:6" x14ac:dyDescent="0.3">
      <c r="A28">
        <f>'PSM output'!AB28</f>
        <v>-183628</v>
      </c>
      <c r="B28">
        <f>'PSM output'!AC28</f>
        <v>37</v>
      </c>
      <c r="C28" s="111">
        <f t="shared" si="0"/>
        <v>-183.62799999999999</v>
      </c>
      <c r="D28">
        <f t="shared" ref="D28:E28" si="27">A74</f>
        <v>78049</v>
      </c>
      <c r="E28">
        <f t="shared" si="27"/>
        <v>352</v>
      </c>
      <c r="F28">
        <f t="shared" si="2"/>
        <v>78.049000000000007</v>
      </c>
    </row>
    <row r="29" spans="1:6" x14ac:dyDescent="0.3">
      <c r="A29">
        <f>'PSM output'!AB29</f>
        <v>-181690</v>
      </c>
      <c r="B29">
        <f>'PSM output'!AC29</f>
        <v>32</v>
      </c>
      <c r="C29" s="111">
        <f t="shared" si="0"/>
        <v>-181.69</v>
      </c>
      <c r="D29">
        <f t="shared" ref="D29:E29" si="28">A75</f>
        <v>86943</v>
      </c>
      <c r="E29">
        <f t="shared" si="28"/>
        <v>474</v>
      </c>
      <c r="F29">
        <f t="shared" si="2"/>
        <v>86.942999999999998</v>
      </c>
    </row>
    <row r="30" spans="1:6" x14ac:dyDescent="0.3">
      <c r="A30">
        <f>'PSM output'!AB30</f>
        <v>-179644</v>
      </c>
      <c r="B30">
        <f>'PSM output'!AC30</f>
        <v>28</v>
      </c>
      <c r="C30" s="111">
        <f t="shared" si="0"/>
        <v>-179.64400000000001</v>
      </c>
      <c r="D30">
        <f t="shared" ref="D30:E30" si="29">A76</f>
        <v>95432</v>
      </c>
      <c r="E30">
        <f t="shared" si="29"/>
        <v>616</v>
      </c>
      <c r="F30">
        <f t="shared" si="2"/>
        <v>95.432000000000002</v>
      </c>
    </row>
    <row r="31" spans="1:6" x14ac:dyDescent="0.3">
      <c r="A31">
        <f>'PSM output'!AB31</f>
        <v>-177467</v>
      </c>
      <c r="B31">
        <f>'PSM output'!AC31</f>
        <v>24</v>
      </c>
      <c r="C31" s="111">
        <f t="shared" si="0"/>
        <v>-177.46700000000001</v>
      </c>
      <c r="D31">
        <f t="shared" ref="D31:E31" si="30">A77</f>
        <v>100000</v>
      </c>
      <c r="E31">
        <f t="shared" si="30"/>
        <v>700</v>
      </c>
      <c r="F31">
        <f t="shared" si="2"/>
        <v>100</v>
      </c>
    </row>
    <row r="32" spans="1:6" x14ac:dyDescent="0.3">
      <c r="A32">
        <f>'PSM output'!AB32</f>
        <v>-175127</v>
      </c>
      <c r="B32">
        <f>'PSM output'!AC32</f>
        <v>20</v>
      </c>
      <c r="C32" s="111">
        <f t="shared" si="0"/>
        <v>-175.12700000000001</v>
      </c>
      <c r="D32">
        <f t="shared" ref="D32:E32" si="31">A78</f>
        <v>103693</v>
      </c>
      <c r="E32">
        <f t="shared" si="31"/>
        <v>770</v>
      </c>
      <c r="F32">
        <f t="shared" si="2"/>
        <v>103.693</v>
      </c>
    </row>
    <row r="33" spans="1:6" x14ac:dyDescent="0.3">
      <c r="A33">
        <f>'PSM output'!AB33</f>
        <v>-172583</v>
      </c>
      <c r="B33">
        <f>'PSM output'!AC33</f>
        <v>16</v>
      </c>
      <c r="C33" s="111">
        <f t="shared" si="0"/>
        <v>-172.583</v>
      </c>
      <c r="D33">
        <f t="shared" ref="D33:E33" si="32">A79</f>
        <v>111840</v>
      </c>
      <c r="E33">
        <f t="shared" si="32"/>
        <v>936</v>
      </c>
      <c r="F33">
        <f t="shared" si="2"/>
        <v>111.84</v>
      </c>
    </row>
    <row r="34" spans="1:6" x14ac:dyDescent="0.3">
      <c r="A34">
        <f>'PSM output'!AB34</f>
        <v>-169768</v>
      </c>
      <c r="B34">
        <f>'PSM output'!AC34</f>
        <v>13</v>
      </c>
      <c r="C34" s="111">
        <f t="shared" si="0"/>
        <v>-169.768</v>
      </c>
      <c r="D34">
        <f t="shared" ref="D34:E34" si="33">A80</f>
        <v>119957</v>
      </c>
      <c r="E34">
        <f t="shared" si="33"/>
        <v>1117</v>
      </c>
      <c r="F34">
        <f t="shared" si="2"/>
        <v>119.95699999999999</v>
      </c>
    </row>
    <row r="35" spans="1:6" x14ac:dyDescent="0.3">
      <c r="A35">
        <f>'PSM output'!AB35</f>
        <v>-166578</v>
      </c>
      <c r="B35">
        <f>'PSM output'!AC35</f>
        <v>9</v>
      </c>
      <c r="C35" s="111">
        <f t="shared" si="0"/>
        <v>-166.578</v>
      </c>
      <c r="D35">
        <f t="shared" ref="D35:E35" si="34">A81</f>
        <v>125000</v>
      </c>
      <c r="E35">
        <f t="shared" si="34"/>
        <v>1237</v>
      </c>
      <c r="F35">
        <f t="shared" si="2"/>
        <v>125</v>
      </c>
    </row>
    <row r="36" spans="1:6" x14ac:dyDescent="0.3">
      <c r="A36">
        <f>'PSM output'!AB36</f>
        <v>-162827</v>
      </c>
      <c r="B36">
        <f>'PSM output'!AC36</f>
        <v>6</v>
      </c>
      <c r="C36" s="111">
        <f t="shared" si="0"/>
        <v>-162.827</v>
      </c>
      <c r="D36">
        <f t="shared" ref="D36:E36" si="35">A82</f>
        <v>128110</v>
      </c>
      <c r="E36">
        <f t="shared" si="35"/>
        <v>1314</v>
      </c>
      <c r="F36">
        <f t="shared" si="2"/>
        <v>128.11000000000001</v>
      </c>
    </row>
    <row r="37" spans="1:6" x14ac:dyDescent="0.3">
      <c r="A37">
        <f>'PSM output'!AB37</f>
        <v>-158121</v>
      </c>
      <c r="B37">
        <f>'PSM output'!AC37</f>
        <v>4</v>
      </c>
      <c r="C37" s="111">
        <f t="shared" si="0"/>
        <v>-158.12100000000001</v>
      </c>
      <c r="D37">
        <f t="shared" ref="D37:E37" si="36">A83</f>
        <v>136351</v>
      </c>
      <c r="E37">
        <f t="shared" si="36"/>
        <v>1532</v>
      </c>
      <c r="F37">
        <f t="shared" si="2"/>
        <v>136.351</v>
      </c>
    </row>
    <row r="38" spans="1:6" x14ac:dyDescent="0.3">
      <c r="A38">
        <f>'PSM output'!AB38</f>
        <v>-151317</v>
      </c>
      <c r="B38">
        <f>'PSM output'!AC38</f>
        <v>1</v>
      </c>
      <c r="C38" s="111">
        <f t="shared" si="0"/>
        <v>-151.31700000000001</v>
      </c>
      <c r="D38">
        <f t="shared" ref="D38:E38" si="37">A84</f>
        <v>150000</v>
      </c>
      <c r="E38">
        <f t="shared" si="37"/>
        <v>1933</v>
      </c>
      <c r="F38">
        <f t="shared" si="2"/>
        <v>150</v>
      </c>
    </row>
    <row r="39" spans="1:6" x14ac:dyDescent="0.3">
      <c r="A39">
        <f>'PSM output'!AB39</f>
        <v>-150396</v>
      </c>
      <c r="B39">
        <f>'PSM output'!AC39</f>
        <v>1</v>
      </c>
      <c r="C39" s="111">
        <f t="shared" si="0"/>
        <v>-150.39599999999999</v>
      </c>
    </row>
    <row r="40" spans="1:6" x14ac:dyDescent="0.3">
      <c r="A40">
        <f>'PSM output'!AB40</f>
        <v>-149396</v>
      </c>
      <c r="B40">
        <f>'PSM output'!AC40</f>
        <v>0</v>
      </c>
      <c r="C40" s="111">
        <f t="shared" si="0"/>
        <v>-149.39599999999999</v>
      </c>
    </row>
    <row r="41" spans="1:6" x14ac:dyDescent="0.3">
      <c r="A41">
        <f>'PSM output'!AB41</f>
        <v>-148299</v>
      </c>
      <c r="B41">
        <f>'PSM output'!AC41</f>
        <v>0</v>
      </c>
      <c r="C41" s="111">
        <f t="shared" si="0"/>
        <v>-148.29900000000001</v>
      </c>
    </row>
    <row r="42" spans="1:6" x14ac:dyDescent="0.3">
      <c r="A42">
        <f>'PSM output'!AB42</f>
        <v>-147079</v>
      </c>
      <c r="B42">
        <f>'PSM output'!AC42</f>
        <v>0</v>
      </c>
      <c r="C42" s="111">
        <f t="shared" si="0"/>
        <v>-147.07900000000001</v>
      </c>
    </row>
    <row r="43" spans="1:6" x14ac:dyDescent="0.3">
      <c r="A43">
        <f>'PSM output'!AB43</f>
        <v>-145697</v>
      </c>
      <c r="B43">
        <f>'PSM output'!AC43</f>
        <v>0</v>
      </c>
      <c r="C43" s="111">
        <f t="shared" si="0"/>
        <v>-145.697</v>
      </c>
    </row>
    <row r="44" spans="1:6" x14ac:dyDescent="0.3">
      <c r="A44">
        <f>'PSM output'!AB44</f>
        <v>-144085</v>
      </c>
      <c r="B44">
        <f>'PSM output'!AC44</f>
        <v>0</v>
      </c>
      <c r="C44" s="111">
        <f t="shared" si="0"/>
        <v>-144.08500000000001</v>
      </c>
    </row>
    <row r="45" spans="1:6" x14ac:dyDescent="0.3">
      <c r="A45">
        <f>'PSM output'!AB45</f>
        <v>-142128</v>
      </c>
      <c r="B45">
        <f>'PSM output'!AC45</f>
        <v>0</v>
      </c>
      <c r="C45" s="111">
        <f t="shared" si="0"/>
        <v>-142.12799999999999</v>
      </c>
    </row>
    <row r="46" spans="1:6" x14ac:dyDescent="0.3">
      <c r="A46">
        <f>'PSM output'!AB46</f>
        <v>-139576</v>
      </c>
      <c r="B46">
        <f>'PSM output'!AC46</f>
        <v>0</v>
      </c>
      <c r="C46" s="111">
        <f t="shared" si="0"/>
        <v>-139.57599999999999</v>
      </c>
    </row>
    <row r="47" spans="1:6" x14ac:dyDescent="0.3">
      <c r="A47">
        <f>'PSM output'!AB47</f>
        <v>-135688</v>
      </c>
      <c r="B47">
        <f>'PSM output'!AC47</f>
        <v>0</v>
      </c>
      <c r="C47" s="111">
        <f t="shared" si="0"/>
        <v>-135.68799999999999</v>
      </c>
    </row>
    <row r="48" spans="1:6" x14ac:dyDescent="0.3">
      <c r="A48">
        <f>'PSM output'!AB48</f>
        <v>782</v>
      </c>
      <c r="B48">
        <f>'PSM output'!AC48</f>
        <v>0</v>
      </c>
      <c r="C48" s="111">
        <f t="shared" si="0"/>
        <v>0.78200000000000003</v>
      </c>
    </row>
    <row r="49" spans="1:3" x14ac:dyDescent="0.3">
      <c r="A49">
        <f>'PSM output'!AB49</f>
        <v>4361</v>
      </c>
      <c r="B49">
        <f>'PSM output'!AC49</f>
        <v>0</v>
      </c>
      <c r="C49" s="111">
        <f t="shared" si="0"/>
        <v>4.3609999999999998</v>
      </c>
    </row>
    <row r="50" spans="1:3" x14ac:dyDescent="0.3">
      <c r="A50">
        <f>'PSM output'!AB50</f>
        <v>6701</v>
      </c>
      <c r="B50">
        <f>'PSM output'!AC50</f>
        <v>0</v>
      </c>
      <c r="C50" s="111">
        <f t="shared" si="0"/>
        <v>6.7009999999999996</v>
      </c>
    </row>
    <row r="51" spans="1:3" x14ac:dyDescent="0.3">
      <c r="A51">
        <f>'PSM output'!AB51</f>
        <v>8490</v>
      </c>
      <c r="B51">
        <f>'PSM output'!AC51</f>
        <v>0</v>
      </c>
      <c r="C51" s="111">
        <f t="shared" si="0"/>
        <v>8.49</v>
      </c>
    </row>
    <row r="52" spans="1:3" x14ac:dyDescent="0.3">
      <c r="A52">
        <f>'PSM output'!AB52</f>
        <v>9961</v>
      </c>
      <c r="B52">
        <f>'PSM output'!AC52</f>
        <v>0</v>
      </c>
      <c r="C52" s="111">
        <f t="shared" si="0"/>
        <v>9.9610000000000003</v>
      </c>
    </row>
    <row r="53" spans="1:3" x14ac:dyDescent="0.3">
      <c r="A53">
        <f>'PSM output'!AB53</f>
        <v>11222</v>
      </c>
      <c r="B53">
        <f>'PSM output'!AC53</f>
        <v>0</v>
      </c>
      <c r="C53" s="111">
        <f t="shared" si="0"/>
        <v>11.222</v>
      </c>
    </row>
    <row r="54" spans="1:3" x14ac:dyDescent="0.3">
      <c r="A54">
        <f>'PSM output'!AB54</f>
        <v>12332</v>
      </c>
      <c r="B54">
        <f>'PSM output'!AC54</f>
        <v>0</v>
      </c>
      <c r="C54" s="111">
        <f t="shared" si="0"/>
        <v>12.332000000000001</v>
      </c>
    </row>
    <row r="55" spans="1:3" x14ac:dyDescent="0.3">
      <c r="A55">
        <f>'PSM output'!AB55</f>
        <v>13328</v>
      </c>
      <c r="B55">
        <f>'PSM output'!AC55</f>
        <v>0</v>
      </c>
      <c r="C55" s="111">
        <f t="shared" si="0"/>
        <v>13.327999999999999</v>
      </c>
    </row>
    <row r="56" spans="1:3" x14ac:dyDescent="0.3">
      <c r="A56">
        <f>'PSM output'!AB56</f>
        <v>14235</v>
      </c>
      <c r="B56">
        <f>'PSM output'!AC56</f>
        <v>0</v>
      </c>
      <c r="C56" s="111">
        <f t="shared" si="0"/>
        <v>14.234999999999999</v>
      </c>
    </row>
    <row r="57" spans="1:3" x14ac:dyDescent="0.3">
      <c r="A57">
        <f>'PSM output'!AB57</f>
        <v>15071</v>
      </c>
      <c r="B57">
        <f>'PSM output'!AC57</f>
        <v>0</v>
      </c>
      <c r="C57" s="111">
        <f t="shared" si="0"/>
        <v>15.071</v>
      </c>
    </row>
    <row r="58" spans="1:3" x14ac:dyDescent="0.3">
      <c r="A58">
        <f>'PSM output'!AB58</f>
        <v>20000</v>
      </c>
      <c r="B58">
        <f>'PSM output'!AC58</f>
        <v>2</v>
      </c>
      <c r="C58" s="111">
        <f t="shared" si="0"/>
        <v>20</v>
      </c>
    </row>
    <row r="59" spans="1:3" x14ac:dyDescent="0.3">
      <c r="A59">
        <f>'PSM output'!AB59</f>
        <v>21212</v>
      </c>
      <c r="B59">
        <f>'PSM output'!AC59</f>
        <v>2</v>
      </c>
      <c r="C59" s="111">
        <f t="shared" si="0"/>
        <v>21.212</v>
      </c>
    </row>
    <row r="60" spans="1:3" x14ac:dyDescent="0.3">
      <c r="A60">
        <f>'PSM output'!AB60</f>
        <v>25433</v>
      </c>
      <c r="B60">
        <f>'PSM output'!AC60</f>
        <v>8</v>
      </c>
      <c r="C60" s="111">
        <f t="shared" si="0"/>
        <v>25.433</v>
      </c>
    </row>
    <row r="61" spans="1:3" x14ac:dyDescent="0.3">
      <c r="A61">
        <f>'PSM output'!AB61</f>
        <v>28781</v>
      </c>
      <c r="B61">
        <f>'PSM output'!AC61</f>
        <v>14</v>
      </c>
      <c r="C61" s="111">
        <f t="shared" si="0"/>
        <v>28.780999999999999</v>
      </c>
    </row>
    <row r="62" spans="1:3" x14ac:dyDescent="0.3">
      <c r="A62">
        <f>'PSM output'!AB62</f>
        <v>30000</v>
      </c>
      <c r="B62">
        <f>'PSM output'!AC62</f>
        <v>16</v>
      </c>
      <c r="C62" s="111">
        <f t="shared" si="0"/>
        <v>30</v>
      </c>
    </row>
    <row r="63" spans="1:3" x14ac:dyDescent="0.3">
      <c r="A63">
        <f>'PSM output'!AB63</f>
        <v>31617</v>
      </c>
      <c r="B63">
        <f>'PSM output'!AC63</f>
        <v>18</v>
      </c>
      <c r="C63" s="111">
        <f t="shared" si="0"/>
        <v>31.617000000000001</v>
      </c>
    </row>
    <row r="64" spans="1:3" x14ac:dyDescent="0.3">
      <c r="A64">
        <f>'PSM output'!AB64</f>
        <v>34112</v>
      </c>
      <c r="B64">
        <f>'PSM output'!AC64</f>
        <v>24</v>
      </c>
      <c r="C64" s="111">
        <f t="shared" si="0"/>
        <v>34.112000000000002</v>
      </c>
    </row>
    <row r="65" spans="1:3" x14ac:dyDescent="0.3">
      <c r="A65">
        <f>'PSM output'!AB65</f>
        <v>36360</v>
      </c>
      <c r="B65">
        <f>'PSM output'!AC65</f>
        <v>30</v>
      </c>
      <c r="C65" s="111">
        <f t="shared" si="0"/>
        <v>36.36</v>
      </c>
    </row>
    <row r="66" spans="1:3" x14ac:dyDescent="0.3">
      <c r="A66">
        <f>'PSM output'!AB66</f>
        <v>38421</v>
      </c>
      <c r="B66">
        <f>'PSM output'!AC66</f>
        <v>37</v>
      </c>
      <c r="C66" s="111">
        <f t="shared" si="0"/>
        <v>38.420999999999999</v>
      </c>
    </row>
    <row r="67" spans="1:3" x14ac:dyDescent="0.3">
      <c r="A67">
        <f>'PSM output'!AB67</f>
        <v>40335</v>
      </c>
      <c r="B67">
        <f>'PSM output'!AC67</f>
        <v>44</v>
      </c>
      <c r="C67" s="111">
        <f t="shared" ref="C67:C119" si="38">A67/1000</f>
        <v>40.335000000000001</v>
      </c>
    </row>
    <row r="68" spans="1:3" x14ac:dyDescent="0.3">
      <c r="A68">
        <f>'PSM output'!AB68</f>
        <v>42129</v>
      </c>
      <c r="B68">
        <f>'PSM output'!AC68</f>
        <v>52</v>
      </c>
      <c r="C68" s="111">
        <f t="shared" si="38"/>
        <v>42.128999999999998</v>
      </c>
    </row>
    <row r="69" spans="1:3" x14ac:dyDescent="0.3">
      <c r="A69">
        <f>'PSM output'!AB69</f>
        <v>43825</v>
      </c>
      <c r="B69">
        <f>'PSM output'!AC69</f>
        <v>61</v>
      </c>
      <c r="C69" s="111">
        <f t="shared" si="38"/>
        <v>43.825000000000003</v>
      </c>
    </row>
    <row r="70" spans="1:3" x14ac:dyDescent="0.3">
      <c r="A70">
        <f>'PSM output'!AB70</f>
        <v>50000</v>
      </c>
      <c r="B70">
        <f>'PSM output'!AC70</f>
        <v>97</v>
      </c>
      <c r="C70" s="111">
        <f t="shared" si="38"/>
        <v>50</v>
      </c>
    </row>
    <row r="71" spans="1:3" x14ac:dyDescent="0.3">
      <c r="A71">
        <f>'PSM output'!AB71</f>
        <v>57578</v>
      </c>
      <c r="B71">
        <f>'PSM output'!AC71</f>
        <v>148</v>
      </c>
      <c r="C71" s="111">
        <f t="shared" si="38"/>
        <v>57.578000000000003</v>
      </c>
    </row>
    <row r="72" spans="1:3" x14ac:dyDescent="0.3">
      <c r="A72">
        <f>'PSM output'!AB72</f>
        <v>68457</v>
      </c>
      <c r="B72">
        <f>'PSM output'!AC72</f>
        <v>245</v>
      </c>
      <c r="C72" s="111">
        <f t="shared" si="38"/>
        <v>68.456999999999994</v>
      </c>
    </row>
    <row r="73" spans="1:3" x14ac:dyDescent="0.3">
      <c r="A73">
        <f>'PSM output'!AB73</f>
        <v>75000</v>
      </c>
      <c r="B73">
        <f>'PSM output'!AC73</f>
        <v>316</v>
      </c>
      <c r="C73" s="111">
        <f t="shared" si="38"/>
        <v>75</v>
      </c>
    </row>
    <row r="74" spans="1:3" x14ac:dyDescent="0.3">
      <c r="A74">
        <f>'PSM output'!AB74</f>
        <v>78049</v>
      </c>
      <c r="B74">
        <f>'PSM output'!AC74</f>
        <v>352</v>
      </c>
      <c r="C74" s="111">
        <f t="shared" si="38"/>
        <v>78.049000000000007</v>
      </c>
    </row>
    <row r="75" spans="1:3" x14ac:dyDescent="0.3">
      <c r="A75">
        <f>'PSM output'!AB75</f>
        <v>86943</v>
      </c>
      <c r="B75">
        <f>'PSM output'!AC75</f>
        <v>474</v>
      </c>
      <c r="C75" s="111">
        <f t="shared" si="38"/>
        <v>86.942999999999998</v>
      </c>
    </row>
    <row r="76" spans="1:3" x14ac:dyDescent="0.3">
      <c r="A76">
        <f>'PSM output'!AB76</f>
        <v>95432</v>
      </c>
      <c r="B76">
        <f>'PSM output'!AC76</f>
        <v>616</v>
      </c>
      <c r="C76" s="111">
        <f t="shared" si="38"/>
        <v>95.432000000000002</v>
      </c>
    </row>
    <row r="77" spans="1:3" x14ac:dyDescent="0.3">
      <c r="A77">
        <f>'PSM output'!AB77</f>
        <v>100000</v>
      </c>
      <c r="B77">
        <f>'PSM output'!AC77</f>
        <v>700</v>
      </c>
      <c r="C77" s="111">
        <f t="shared" si="38"/>
        <v>100</v>
      </c>
    </row>
    <row r="78" spans="1:3" x14ac:dyDescent="0.3">
      <c r="A78">
        <f>'PSM output'!AB78</f>
        <v>103693</v>
      </c>
      <c r="B78">
        <f>'PSM output'!AC78</f>
        <v>770</v>
      </c>
      <c r="C78" s="111">
        <f t="shared" si="38"/>
        <v>103.693</v>
      </c>
    </row>
    <row r="79" spans="1:3" x14ac:dyDescent="0.3">
      <c r="A79">
        <f>'PSM output'!AB79</f>
        <v>111840</v>
      </c>
      <c r="B79">
        <f>'PSM output'!AC79</f>
        <v>936</v>
      </c>
      <c r="C79" s="111">
        <f t="shared" si="38"/>
        <v>111.84</v>
      </c>
    </row>
    <row r="80" spans="1:3" x14ac:dyDescent="0.3">
      <c r="A80">
        <f>'PSM output'!AB80</f>
        <v>119957</v>
      </c>
      <c r="B80">
        <f>'PSM output'!AC80</f>
        <v>1117</v>
      </c>
      <c r="C80" s="111">
        <f t="shared" si="38"/>
        <v>119.95699999999999</v>
      </c>
    </row>
    <row r="81" spans="1:3" x14ac:dyDescent="0.3">
      <c r="A81">
        <f>'PSM output'!AB81</f>
        <v>125000</v>
      </c>
      <c r="B81">
        <f>'PSM output'!AC81</f>
        <v>1237</v>
      </c>
      <c r="C81" s="111">
        <f t="shared" si="38"/>
        <v>125</v>
      </c>
    </row>
    <row r="82" spans="1:3" x14ac:dyDescent="0.3">
      <c r="A82">
        <f>'PSM output'!AB82</f>
        <v>128110</v>
      </c>
      <c r="B82">
        <f>'PSM output'!AC82</f>
        <v>1314</v>
      </c>
      <c r="C82" s="111">
        <f t="shared" si="38"/>
        <v>128.11000000000001</v>
      </c>
    </row>
    <row r="83" spans="1:3" x14ac:dyDescent="0.3">
      <c r="A83">
        <f>'PSM output'!AB83</f>
        <v>136351</v>
      </c>
      <c r="B83">
        <f>'PSM output'!AC83</f>
        <v>1532</v>
      </c>
      <c r="C83" s="111">
        <f t="shared" si="38"/>
        <v>136.351</v>
      </c>
    </row>
    <row r="84" spans="1:3" x14ac:dyDescent="0.3">
      <c r="A84">
        <f>'PSM output'!AB84</f>
        <v>150000</v>
      </c>
      <c r="B84">
        <f>'PSM output'!AC84</f>
        <v>1933</v>
      </c>
      <c r="C84" s="111">
        <f t="shared" si="38"/>
        <v>150</v>
      </c>
    </row>
    <row r="85" spans="1:3" x14ac:dyDescent="0.3">
      <c r="A85">
        <f>'PSM output'!AB85</f>
        <v>170177</v>
      </c>
      <c r="B85">
        <f>'PSM output'!AC85</f>
        <v>2596</v>
      </c>
      <c r="C85" s="111">
        <f t="shared" si="38"/>
        <v>170.17699999999999</v>
      </c>
    </row>
    <row r="86" spans="1:3" x14ac:dyDescent="0.3">
      <c r="A86">
        <f>'PSM output'!AB86</f>
        <v>220494</v>
      </c>
      <c r="B86">
        <f>'PSM output'!AC86</f>
        <v>4525</v>
      </c>
      <c r="C86" s="111">
        <f t="shared" si="38"/>
        <v>220.494</v>
      </c>
    </row>
    <row r="87" spans="1:3" x14ac:dyDescent="0.3">
      <c r="A87">
        <f>'PSM output'!AB87</f>
        <v>284357</v>
      </c>
      <c r="B87">
        <f>'PSM output'!AC87</f>
        <v>7397</v>
      </c>
      <c r="C87" s="111">
        <f t="shared" si="38"/>
        <v>284.35700000000003</v>
      </c>
    </row>
    <row r="88" spans="1:3" x14ac:dyDescent="0.3">
      <c r="A88">
        <f>'PSM output'!AB88</f>
        <v>371838</v>
      </c>
      <c r="B88">
        <f>'PSM output'!AC88</f>
        <v>11759</v>
      </c>
      <c r="C88" s="111">
        <f t="shared" si="38"/>
        <v>371.83800000000002</v>
      </c>
    </row>
    <row r="89" spans="1:3" x14ac:dyDescent="0.3">
      <c r="A89">
        <f>'PSM output'!AB89</f>
        <v>503405</v>
      </c>
      <c r="B89">
        <f>'PSM output'!AC89</f>
        <v>18830</v>
      </c>
      <c r="C89" s="111">
        <f t="shared" si="38"/>
        <v>503.40499999999997</v>
      </c>
    </row>
    <row r="90" spans="1:3" x14ac:dyDescent="0.3">
      <c r="A90">
        <f>'PSM output'!AB90</f>
        <v>730220</v>
      </c>
      <c r="B90">
        <f>'PSM output'!AC90</f>
        <v>31778</v>
      </c>
      <c r="C90" s="111">
        <f t="shared" si="38"/>
        <v>730.22</v>
      </c>
    </row>
    <row r="91" spans="1:3" x14ac:dyDescent="0.3">
      <c r="A91">
        <f>'PSM output'!AB91</f>
        <v>910531</v>
      </c>
      <c r="B91">
        <f>'PSM output'!AC91</f>
        <v>42343</v>
      </c>
      <c r="C91" s="111">
        <f t="shared" si="38"/>
        <v>910.53099999999995</v>
      </c>
    </row>
    <row r="92" spans="1:3" x14ac:dyDescent="0.3">
      <c r="A92">
        <f>'PSM output'!AB92</f>
        <v>958877</v>
      </c>
      <c r="B92">
        <f>'PSM output'!AC92</f>
        <v>45192</v>
      </c>
      <c r="C92" s="111">
        <f t="shared" si="38"/>
        <v>958.87699999999995</v>
      </c>
    </row>
    <row r="93" spans="1:3" x14ac:dyDescent="0.3">
      <c r="A93">
        <f>'PSM output'!AB93</f>
        <v>1012128</v>
      </c>
      <c r="B93">
        <f>'PSM output'!AC93</f>
        <v>48337</v>
      </c>
      <c r="C93" s="111">
        <f t="shared" si="38"/>
        <v>1012.128</v>
      </c>
    </row>
    <row r="94" spans="1:3" x14ac:dyDescent="0.3">
      <c r="A94">
        <f>'PSM output'!AB94</f>
        <v>1071083</v>
      </c>
      <c r="B94">
        <f>'PSM output'!AC94</f>
        <v>51827</v>
      </c>
      <c r="C94" s="111">
        <f t="shared" si="38"/>
        <v>1071.0830000000001</v>
      </c>
    </row>
    <row r="95" spans="1:3" x14ac:dyDescent="0.3">
      <c r="A95">
        <f>'PSM output'!AB95</f>
        <v>1136719</v>
      </c>
      <c r="B95">
        <f>'PSM output'!AC95</f>
        <v>55721</v>
      </c>
      <c r="C95" s="111">
        <f t="shared" si="38"/>
        <v>1136.7190000000001</v>
      </c>
    </row>
    <row r="96" spans="1:3" x14ac:dyDescent="0.3">
      <c r="A96">
        <f>'PSM output'!AB96</f>
        <v>1210254</v>
      </c>
      <c r="B96">
        <f>'PSM output'!AC96</f>
        <v>60089</v>
      </c>
      <c r="C96" s="111">
        <f t="shared" si="38"/>
        <v>1210.2539999999999</v>
      </c>
    </row>
    <row r="97" spans="1:3" x14ac:dyDescent="0.3">
      <c r="A97">
        <f>'PSM output'!AB97</f>
        <v>1228990</v>
      </c>
      <c r="B97">
        <f>'PSM output'!AC97</f>
        <v>61203</v>
      </c>
      <c r="C97" s="111">
        <f t="shared" si="38"/>
        <v>1228.99</v>
      </c>
    </row>
    <row r="98" spans="1:3" x14ac:dyDescent="0.3">
      <c r="A98">
        <f>'PSM output'!AB98</f>
        <v>1293221</v>
      </c>
      <c r="B98">
        <f>'PSM output'!AC98</f>
        <v>65030</v>
      </c>
      <c r="C98" s="111">
        <f t="shared" si="38"/>
        <v>1293.221</v>
      </c>
    </row>
    <row r="99" spans="1:3" x14ac:dyDescent="0.3">
      <c r="A99">
        <f>'PSM output'!AB99</f>
        <v>1387573</v>
      </c>
      <c r="B99">
        <f>'PSM output'!AC99</f>
        <v>70666</v>
      </c>
      <c r="C99" s="111">
        <f t="shared" si="38"/>
        <v>1387.5730000000001</v>
      </c>
    </row>
    <row r="100" spans="1:3" x14ac:dyDescent="0.3">
      <c r="A100">
        <f>'PSM output'!AB100</f>
        <v>1495846</v>
      </c>
      <c r="B100">
        <f>'PSM output'!AC100</f>
        <v>77144</v>
      </c>
      <c r="C100" s="111">
        <f t="shared" si="38"/>
        <v>1495.846</v>
      </c>
    </row>
    <row r="101" spans="1:3" x14ac:dyDescent="0.3">
      <c r="A101">
        <f>'PSM output'!AB101</f>
        <v>1621389</v>
      </c>
      <c r="B101">
        <f>'PSM output'!AC101</f>
        <v>84663</v>
      </c>
      <c r="C101" s="111">
        <f t="shared" si="38"/>
        <v>1621.3889999999999</v>
      </c>
    </row>
    <row r="102" spans="1:3" x14ac:dyDescent="0.3">
      <c r="A102">
        <f>'PSM output'!AB102</f>
        <v>1768717</v>
      </c>
      <c r="B102">
        <f>'PSM output'!AC102</f>
        <v>93515</v>
      </c>
      <c r="C102" s="111">
        <f t="shared" si="38"/>
        <v>1768.7170000000001</v>
      </c>
    </row>
    <row r="103" spans="1:3" x14ac:dyDescent="0.3">
      <c r="A103">
        <f>'PSM output'!AB103</f>
        <v>1944069</v>
      </c>
      <c r="B103">
        <f>'PSM output'!AC103</f>
        <v>104062</v>
      </c>
      <c r="C103" s="111">
        <f t="shared" si="38"/>
        <v>1944.069</v>
      </c>
    </row>
    <row r="104" spans="1:3" x14ac:dyDescent="0.3">
      <c r="A104">
        <f>'PSM output'!AB104</f>
        <v>2156324</v>
      </c>
      <c r="B104">
        <f>'PSM output'!AC104</f>
        <v>116858</v>
      </c>
      <c r="C104" s="111">
        <f t="shared" si="38"/>
        <v>2156.3240000000001</v>
      </c>
    </row>
    <row r="105" spans="1:3" x14ac:dyDescent="0.3">
      <c r="A105">
        <f>'PSM output'!AB105</f>
        <v>2273304</v>
      </c>
      <c r="B105">
        <f>'PSM output'!AC105</f>
        <v>123917</v>
      </c>
      <c r="C105" s="111">
        <f t="shared" si="38"/>
        <v>2273.3040000000001</v>
      </c>
    </row>
    <row r="106" spans="1:3" x14ac:dyDescent="0.3">
      <c r="A106">
        <f>'PSM output'!AB106</f>
        <v>2418541</v>
      </c>
      <c r="B106">
        <f>'PSM output'!AC106</f>
        <v>132686</v>
      </c>
      <c r="C106" s="111">
        <f t="shared" si="38"/>
        <v>2418.5410000000002</v>
      </c>
    </row>
    <row r="107" spans="1:3" x14ac:dyDescent="0.3">
      <c r="A107">
        <f>'PSM output'!AB107</f>
        <v>2565606</v>
      </c>
      <c r="B107">
        <f>'PSM output'!AC107</f>
        <v>141569</v>
      </c>
      <c r="C107" s="111">
        <f t="shared" si="38"/>
        <v>2565.6060000000002</v>
      </c>
    </row>
    <row r="108" spans="1:3" x14ac:dyDescent="0.3">
      <c r="A108">
        <f>'PSM output'!AB108</f>
        <v>2750777</v>
      </c>
      <c r="B108">
        <f>'PSM output'!AC108</f>
        <v>152761</v>
      </c>
      <c r="C108" s="111">
        <f t="shared" si="38"/>
        <v>2750.777</v>
      </c>
    </row>
    <row r="109" spans="1:3" x14ac:dyDescent="0.3">
      <c r="A109">
        <f>'PSM output'!AB109</f>
        <v>2941263</v>
      </c>
      <c r="B109">
        <f>'PSM output'!AC109</f>
        <v>164288</v>
      </c>
      <c r="C109" s="111">
        <f t="shared" si="38"/>
        <v>2941.2629999999999</v>
      </c>
    </row>
    <row r="110" spans="1:3" x14ac:dyDescent="0.3">
      <c r="A110">
        <f>'PSM output'!AB110</f>
        <v>3185484</v>
      </c>
      <c r="B110">
        <f>'PSM output'!AC110</f>
        <v>179068</v>
      </c>
      <c r="C110" s="111">
        <f t="shared" si="38"/>
        <v>3185.4839999999999</v>
      </c>
    </row>
    <row r="111" spans="1:3" x14ac:dyDescent="0.3">
      <c r="A111">
        <f>'PSM output'!AB111</f>
        <v>3441949</v>
      </c>
      <c r="B111">
        <f>'PSM output'!AC111</f>
        <v>193155</v>
      </c>
      <c r="C111" s="111">
        <f t="shared" si="38"/>
        <v>3441.9490000000001</v>
      </c>
    </row>
    <row r="112" spans="1:3" x14ac:dyDescent="0.3">
      <c r="A112">
        <f>'PSM output'!AB112</f>
        <v>3778814</v>
      </c>
      <c r="B112">
        <f>'PSM output'!AC112</f>
        <v>209912</v>
      </c>
      <c r="C112" s="111">
        <f t="shared" si="38"/>
        <v>3778.8139999999999</v>
      </c>
    </row>
    <row r="113" spans="1:3" x14ac:dyDescent="0.3">
      <c r="A113">
        <f>'PSM output'!AB113</f>
        <v>4142690</v>
      </c>
      <c r="B113">
        <f>'PSM output'!AC113</f>
        <v>228020</v>
      </c>
      <c r="C113" s="111">
        <f t="shared" si="38"/>
        <v>4142.6899999999996</v>
      </c>
    </row>
    <row r="114" spans="1:3" x14ac:dyDescent="0.3">
      <c r="A114">
        <f>'PSM output'!AB114</f>
        <v>4637146</v>
      </c>
      <c r="B114">
        <f>'PSM output'!AC114</f>
        <v>252635</v>
      </c>
      <c r="C114" s="111">
        <f t="shared" si="38"/>
        <v>4637.1459999999997</v>
      </c>
    </row>
    <row r="115" spans="1:3" x14ac:dyDescent="0.3">
      <c r="A115">
        <f>'PSM output'!AB115</f>
        <v>5193518</v>
      </c>
      <c r="B115">
        <f>'PSM output'!AC115</f>
        <v>280344</v>
      </c>
      <c r="C115" s="111">
        <f t="shared" si="38"/>
        <v>5193.518</v>
      </c>
    </row>
    <row r="116" spans="1:3" x14ac:dyDescent="0.3">
      <c r="A116">
        <f>'PSM output'!AB116</f>
        <v>5989334</v>
      </c>
      <c r="B116">
        <f>'PSM output'!AC116</f>
        <v>319985</v>
      </c>
      <c r="C116" s="111">
        <f t="shared" si="38"/>
        <v>5989.3339999999998</v>
      </c>
    </row>
    <row r="117" spans="1:3" x14ac:dyDescent="0.3">
      <c r="A117">
        <f>'PSM output'!AB117</f>
        <v>6944521</v>
      </c>
      <c r="B117">
        <f>'PSM output'!AC117</f>
        <v>367600</v>
      </c>
      <c r="C117" s="111">
        <f t="shared" si="38"/>
        <v>6944.5209999999997</v>
      </c>
    </row>
    <row r="118" spans="1:3" x14ac:dyDescent="0.3">
      <c r="A118">
        <f>'PSM output'!AB118</f>
        <v>10446028</v>
      </c>
      <c r="B118">
        <f>'PSM output'!AC118</f>
        <v>542236</v>
      </c>
      <c r="C118" s="111">
        <f t="shared" si="38"/>
        <v>10446.028</v>
      </c>
    </row>
    <row r="119" spans="1:3" x14ac:dyDescent="0.3">
      <c r="A119">
        <f>'PSM output'!AB119</f>
        <v>20949384</v>
      </c>
      <c r="B119">
        <f>'PSM output'!AC119</f>
        <v>1066314</v>
      </c>
      <c r="C119" s="111">
        <f t="shared" si="38"/>
        <v>20949.383999999998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A9980-9593-4036-9C70-D424D6519A05}">
  <dimension ref="A1:L20"/>
  <sheetViews>
    <sheetView workbookViewId="0">
      <selection activeCell="F3" sqref="F3"/>
    </sheetView>
  </sheetViews>
  <sheetFormatPr defaultRowHeight="14.4" x14ac:dyDescent="0.3"/>
  <cols>
    <col min="1" max="1" width="16.109375" bestFit="1" customWidth="1"/>
    <col min="2" max="2" width="31.44140625" bestFit="1" customWidth="1"/>
    <col min="3" max="4" width="11.5546875" bestFit="1" customWidth="1"/>
    <col min="5" max="5" width="15.6640625" bestFit="1" customWidth="1"/>
    <col min="6" max="6" width="19.33203125" customWidth="1"/>
    <col min="7" max="7" width="19.44140625" bestFit="1" customWidth="1"/>
    <col min="8" max="8" width="16.6640625" bestFit="1" customWidth="1"/>
    <col min="9" max="9" width="16.6640625" customWidth="1"/>
    <col min="10" max="10" width="15.6640625" bestFit="1" customWidth="1"/>
    <col min="11" max="12" width="16.6640625" bestFit="1" customWidth="1"/>
    <col min="13" max="13" width="15.6640625" bestFit="1" customWidth="1"/>
  </cols>
  <sheetData>
    <row r="1" spans="1:12" x14ac:dyDescent="0.3">
      <c r="D1" s="209" t="s">
        <v>196</v>
      </c>
    </row>
    <row r="2" spans="1:12" x14ac:dyDescent="0.3">
      <c r="B2" t="s">
        <v>210</v>
      </c>
      <c r="C2" t="s">
        <v>197</v>
      </c>
      <c r="D2" s="214" t="s">
        <v>206</v>
      </c>
      <c r="E2" s="214" t="s">
        <v>207</v>
      </c>
      <c r="F2" t="s">
        <v>208</v>
      </c>
      <c r="G2" t="s">
        <v>209</v>
      </c>
    </row>
    <row r="3" spans="1:12" s="210" customFormat="1" x14ac:dyDescent="0.3">
      <c r="A3" s="215">
        <v>83504</v>
      </c>
      <c r="B3" t="s">
        <v>198</v>
      </c>
      <c r="C3" s="208">
        <v>35103.839999999997</v>
      </c>
      <c r="D3" s="192">
        <f>C3*0.7</f>
        <v>24572.687999999995</v>
      </c>
      <c r="E3" s="192">
        <f>C3*1.3</f>
        <v>45634.991999999998</v>
      </c>
      <c r="F3" s="217">
        <f>A$3-(C3-D3)</f>
        <v>72972.847999999998</v>
      </c>
      <c r="G3" s="218">
        <f>A$3+(E3-C3)</f>
        <v>94035.152000000002</v>
      </c>
    </row>
    <row r="4" spans="1:12" x14ac:dyDescent="0.3">
      <c r="A4" s="215">
        <v>56293</v>
      </c>
      <c r="B4" t="s">
        <v>199</v>
      </c>
      <c r="C4" s="208">
        <v>17734.02</v>
      </c>
      <c r="D4" s="192">
        <f t="shared" ref="D4:D10" si="0">C4*0.7</f>
        <v>12413.814</v>
      </c>
      <c r="E4" s="192">
        <f t="shared" ref="E4:E10" si="1">C4*1.3</f>
        <v>23054.226000000002</v>
      </c>
      <c r="F4" s="217">
        <f>A$4-(C4-D4)</f>
        <v>50972.794000000002</v>
      </c>
      <c r="G4" s="218">
        <f t="shared" ref="G4:G10" si="2">A$4+(E4-C4)</f>
        <v>61613.206000000006</v>
      </c>
    </row>
    <row r="5" spans="1:12" s="211" customFormat="1" x14ac:dyDescent="0.3">
      <c r="B5" t="s">
        <v>200</v>
      </c>
      <c r="C5" s="208">
        <v>17801.41</v>
      </c>
      <c r="D5" s="192">
        <f t="shared" si="0"/>
        <v>12460.986999999999</v>
      </c>
      <c r="E5" s="192">
        <f t="shared" si="1"/>
        <v>23141.833000000002</v>
      </c>
      <c r="F5" s="217">
        <f t="shared" ref="F5:F9" si="3">A$3-(C5-D5)</f>
        <v>78163.577000000005</v>
      </c>
      <c r="G5" s="218">
        <f>A$3+(E5-C5)</f>
        <v>88844.42300000001</v>
      </c>
    </row>
    <row r="6" spans="1:12" x14ac:dyDescent="0.3">
      <c r="B6" t="s">
        <v>201</v>
      </c>
      <c r="C6" s="208">
        <v>17801.41</v>
      </c>
      <c r="D6" s="192">
        <f t="shared" si="0"/>
        <v>12460.986999999999</v>
      </c>
      <c r="E6" s="192">
        <f t="shared" si="1"/>
        <v>23141.833000000002</v>
      </c>
      <c r="F6" s="217">
        <f>A$4-(C6-D6)</f>
        <v>50952.576999999997</v>
      </c>
      <c r="G6" s="218">
        <f t="shared" si="2"/>
        <v>61633.423000000003</v>
      </c>
    </row>
    <row r="7" spans="1:12" x14ac:dyDescent="0.3">
      <c r="B7" t="s">
        <v>202</v>
      </c>
      <c r="C7" s="208">
        <v>15903.54</v>
      </c>
      <c r="D7" s="192">
        <f t="shared" si="0"/>
        <v>11132.477999999999</v>
      </c>
      <c r="E7" s="192">
        <f t="shared" si="1"/>
        <v>20674.602000000003</v>
      </c>
      <c r="F7" s="217">
        <f t="shared" si="3"/>
        <v>78732.937999999995</v>
      </c>
      <c r="G7" s="218">
        <f>A$3+(E7-C7)</f>
        <v>88275.062000000005</v>
      </c>
    </row>
    <row r="8" spans="1:12" x14ac:dyDescent="0.3">
      <c r="B8" t="s">
        <v>203</v>
      </c>
      <c r="C8" s="208">
        <v>8337.84</v>
      </c>
      <c r="D8" s="192">
        <f t="shared" si="0"/>
        <v>5836.4879999999994</v>
      </c>
      <c r="E8" s="192">
        <f t="shared" si="1"/>
        <v>10839.192000000001</v>
      </c>
      <c r="F8" s="217">
        <f>A$4-(C8-D8)</f>
        <v>53791.648000000001</v>
      </c>
      <c r="G8" s="218">
        <f t="shared" si="2"/>
        <v>58794.351999999999</v>
      </c>
    </row>
    <row r="9" spans="1:12" x14ac:dyDescent="0.3">
      <c r="B9" t="s">
        <v>204</v>
      </c>
      <c r="C9" s="208">
        <f>16.11*52</f>
        <v>837.72</v>
      </c>
      <c r="D9" s="192">
        <f t="shared" si="0"/>
        <v>586.404</v>
      </c>
      <c r="E9" s="192">
        <f t="shared" si="1"/>
        <v>1089.0360000000001</v>
      </c>
      <c r="F9" s="217">
        <f t="shared" si="3"/>
        <v>83252.683999999994</v>
      </c>
      <c r="G9" s="218">
        <f>A$3+(E9-C9)</f>
        <v>83755.316000000006</v>
      </c>
    </row>
    <row r="10" spans="1:12" x14ac:dyDescent="0.3">
      <c r="B10" t="s">
        <v>205</v>
      </c>
      <c r="C10" s="208">
        <f>15.05*52</f>
        <v>782.6</v>
      </c>
      <c r="D10" s="192">
        <f t="shared" si="0"/>
        <v>547.81999999999994</v>
      </c>
      <c r="E10" s="192">
        <f t="shared" si="1"/>
        <v>1017.3800000000001</v>
      </c>
      <c r="F10" s="217">
        <f>A$4-(C10-D10)</f>
        <v>56058.22</v>
      </c>
      <c r="G10" s="218">
        <f t="shared" si="2"/>
        <v>56527.78</v>
      </c>
    </row>
    <row r="11" spans="1:12" x14ac:dyDescent="0.3">
      <c r="J11" s="212"/>
      <c r="K11" s="212"/>
      <c r="L11" s="212"/>
    </row>
    <row r="13" spans="1:12" x14ac:dyDescent="0.3">
      <c r="B13" t="s">
        <v>198</v>
      </c>
      <c r="C13" s="3">
        <f>F3/A$3</f>
        <v>0.87388446062464076</v>
      </c>
      <c r="D13" s="216">
        <f>1-C13</f>
        <v>0.12611553937535924</v>
      </c>
      <c r="E13" s="3">
        <f>G3/A$3</f>
        <v>1.1261155393753592</v>
      </c>
      <c r="F13" s="3">
        <f>E13-1</f>
        <v>0.12611553937535924</v>
      </c>
    </row>
    <row r="14" spans="1:12" x14ac:dyDescent="0.3">
      <c r="B14" t="s">
        <v>199</v>
      </c>
      <c r="C14" s="3">
        <f>F4/A$4</f>
        <v>0.90549080702751672</v>
      </c>
      <c r="D14" s="216">
        <f t="shared" ref="D14:D20" si="4">1-C14</f>
        <v>9.450919297248328E-2</v>
      </c>
      <c r="E14" s="3">
        <f>G4/A$4</f>
        <v>1.0945091929724833</v>
      </c>
      <c r="F14" s="3">
        <f t="shared" ref="F14:F20" si="5">E14-1</f>
        <v>9.450919297248328E-2</v>
      </c>
    </row>
    <row r="15" spans="1:12" x14ac:dyDescent="0.3">
      <c r="B15" t="s">
        <v>200</v>
      </c>
      <c r="C15" s="3">
        <f t="shared" ref="C15:C19" si="6">F5/A$3</f>
        <v>0.93604590199271898</v>
      </c>
      <c r="D15" s="216">
        <f t="shared" si="4"/>
        <v>6.3954098007281024E-2</v>
      </c>
      <c r="E15" s="3">
        <f t="shared" ref="E15:E19" si="7">G5/A$3</f>
        <v>1.0639540980072812</v>
      </c>
      <c r="F15" s="3">
        <f t="shared" si="5"/>
        <v>6.3954098007281246E-2</v>
      </c>
    </row>
    <row r="16" spans="1:12" x14ac:dyDescent="0.3">
      <c r="B16" t="s">
        <v>201</v>
      </c>
      <c r="C16" s="3">
        <f>F6/A$4</f>
        <v>0.90513166823583746</v>
      </c>
      <c r="D16" s="216">
        <f t="shared" si="4"/>
        <v>9.4868331764162539E-2</v>
      </c>
      <c r="E16" s="3">
        <f>G6/A$4</f>
        <v>1.0948683317641625</v>
      </c>
      <c r="F16" s="3">
        <f t="shared" si="5"/>
        <v>9.4868331764162539E-2</v>
      </c>
    </row>
    <row r="17" spans="2:6" x14ac:dyDescent="0.3">
      <c r="B17" t="s">
        <v>202</v>
      </c>
      <c r="C17" s="3">
        <f t="shared" si="6"/>
        <v>0.94286426997509099</v>
      </c>
      <c r="D17" s="216">
        <f t="shared" si="4"/>
        <v>5.7135730024909015E-2</v>
      </c>
      <c r="E17" s="3">
        <f t="shared" si="7"/>
        <v>1.0571357300249091</v>
      </c>
      <c r="F17" s="3">
        <f t="shared" si="5"/>
        <v>5.7135730024909126E-2</v>
      </c>
    </row>
    <row r="18" spans="2:6" x14ac:dyDescent="0.3">
      <c r="B18" t="s">
        <v>203</v>
      </c>
      <c r="C18" s="3">
        <f>F8/A$4</f>
        <v>0.95556548771605709</v>
      </c>
      <c r="D18" s="216">
        <f t="shared" si="4"/>
        <v>4.4434512283942906E-2</v>
      </c>
      <c r="E18" s="3">
        <f>G8/A$4</f>
        <v>1.0444345122839429</v>
      </c>
      <c r="F18" s="3">
        <f t="shared" si="5"/>
        <v>4.4434512283942906E-2</v>
      </c>
    </row>
    <row r="19" spans="2:6" x14ac:dyDescent="0.3">
      <c r="B19" t="s">
        <v>204</v>
      </c>
      <c r="C19" s="3">
        <f t="shared" si="6"/>
        <v>0.99699037171871996</v>
      </c>
      <c r="D19" s="216">
        <f t="shared" si="4"/>
        <v>3.0096282812800412E-3</v>
      </c>
      <c r="E19" s="3">
        <f t="shared" si="7"/>
        <v>1.0030096282812799</v>
      </c>
      <c r="F19" s="3">
        <f t="shared" si="5"/>
        <v>3.0096282812799302E-3</v>
      </c>
    </row>
    <row r="20" spans="2:6" x14ac:dyDescent="0.3">
      <c r="B20" t="s">
        <v>205</v>
      </c>
      <c r="C20" s="3">
        <f>F10/A$4</f>
        <v>0.99582932158527704</v>
      </c>
      <c r="D20" s="216">
        <f t="shared" si="4"/>
        <v>4.1706784147229614E-3</v>
      </c>
      <c r="E20" s="3">
        <f>G10/A$4</f>
        <v>1.0041706784147229</v>
      </c>
      <c r="F20" s="3">
        <f t="shared" si="5"/>
        <v>4.1706784147228504E-3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320933-444F-4987-895D-C1D8B6FE2C78}">
  <dimension ref="A1:H9"/>
  <sheetViews>
    <sheetView workbookViewId="0">
      <selection activeCell="C10" sqref="C10"/>
    </sheetView>
  </sheetViews>
  <sheetFormatPr defaultRowHeight="14.4" x14ac:dyDescent="0.3"/>
  <cols>
    <col min="1" max="1" width="17.6640625" bestFit="1" customWidth="1"/>
    <col min="2" max="3" width="17.6640625" customWidth="1"/>
    <col min="4" max="5" width="11.5546875" bestFit="1" customWidth="1"/>
    <col min="7" max="7" width="10.109375" bestFit="1" customWidth="1"/>
  </cols>
  <sheetData>
    <row r="1" spans="1:8" x14ac:dyDescent="0.3">
      <c r="A1" t="s">
        <v>210</v>
      </c>
      <c r="D1" t="s">
        <v>208</v>
      </c>
      <c r="E1" t="s">
        <v>209</v>
      </c>
      <c r="F1" t="s">
        <v>211</v>
      </c>
      <c r="G1" t="s">
        <v>212</v>
      </c>
      <c r="H1" t="s">
        <v>213</v>
      </c>
    </row>
    <row r="2" spans="1:8" x14ac:dyDescent="0.3">
      <c r="A2" t="s">
        <v>198</v>
      </c>
      <c r="B2" s="220" t="s">
        <v>236</v>
      </c>
      <c r="C2" s="217" t="s">
        <v>242</v>
      </c>
      <c r="D2" s="216">
        <v>0.11543159609120524</v>
      </c>
      <c r="E2" s="3">
        <v>0.11543159609120512</v>
      </c>
      <c r="F2" s="1">
        <v>0.5</v>
      </c>
      <c r="G2" s="213">
        <f>100%-D2</f>
        <v>0.88456840390879476</v>
      </c>
      <c r="H2" s="213">
        <f>100%-E2</f>
        <v>0.88456840390879488</v>
      </c>
    </row>
    <row r="3" spans="1:8" x14ac:dyDescent="0.3">
      <c r="A3" t="s">
        <v>199</v>
      </c>
      <c r="B3" s="220" t="s">
        <v>237</v>
      </c>
      <c r="C3" s="217" t="s">
        <v>243</v>
      </c>
      <c r="D3" s="216">
        <v>8.6589806903167421E-2</v>
      </c>
      <c r="E3" s="3">
        <v>8.6589806903167421E-2</v>
      </c>
      <c r="F3" s="1">
        <v>0.5</v>
      </c>
      <c r="G3" s="213">
        <f t="shared" ref="G3:H9" si="0">100%-D3</f>
        <v>0.91341019309683258</v>
      </c>
      <c r="H3" s="213">
        <f t="shared" si="0"/>
        <v>0.91341019309683258</v>
      </c>
    </row>
    <row r="4" spans="1:8" x14ac:dyDescent="0.3">
      <c r="A4" t="s">
        <v>200</v>
      </c>
      <c r="B4" s="220" t="s">
        <v>238</v>
      </c>
      <c r="C4" s="217" t="s">
        <v>244</v>
      </c>
      <c r="D4" s="216">
        <v>7.3250383215175296E-2</v>
      </c>
      <c r="E4" s="3">
        <v>7.3250383215175185E-2</v>
      </c>
      <c r="F4" s="1">
        <v>0.5</v>
      </c>
      <c r="G4" s="213">
        <f t="shared" si="0"/>
        <v>0.9267496167848247</v>
      </c>
      <c r="H4" s="213">
        <f t="shared" si="0"/>
        <v>0.92674961678482481</v>
      </c>
    </row>
    <row r="5" spans="1:8" x14ac:dyDescent="0.3">
      <c r="A5" t="s">
        <v>201</v>
      </c>
      <c r="B5" s="220" t="s">
        <v>237</v>
      </c>
      <c r="C5" s="217" t="s">
        <v>243</v>
      </c>
      <c r="D5" s="216">
        <v>0.10489048371911247</v>
      </c>
      <c r="E5" s="3">
        <v>0.10489048371911269</v>
      </c>
      <c r="F5" s="1">
        <v>0.5</v>
      </c>
      <c r="G5" s="213">
        <f t="shared" si="0"/>
        <v>0.89510951628088753</v>
      </c>
      <c r="H5" s="213">
        <f t="shared" si="0"/>
        <v>0.89510951628088731</v>
      </c>
    </row>
    <row r="6" spans="1:8" x14ac:dyDescent="0.3">
      <c r="A6" t="s">
        <v>202</v>
      </c>
      <c r="B6" s="220" t="s">
        <v>238</v>
      </c>
      <c r="C6" s="217" t="s">
        <v>245</v>
      </c>
      <c r="D6" s="216">
        <v>5.5919476911285737E-2</v>
      </c>
      <c r="E6" s="3">
        <v>5.5919476911285626E-2</v>
      </c>
      <c r="F6" s="1">
        <v>0.5</v>
      </c>
      <c r="G6" s="213">
        <f t="shared" si="0"/>
        <v>0.94408052308871426</v>
      </c>
      <c r="H6" s="213">
        <f t="shared" si="0"/>
        <v>0.94408052308871437</v>
      </c>
    </row>
    <row r="7" spans="1:8" x14ac:dyDescent="0.3">
      <c r="A7" t="s">
        <v>203</v>
      </c>
      <c r="B7" s="220" t="s">
        <v>239</v>
      </c>
      <c r="C7" s="217" t="s">
        <v>246</v>
      </c>
      <c r="D7" s="216">
        <v>4.2543477874691371E-2</v>
      </c>
      <c r="E7" s="3">
        <v>4.2543477874691371E-2</v>
      </c>
      <c r="F7" s="1">
        <v>0.5</v>
      </c>
      <c r="G7" s="213">
        <f t="shared" si="0"/>
        <v>0.95745652212530863</v>
      </c>
      <c r="H7" s="213">
        <f t="shared" si="0"/>
        <v>0.95745652212530863</v>
      </c>
    </row>
    <row r="8" spans="1:8" x14ac:dyDescent="0.3">
      <c r="A8" t="s">
        <v>204</v>
      </c>
      <c r="B8" s="220" t="s">
        <v>240</v>
      </c>
      <c r="C8" s="217" t="s">
        <v>247</v>
      </c>
      <c r="D8" s="216">
        <v>2.8848917417129138E-3</v>
      </c>
      <c r="E8" s="3">
        <v>2.8848917417128028E-3</v>
      </c>
      <c r="F8" s="1">
        <v>0.5</v>
      </c>
      <c r="G8" s="213">
        <f t="shared" si="0"/>
        <v>0.99711510825828709</v>
      </c>
      <c r="H8" s="213">
        <f t="shared" si="0"/>
        <v>0.9971151082582872</v>
      </c>
    </row>
    <row r="9" spans="1:8" x14ac:dyDescent="0.3">
      <c r="A9" t="s">
        <v>205</v>
      </c>
      <c r="B9" s="220" t="s">
        <v>241</v>
      </c>
      <c r="C9" s="217" t="s">
        <v>248</v>
      </c>
      <c r="D9" s="216">
        <v>3.964969001474361E-3</v>
      </c>
      <c r="E9" s="3">
        <v>3.9649690014744721E-3</v>
      </c>
      <c r="F9" s="1">
        <v>0.5</v>
      </c>
      <c r="G9" s="213">
        <f t="shared" si="0"/>
        <v>0.99603503099852564</v>
      </c>
      <c r="H9" s="213">
        <f t="shared" si="0"/>
        <v>0.99603503099852553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4EEC2-82A2-4065-A990-6E1A4E43B617}">
  <dimension ref="B1:C11"/>
  <sheetViews>
    <sheetView workbookViewId="0">
      <selection activeCell="R17" sqref="R17"/>
    </sheetView>
  </sheetViews>
  <sheetFormatPr defaultRowHeight="14.4" x14ac:dyDescent="0.3"/>
  <sheetData>
    <row r="1" spans="2:3" x14ac:dyDescent="0.3">
      <c r="B1" t="s">
        <v>214</v>
      </c>
      <c r="C1" t="s">
        <v>81</v>
      </c>
    </row>
    <row r="2" spans="2:3" x14ac:dyDescent="0.3">
      <c r="B2">
        <v>10000</v>
      </c>
      <c r="C2">
        <v>1</v>
      </c>
    </row>
    <row r="3" spans="2:3" x14ac:dyDescent="0.3">
      <c r="B3">
        <v>20000</v>
      </c>
      <c r="C3">
        <v>2</v>
      </c>
    </row>
    <row r="4" spans="2:3" x14ac:dyDescent="0.3">
      <c r="B4">
        <v>30000</v>
      </c>
      <c r="C4">
        <v>3</v>
      </c>
    </row>
    <row r="5" spans="2:3" x14ac:dyDescent="0.3">
      <c r="B5">
        <v>40000</v>
      </c>
      <c r="C5">
        <v>4</v>
      </c>
    </row>
    <row r="6" spans="2:3" x14ac:dyDescent="0.3">
      <c r="B6">
        <v>50000</v>
      </c>
      <c r="C6">
        <v>5</v>
      </c>
    </row>
    <row r="7" spans="2:3" x14ac:dyDescent="0.3">
      <c r="B7">
        <v>60000</v>
      </c>
      <c r="C7">
        <v>6</v>
      </c>
    </row>
    <row r="8" spans="2:3" x14ac:dyDescent="0.3">
      <c r="B8">
        <v>70000</v>
      </c>
      <c r="C8">
        <v>7</v>
      </c>
    </row>
    <row r="9" spans="2:3" x14ac:dyDescent="0.3">
      <c r="B9">
        <v>80000</v>
      </c>
      <c r="C9">
        <v>8</v>
      </c>
    </row>
    <row r="10" spans="2:3" x14ac:dyDescent="0.3">
      <c r="B10">
        <v>90000</v>
      </c>
      <c r="C10">
        <v>9</v>
      </c>
    </row>
    <row r="11" spans="2:3" x14ac:dyDescent="0.3">
      <c r="B11">
        <v>100000</v>
      </c>
      <c r="C11">
        <v>10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75EBA-A15B-4F47-9085-7DCEE57A2BDF}">
  <sheetPr codeName="Sheet4"/>
  <dimension ref="A1:U45"/>
  <sheetViews>
    <sheetView topLeftCell="A3" workbookViewId="0">
      <selection activeCell="C3" sqref="C3"/>
    </sheetView>
  </sheetViews>
  <sheetFormatPr defaultRowHeight="14.4" x14ac:dyDescent="0.3"/>
  <cols>
    <col min="1" max="1" width="33.5546875" bestFit="1" customWidth="1"/>
    <col min="2" max="2" width="54.109375" customWidth="1"/>
    <col min="3" max="3" width="22.109375" bestFit="1" customWidth="1"/>
    <col min="4" max="4" width="13" bestFit="1" customWidth="1"/>
    <col min="5" max="5" width="15.6640625" bestFit="1" customWidth="1"/>
    <col min="6" max="6" width="12.109375" bestFit="1" customWidth="1"/>
    <col min="7" max="7" width="10.33203125" bestFit="1" customWidth="1"/>
    <col min="8" max="8" width="14.109375" bestFit="1" customWidth="1"/>
    <col min="9" max="9" width="9.5546875" bestFit="1" customWidth="1"/>
    <col min="10" max="10" width="6.5546875" bestFit="1" customWidth="1"/>
    <col min="11" max="11" width="9.5546875" bestFit="1" customWidth="1"/>
    <col min="12" max="12" width="5.5546875" bestFit="1" customWidth="1"/>
    <col min="13" max="13" width="7.6640625" bestFit="1" customWidth="1"/>
    <col min="14" max="14" width="7.5546875" bestFit="1" customWidth="1"/>
    <col min="15" max="15" width="6.5546875" bestFit="1" customWidth="1"/>
    <col min="16" max="16" width="7.5546875" bestFit="1" customWidth="1"/>
    <col min="17" max="17" width="6.5546875" bestFit="1" customWidth="1"/>
    <col min="18" max="18" width="7.109375" bestFit="1" customWidth="1"/>
    <col min="19" max="19" width="10.6640625" bestFit="1" customWidth="1"/>
    <col min="20" max="20" width="0" hidden="1" customWidth="1"/>
    <col min="21" max="22" width="9.5546875" bestFit="1" customWidth="1"/>
    <col min="23" max="23" width="0" hidden="1" customWidth="1"/>
  </cols>
  <sheetData>
    <row r="1" spans="1:17" ht="18.600000000000001" thickBot="1" x14ac:dyDescent="0.4">
      <c r="A1" s="113" t="s">
        <v>71</v>
      </c>
      <c r="E1" t="s">
        <v>72</v>
      </c>
    </row>
    <row r="2" spans="1:17" x14ac:dyDescent="0.3">
      <c r="A2" t="s">
        <v>72</v>
      </c>
      <c r="B2" t="s">
        <v>73</v>
      </c>
      <c r="C2" t="s">
        <v>74</v>
      </c>
      <c r="E2" s="23" t="s">
        <v>74</v>
      </c>
    </row>
    <row r="3" spans="1:17" ht="15" thickBot="1" x14ac:dyDescent="0.35">
      <c r="D3">
        <v>1</v>
      </c>
      <c r="E3" s="24" t="s">
        <v>75</v>
      </c>
    </row>
    <row r="5" spans="1:17" x14ac:dyDescent="0.3">
      <c r="A5" s="2"/>
      <c r="B5" s="114"/>
      <c r="D5" s="115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</row>
    <row r="6" spans="1:17" ht="18" x14ac:dyDescent="0.35">
      <c r="A6" s="116" t="s">
        <v>76</v>
      </c>
      <c r="B6" s="117"/>
      <c r="C6" s="117"/>
      <c r="D6" s="117"/>
      <c r="E6" s="117"/>
      <c r="G6" s="118"/>
      <c r="H6" s="118"/>
      <c r="I6" s="119" t="s">
        <v>77</v>
      </c>
      <c r="J6" s="118"/>
      <c r="K6" s="118"/>
      <c r="L6" s="118"/>
      <c r="M6" s="120" t="s">
        <v>78</v>
      </c>
      <c r="N6" s="118" t="s">
        <v>79</v>
      </c>
      <c r="O6" s="118"/>
      <c r="P6" s="119" t="s">
        <v>80</v>
      </c>
      <c r="Q6" s="118"/>
    </row>
    <row r="7" spans="1:17" ht="15.6" x14ac:dyDescent="0.3">
      <c r="A7" s="121" t="s">
        <v>81</v>
      </c>
      <c r="B7" s="121" t="s">
        <v>82</v>
      </c>
      <c r="C7" s="121" t="s">
        <v>83</v>
      </c>
      <c r="D7" s="121" t="s">
        <v>84</v>
      </c>
      <c r="E7" s="121" t="s">
        <v>74</v>
      </c>
      <c r="F7" s="121" t="s">
        <v>75</v>
      </c>
      <c r="G7" s="118" t="s">
        <v>85</v>
      </c>
      <c r="H7" s="118" t="s">
        <v>86</v>
      </c>
      <c r="I7" s="119" t="s">
        <v>87</v>
      </c>
      <c r="J7" s="122"/>
      <c r="K7" s="118" t="s">
        <v>88</v>
      </c>
      <c r="L7" s="122"/>
      <c r="M7" s="123"/>
      <c r="N7" s="119" t="s">
        <v>89</v>
      </c>
      <c r="O7" s="118" t="s">
        <v>90</v>
      </c>
      <c r="P7" s="119" t="s">
        <v>89</v>
      </c>
      <c r="Q7" s="118" t="s">
        <v>90</v>
      </c>
    </row>
    <row r="8" spans="1:17" x14ac:dyDescent="0.3">
      <c r="A8" s="117" t="s">
        <v>61</v>
      </c>
      <c r="B8" s="117" t="s">
        <v>97</v>
      </c>
      <c r="C8" s="117" t="s">
        <v>98</v>
      </c>
      <c r="D8" s="115">
        <f t="shared" ref="D8:D13" si="0">IF(opt_modeltype=$E$2,E8,F8)</f>
        <v>3.4362694086622625E-2</v>
      </c>
      <c r="E8" s="115">
        <v>3.4362694086622625E-2</v>
      </c>
      <c r="F8" s="115">
        <f t="shared" ref="F8:F13" ca="1" si="1">_xlfn.BETA.INV(G8,I8,K8)</f>
        <v>5.4690612117373879E-3</v>
      </c>
      <c r="G8" s="124">
        <f t="shared" ref="G8:G13" ca="1" si="2">RAND()</f>
        <v>0.40111531949604595</v>
      </c>
      <c r="H8" s="125" t="s">
        <v>91</v>
      </c>
      <c r="I8" s="126">
        <f>64*Model!L4</f>
        <v>0.79113148848062309</v>
      </c>
      <c r="J8" s="127"/>
      <c r="K8" s="128">
        <f>64-I8</f>
        <v>63.208868511519377</v>
      </c>
      <c r="L8" s="127"/>
      <c r="M8" s="129"/>
      <c r="N8" s="131">
        <v>3.4362694086622625E-2</v>
      </c>
      <c r="O8" s="132">
        <v>2.2594042557797539E-2</v>
      </c>
      <c r="P8" s="131">
        <f t="shared" ref="P8:P13" si="3">I8/(I8+K8)</f>
        <v>1.2361429507509736E-2</v>
      </c>
      <c r="Q8" s="132">
        <f t="shared" ref="Q8:Q13" si="4">(I8*K8/((I8+K8)^2*(I8+K8+1)))^0.5</f>
        <v>1.3704925879203828E-2</v>
      </c>
    </row>
    <row r="9" spans="1:17" x14ac:dyDescent="0.3">
      <c r="A9" s="117"/>
      <c r="B9" s="117"/>
      <c r="C9" s="117" t="s">
        <v>99</v>
      </c>
      <c r="D9" s="115">
        <f t="shared" si="0"/>
        <v>2.3242486449925659E-2</v>
      </c>
      <c r="E9" s="115">
        <v>2.3242486449925659E-2</v>
      </c>
      <c r="F9" s="115">
        <f t="shared" ca="1" si="1"/>
        <v>1.0122601381460483E-2</v>
      </c>
      <c r="G9" s="124">
        <f t="shared" ca="1" si="2"/>
        <v>0.78473116724376701</v>
      </c>
      <c r="H9" s="125" t="s">
        <v>91</v>
      </c>
      <c r="I9" s="126">
        <f>66*Model!X4</f>
        <v>0.43838122633860022</v>
      </c>
      <c r="J9" s="127"/>
      <c r="K9" s="128">
        <f>66-I9</f>
        <v>65.561618773661394</v>
      </c>
      <c r="L9" s="127"/>
      <c r="M9" s="129"/>
      <c r="N9" s="131">
        <v>2.3242486449925659E-2</v>
      </c>
      <c r="O9" s="132">
        <v>1.8407604396151991E-2</v>
      </c>
      <c r="P9" s="131">
        <f t="shared" si="3"/>
        <v>6.6421397930090942E-3</v>
      </c>
      <c r="Q9" s="132">
        <f t="shared" si="4"/>
        <v>9.9236050352284888E-3</v>
      </c>
    </row>
    <row r="10" spans="1:17" x14ac:dyDescent="0.3">
      <c r="A10" s="117" t="s">
        <v>62</v>
      </c>
      <c r="B10" s="117" t="s">
        <v>100</v>
      </c>
      <c r="C10" s="117" t="s">
        <v>98</v>
      </c>
      <c r="D10" s="115">
        <f t="shared" si="0"/>
        <v>3.2018480756998979E-3</v>
      </c>
      <c r="E10" s="115">
        <v>3.2018480756998979E-3</v>
      </c>
      <c r="F10" s="115">
        <f t="shared" ca="1" si="1"/>
        <v>2.1471088943352257E-3</v>
      </c>
      <c r="G10" s="124">
        <f t="shared" ca="1" si="2"/>
        <v>0.50470216197133744</v>
      </c>
      <c r="H10" s="125" t="s">
        <v>91</v>
      </c>
      <c r="I10" s="126">
        <f>64*Model!M4</f>
        <v>0.38369706459933894</v>
      </c>
      <c r="J10" s="127"/>
      <c r="K10" s="128">
        <f>64-I10</f>
        <v>63.616302935400661</v>
      </c>
      <c r="L10" s="127"/>
      <c r="M10" s="129"/>
      <c r="N10" s="131">
        <v>3.2018480756998979E-3</v>
      </c>
      <c r="O10" s="132">
        <v>7.0072448712853175E-3</v>
      </c>
      <c r="P10" s="131">
        <f t="shared" si="3"/>
        <v>5.995266634364671E-3</v>
      </c>
      <c r="Q10" s="132">
        <f t="shared" si="4"/>
        <v>9.5750665089857565E-3</v>
      </c>
    </row>
    <row r="11" spans="1:17" x14ac:dyDescent="0.3">
      <c r="A11" s="117"/>
      <c r="B11" s="117"/>
      <c r="C11" s="117" t="s">
        <v>99</v>
      </c>
      <c r="D11" s="115">
        <f t="shared" si="0"/>
        <v>1.916766879646481E-3</v>
      </c>
      <c r="E11" s="115">
        <v>1.916766879646481E-3</v>
      </c>
      <c r="F11" s="115">
        <f t="shared" ca="1" si="1"/>
        <v>2.9650290221933284E-3</v>
      </c>
      <c r="G11" s="124">
        <f t="shared" ca="1" si="2"/>
        <v>0.30642364613049222</v>
      </c>
      <c r="H11" s="125" t="s">
        <v>91</v>
      </c>
      <c r="I11" s="126">
        <f>66*Model!Y4</f>
        <v>0.72624462918778399</v>
      </c>
      <c r="J11" s="127"/>
      <c r="K11" s="128">
        <f>66-I11</f>
        <v>65.273755370812211</v>
      </c>
      <c r="L11" s="127"/>
      <c r="M11" s="129"/>
      <c r="N11" s="131">
        <v>1.916766879646481E-3</v>
      </c>
      <c r="O11" s="132">
        <v>5.3435592202139854E-3</v>
      </c>
      <c r="P11" s="131">
        <f t="shared" si="3"/>
        <v>1.1003706502845212E-2</v>
      </c>
      <c r="Q11" s="132">
        <f t="shared" si="4"/>
        <v>1.2744694504014737E-2</v>
      </c>
    </row>
    <row r="12" spans="1:17" x14ac:dyDescent="0.3">
      <c r="A12" s="117" t="s">
        <v>63</v>
      </c>
      <c r="B12" s="117" t="s">
        <v>101</v>
      </c>
      <c r="C12" s="117" t="s">
        <v>98</v>
      </c>
      <c r="D12" s="115">
        <f t="shared" si="0"/>
        <v>4.8898704777758262E-2</v>
      </c>
      <c r="E12" s="115">
        <v>4.8898704777758262E-2</v>
      </c>
      <c r="F12" s="115">
        <f t="shared" ca="1" si="1"/>
        <v>2.0911673161231437E-2</v>
      </c>
      <c r="G12" s="124">
        <f t="shared" ca="1" si="2"/>
        <v>0.5359881964333334</v>
      </c>
      <c r="H12" s="125" t="s">
        <v>91</v>
      </c>
      <c r="I12" s="126">
        <f>64*Model!M5</f>
        <v>1.542879723385397</v>
      </c>
      <c r="J12" s="127"/>
      <c r="K12" s="128">
        <f>64-I12</f>
        <v>62.457120276614603</v>
      </c>
      <c r="L12" s="127"/>
      <c r="M12" s="129"/>
      <c r="N12" s="131">
        <v>4.8898704777758262E-2</v>
      </c>
      <c r="O12" s="132">
        <v>2.6748866675867251E-2</v>
      </c>
      <c r="P12" s="131">
        <f t="shared" si="3"/>
        <v>2.4107495677896829E-2</v>
      </c>
      <c r="Q12" s="132">
        <f t="shared" si="4"/>
        <v>1.9024811463752768E-2</v>
      </c>
    </row>
    <row r="13" spans="1:17" x14ac:dyDescent="0.3">
      <c r="A13" s="117"/>
      <c r="B13" s="117"/>
      <c r="C13" s="117" t="s">
        <v>99</v>
      </c>
      <c r="D13" s="115">
        <f t="shared" si="0"/>
        <v>7.5863069895281465E-2</v>
      </c>
      <c r="E13" s="115">
        <v>7.5863069895281465E-2</v>
      </c>
      <c r="F13" s="115">
        <f t="shared" ca="1" si="1"/>
        <v>2.6555454807883461E-2</v>
      </c>
      <c r="G13" s="124">
        <f t="shared" ca="1" si="2"/>
        <v>0.91045255368516376</v>
      </c>
      <c r="H13" s="125" t="s">
        <v>91</v>
      </c>
      <c r="I13" s="126">
        <f>66*Model!Y5</f>
        <v>0.64894575253794473</v>
      </c>
      <c r="J13" s="127"/>
      <c r="K13" s="128">
        <f>66-I13</f>
        <v>65.351054247462059</v>
      </c>
      <c r="L13" s="127"/>
      <c r="M13" s="129"/>
      <c r="N13" s="131">
        <v>7.5863069895281465E-2</v>
      </c>
      <c r="O13" s="132">
        <v>3.2347890775628892E-2</v>
      </c>
      <c r="P13" s="131">
        <f t="shared" si="3"/>
        <v>9.8325114020900717E-3</v>
      </c>
      <c r="Q13" s="132">
        <f t="shared" si="4"/>
        <v>1.2054498832954404E-2</v>
      </c>
    </row>
    <row r="14" spans="1:17" x14ac:dyDescent="0.3">
      <c r="F14" s="114"/>
      <c r="I14" s="133"/>
      <c r="M14" s="134"/>
      <c r="P14" s="133"/>
    </row>
    <row r="15" spans="1:17" ht="18" x14ac:dyDescent="0.35">
      <c r="A15" s="135" t="s">
        <v>93</v>
      </c>
      <c r="B15" s="136"/>
      <c r="C15" s="137"/>
      <c r="D15" s="137"/>
      <c r="E15" s="137"/>
      <c r="F15" s="137"/>
      <c r="G15" s="137"/>
      <c r="I15" s="133"/>
      <c r="M15" s="134"/>
      <c r="P15" s="133"/>
    </row>
    <row r="16" spans="1:17" ht="15.6" x14ac:dyDescent="0.3">
      <c r="A16" s="136" t="s">
        <v>81</v>
      </c>
      <c r="B16" s="136" t="s">
        <v>82</v>
      </c>
      <c r="C16" s="136" t="s">
        <v>83</v>
      </c>
      <c r="D16" s="136" t="s">
        <v>84</v>
      </c>
      <c r="E16" s="136" t="s">
        <v>74</v>
      </c>
      <c r="F16" s="136" t="s">
        <v>75</v>
      </c>
      <c r="G16" s="138" t="s">
        <v>85</v>
      </c>
      <c r="H16" s="138" t="s">
        <v>86</v>
      </c>
      <c r="I16" s="139" t="s">
        <v>87</v>
      </c>
      <c r="J16" s="140"/>
      <c r="K16" s="138" t="s">
        <v>88</v>
      </c>
      <c r="L16" s="140"/>
      <c r="M16" s="141"/>
      <c r="N16" s="138" t="s">
        <v>89</v>
      </c>
      <c r="O16" s="138" t="s">
        <v>90</v>
      </c>
      <c r="P16" s="139" t="s">
        <v>89</v>
      </c>
      <c r="Q16" s="138" t="s">
        <v>90</v>
      </c>
    </row>
    <row r="17" spans="1:21" ht="19.2" x14ac:dyDescent="0.45">
      <c r="A17" s="180" t="s">
        <v>132</v>
      </c>
      <c r="B17" s="180" t="s">
        <v>133</v>
      </c>
      <c r="C17" s="137" t="s">
        <v>98</v>
      </c>
      <c r="D17" s="143">
        <f t="shared" ref="D17:D22" si="5">IF(opt_modeltype=$E$2,E17,F17)</f>
        <v>142.01</v>
      </c>
      <c r="E17" s="181">
        <v>142.01</v>
      </c>
      <c r="F17" s="182">
        <f ca="1">_xlfn.LOGNORM.INV(G17,J17,L17)</f>
        <v>24.913483122313444</v>
      </c>
      <c r="G17" s="183">
        <f ca="1">RAND()</f>
        <v>0.32165019116106985</v>
      </c>
      <c r="H17" s="189" t="s">
        <v>124</v>
      </c>
      <c r="I17" s="184" t="s">
        <v>125</v>
      </c>
      <c r="J17" s="183">
        <f>LN(N17)-L17^2/2</f>
        <v>3.7398622082563335</v>
      </c>
      <c r="K17" s="185" t="s">
        <v>126</v>
      </c>
      <c r="L17" s="186">
        <f>SQRT(LN(1+(O17/N17)^2))</f>
        <v>1.1325096409140136</v>
      </c>
      <c r="M17" s="141"/>
      <c r="N17" s="178">
        <v>79.930000000000007</v>
      </c>
      <c r="O17" s="177">
        <v>129.03</v>
      </c>
      <c r="P17" s="187">
        <v>79.930000000000007</v>
      </c>
      <c r="Q17" s="186">
        <v>129.03</v>
      </c>
    </row>
    <row r="18" spans="1:21" ht="19.2" x14ac:dyDescent="0.45">
      <c r="A18" s="180" t="s">
        <v>135</v>
      </c>
      <c r="B18" s="180" t="s">
        <v>136</v>
      </c>
      <c r="C18" s="137" t="s">
        <v>99</v>
      </c>
      <c r="D18" s="143">
        <f t="shared" si="5"/>
        <v>300.42</v>
      </c>
      <c r="E18" s="181">
        <v>300.42</v>
      </c>
      <c r="F18" s="182">
        <f ca="1">_xlfn.LOGNORM.INV(G18,J18,L18)</f>
        <v>10.268424627919718</v>
      </c>
      <c r="G18" s="183">
        <f ca="1">RAND()</f>
        <v>0.14823318828175669</v>
      </c>
      <c r="H18" s="189" t="s">
        <v>124</v>
      </c>
      <c r="I18" s="184" t="s">
        <v>125</v>
      </c>
      <c r="J18" s="183">
        <f>LN(N18)-L18^2/2</f>
        <v>3.589771414050535</v>
      </c>
      <c r="K18" s="185" t="s">
        <v>126</v>
      </c>
      <c r="L18" s="186">
        <f>SQRT(LN(1+(O18/N18)^2))</f>
        <v>1.2075174075097672</v>
      </c>
      <c r="M18" s="141"/>
      <c r="N18" s="178">
        <v>75.099999999999994</v>
      </c>
      <c r="O18" s="177">
        <v>136.38</v>
      </c>
      <c r="P18" s="187">
        <v>75.099999999999994</v>
      </c>
      <c r="Q18" s="186">
        <v>136.38</v>
      </c>
    </row>
    <row r="19" spans="1:21" ht="19.2" x14ac:dyDescent="0.45">
      <c r="A19" s="180" t="s">
        <v>137</v>
      </c>
      <c r="B19" s="180" t="s">
        <v>138</v>
      </c>
      <c r="C19" s="137" t="s">
        <v>98</v>
      </c>
      <c r="D19" s="143">
        <f t="shared" si="5"/>
        <v>14.31</v>
      </c>
      <c r="E19" s="188">
        <v>14.31</v>
      </c>
      <c r="F19" s="182">
        <f ca="1">_xlfn.LOGNORM.INV(G19,J19,L19)</f>
        <v>5.5308011444669979E-2</v>
      </c>
      <c r="G19" s="183">
        <f ca="1">RAND()</f>
        <v>0.1624268906192875</v>
      </c>
      <c r="H19" s="189" t="s">
        <v>124</v>
      </c>
      <c r="I19" s="184" t="s">
        <v>125</v>
      </c>
      <c r="J19" s="183">
        <f>LN(N19)-L19^2/2</f>
        <v>-1.3490684682811946</v>
      </c>
      <c r="K19" s="185" t="s">
        <v>126</v>
      </c>
      <c r="L19" s="186">
        <f>SQRT(LN(1+(O19/N19)^2))</f>
        <v>1.5700539175615869</v>
      </c>
      <c r="M19" s="141"/>
      <c r="N19" s="178">
        <v>0.89</v>
      </c>
      <c r="O19" s="177">
        <v>2.92</v>
      </c>
      <c r="P19" s="187">
        <v>0.89</v>
      </c>
      <c r="Q19" s="186">
        <v>2.92</v>
      </c>
    </row>
    <row r="20" spans="1:21" ht="19.2" x14ac:dyDescent="0.45">
      <c r="A20" s="180" t="s">
        <v>139</v>
      </c>
      <c r="B20" s="180" t="s">
        <v>140</v>
      </c>
      <c r="C20" s="137" t="s">
        <v>99</v>
      </c>
      <c r="D20" s="143">
        <f t="shared" si="5"/>
        <v>15.45</v>
      </c>
      <c r="E20" s="188">
        <v>15.45</v>
      </c>
      <c r="F20" s="182">
        <f ca="1">_xlfn.LOGNORM.INV(G20,J20,L20)</f>
        <v>7.9269322345073945E-2</v>
      </c>
      <c r="G20" s="183">
        <f ca="1">RAND()</f>
        <v>0.21582813153141178</v>
      </c>
      <c r="H20" s="189" t="s">
        <v>124</v>
      </c>
      <c r="I20" s="184" t="s">
        <v>125</v>
      </c>
      <c r="J20" s="183">
        <f>LN(N20)-L20^2/2</f>
        <v>-1.2878757421438585</v>
      </c>
      <c r="K20" s="185" t="s">
        <v>126</v>
      </c>
      <c r="L20" s="186">
        <f>SQRT(LN(1+(O20/N20)^2))</f>
        <v>1.5858225213807187</v>
      </c>
      <c r="M20" s="141"/>
      <c r="N20" s="178">
        <v>0.97</v>
      </c>
      <c r="O20" s="177">
        <v>3.27</v>
      </c>
      <c r="P20" s="187">
        <v>0.97</v>
      </c>
      <c r="Q20" s="186">
        <v>3.27</v>
      </c>
    </row>
    <row r="21" spans="1:21" ht="16.8" x14ac:dyDescent="0.4">
      <c r="A21" s="142" t="s">
        <v>141</v>
      </c>
      <c r="B21" s="137" t="s">
        <v>142</v>
      </c>
      <c r="C21" s="137" t="s">
        <v>98</v>
      </c>
      <c r="D21" s="143">
        <f t="shared" si="5"/>
        <v>592.23</v>
      </c>
      <c r="E21" s="190">
        <v>592.23</v>
      </c>
      <c r="F21" s="143">
        <f>E21</f>
        <v>592.23</v>
      </c>
      <c r="G21" s="144"/>
      <c r="H21" s="145" t="s">
        <v>134</v>
      </c>
      <c r="I21" s="171"/>
      <c r="J21" s="146"/>
      <c r="K21" s="172"/>
      <c r="L21" s="146"/>
      <c r="M21" s="147"/>
      <c r="N21" s="178"/>
      <c r="O21" s="177"/>
      <c r="P21" s="148"/>
      <c r="Q21" s="146"/>
    </row>
    <row r="22" spans="1:21" ht="16.8" x14ac:dyDescent="0.4">
      <c r="A22" s="142" t="s">
        <v>143</v>
      </c>
      <c r="B22" s="137" t="s">
        <v>144</v>
      </c>
      <c r="C22" s="137" t="s">
        <v>99</v>
      </c>
      <c r="D22" s="143">
        <f t="shared" si="5"/>
        <v>876.81</v>
      </c>
      <c r="E22" s="191">
        <v>876.81</v>
      </c>
      <c r="F22" s="143">
        <f>E22</f>
        <v>876.81</v>
      </c>
      <c r="G22" s="144"/>
      <c r="H22" s="145" t="s">
        <v>134</v>
      </c>
      <c r="I22" s="171"/>
      <c r="J22" s="146"/>
      <c r="K22" s="172"/>
      <c r="L22" s="146"/>
      <c r="M22" s="147"/>
      <c r="N22" s="178"/>
      <c r="O22" s="177"/>
      <c r="P22" s="148"/>
      <c r="Q22" s="146"/>
    </row>
    <row r="23" spans="1:21" x14ac:dyDescent="0.3">
      <c r="I23" s="133"/>
      <c r="J23" s="25"/>
      <c r="L23" s="25"/>
      <c r="M23" s="149"/>
      <c r="P23" s="133"/>
    </row>
    <row r="24" spans="1:21" ht="18" x14ac:dyDescent="0.35">
      <c r="A24" s="150" t="s">
        <v>94</v>
      </c>
      <c r="B24" s="114"/>
      <c r="C24" s="114"/>
      <c r="D24" s="114"/>
      <c r="E24" s="114"/>
      <c r="F24" s="114"/>
      <c r="G24" s="114"/>
      <c r="I24" s="133"/>
      <c r="J24" s="25"/>
      <c r="L24" s="25"/>
      <c r="M24" s="149"/>
      <c r="P24" s="133"/>
    </row>
    <row r="25" spans="1:21" ht="15.6" x14ac:dyDescent="0.3">
      <c r="A25" s="151" t="s">
        <v>81</v>
      </c>
      <c r="B25" s="151" t="s">
        <v>82</v>
      </c>
      <c r="C25" s="151" t="s">
        <v>83</v>
      </c>
      <c r="D25" s="151" t="s">
        <v>84</v>
      </c>
      <c r="E25" s="151" t="s">
        <v>74</v>
      </c>
      <c r="F25" s="151" t="s">
        <v>75</v>
      </c>
      <c r="G25" s="152" t="s">
        <v>85</v>
      </c>
      <c r="H25" s="152" t="s">
        <v>86</v>
      </c>
      <c r="I25" s="153" t="s">
        <v>87</v>
      </c>
      <c r="J25" s="154"/>
      <c r="K25" s="152" t="s">
        <v>88</v>
      </c>
      <c r="L25" s="154"/>
      <c r="M25" s="155" t="s">
        <v>95</v>
      </c>
      <c r="N25" s="152" t="s">
        <v>89</v>
      </c>
      <c r="O25" s="152" t="s">
        <v>90</v>
      </c>
      <c r="P25" s="153" t="s">
        <v>89</v>
      </c>
      <c r="Q25" s="152" t="s">
        <v>90</v>
      </c>
      <c r="R25" s="156"/>
    </row>
    <row r="26" spans="1:21" ht="16.8" x14ac:dyDescent="0.4">
      <c r="A26" s="114" t="s">
        <v>102</v>
      </c>
      <c r="B26" s="114" t="s">
        <v>96</v>
      </c>
      <c r="C26" s="114" t="s">
        <v>92</v>
      </c>
      <c r="D26" s="157">
        <f>IF(opt_modeltype=$E$2,E26,F26)</f>
        <v>0.89</v>
      </c>
      <c r="E26" s="157">
        <v>0.89</v>
      </c>
      <c r="F26" s="157">
        <f ca="1">_xlfn.BETA.INV(G26,J26,L26)</f>
        <v>0.800984753616516</v>
      </c>
      <c r="G26" s="158">
        <f ca="1">RAND()</f>
        <v>0.69309647181275036</v>
      </c>
      <c r="H26" s="159" t="s">
        <v>91</v>
      </c>
      <c r="I26" s="174" t="s">
        <v>111</v>
      </c>
      <c r="J26" s="160">
        <f>N26*M26</f>
        <v>87.21999999999997</v>
      </c>
      <c r="K26" s="175" t="s">
        <v>123</v>
      </c>
      <c r="L26" s="160">
        <f>M26-J26</f>
        <v>24.600512820512805</v>
      </c>
      <c r="M26" s="161">
        <f>N26*(1-N26)/O26^2-1</f>
        <v>111.82051282051277</v>
      </c>
      <c r="N26" s="176">
        <v>0.78</v>
      </c>
      <c r="O26" s="163">
        <v>3.9000000000000007E-2</v>
      </c>
      <c r="P26" s="162">
        <f>E26</f>
        <v>0.89</v>
      </c>
      <c r="Q26" s="158">
        <f>P26*0.05</f>
        <v>4.4500000000000005E-2</v>
      </c>
    </row>
    <row r="27" spans="1:21" ht="16.8" x14ac:dyDescent="0.4">
      <c r="A27" s="114" t="s">
        <v>103</v>
      </c>
      <c r="B27" s="114" t="s">
        <v>96</v>
      </c>
      <c r="C27" s="114" t="s">
        <v>92</v>
      </c>
      <c r="D27" s="157">
        <f>IF(opt_modeltype=$E$2,E27,F27)</f>
        <v>0.69</v>
      </c>
      <c r="E27" s="157">
        <v>0.69</v>
      </c>
      <c r="F27" s="157">
        <f ca="1">_xlfn.BETA.INV(G27,J27,L27)</f>
        <v>0.72254459044792729</v>
      </c>
      <c r="G27" s="158">
        <f ca="1">RAND()</f>
        <v>0.97388045611177332</v>
      </c>
      <c r="H27" s="159" t="s">
        <v>91</v>
      </c>
      <c r="I27" s="174" t="s">
        <v>111</v>
      </c>
      <c r="J27" s="160">
        <f>N27*M27</f>
        <v>135.33999999999997</v>
      </c>
      <c r="K27" s="175" t="s">
        <v>123</v>
      </c>
      <c r="L27" s="160">
        <f>M27-J27</f>
        <v>69.720606060606059</v>
      </c>
      <c r="M27" s="161">
        <f>N27*(1-N27)/O27^2-1</f>
        <v>205.06060606060603</v>
      </c>
      <c r="N27" s="176">
        <v>0.66</v>
      </c>
      <c r="O27" s="163">
        <v>3.3000000000000002E-2</v>
      </c>
      <c r="P27" s="162">
        <f>E27</f>
        <v>0.69</v>
      </c>
      <c r="Q27" s="158">
        <f>P27*0.05</f>
        <v>3.4499999999999996E-2</v>
      </c>
      <c r="U27" s="164"/>
    </row>
    <row r="29" spans="1:21" ht="18" x14ac:dyDescent="0.35">
      <c r="A29" s="116" t="s">
        <v>107</v>
      </c>
      <c r="G29" s="118" t="s">
        <v>85</v>
      </c>
      <c r="H29" s="118" t="s">
        <v>86</v>
      </c>
      <c r="I29" s="119" t="s">
        <v>87</v>
      </c>
      <c r="J29" s="122"/>
      <c r="K29" s="118" t="s">
        <v>88</v>
      </c>
      <c r="L29" s="122"/>
      <c r="M29" s="120" t="s">
        <v>108</v>
      </c>
      <c r="N29" s="119" t="s">
        <v>89</v>
      </c>
      <c r="O29" s="118" t="s">
        <v>90</v>
      </c>
      <c r="P29" s="119" t="s">
        <v>89</v>
      </c>
      <c r="Q29" s="118" t="s">
        <v>90</v>
      </c>
    </row>
    <row r="30" spans="1:21" x14ac:dyDescent="0.3">
      <c r="A30" s="173"/>
      <c r="B30" s="117" t="s">
        <v>113</v>
      </c>
      <c r="C30" s="166" t="s">
        <v>98</v>
      </c>
      <c r="D30" s="167" t="s">
        <v>109</v>
      </c>
      <c r="E30" s="115" t="e">
        <f>'Trans. Prob.'!P5</f>
        <v>#VALUE!</v>
      </c>
      <c r="F30" s="115">
        <f ca="1">M30/SUM(M30:M32)</f>
        <v>0.99529422782591226</v>
      </c>
      <c r="G30" s="124">
        <f ca="1">RAND()</f>
        <v>0.51285326449869539</v>
      </c>
      <c r="H30" s="125" t="s">
        <v>110</v>
      </c>
      <c r="I30" s="126" t="s">
        <v>111</v>
      </c>
      <c r="J30" s="127">
        <f>64*Model!K4</f>
        <v>62.825171446920038</v>
      </c>
      <c r="K30" s="128" t="s">
        <v>112</v>
      </c>
      <c r="L30" s="127">
        <v>1</v>
      </c>
      <c r="M30" s="168">
        <f ca="1">_xlfn.GAMMA.INV(G30,J30,L30)</f>
        <v>62.747123627388874</v>
      </c>
      <c r="N30" s="130"/>
      <c r="O30" s="130"/>
      <c r="P30" s="169"/>
      <c r="Q30" s="130"/>
    </row>
    <row r="31" spans="1:21" x14ac:dyDescent="0.3">
      <c r="A31" s="117" t="s">
        <v>115</v>
      </c>
      <c r="B31" s="117" t="s">
        <v>97</v>
      </c>
      <c r="C31" s="166" t="s">
        <v>98</v>
      </c>
      <c r="D31" s="115">
        <f>IF(opt_modeltype=$E$2,E31,F31)</f>
        <v>1.2361429507509736E-2</v>
      </c>
      <c r="E31" s="115">
        <f>'Trans. Prob.'!P6</f>
        <v>1.2361429507509736E-2</v>
      </c>
      <c r="F31" s="115">
        <f>J31/SUM(J$30:J$32)</f>
        <v>1.2361429507509736E-2</v>
      </c>
      <c r="G31" s="124">
        <f ca="1">RAND()</f>
        <v>0.32751022025770271</v>
      </c>
      <c r="H31" s="125" t="s">
        <v>110</v>
      </c>
      <c r="I31" s="126" t="s">
        <v>111</v>
      </c>
      <c r="J31" s="127">
        <f>64*Model!L4</f>
        <v>0.79113148848062309</v>
      </c>
      <c r="K31" s="128" t="s">
        <v>112</v>
      </c>
      <c r="L31" s="127">
        <v>1</v>
      </c>
      <c r="M31" s="168">
        <f ca="1">_xlfn.GAMMA.INV(G31,J31,L31)</f>
        <v>0.25538509455319053</v>
      </c>
      <c r="N31" s="130"/>
      <c r="O31" s="130"/>
      <c r="P31" s="169"/>
      <c r="Q31" s="130"/>
    </row>
    <row r="32" spans="1:21" x14ac:dyDescent="0.3">
      <c r="A32" s="117" t="s">
        <v>116</v>
      </c>
      <c r="B32" s="117" t="s">
        <v>114</v>
      </c>
      <c r="C32" s="166" t="s">
        <v>98</v>
      </c>
      <c r="D32" s="115">
        <f>IF(opt_modeltype=$E$2,E32,F32)</f>
        <v>5.995266634364671E-3</v>
      </c>
      <c r="E32" s="115">
        <f>'Trans. Prob.'!P7</f>
        <v>5.995266634364671E-3</v>
      </c>
      <c r="F32" s="115">
        <f>J32/SUM(J$30:J$32)</f>
        <v>5.995266634364671E-3</v>
      </c>
      <c r="G32" s="124">
        <f ca="1">RAND()</f>
        <v>0.32763805099773635</v>
      </c>
      <c r="H32" s="125" t="s">
        <v>110</v>
      </c>
      <c r="I32" s="126" t="s">
        <v>111</v>
      </c>
      <c r="J32" s="127">
        <f>64*Model!M4</f>
        <v>0.38369706459933894</v>
      </c>
      <c r="K32" s="128" t="s">
        <v>112</v>
      </c>
      <c r="L32" s="127">
        <v>1</v>
      </c>
      <c r="M32" s="168">
        <f ca="1">_xlfn.GAMMA.INV(G32,J32,L32)</f>
        <v>4.1284633970003502E-2</v>
      </c>
      <c r="N32" s="130"/>
      <c r="O32" s="130"/>
      <c r="P32" s="169"/>
      <c r="Q32" s="130"/>
    </row>
    <row r="33" spans="1:17" x14ac:dyDescent="0.3">
      <c r="C33" s="166"/>
    </row>
    <row r="34" spans="1:17" x14ac:dyDescent="0.3">
      <c r="A34" s="173"/>
      <c r="B34" s="117" t="s">
        <v>113</v>
      </c>
      <c r="C34" s="166" t="s">
        <v>99</v>
      </c>
      <c r="D34" s="167" t="s">
        <v>109</v>
      </c>
      <c r="E34" s="115">
        <f>J34/SUM(J34:J36)</f>
        <v>0.98235415370414547</v>
      </c>
      <c r="F34" s="115">
        <f ca="1">M34/SUM(M$30:M$32)</f>
        <v>0.95604208275552882</v>
      </c>
      <c r="G34" s="124">
        <f ca="1">RAND()</f>
        <v>0.29498574639464936</v>
      </c>
      <c r="H34" s="125" t="s">
        <v>110</v>
      </c>
      <c r="I34" s="126" t="s">
        <v>111</v>
      </c>
      <c r="J34" s="127">
        <f>66*Model!W4</f>
        <v>64.835374144473619</v>
      </c>
      <c r="K34" s="128" t="s">
        <v>112</v>
      </c>
      <c r="L34" s="127">
        <v>1</v>
      </c>
      <c r="M34" s="168">
        <f ca="1">_xlfn.GAMMA.INV(G34,J34,L34)</f>
        <v>60.272519504795341</v>
      </c>
      <c r="N34" s="130"/>
      <c r="O34" s="130"/>
      <c r="P34" s="169"/>
      <c r="Q34" s="130"/>
    </row>
    <row r="35" spans="1:17" x14ac:dyDescent="0.3">
      <c r="A35" s="117" t="s">
        <v>117</v>
      </c>
      <c r="B35" s="117" t="s">
        <v>97</v>
      </c>
      <c r="C35" s="166" t="s">
        <v>99</v>
      </c>
      <c r="D35" s="115">
        <f>IF(opt_modeltype=$E$2,E35,F35)</f>
        <v>6.6421397930090924E-3</v>
      </c>
      <c r="E35" s="115">
        <f>J35/SUM(J34:J36)</f>
        <v>6.6421397930090924E-3</v>
      </c>
      <c r="F35" s="115">
        <f ca="1">M35/SUM(M$30:M$32)</f>
        <v>1.8204925924613074E-4</v>
      </c>
      <c r="G35" s="124">
        <f ca="1">RAND()</f>
        <v>0.15870705010227537</v>
      </c>
      <c r="H35" s="125" t="s">
        <v>110</v>
      </c>
      <c r="I35" s="126" t="s">
        <v>111</v>
      </c>
      <c r="J35" s="127">
        <f>66*Model!X4</f>
        <v>0.43838122633860022</v>
      </c>
      <c r="K35" s="128" t="s">
        <v>112</v>
      </c>
      <c r="L35" s="127">
        <v>1</v>
      </c>
      <c r="M35" s="168">
        <f ca="1">_xlfn.GAMMA.INV(G35,J35,L35)</f>
        <v>1.147707588050993E-2</v>
      </c>
      <c r="N35" s="130"/>
      <c r="O35" s="130"/>
      <c r="P35" s="169"/>
      <c r="Q35" s="130"/>
    </row>
    <row r="36" spans="1:17" x14ac:dyDescent="0.3">
      <c r="A36" s="117" t="s">
        <v>118</v>
      </c>
      <c r="B36" s="117" t="s">
        <v>114</v>
      </c>
      <c r="C36" s="166" t="s">
        <v>99</v>
      </c>
      <c r="D36" s="115">
        <f>IF(opt_modeltype=$E$2,E36,F36)</f>
        <v>1.100370650284521E-2</v>
      </c>
      <c r="E36" s="115">
        <f>J36/SUM(J34:J36)</f>
        <v>1.100370650284521E-2</v>
      </c>
      <c r="F36" s="115">
        <f ca="1">M36/SUM(M$30:M$32)</f>
        <v>2.7130769003874299E-2</v>
      </c>
      <c r="G36" s="124">
        <f ca="1">RAND()</f>
        <v>0.88863954719459648</v>
      </c>
      <c r="H36" s="125" t="s">
        <v>110</v>
      </c>
      <c r="I36" s="126" t="s">
        <v>111</v>
      </c>
      <c r="J36" s="127">
        <f>66*Model!Y4</f>
        <v>0.72624462918778399</v>
      </c>
      <c r="K36" s="128" t="s">
        <v>112</v>
      </c>
      <c r="L36" s="127">
        <v>1</v>
      </c>
      <c r="M36" s="168">
        <f ca="1">_xlfn.GAMMA.INV(G36,J36,L36)</f>
        <v>1.7104265946672355</v>
      </c>
      <c r="N36" s="130"/>
      <c r="O36" s="130"/>
      <c r="P36" s="169"/>
      <c r="Q36" s="130"/>
    </row>
    <row r="37" spans="1:17" x14ac:dyDescent="0.3">
      <c r="C37" s="166"/>
    </row>
    <row r="38" spans="1:17" x14ac:dyDescent="0.3">
      <c r="A38" s="117"/>
      <c r="B38" s="117" t="s">
        <v>120</v>
      </c>
      <c r="C38" s="166" t="s">
        <v>98</v>
      </c>
      <c r="D38" s="167" t="s">
        <v>109</v>
      </c>
      <c r="E38" s="115">
        <f>J38/SUM(J38:J40)</f>
        <v>0</v>
      </c>
      <c r="F38" s="115">
        <f ca="1">M38/SUM(M$34:M$36)</f>
        <v>0</v>
      </c>
      <c r="G38" s="124">
        <f ca="1">RAND()</f>
        <v>1.1029511316806406E-2</v>
      </c>
      <c r="H38" s="125" t="s">
        <v>110</v>
      </c>
      <c r="I38" s="126" t="s">
        <v>111</v>
      </c>
      <c r="J38" s="127">
        <f>64*Model!K5</f>
        <v>0</v>
      </c>
      <c r="K38" s="128" t="s">
        <v>112</v>
      </c>
      <c r="L38" s="127">
        <v>1</v>
      </c>
      <c r="M38" s="168">
        <v>0</v>
      </c>
      <c r="N38" s="130"/>
      <c r="O38" s="130"/>
      <c r="P38" s="169"/>
      <c r="Q38" s="130"/>
    </row>
    <row r="39" spans="1:17" x14ac:dyDescent="0.3">
      <c r="A39" s="117"/>
      <c r="B39" s="117" t="s">
        <v>119</v>
      </c>
      <c r="C39" s="166" t="s">
        <v>98</v>
      </c>
      <c r="D39" s="115">
        <f>IF(opt_modeltype=$E$2,E39,F39)</f>
        <v>0.97589250432210317</v>
      </c>
      <c r="E39" s="115">
        <f>J39/SUM(J38:J40)</f>
        <v>0.97589250432210317</v>
      </c>
      <c r="F39" s="115">
        <f ca="1">M39/SUM(M$38:M$40)</f>
        <v>0.99917339036704389</v>
      </c>
      <c r="G39" s="124">
        <f ca="1">RAND()</f>
        <v>0.87552659176564074</v>
      </c>
      <c r="H39" s="125" t="s">
        <v>110</v>
      </c>
      <c r="I39" s="126" t="s">
        <v>111</v>
      </c>
      <c r="J39" s="127">
        <f>64*Model!L5</f>
        <v>62.457120276614603</v>
      </c>
      <c r="K39" s="128" t="s">
        <v>112</v>
      </c>
      <c r="L39" s="127">
        <v>1</v>
      </c>
      <c r="M39" s="168">
        <f ca="1">_xlfn.GAMMA.INV(G39,J39,L39)</f>
        <v>71.655334676876876</v>
      </c>
      <c r="N39" s="130"/>
      <c r="O39" s="130"/>
      <c r="P39" s="169"/>
      <c r="Q39" s="130"/>
    </row>
    <row r="40" spans="1:17" x14ac:dyDescent="0.3">
      <c r="A40" s="117" t="s">
        <v>121</v>
      </c>
      <c r="B40" s="117" t="s">
        <v>101</v>
      </c>
      <c r="C40" s="166" t="s">
        <v>98</v>
      </c>
      <c r="D40" s="115">
        <f>IF(opt_modeltype=$E$2,E40,F40)</f>
        <v>2.4107495677896829E-2</v>
      </c>
      <c r="E40" s="115">
        <f>J40/SUM(J38:J40)</f>
        <v>2.4107495677896829E-2</v>
      </c>
      <c r="F40" s="115">
        <f ca="1">M40/SUM(M$38:M$40)</f>
        <v>8.2660963295610546E-4</v>
      </c>
      <c r="G40" s="124">
        <f ca="1">RAND()</f>
        <v>9.0001667940942109E-3</v>
      </c>
      <c r="H40" s="125" t="s">
        <v>110</v>
      </c>
      <c r="I40" s="126" t="s">
        <v>111</v>
      </c>
      <c r="J40" s="127">
        <f>64*Model!M5</f>
        <v>1.542879723385397</v>
      </c>
      <c r="K40" s="128" t="s">
        <v>112</v>
      </c>
      <c r="L40" s="127">
        <v>1</v>
      </c>
      <c r="M40" s="168">
        <f ca="1">_xlfn.GAMMA.INV(G40,J40,L40)</f>
        <v>5.9279991308457215E-2</v>
      </c>
      <c r="N40" s="130"/>
      <c r="O40" s="130"/>
      <c r="P40" s="169"/>
      <c r="Q40" s="130"/>
    </row>
    <row r="42" spans="1:17" x14ac:dyDescent="0.3">
      <c r="A42" s="117"/>
      <c r="B42" s="117" t="s">
        <v>120</v>
      </c>
      <c r="C42" s="166" t="s">
        <v>99</v>
      </c>
      <c r="D42" s="167" t="s">
        <v>109</v>
      </c>
      <c r="E42" s="115">
        <f>J42/SUM(J42:J44)</f>
        <v>0</v>
      </c>
      <c r="F42" s="115">
        <f ca="1">M42/SUM(M$38:M$40)</f>
        <v>0</v>
      </c>
      <c r="G42" s="124">
        <f ca="1">RAND()</f>
        <v>0.79379785055974195</v>
      </c>
      <c r="H42" s="125" t="s">
        <v>110</v>
      </c>
      <c r="I42" s="126" t="s">
        <v>111</v>
      </c>
      <c r="J42" s="127">
        <f>66*Model!W5</f>
        <v>0</v>
      </c>
      <c r="K42" s="128" t="s">
        <v>112</v>
      </c>
      <c r="L42" s="127">
        <v>1</v>
      </c>
      <c r="M42" s="168">
        <v>0</v>
      </c>
      <c r="N42" s="130"/>
      <c r="O42" s="130"/>
      <c r="P42" s="169"/>
      <c r="Q42" s="130"/>
    </row>
    <row r="43" spans="1:17" x14ac:dyDescent="0.3">
      <c r="A43" s="117"/>
      <c r="B43" s="117" t="s">
        <v>119</v>
      </c>
      <c r="C43" s="166" t="s">
        <v>99</v>
      </c>
      <c r="D43" s="115">
        <f>IF(opt_modeltype=$E$2,E43,F43)</f>
        <v>0.99016748859791004</v>
      </c>
      <c r="E43" s="115">
        <f>J43/SUM(J42:J44)</f>
        <v>0.99016748859791004</v>
      </c>
      <c r="F43" s="115">
        <f ca="1">M43/SUM(M$38:M$40)</f>
        <v>0.91738967488628376</v>
      </c>
      <c r="G43" s="124">
        <f ca="1">RAND()</f>
        <v>0.53801462868712191</v>
      </c>
      <c r="H43" s="125" t="s">
        <v>110</v>
      </c>
      <c r="I43" s="126" t="s">
        <v>111</v>
      </c>
      <c r="J43" s="127">
        <f>66*Model!X5</f>
        <v>65.351054247462059</v>
      </c>
      <c r="K43" s="128" t="s">
        <v>112</v>
      </c>
      <c r="L43" s="127">
        <v>1</v>
      </c>
      <c r="M43" s="168">
        <f ca="1">_xlfn.GAMMA.INV(G43,J43,L43)</f>
        <v>65.790247035041659</v>
      </c>
      <c r="N43" s="130"/>
      <c r="O43" s="130"/>
      <c r="P43" s="169"/>
      <c r="Q43" s="130"/>
    </row>
    <row r="44" spans="1:17" x14ac:dyDescent="0.3">
      <c r="A44" s="117" t="s">
        <v>122</v>
      </c>
      <c r="B44" s="117" t="s">
        <v>101</v>
      </c>
      <c r="C44" s="166" t="s">
        <v>99</v>
      </c>
      <c r="D44" s="115">
        <f>IF(opt_modeltype=$E$2,E44,F44)</f>
        <v>9.8325114020900717E-3</v>
      </c>
      <c r="E44" s="115">
        <f>J44/SUM(J42:J44)</f>
        <v>9.8325114020900717E-3</v>
      </c>
      <c r="F44" s="115">
        <f ca="1">M44/SUM(M$38:M$40)</f>
        <v>2.0052489258364302E-2</v>
      </c>
      <c r="G44" s="124">
        <f ca="1">RAND()</f>
        <v>0.87097826920645327</v>
      </c>
      <c r="H44" s="125" t="s">
        <v>110</v>
      </c>
      <c r="I44" s="126" t="s">
        <v>111</v>
      </c>
      <c r="J44" s="127">
        <f>66*Model!Y5</f>
        <v>0.64894575253794473</v>
      </c>
      <c r="K44" s="128" t="s">
        <v>112</v>
      </c>
      <c r="L44" s="127">
        <v>1</v>
      </c>
      <c r="M44" s="168">
        <f ca="1">_xlfn.GAMMA.INV(G44,J44,L44)</f>
        <v>1.4380565403015215</v>
      </c>
      <c r="N44" s="130"/>
      <c r="O44" s="130"/>
      <c r="P44" s="169"/>
      <c r="Q44" s="130"/>
    </row>
    <row r="45" spans="1:17" x14ac:dyDescent="0.3">
      <c r="D45" s="170"/>
    </row>
  </sheetData>
  <dataValidations count="2">
    <dataValidation type="list" allowBlank="1" showInputMessage="1" showErrorMessage="1" sqref="C2" xr:uid="{525445F4-F31B-4B32-A621-CDEE5296120C}">
      <formula1>$E$2:$E$3</formula1>
    </dataValidation>
    <dataValidation type="list" allowBlank="1" showInputMessage="1" showErrorMessage="1" sqref="C3" xr:uid="{CD90E1A0-A864-4C76-AE75-C11067A5DCA8}">
      <formula1>$AJ$2:$AJ$3</formula1>
    </dataValidation>
  </dataValidations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531B11-5063-4A29-8484-FBA306B2FB03}">
  <sheetPr codeName="Sheet3"/>
  <dimension ref="A1:BN10061"/>
  <sheetViews>
    <sheetView topLeftCell="A312" workbookViewId="0">
      <selection activeCell="AV1009" sqref="AV1009:BA1009"/>
    </sheetView>
  </sheetViews>
  <sheetFormatPr defaultRowHeight="14.4" x14ac:dyDescent="0.3"/>
  <cols>
    <col min="1" max="1" width="22.6640625" bestFit="1" customWidth="1"/>
    <col min="2" max="2" width="18.33203125" bestFit="1" customWidth="1"/>
    <col min="3" max="3" width="15.88671875" bestFit="1" customWidth="1"/>
    <col min="7" max="11" width="12.6640625" customWidth="1"/>
    <col min="13" max="18" width="12.6640625" customWidth="1"/>
    <col min="21" max="25" width="12.6640625" customWidth="1"/>
    <col min="27" max="32" width="12.6640625" customWidth="1"/>
    <col min="33" max="33" width="8.88671875" bestFit="1" customWidth="1"/>
    <col min="34" max="34" width="9.88671875" bestFit="1" customWidth="1"/>
    <col min="35" max="35" width="5.33203125" bestFit="1" customWidth="1"/>
    <col min="36" max="36" width="11.109375" bestFit="1" customWidth="1"/>
    <col min="37" max="37" width="18.5546875" bestFit="1" customWidth="1"/>
    <col min="40" max="40" width="17.88671875" bestFit="1" customWidth="1"/>
    <col min="42" max="42" width="12.5546875" bestFit="1" customWidth="1"/>
    <col min="43" max="43" width="15.5546875" customWidth="1"/>
    <col min="44" max="44" width="16.44140625" customWidth="1"/>
    <col min="48" max="48" width="11.5546875" style="6" bestFit="1" customWidth="1"/>
    <col min="49" max="49" width="9.109375" style="6"/>
    <col min="50" max="50" width="12.5546875" style="6" bestFit="1" customWidth="1"/>
    <col min="51" max="51" width="9.109375" style="6"/>
    <col min="52" max="52" width="11.5546875" style="6" bestFit="1" customWidth="1"/>
    <col min="53" max="53" width="9.109375" style="6"/>
    <col min="57" max="57" width="11.5546875" bestFit="1" customWidth="1"/>
    <col min="58" max="58" width="10.5546875" bestFit="1" customWidth="1"/>
    <col min="59" max="59" width="11.5546875" bestFit="1" customWidth="1"/>
  </cols>
  <sheetData>
    <row r="1" spans="1:66" ht="15.6" x14ac:dyDescent="0.3">
      <c r="A1" s="60" t="s">
        <v>34</v>
      </c>
      <c r="J1" s="60" t="s">
        <v>59</v>
      </c>
      <c r="K1" s="61"/>
      <c r="L1" s="61"/>
      <c r="M1" s="61"/>
      <c r="V1" s="60" t="s">
        <v>60</v>
      </c>
      <c r="W1" s="61"/>
      <c r="X1" s="61"/>
      <c r="Y1" s="61"/>
      <c r="Z1" s="61"/>
      <c r="AV1" s="6" t="s">
        <v>104</v>
      </c>
      <c r="AW1" s="6" t="s">
        <v>105</v>
      </c>
      <c r="AX1" s="6" t="s">
        <v>145</v>
      </c>
      <c r="AY1" s="6" t="s">
        <v>106</v>
      </c>
      <c r="AZ1" s="6" t="s">
        <v>127</v>
      </c>
      <c r="BA1" s="6" t="s">
        <v>128</v>
      </c>
    </row>
    <row r="2" spans="1:66" ht="21.6" thickBot="1" x14ac:dyDescent="0.45">
      <c r="J2" s="61"/>
      <c r="K2" s="61"/>
      <c r="L2" s="61"/>
      <c r="M2" s="61"/>
      <c r="Z2" s="61"/>
      <c r="AL2" s="75" t="s">
        <v>42</v>
      </c>
      <c r="AV2" s="192">
        <f>IC_cost</f>
        <v>59272.41411028197</v>
      </c>
      <c r="AW2" s="6">
        <f>IC_QALYs</f>
        <v>1.2535040819791805</v>
      </c>
      <c r="AX2" s="192">
        <f>CC_cost</f>
        <v>103817.77706857139</v>
      </c>
      <c r="AY2" s="6">
        <f>CC_QALYs</f>
        <v>1.3656742014909511</v>
      </c>
      <c r="AZ2" s="192">
        <f>AV2-AX2</f>
        <v>-44545.362958289421</v>
      </c>
      <c r="BA2" s="6">
        <f>AW2-AY2</f>
        <v>-0.11217011951177058</v>
      </c>
    </row>
    <row r="3" spans="1:66" ht="16.2" thickBot="1" x14ac:dyDescent="0.35">
      <c r="J3" s="62"/>
      <c r="K3" s="64" t="s">
        <v>29</v>
      </c>
      <c r="L3" s="64" t="s">
        <v>14</v>
      </c>
      <c r="M3" s="64" t="s">
        <v>35</v>
      </c>
      <c r="V3" s="62"/>
      <c r="W3" s="63" t="s">
        <v>29</v>
      </c>
      <c r="X3" s="63" t="s">
        <v>14</v>
      </c>
      <c r="Y3" s="63" t="s">
        <v>35</v>
      </c>
      <c r="Z3" s="61"/>
    </row>
    <row r="4" spans="1:66" ht="16.8" thickTop="1" thickBot="1" x14ac:dyDescent="0.35">
      <c r="J4" s="65" t="s">
        <v>29</v>
      </c>
      <c r="K4" s="66">
        <f>1-p_ffs_pd_IC-p_ffs_dead_IC</f>
        <v>0.98164330385812559</v>
      </c>
      <c r="L4" s="66">
        <f>p_ffs_pd_IC</f>
        <v>1.2361429507509736E-2</v>
      </c>
      <c r="M4" s="66">
        <f>p_ffs_dead_IC</f>
        <v>5.995266634364671E-3</v>
      </c>
      <c r="V4" s="65" t="s">
        <v>29</v>
      </c>
      <c r="W4" s="66">
        <f>1-p_ffs_pd_CC-p_ffs_dead_CC</f>
        <v>0.98235415370414569</v>
      </c>
      <c r="X4" s="66">
        <f>p_ffs_pd_CC</f>
        <v>6.6421397930090942E-3</v>
      </c>
      <c r="Y4" s="66">
        <f>p_ffs_dead_CC</f>
        <v>1.1003706502845212E-2</v>
      </c>
      <c r="Z4" s="61"/>
      <c r="AL4" s="6"/>
      <c r="AM4" s="46"/>
      <c r="AN4" s="103"/>
      <c r="AO4" s="103"/>
      <c r="AP4" s="103"/>
      <c r="AQ4" s="103"/>
      <c r="AR4" s="103"/>
      <c r="AS4" s="104"/>
    </row>
    <row r="5" spans="1:66" ht="16.8" thickTop="1" thickBot="1" x14ac:dyDescent="0.35">
      <c r="J5" s="67" t="s">
        <v>14</v>
      </c>
      <c r="K5" s="68">
        <v>0</v>
      </c>
      <c r="L5" s="68">
        <f>1-p_pd_dead_IC</f>
        <v>0.97589250432210317</v>
      </c>
      <c r="M5" s="68">
        <f>p_pd_dead_IC</f>
        <v>2.4107495677896829E-2</v>
      </c>
      <c r="V5" s="67" t="s">
        <v>14</v>
      </c>
      <c r="W5" s="68">
        <v>0</v>
      </c>
      <c r="X5" s="68">
        <f>1-p_pd_dead_CC</f>
        <v>0.99016748859790993</v>
      </c>
      <c r="Y5" s="68">
        <f>p_pd_dead_CC</f>
        <v>9.8325114020900717E-3</v>
      </c>
      <c r="Z5" s="61"/>
      <c r="AM5" s="8"/>
      <c r="AP5" s="71" t="s">
        <v>36</v>
      </c>
      <c r="AQ5" s="72" t="s">
        <v>37</v>
      </c>
      <c r="AR5" s="73" t="s">
        <v>38</v>
      </c>
      <c r="AS5" s="13"/>
    </row>
    <row r="6" spans="1:66" ht="37.200000000000003" thickTop="1" thickBot="1" x14ac:dyDescent="0.4">
      <c r="J6" s="69" t="s">
        <v>35</v>
      </c>
      <c r="K6" s="70">
        <v>0</v>
      </c>
      <c r="L6" s="70">
        <v>0</v>
      </c>
      <c r="M6" s="70">
        <v>1</v>
      </c>
      <c r="U6" s="61"/>
      <c r="V6" s="69" t="s">
        <v>35</v>
      </c>
      <c r="W6" s="70">
        <v>0</v>
      </c>
      <c r="X6" s="70">
        <v>0</v>
      </c>
      <c r="Y6" s="70">
        <v>1</v>
      </c>
      <c r="Z6" s="61"/>
      <c r="AM6" s="8"/>
      <c r="AN6" s="105" t="s">
        <v>3</v>
      </c>
      <c r="AP6" s="112">
        <f>TOTAL_COST_hc_ic</f>
        <v>59272.41411028197</v>
      </c>
      <c r="AQ6" s="25">
        <f>TOTAL_OUTCOME_hc_ic</f>
        <v>1.2535040819791805</v>
      </c>
      <c r="AR6" s="179">
        <f>AQ6*lambda-AP6</f>
        <v>66077.994087636078</v>
      </c>
      <c r="AS6" s="13"/>
    </row>
    <row r="7" spans="1:66" ht="37.200000000000003" thickTop="1" thickBot="1" x14ac:dyDescent="0.4">
      <c r="F7" s="61"/>
      <c r="L7" s="61"/>
      <c r="U7" s="61"/>
      <c r="V7" s="61"/>
      <c r="W7" s="61"/>
      <c r="X7" s="61"/>
      <c r="Y7" s="61"/>
      <c r="Z7" s="61"/>
      <c r="AM7" s="8"/>
      <c r="AN7" s="106" t="s">
        <v>4</v>
      </c>
      <c r="AP7" s="112">
        <f>TOTAL_COST_hc_cc</f>
        <v>103817.77706857139</v>
      </c>
      <c r="AQ7" s="25">
        <f>TOTAL_OUTCOME_hc_cc</f>
        <v>1.3656742014909511</v>
      </c>
      <c r="AR7" s="179">
        <f>AQ7*lambda-AP7</f>
        <v>32749.643080523703</v>
      </c>
      <c r="AS7" s="13"/>
      <c r="BC7" s="224" t="s">
        <v>148</v>
      </c>
      <c r="BD7" s="224"/>
      <c r="BE7" t="s">
        <v>149</v>
      </c>
      <c r="BH7" t="s">
        <v>153</v>
      </c>
      <c r="BK7" t="s">
        <v>151</v>
      </c>
    </row>
    <row r="8" spans="1:66" ht="16.2" thickTop="1" x14ac:dyDescent="0.3">
      <c r="F8" s="61"/>
      <c r="G8" s="61"/>
      <c r="H8" s="61"/>
      <c r="I8" s="61"/>
      <c r="J8" s="61"/>
      <c r="K8" s="61"/>
      <c r="L8" s="61"/>
      <c r="AM8" s="8"/>
      <c r="AP8" s="111"/>
      <c r="AS8" s="13"/>
      <c r="AV8" s="6" t="s">
        <v>104</v>
      </c>
      <c r="AW8" s="6" t="s">
        <v>105</v>
      </c>
      <c r="AX8" s="6" t="s">
        <v>145</v>
      </c>
      <c r="AY8" s="6" t="s">
        <v>106</v>
      </c>
      <c r="AZ8" s="6" t="s">
        <v>127</v>
      </c>
      <c r="BA8" s="6" t="s">
        <v>128</v>
      </c>
      <c r="BC8" s="6" t="s">
        <v>146</v>
      </c>
      <c r="BD8" s="6" t="s">
        <v>147</v>
      </c>
      <c r="BE8" s="6" t="s">
        <v>25</v>
      </c>
      <c r="BF8" s="6" t="s">
        <v>26</v>
      </c>
      <c r="BG8" s="6" t="s">
        <v>150</v>
      </c>
      <c r="BH8" s="6" t="s">
        <v>25</v>
      </c>
      <c r="BI8" s="6" t="s">
        <v>26</v>
      </c>
      <c r="BJ8" s="6" t="s">
        <v>150</v>
      </c>
      <c r="BK8" s="6" t="s">
        <v>152</v>
      </c>
      <c r="BL8" s="6" t="s">
        <v>25</v>
      </c>
      <c r="BM8" s="6" t="s">
        <v>26</v>
      </c>
      <c r="BN8" s="6" t="s">
        <v>150</v>
      </c>
    </row>
    <row r="9" spans="1:66" ht="16.2" thickBot="1" x14ac:dyDescent="0.35">
      <c r="F9" s="61"/>
      <c r="G9" s="61"/>
      <c r="H9" s="61"/>
      <c r="I9" s="61"/>
      <c r="J9" s="61"/>
      <c r="K9" s="61"/>
      <c r="L9" s="61"/>
      <c r="AM9" s="8"/>
      <c r="AP9" s="111"/>
      <c r="AS9" s="13"/>
      <c r="AV9">
        <v>47866.557426833446</v>
      </c>
      <c r="AW9">
        <v>1.0887228789177203</v>
      </c>
      <c r="AX9">
        <v>114525.92768572361</v>
      </c>
      <c r="AY9">
        <v>1.1914053816299655</v>
      </c>
      <c r="AZ9">
        <v>-66659.370258890165</v>
      </c>
      <c r="BA9">
        <v>-0.10268250271224511</v>
      </c>
      <c r="BC9" s="6">
        <v>0</v>
      </c>
      <c r="BD9" s="6">
        <v>0</v>
      </c>
      <c r="BE9" s="111">
        <f t="shared" ref="BE9:BE72" si="0">AW9*lambda-AV9</f>
        <v>61005.730464938591</v>
      </c>
      <c r="BF9" s="111">
        <f t="shared" ref="BF9:BF72" si="1">AY9*lambda-AX9</f>
        <v>4614.6104772729304</v>
      </c>
      <c r="BG9" s="111">
        <f t="shared" ref="BG9:BG72" si="2">BA9*lambda-AZ9</f>
        <v>56391.119987665654</v>
      </c>
      <c r="BH9">
        <f>IF(MAX(BE9:BF9)=BE9,1,0)</f>
        <v>1</v>
      </c>
      <c r="BI9">
        <f>IF(MAX(BE9:BF9)=BF9,1,0)</f>
        <v>0</v>
      </c>
      <c r="BJ9">
        <f>IF(BG9&gt;0,1,0)</f>
        <v>1</v>
      </c>
      <c r="BK9">
        <v>0</v>
      </c>
      <c r="BL9" s="193">
        <v>1</v>
      </c>
      <c r="BM9" s="193">
        <v>0</v>
      </c>
      <c r="BN9" s="193">
        <v>1</v>
      </c>
    </row>
    <row r="10" spans="1:66" ht="19.2" thickTop="1" thickBot="1" x14ac:dyDescent="0.4">
      <c r="F10" s="61"/>
      <c r="G10" s="61"/>
      <c r="H10" s="61"/>
      <c r="I10" s="61"/>
      <c r="J10" s="61"/>
      <c r="K10" s="61"/>
      <c r="L10" s="61"/>
      <c r="AM10" s="8"/>
      <c r="AN10" s="74" t="s">
        <v>39</v>
      </c>
      <c r="AP10" s="112">
        <f>AP7-AP6</f>
        <v>44545.362958289421</v>
      </c>
      <c r="AS10" s="13"/>
      <c r="AV10">
        <v>49483.616136406665</v>
      </c>
      <c r="AW10">
        <v>1.0842166600195582</v>
      </c>
      <c r="AX10">
        <v>76699.57417491464</v>
      </c>
      <c r="AY10">
        <v>1.1859887115875571</v>
      </c>
      <c r="AZ10">
        <v>-27215.958038507975</v>
      </c>
      <c r="BA10">
        <v>-0.10177205156799896</v>
      </c>
      <c r="BC10" s="6">
        <v>-3000</v>
      </c>
      <c r="BD10" s="6">
        <v>-0.1</v>
      </c>
      <c r="BE10" s="111">
        <f t="shared" si="0"/>
        <v>58938.049865549154</v>
      </c>
      <c r="BF10" s="111">
        <f t="shared" si="1"/>
        <v>41899.296983841079</v>
      </c>
      <c r="BG10" s="111">
        <f t="shared" si="2"/>
        <v>17038.752881708082</v>
      </c>
      <c r="BH10">
        <f t="shared" ref="BH10:BH73" si="3">IF(MAX(BE10:BF10)=BE10,1,0)</f>
        <v>1</v>
      </c>
      <c r="BI10">
        <f t="shared" ref="BI10:BI73" si="4">IF(MAX(BE10:BF10)=BF10,1,0)</f>
        <v>0</v>
      </c>
      <c r="BJ10">
        <f t="shared" ref="BJ10:BJ73" si="5">IF(BG10&gt;0,1,0)</f>
        <v>1</v>
      </c>
      <c r="BK10">
        <v>100</v>
      </c>
      <c r="BL10" s="193">
        <v>1</v>
      </c>
      <c r="BM10" s="193">
        <v>0</v>
      </c>
      <c r="BN10" s="193">
        <v>1</v>
      </c>
    </row>
    <row r="11" spans="1:66" ht="15" thickTop="1" x14ac:dyDescent="0.3">
      <c r="AM11" s="8"/>
      <c r="AP11" t="s">
        <v>40</v>
      </c>
      <c r="AQ11" s="25">
        <f>AQ7-AQ6</f>
        <v>0.11217011951177058</v>
      </c>
      <c r="AR11" t="s">
        <v>69</v>
      </c>
      <c r="AS11" s="13"/>
      <c r="AV11">
        <v>56210.359951648199</v>
      </c>
      <c r="AW11">
        <v>1.1089152892289147</v>
      </c>
      <c r="AX11">
        <v>78993.268981711139</v>
      </c>
      <c r="AY11">
        <v>1.2146216233088709</v>
      </c>
      <c r="AZ11">
        <v>-22782.90903006294</v>
      </c>
      <c r="BA11">
        <v>-0.10570633407995622</v>
      </c>
      <c r="BC11" s="6">
        <v>-6000</v>
      </c>
      <c r="BD11" s="6">
        <v>-0.2</v>
      </c>
      <c r="BE11" s="111">
        <f t="shared" si="0"/>
        <v>54681.168971243264</v>
      </c>
      <c r="BF11" s="111">
        <f t="shared" si="1"/>
        <v>42468.893349175953</v>
      </c>
      <c r="BG11" s="111">
        <f t="shared" si="2"/>
        <v>12212.275622067318</v>
      </c>
      <c r="BH11">
        <f t="shared" si="3"/>
        <v>1</v>
      </c>
      <c r="BI11">
        <f t="shared" si="4"/>
        <v>0</v>
      </c>
      <c r="BJ11">
        <f t="shared" si="5"/>
        <v>1</v>
      </c>
      <c r="BK11">
        <v>200</v>
      </c>
      <c r="BL11" s="193">
        <v>1</v>
      </c>
      <c r="BM11" s="193">
        <v>0</v>
      </c>
      <c r="BN11" s="193">
        <v>1</v>
      </c>
    </row>
    <row r="12" spans="1:66" ht="15" thickBot="1" x14ac:dyDescent="0.35">
      <c r="AM12" s="8"/>
      <c r="AS12" s="13"/>
      <c r="AV12">
        <v>53175.110866593459</v>
      </c>
      <c r="AW12">
        <v>1.1649093997708615</v>
      </c>
      <c r="AX12">
        <v>76638.919953082208</v>
      </c>
      <c r="AY12">
        <v>1.273602917361397</v>
      </c>
      <c r="AZ12">
        <v>-23463.809086488749</v>
      </c>
      <c r="BA12">
        <v>-0.10869351759053547</v>
      </c>
      <c r="BC12" s="6">
        <v>-7500</v>
      </c>
      <c r="BD12" s="6">
        <v>-0.25</v>
      </c>
      <c r="BE12" s="111">
        <f t="shared" si="0"/>
        <v>63315.82911049269</v>
      </c>
      <c r="BF12" s="111">
        <f t="shared" si="1"/>
        <v>50721.37178305749</v>
      </c>
      <c r="BG12" s="111">
        <f t="shared" si="2"/>
        <v>12594.457327435202</v>
      </c>
      <c r="BH12">
        <f t="shared" si="3"/>
        <v>1</v>
      </c>
      <c r="BI12">
        <f t="shared" si="4"/>
        <v>0</v>
      </c>
      <c r="BJ12">
        <f t="shared" si="5"/>
        <v>1</v>
      </c>
      <c r="BK12">
        <v>300</v>
      </c>
      <c r="BL12" s="193">
        <v>1</v>
      </c>
      <c r="BM12" s="193">
        <v>0</v>
      </c>
      <c r="BN12" s="193">
        <v>1</v>
      </c>
    </row>
    <row r="13" spans="1:66" ht="19.2" thickTop="1" thickBot="1" x14ac:dyDescent="0.4">
      <c r="AM13" s="8"/>
      <c r="AN13" s="74" t="s">
        <v>41</v>
      </c>
      <c r="AP13" s="111">
        <f>AP10/AQ11</f>
        <v>397123.25485768111</v>
      </c>
      <c r="AQ13" t="s">
        <v>70</v>
      </c>
      <c r="AS13" s="13"/>
      <c r="AV13">
        <v>71521.794938886072</v>
      </c>
      <c r="AW13">
        <v>1.1175151781500803</v>
      </c>
      <c r="AX13">
        <v>80580.125806462325</v>
      </c>
      <c r="AY13">
        <v>1.2178001442970086</v>
      </c>
      <c r="AZ13">
        <v>-9058.3308675762528</v>
      </c>
      <c r="BA13">
        <v>-0.10028496614692828</v>
      </c>
      <c r="BC13" s="6">
        <v>-15000</v>
      </c>
      <c r="BD13" s="6">
        <v>-0.5</v>
      </c>
      <c r="BE13" s="111">
        <f t="shared" si="0"/>
        <v>40229.722876121959</v>
      </c>
      <c r="BF13" s="111">
        <f t="shared" si="1"/>
        <v>41199.888623238527</v>
      </c>
      <c r="BG13" s="111">
        <f t="shared" si="2"/>
        <v>-970.16574711657449</v>
      </c>
      <c r="BH13">
        <f t="shared" si="3"/>
        <v>0</v>
      </c>
      <c r="BI13">
        <f t="shared" si="4"/>
        <v>1</v>
      </c>
      <c r="BJ13">
        <f t="shared" si="5"/>
        <v>0</v>
      </c>
      <c r="BK13">
        <v>400</v>
      </c>
      <c r="BL13" s="193">
        <v>1</v>
      </c>
      <c r="BM13" s="193">
        <v>0</v>
      </c>
      <c r="BN13" s="193">
        <v>1</v>
      </c>
    </row>
    <row r="14" spans="1:66" ht="15" thickTop="1" x14ac:dyDescent="0.3">
      <c r="AM14" s="8"/>
      <c r="AS14" s="13"/>
      <c r="AV14">
        <v>48756.44057826123</v>
      </c>
      <c r="AW14">
        <v>1.207571341588477</v>
      </c>
      <c r="AX14">
        <v>79262.867405905694</v>
      </c>
      <c r="AY14">
        <v>1.318539302320159</v>
      </c>
      <c r="AZ14">
        <v>-30506.426827644464</v>
      </c>
      <c r="BA14">
        <v>-0.11096796073168202</v>
      </c>
      <c r="BC14" s="6">
        <v>-22500</v>
      </c>
      <c r="BD14" s="6">
        <v>-0.75</v>
      </c>
      <c r="BE14" s="111">
        <f t="shared" si="0"/>
        <v>72000.693580586478</v>
      </c>
      <c r="BF14" s="111">
        <f t="shared" si="1"/>
        <v>52591.06282611021</v>
      </c>
      <c r="BG14" s="111">
        <f t="shared" si="2"/>
        <v>19409.63075447626</v>
      </c>
      <c r="BH14">
        <f t="shared" si="3"/>
        <v>1</v>
      </c>
      <c r="BI14">
        <f t="shared" si="4"/>
        <v>0</v>
      </c>
      <c r="BJ14">
        <f t="shared" si="5"/>
        <v>1</v>
      </c>
      <c r="BK14">
        <v>500</v>
      </c>
      <c r="BL14" s="193">
        <v>1</v>
      </c>
      <c r="BM14" s="193">
        <v>0</v>
      </c>
      <c r="BN14" s="193">
        <v>1</v>
      </c>
    </row>
    <row r="15" spans="1:66" ht="15" thickBot="1" x14ac:dyDescent="0.35">
      <c r="AM15" s="11"/>
      <c r="AN15" s="14"/>
      <c r="AO15" s="14"/>
      <c r="AP15" s="14"/>
      <c r="AQ15" s="14"/>
      <c r="AR15" s="14"/>
      <c r="AS15" s="15"/>
      <c r="AV15">
        <v>53615.052351257582</v>
      </c>
      <c r="AW15">
        <v>1.1351117408136646</v>
      </c>
      <c r="AX15">
        <v>78953.28757491149</v>
      </c>
      <c r="AY15">
        <v>1.2417690855472483</v>
      </c>
      <c r="AZ15">
        <v>-25338.235223653908</v>
      </c>
      <c r="BA15">
        <v>-0.10665734473358368</v>
      </c>
      <c r="BC15" s="6">
        <v>-30000</v>
      </c>
      <c r="BD15" s="6">
        <v>-1</v>
      </c>
      <c r="BE15" s="111">
        <f t="shared" si="0"/>
        <v>59896.121730108884</v>
      </c>
      <c r="BF15" s="111">
        <f t="shared" si="1"/>
        <v>45223.620979813335</v>
      </c>
      <c r="BG15" s="111">
        <f t="shared" si="2"/>
        <v>14672.50075029554</v>
      </c>
      <c r="BH15">
        <f t="shared" si="3"/>
        <v>1</v>
      </c>
      <c r="BI15">
        <f t="shared" si="4"/>
        <v>0</v>
      </c>
      <c r="BJ15">
        <f t="shared" si="5"/>
        <v>1</v>
      </c>
      <c r="BK15">
        <v>600</v>
      </c>
      <c r="BL15" s="193">
        <v>1</v>
      </c>
      <c r="BM15" s="193">
        <v>0</v>
      </c>
      <c r="BN15" s="193">
        <v>1</v>
      </c>
    </row>
    <row r="16" spans="1:66" x14ac:dyDescent="0.3">
      <c r="AV16">
        <v>63095.303326490481</v>
      </c>
      <c r="AW16">
        <v>1.0652229741495338</v>
      </c>
      <c r="AX16">
        <v>79901.790019283202</v>
      </c>
      <c r="AY16">
        <v>1.1681137341563195</v>
      </c>
      <c r="AZ16">
        <v>-16806.486692792721</v>
      </c>
      <c r="BA16">
        <v>-0.10289076000678565</v>
      </c>
      <c r="BE16" s="111">
        <f t="shared" si="0"/>
        <v>43426.994088462903</v>
      </c>
      <c r="BF16" s="111">
        <f t="shared" si="1"/>
        <v>36909.583396348738</v>
      </c>
      <c r="BG16" s="111">
        <f t="shared" si="2"/>
        <v>6517.4106921141556</v>
      </c>
      <c r="BH16">
        <f t="shared" si="3"/>
        <v>1</v>
      </c>
      <c r="BI16">
        <f t="shared" si="4"/>
        <v>0</v>
      </c>
      <c r="BJ16">
        <f t="shared" si="5"/>
        <v>1</v>
      </c>
      <c r="BK16">
        <v>700</v>
      </c>
      <c r="BL16" s="193">
        <v>1</v>
      </c>
      <c r="BM16" s="193">
        <v>0</v>
      </c>
      <c r="BN16" s="193">
        <v>1</v>
      </c>
    </row>
    <row r="17" spans="1:66" x14ac:dyDescent="0.3">
      <c r="AV17">
        <v>53050.394267347452</v>
      </c>
      <c r="AW17">
        <v>1.1038721779647251</v>
      </c>
      <c r="AX17">
        <v>76644.868587463949</v>
      </c>
      <c r="AY17">
        <v>1.2071526174264757</v>
      </c>
      <c r="AZ17">
        <v>-23594.474320116497</v>
      </c>
      <c r="BA17">
        <v>-0.10328043946175058</v>
      </c>
      <c r="BE17" s="111">
        <f t="shared" si="0"/>
        <v>57336.82352912506</v>
      </c>
      <c r="BF17" s="111">
        <f t="shared" si="1"/>
        <v>44070.393155183629</v>
      </c>
      <c r="BG17" s="111">
        <f t="shared" si="2"/>
        <v>13266.430373941439</v>
      </c>
      <c r="BH17">
        <f t="shared" si="3"/>
        <v>1</v>
      </c>
      <c r="BI17">
        <f t="shared" si="4"/>
        <v>0</v>
      </c>
      <c r="BJ17">
        <f t="shared" si="5"/>
        <v>1</v>
      </c>
      <c r="BK17">
        <v>800</v>
      </c>
      <c r="BL17" s="193">
        <v>1</v>
      </c>
      <c r="BM17" s="193">
        <v>0</v>
      </c>
      <c r="BN17" s="193">
        <v>1</v>
      </c>
    </row>
    <row r="18" spans="1:66" ht="15" thickBot="1" x14ac:dyDescent="0.35">
      <c r="AV18">
        <v>48262.829846154571</v>
      </c>
      <c r="AW18">
        <v>1.1664043727107316</v>
      </c>
      <c r="AX18">
        <v>80231.87052314906</v>
      </c>
      <c r="AY18">
        <v>1.271379948337559</v>
      </c>
      <c r="AZ18">
        <v>-31969.040676994489</v>
      </c>
      <c r="BA18">
        <v>-0.10497557562682736</v>
      </c>
      <c r="BE18" s="111">
        <f t="shared" si="0"/>
        <v>68377.607424918591</v>
      </c>
      <c r="BF18" s="111">
        <f t="shared" si="1"/>
        <v>46906.124310606843</v>
      </c>
      <c r="BG18" s="111">
        <f t="shared" si="2"/>
        <v>21471.483114311755</v>
      </c>
      <c r="BH18">
        <f t="shared" si="3"/>
        <v>1</v>
      </c>
      <c r="BI18">
        <f t="shared" si="4"/>
        <v>0</v>
      </c>
      <c r="BJ18">
        <f t="shared" si="5"/>
        <v>1</v>
      </c>
      <c r="BK18">
        <v>900</v>
      </c>
      <c r="BL18" s="193">
        <v>1</v>
      </c>
      <c r="BM18" s="193">
        <v>0</v>
      </c>
      <c r="BN18" s="193">
        <v>1</v>
      </c>
    </row>
    <row r="19" spans="1:66" ht="18.600000000000001" thickBot="1" x14ac:dyDescent="0.4">
      <c r="F19" s="234" t="s">
        <v>64</v>
      </c>
      <c r="G19" s="235"/>
      <c r="H19" s="235"/>
      <c r="I19" s="235"/>
      <c r="J19" s="235"/>
      <c r="K19" s="235"/>
      <c r="L19" s="235"/>
      <c r="M19" s="235"/>
      <c r="N19" s="235"/>
      <c r="O19" s="235"/>
      <c r="P19" s="235"/>
      <c r="Q19" s="235"/>
      <c r="R19" s="236"/>
      <c r="U19" s="237" t="s">
        <v>65</v>
      </c>
      <c r="V19" s="238"/>
      <c r="W19" s="238"/>
      <c r="X19" s="238"/>
      <c r="Y19" s="238"/>
      <c r="Z19" s="238"/>
      <c r="AA19" s="238"/>
      <c r="AB19" s="238"/>
      <c r="AC19" s="238"/>
      <c r="AD19" s="238"/>
      <c r="AE19" s="238"/>
      <c r="AF19" s="239"/>
      <c r="AV19">
        <v>47224.463047783211</v>
      </c>
      <c r="AW19">
        <v>1.1187939236780897</v>
      </c>
      <c r="AX19">
        <v>78309.099027926495</v>
      </c>
      <c r="AY19">
        <v>1.2217296934926842</v>
      </c>
      <c r="AZ19">
        <v>-31084.635980143285</v>
      </c>
      <c r="BA19">
        <v>-0.10293576981459451</v>
      </c>
      <c r="BE19" s="111">
        <f t="shared" si="0"/>
        <v>64654.929320025767</v>
      </c>
      <c r="BF19" s="111">
        <f t="shared" si="1"/>
        <v>43863.870321341921</v>
      </c>
      <c r="BG19" s="111">
        <f t="shared" si="2"/>
        <v>20791.058998683831</v>
      </c>
      <c r="BH19">
        <f t="shared" si="3"/>
        <v>1</v>
      </c>
      <c r="BI19">
        <f t="shared" si="4"/>
        <v>0</v>
      </c>
      <c r="BJ19">
        <f t="shared" si="5"/>
        <v>1</v>
      </c>
      <c r="BK19">
        <v>1000</v>
      </c>
      <c r="BL19" s="193">
        <v>1</v>
      </c>
      <c r="BM19" s="193">
        <v>0</v>
      </c>
      <c r="BN19" s="193">
        <v>1</v>
      </c>
    </row>
    <row r="20" spans="1:66" ht="16.2" thickBot="1" x14ac:dyDescent="0.35">
      <c r="I20" s="240" t="s">
        <v>43</v>
      </c>
      <c r="J20" s="241"/>
      <c r="K20" s="242"/>
      <c r="M20" s="243" t="s">
        <v>36</v>
      </c>
      <c r="N20" s="244"/>
      <c r="O20" s="245"/>
      <c r="P20" s="246" t="s">
        <v>37</v>
      </c>
      <c r="Q20" s="247"/>
      <c r="R20" s="248"/>
      <c r="W20" s="240" t="s">
        <v>43</v>
      </c>
      <c r="X20" s="241"/>
      <c r="Y20" s="242"/>
      <c r="AA20" s="249" t="s">
        <v>36</v>
      </c>
      <c r="AB20" s="250"/>
      <c r="AC20" s="251"/>
      <c r="AD20" s="252" t="s">
        <v>37</v>
      </c>
      <c r="AE20" s="253"/>
      <c r="AF20" s="254"/>
      <c r="AV20">
        <v>54707.696654163803</v>
      </c>
      <c r="AW20">
        <v>1.1398468375398068</v>
      </c>
      <c r="AX20">
        <v>81585.818578029997</v>
      </c>
      <c r="AY20">
        <v>1.2439745106246369</v>
      </c>
      <c r="AZ20">
        <v>-26878.121923866194</v>
      </c>
      <c r="BA20">
        <v>-0.10412767308483017</v>
      </c>
      <c r="BE20" s="111">
        <f t="shared" si="0"/>
        <v>59276.98709981687</v>
      </c>
      <c r="BF20" s="111">
        <f t="shared" si="1"/>
        <v>42811.632484433692</v>
      </c>
      <c r="BG20" s="111">
        <f t="shared" si="2"/>
        <v>16465.354615383178</v>
      </c>
      <c r="BH20">
        <f t="shared" si="3"/>
        <v>1</v>
      </c>
      <c r="BI20">
        <f t="shared" si="4"/>
        <v>0</v>
      </c>
      <c r="BJ20">
        <f t="shared" si="5"/>
        <v>1</v>
      </c>
      <c r="BK20">
        <v>1500</v>
      </c>
      <c r="BL20" s="193">
        <v>1</v>
      </c>
      <c r="BM20" s="193">
        <v>0</v>
      </c>
      <c r="BN20" s="193">
        <v>1</v>
      </c>
    </row>
    <row r="21" spans="1:66" s="6" customFormat="1" ht="32.4" thickTop="1" thickBot="1" x14ac:dyDescent="0.35">
      <c r="A21" s="63" t="s">
        <v>43</v>
      </c>
      <c r="B21" s="63" t="s">
        <v>3</v>
      </c>
      <c r="C21" s="63" t="s">
        <v>4</v>
      </c>
      <c r="F21" s="63" t="s">
        <v>44</v>
      </c>
      <c r="G21" s="63" t="s">
        <v>45</v>
      </c>
      <c r="H21" s="63" t="s">
        <v>216</v>
      </c>
      <c r="I21" s="63" t="s">
        <v>157</v>
      </c>
      <c r="J21" s="63" t="s">
        <v>215</v>
      </c>
      <c r="K21" s="63" t="s">
        <v>35</v>
      </c>
      <c r="L21" s="100" t="s">
        <v>46</v>
      </c>
      <c r="M21" s="101" t="s">
        <v>157</v>
      </c>
      <c r="N21" s="101" t="s">
        <v>215</v>
      </c>
      <c r="O21" s="101" t="s">
        <v>35</v>
      </c>
      <c r="P21" s="102" t="s">
        <v>157</v>
      </c>
      <c r="Q21" s="102" t="s">
        <v>215</v>
      </c>
      <c r="R21" s="102" t="s">
        <v>35</v>
      </c>
      <c r="U21" s="63" t="s">
        <v>44</v>
      </c>
      <c r="V21" s="63" t="s">
        <v>45</v>
      </c>
      <c r="W21" s="63" t="s">
        <v>157</v>
      </c>
      <c r="X21" s="63" t="s">
        <v>215</v>
      </c>
      <c r="Y21" s="63" t="s">
        <v>35</v>
      </c>
      <c r="Z21" s="100" t="s">
        <v>46</v>
      </c>
      <c r="AA21" s="101" t="s">
        <v>157</v>
      </c>
      <c r="AB21" s="101" t="s">
        <v>215</v>
      </c>
      <c r="AC21" s="101" t="s">
        <v>35</v>
      </c>
      <c r="AD21" s="102" t="s">
        <v>157</v>
      </c>
      <c r="AE21" s="102" t="s">
        <v>215</v>
      </c>
      <c r="AF21" s="102" t="s">
        <v>35</v>
      </c>
      <c r="AG21" s="6" t="s">
        <v>127</v>
      </c>
      <c r="AH21" s="6" t="s">
        <v>128</v>
      </c>
      <c r="AI21" s="6" t="s">
        <v>129</v>
      </c>
      <c r="AJ21" s="6" t="s">
        <v>130</v>
      </c>
      <c r="AK21" s="6" t="s">
        <v>131</v>
      </c>
      <c r="AU21"/>
      <c r="AV21">
        <v>49559.312113334112</v>
      </c>
      <c r="AW21">
        <v>1.0961095255213738</v>
      </c>
      <c r="AX21">
        <v>86435.650676207588</v>
      </c>
      <c r="AY21">
        <v>1.2020954311656067</v>
      </c>
      <c r="AZ21">
        <v>-36876.338562873476</v>
      </c>
      <c r="BA21">
        <v>-0.10598590564423294</v>
      </c>
      <c r="BE21" s="111">
        <f t="shared" si="0"/>
        <v>60051.640438803261</v>
      </c>
      <c r="BF21" s="111">
        <f t="shared" si="1"/>
        <v>33773.892440353084</v>
      </c>
      <c r="BG21" s="111">
        <f t="shared" si="2"/>
        <v>26277.747998450184</v>
      </c>
      <c r="BH21">
        <f t="shared" si="3"/>
        <v>1</v>
      </c>
      <c r="BI21">
        <f t="shared" si="4"/>
        <v>0</v>
      </c>
      <c r="BJ21">
        <f t="shared" si="5"/>
        <v>1</v>
      </c>
      <c r="BK21" s="6">
        <v>2000</v>
      </c>
      <c r="BL21" s="194">
        <v>1</v>
      </c>
      <c r="BM21" s="194">
        <v>0</v>
      </c>
      <c r="BN21" s="194">
        <v>1</v>
      </c>
    </row>
    <row r="22" spans="1:66" ht="16.8" thickTop="1" thickBot="1" x14ac:dyDescent="0.35">
      <c r="A22" s="65" t="s">
        <v>61</v>
      </c>
      <c r="B22" s="78">
        <f>'Trans. Prob.'!P6</f>
        <v>1.2361429507509736E-2</v>
      </c>
      <c r="C22" s="78">
        <f>'Trans. Prob.'!Q6</f>
        <v>6.6421397930090942E-3</v>
      </c>
      <c r="F22" s="110">
        <f>0/52</f>
        <v>0</v>
      </c>
      <c r="G22" s="6">
        <v>1</v>
      </c>
      <c r="H22" s="219">
        <f>I22+J22</f>
        <v>1</v>
      </c>
      <c r="I22" s="2">
        <v>1</v>
      </c>
      <c r="J22" s="2">
        <v>0</v>
      </c>
      <c r="K22" s="2">
        <v>0</v>
      </c>
      <c r="L22" s="79">
        <v>1</v>
      </c>
      <c r="M22" s="80">
        <f t="shared" ref="M22:M85" si="6">c_ffs_IC*I22*L22</f>
        <v>748.55</v>
      </c>
      <c r="N22" s="80">
        <f t="shared" ref="N22:N85" si="7">c_pd_IC*J22*L22</f>
        <v>0</v>
      </c>
      <c r="O22" s="80">
        <f t="shared" ref="O22:O85" si="8">c_dead_IC*K22*L22</f>
        <v>0</v>
      </c>
      <c r="P22" s="81">
        <f t="shared" ref="P22:P85" si="9">u_ffs*I22*L22</f>
        <v>1.7115384615384616E-2</v>
      </c>
      <c r="Q22" s="81">
        <f t="shared" ref="Q22:Q85" si="10">u_pd*J22*L22</f>
        <v>0</v>
      </c>
      <c r="R22" s="81">
        <f t="shared" ref="R22:R85" si="11">u_dead*K22*L22</f>
        <v>0</v>
      </c>
      <c r="U22" s="110">
        <f>0/52</f>
        <v>0</v>
      </c>
      <c r="V22" s="6">
        <v>1</v>
      </c>
      <c r="W22" s="2">
        <v>1</v>
      </c>
      <c r="X22" s="2">
        <v>0</v>
      </c>
      <c r="Y22" s="2">
        <v>0</v>
      </c>
      <c r="Z22" s="79">
        <v>1</v>
      </c>
      <c r="AA22" s="80">
        <f t="shared" ref="AA22:AA85" si="12">c_ffs_CC*W22*Z22</f>
        <v>1192.6799999999998</v>
      </c>
      <c r="AB22" s="80">
        <f t="shared" ref="AB22:AB85" si="13">c_pd_CC*X22*Z22</f>
        <v>0</v>
      </c>
      <c r="AC22" s="80">
        <f t="shared" ref="AC22:AC85" si="14">u_dead*Y22*Z22</f>
        <v>0</v>
      </c>
      <c r="AD22" s="81">
        <f t="shared" ref="AD22:AD85" si="15">u_ffs*W22*Z22</f>
        <v>1.7115384615384616E-2</v>
      </c>
      <c r="AE22" s="81">
        <f t="shared" ref="AE22:AE85" si="16">u_pd*X22*Z22</f>
        <v>0</v>
      </c>
      <c r="AF22" s="81">
        <f t="shared" ref="AF22:AF85" si="17">u_dead*Y22*Z22</f>
        <v>0</v>
      </c>
      <c r="AG22" s="25">
        <f>SUM(AA22:AC22)-SUM(M22:O22)</f>
        <v>444.12999999999988</v>
      </c>
      <c r="AH22" s="25">
        <f>SUM(AD22:AF22)-SUM(P22:R22)</f>
        <v>0</v>
      </c>
      <c r="AI22">
        <f t="shared" ref="AI22:AI85" si="18">(AH22*lambda)-AG22</f>
        <v>-444.12999999999988</v>
      </c>
      <c r="AJ22">
        <f>(SUM(AD22:AF22)-SUM(P22:R22)-((SUM(AA22:AC22)-SUM(M22:O22))/lambda))*0.5</f>
        <v>-2.2206499999999994E-3</v>
      </c>
      <c r="AK22">
        <f>$AJ$22</f>
        <v>-2.2206499999999994E-3</v>
      </c>
      <c r="AV22">
        <v>52283.599794887603</v>
      </c>
      <c r="AW22">
        <v>1.0793871322465538</v>
      </c>
      <c r="AX22">
        <v>78064.708419705668</v>
      </c>
      <c r="AY22">
        <v>1.1793918025615742</v>
      </c>
      <c r="AZ22">
        <v>-25781.108624818065</v>
      </c>
      <c r="BA22">
        <v>-0.10000467031502036</v>
      </c>
      <c r="BE22" s="111">
        <f t="shared" si="0"/>
        <v>55655.113429767778</v>
      </c>
      <c r="BF22" s="111">
        <f t="shared" si="1"/>
        <v>39874.471836451747</v>
      </c>
      <c r="BG22" s="111">
        <f t="shared" si="2"/>
        <v>15780.64159331603</v>
      </c>
      <c r="BH22">
        <f t="shared" si="3"/>
        <v>1</v>
      </c>
      <c r="BI22">
        <f t="shared" si="4"/>
        <v>0</v>
      </c>
      <c r="BJ22">
        <f t="shared" si="5"/>
        <v>1</v>
      </c>
      <c r="BK22">
        <v>2500</v>
      </c>
      <c r="BL22" s="193">
        <v>1</v>
      </c>
      <c r="BM22" s="193">
        <v>0</v>
      </c>
      <c r="BN22" s="193">
        <v>1</v>
      </c>
    </row>
    <row r="23" spans="1:66" ht="16.2" thickBot="1" x14ac:dyDescent="0.35">
      <c r="A23" s="82" t="s">
        <v>62</v>
      </c>
      <c r="B23" s="83">
        <f>'Trans. Prob.'!P7</f>
        <v>5.995266634364671E-3</v>
      </c>
      <c r="C23" s="83">
        <f>'Trans. Prob.'!Q7</f>
        <v>1.1003706502845212E-2</v>
      </c>
      <c r="F23" s="110">
        <f>1/52</f>
        <v>1.9230769230769232E-2</v>
      </c>
      <c r="G23" s="6">
        <v>2</v>
      </c>
      <c r="H23" s="219">
        <f t="shared" ref="H23:H86" si="19">I23+J23</f>
        <v>0.99400473336563533</v>
      </c>
      <c r="I23" s="2">
        <f t="array" ref="I23:K23">MMULT($I22:$K22,$K$4:$M$6)</f>
        <v>0.98164330385812559</v>
      </c>
      <c r="J23" s="2">
        <v>1.2361429507509736E-2</v>
      </c>
      <c r="K23" s="2">
        <v>5.995266634364671E-3</v>
      </c>
      <c r="L23" s="79">
        <v>1</v>
      </c>
      <c r="M23" s="80">
        <f t="shared" si="6"/>
        <v>734.80909510299989</v>
      </c>
      <c r="N23" s="80">
        <f t="shared" si="7"/>
        <v>9.2531480578464116</v>
      </c>
      <c r="O23" s="80">
        <f t="shared" si="8"/>
        <v>0</v>
      </c>
      <c r="P23" s="81">
        <f t="shared" si="9"/>
        <v>1.680120270064869E-2</v>
      </c>
      <c r="Q23" s="81">
        <f t="shared" si="10"/>
        <v>1.6402666077272533E-4</v>
      </c>
      <c r="R23" s="81">
        <f t="shared" si="11"/>
        <v>0</v>
      </c>
      <c r="U23" s="110">
        <f>1/52</f>
        <v>1.9230769230769232E-2</v>
      </c>
      <c r="V23" s="6">
        <v>2</v>
      </c>
      <c r="W23" s="2">
        <f t="array" ref="W23:Y23">MMULT($W22:$Y22,$W$4:$Y$6)</f>
        <v>0.98235415370414569</v>
      </c>
      <c r="X23" s="2">
        <v>6.6421397930090942E-3</v>
      </c>
      <c r="Y23" s="2">
        <v>1.1003706502845212E-2</v>
      </c>
      <c r="Z23" s="79">
        <v>1</v>
      </c>
      <c r="AA23" s="80">
        <f t="shared" si="12"/>
        <v>1171.6341520398603</v>
      </c>
      <c r="AB23" s="80">
        <f t="shared" si="13"/>
        <v>7.9219472883260851</v>
      </c>
      <c r="AC23" s="80">
        <f t="shared" si="14"/>
        <v>0</v>
      </c>
      <c r="AD23" s="81">
        <f t="shared" si="15"/>
        <v>1.6813369169167109E-2</v>
      </c>
      <c r="AE23" s="81">
        <f t="shared" si="16"/>
        <v>8.8136085714928358E-5</v>
      </c>
      <c r="AF23" s="81">
        <f t="shared" si="17"/>
        <v>0</v>
      </c>
      <c r="AG23" s="25">
        <f t="shared" ref="AG23:AG86" si="20">SUM(AA23:AC23)-SUM(M23:O23)</f>
        <v>435.49385616734003</v>
      </c>
      <c r="AH23" s="25">
        <f t="shared" ref="AH23:AH86" si="21">SUM(AD23:AF23)-SUM(P23:R23)</f>
        <v>-6.3724106539379127E-5</v>
      </c>
      <c r="AI23">
        <f t="shared" si="18"/>
        <v>-441.86626682127792</v>
      </c>
      <c r="AJ23">
        <f t="shared" ref="AJ23:AJ85" si="22">(SUM(AD23:AF23)-SUM(P23:R23)-((SUM(AA23:AC23)-SUM(M23:O23))/lambda))*0.5</f>
        <v>-2.2093313341063898E-3</v>
      </c>
      <c r="AK23">
        <f>$AJ$23</f>
        <v>-2.2093313341063898E-3</v>
      </c>
      <c r="AV23">
        <v>49143.126230501293</v>
      </c>
      <c r="AW23">
        <v>1.1274806428215172</v>
      </c>
      <c r="AX23">
        <v>77259.036050774594</v>
      </c>
      <c r="AY23">
        <v>1.226526404431876</v>
      </c>
      <c r="AZ23">
        <v>-28115.9098202733</v>
      </c>
      <c r="BA23">
        <v>-9.9045761610358829E-2</v>
      </c>
      <c r="BE23" s="111">
        <f t="shared" si="0"/>
        <v>63604.938051650417</v>
      </c>
      <c r="BF23" s="111">
        <f t="shared" si="1"/>
        <v>45393.604392413006</v>
      </c>
      <c r="BG23" s="111">
        <f t="shared" si="2"/>
        <v>18211.333659237418</v>
      </c>
      <c r="BH23">
        <f t="shared" si="3"/>
        <v>1</v>
      </c>
      <c r="BI23">
        <f t="shared" si="4"/>
        <v>0</v>
      </c>
      <c r="BJ23">
        <f t="shared" si="5"/>
        <v>1</v>
      </c>
      <c r="BK23">
        <v>3000</v>
      </c>
      <c r="BL23" s="193">
        <v>1</v>
      </c>
      <c r="BM23" s="193">
        <v>0</v>
      </c>
      <c r="BN23" s="193">
        <v>1</v>
      </c>
    </row>
    <row r="24" spans="1:66" ht="16.2" thickBot="1" x14ac:dyDescent="0.35">
      <c r="A24" s="84" t="s">
        <v>63</v>
      </c>
      <c r="B24" s="85">
        <f>'Trans. Prob.'!P10</f>
        <v>2.4107495677896829E-2</v>
      </c>
      <c r="C24" s="85">
        <f>'Trans. Prob.'!Q10</f>
        <v>9.8325114020900717E-3</v>
      </c>
      <c r="F24" s="110">
        <f>(G24-1)/52</f>
        <v>3.8461538461538464E-2</v>
      </c>
      <c r="G24" s="6">
        <v>3</v>
      </c>
      <c r="H24" s="219">
        <f t="shared" si="19"/>
        <v>0.98782151691074238</v>
      </c>
      <c r="I24" s="2">
        <f t="array" ref="I24:K24">MMULT($I23:$K23,$K$4:$M$6)</f>
        <v>0.96362357600949633</v>
      </c>
      <c r="J24" s="2">
        <v>2.4197940901245999E-2</v>
      </c>
      <c r="K24" s="2">
        <v>1.2178483089257709E-2</v>
      </c>
      <c r="L24" s="79">
        <v>1</v>
      </c>
      <c r="M24" s="80">
        <f t="shared" si="6"/>
        <v>721.32042782190842</v>
      </c>
      <c r="N24" s="80">
        <f t="shared" si="7"/>
        <v>18.113368661627693</v>
      </c>
      <c r="O24" s="80">
        <f t="shared" si="8"/>
        <v>0</v>
      </c>
      <c r="P24" s="81">
        <f t="shared" si="9"/>
        <v>1.6492788127854843E-2</v>
      </c>
      <c r="Q24" s="81">
        <f t="shared" si="10"/>
        <v>3.2108806195884108E-4</v>
      </c>
      <c r="R24" s="81">
        <f t="shared" si="11"/>
        <v>0</v>
      </c>
      <c r="U24" s="110">
        <f>(V24-1)/52</f>
        <v>3.8461538461538464E-2</v>
      </c>
      <c r="V24" s="6">
        <v>3</v>
      </c>
      <c r="W24" s="2">
        <f t="array" ref="W24:Y24">MMULT($W23:$Y23,$W$4:$Y$6)</f>
        <v>0.96501968329978827</v>
      </c>
      <c r="X24" s="2">
        <v>1.3101764492906134E-2</v>
      </c>
      <c r="Y24" s="2">
        <v>2.1878552207305564E-2</v>
      </c>
      <c r="Z24" s="79">
        <v>1</v>
      </c>
      <c r="AA24" s="80">
        <f t="shared" si="12"/>
        <v>1150.9596758779912</v>
      </c>
      <c r="AB24" s="80">
        <f t="shared" si="13"/>
        <v>15.626212475399287</v>
      </c>
      <c r="AC24" s="80">
        <f t="shared" si="14"/>
        <v>0</v>
      </c>
      <c r="AD24" s="81">
        <f t="shared" si="15"/>
        <v>1.6516683041092529E-2</v>
      </c>
      <c r="AE24" s="81">
        <f t="shared" si="16"/>
        <v>1.7385033654048523E-4</v>
      </c>
      <c r="AF24" s="81">
        <f t="shared" si="17"/>
        <v>0</v>
      </c>
      <c r="AG24" s="25">
        <f t="shared" si="20"/>
        <v>427.15209186985453</v>
      </c>
      <c r="AH24" s="25">
        <f t="shared" si="21"/>
        <v>-1.2334281218066845E-4</v>
      </c>
      <c r="AI24">
        <f t="shared" si="18"/>
        <v>-439.48637308792138</v>
      </c>
      <c r="AJ24">
        <f t="shared" si="22"/>
        <v>-2.1974318654396068E-3</v>
      </c>
      <c r="AK24">
        <f>$AJ$24</f>
        <v>-2.1974318654396068E-3</v>
      </c>
      <c r="AV24">
        <v>58198.400909839351</v>
      </c>
      <c r="AW24">
        <v>1.0843723577449582</v>
      </c>
      <c r="AX24">
        <v>79713.631880536734</v>
      </c>
      <c r="AY24">
        <v>1.1819033736199591</v>
      </c>
      <c r="AZ24">
        <v>-21515.230970697383</v>
      </c>
      <c r="BA24">
        <v>-9.7531015875000904E-2</v>
      </c>
      <c r="BE24" s="111">
        <f t="shared" si="0"/>
        <v>50238.834864656477</v>
      </c>
      <c r="BF24" s="111">
        <f t="shared" si="1"/>
        <v>38476.705481459183</v>
      </c>
      <c r="BG24" s="111">
        <f t="shared" si="2"/>
        <v>11762.129383197293</v>
      </c>
      <c r="BH24">
        <f t="shared" si="3"/>
        <v>1</v>
      </c>
      <c r="BI24">
        <f t="shared" si="4"/>
        <v>0</v>
      </c>
      <c r="BJ24">
        <f t="shared" si="5"/>
        <v>1</v>
      </c>
      <c r="BK24">
        <v>3500</v>
      </c>
      <c r="BL24" s="193">
        <v>1</v>
      </c>
      <c r="BM24" s="193">
        <v>0</v>
      </c>
      <c r="BN24" s="193">
        <v>1</v>
      </c>
    </row>
    <row r="25" spans="1:66" ht="15" thickBot="1" x14ac:dyDescent="0.35">
      <c r="F25" s="110">
        <f t="shared" ref="F25:F88" si="23">(G25-1)/52</f>
        <v>5.7692307692307696E-2</v>
      </c>
      <c r="G25" s="6">
        <v>4</v>
      </c>
      <c r="H25" s="219">
        <f t="shared" si="19"/>
        <v>0.98146098488171463</v>
      </c>
      <c r="I25" s="2">
        <f t="array" ref="I25:K25">MMULT($I24:$K24,$K$4:$M$6)</f>
        <v>0.94593463082954354</v>
      </c>
      <c r="J25" s="2">
        <v>3.5526354052171048E-2</v>
      </c>
      <c r="K25" s="2">
        <v>1.8539015118285401E-2</v>
      </c>
      <c r="L25" s="79">
        <v>1</v>
      </c>
      <c r="M25" s="80">
        <f t="shared" si="6"/>
        <v>708.07936790745475</v>
      </c>
      <c r="N25" s="80">
        <f t="shared" si="7"/>
        <v>26.593252325752637</v>
      </c>
      <c r="O25" s="80">
        <f t="shared" si="8"/>
        <v>0</v>
      </c>
      <c r="P25" s="81">
        <f t="shared" si="9"/>
        <v>1.6190035027659495E-2</v>
      </c>
      <c r="Q25" s="81">
        <f t="shared" si="10"/>
        <v>4.7140739030765422E-4</v>
      </c>
      <c r="R25" s="81">
        <f t="shared" si="11"/>
        <v>0</v>
      </c>
      <c r="U25" s="110">
        <f t="shared" ref="U25:U88" si="24">(V25-1)/52</f>
        <v>5.7692307692307696E-2</v>
      </c>
      <c r="V25" s="6">
        <v>4</v>
      </c>
      <c r="W25" s="2">
        <f t="array" ref="W25:Y25">MMULT($W24:$Y24,$W$4:$Y$6)</f>
        <v>0.94799109429580619</v>
      </c>
      <c r="X25" s="2">
        <v>1.9382736883624692E-2</v>
      </c>
      <c r="Y25" s="2">
        <v>3.2626168820569068E-2</v>
      </c>
      <c r="Z25" s="79">
        <v>1</v>
      </c>
      <c r="AA25" s="80">
        <f t="shared" si="12"/>
        <v>1130.650018344722</v>
      </c>
      <c r="AB25" s="80">
        <f t="shared" si="13"/>
        <v>23.117402626361493</v>
      </c>
      <c r="AC25" s="80">
        <f t="shared" si="14"/>
        <v>0</v>
      </c>
      <c r="AD25" s="81">
        <f t="shared" si="15"/>
        <v>1.6225232190832068E-2</v>
      </c>
      <c r="AE25" s="81">
        <f t="shared" si="16"/>
        <v>2.5719400864809686E-4</v>
      </c>
      <c r="AF25" s="81">
        <f t="shared" si="17"/>
        <v>0</v>
      </c>
      <c r="AG25" s="25">
        <f t="shared" si="20"/>
        <v>419.0948007378762</v>
      </c>
      <c r="AH25" s="25">
        <f t="shared" si="21"/>
        <v>-1.7901621848698257E-4</v>
      </c>
      <c r="AI25">
        <f t="shared" si="18"/>
        <v>-436.99642258657445</v>
      </c>
      <c r="AJ25">
        <f t="shared" si="22"/>
        <v>-2.1849821129328721E-3</v>
      </c>
      <c r="AK25">
        <f>$AJ$25</f>
        <v>-2.1849821129328721E-3</v>
      </c>
      <c r="AV25">
        <v>47970.218269802594</v>
      </c>
      <c r="AW25">
        <v>1.2056760007112786</v>
      </c>
      <c r="AX25">
        <v>76649.452880944853</v>
      </c>
      <c r="AY25">
        <v>1.3144687424188615</v>
      </c>
      <c r="AZ25">
        <v>-28679.234611142259</v>
      </c>
      <c r="BA25">
        <v>-0.10879274170758291</v>
      </c>
      <c r="BE25" s="111">
        <f t="shared" si="0"/>
        <v>72597.381801325275</v>
      </c>
      <c r="BF25" s="111">
        <f t="shared" si="1"/>
        <v>54797.421360941284</v>
      </c>
      <c r="BG25" s="111">
        <f t="shared" si="2"/>
        <v>17799.960440383969</v>
      </c>
      <c r="BH25">
        <f t="shared" si="3"/>
        <v>1</v>
      </c>
      <c r="BI25">
        <f t="shared" si="4"/>
        <v>0</v>
      </c>
      <c r="BJ25">
        <f t="shared" si="5"/>
        <v>1</v>
      </c>
      <c r="BK25">
        <v>4000</v>
      </c>
      <c r="BL25" s="193">
        <v>1</v>
      </c>
      <c r="BM25" s="193">
        <v>0</v>
      </c>
      <c r="BN25" s="193">
        <v>1</v>
      </c>
    </row>
    <row r="26" spans="1:66" ht="31.8" thickBot="1" x14ac:dyDescent="0.35">
      <c r="A26" s="86" t="s">
        <v>36</v>
      </c>
      <c r="B26" s="86" t="s">
        <v>66</v>
      </c>
      <c r="C26" s="86" t="s">
        <v>67</v>
      </c>
      <c r="F26" s="110">
        <f t="shared" si="23"/>
        <v>7.6923076923076927E-2</v>
      </c>
      <c r="G26" s="6">
        <v>5</v>
      </c>
      <c r="H26" s="219">
        <f t="shared" si="19"/>
        <v>0.97493340312444798</v>
      </c>
      <c r="I26" s="2">
        <f t="array" ref="I26:K26">MMULT($I25:$K25,$K$4:$M$6)</f>
        <v>0.92857039624132942</v>
      </c>
      <c r="J26" s="2">
        <v>4.6363006883118549E-2</v>
      </c>
      <c r="K26" s="2">
        <v>2.5066596875551971E-2</v>
      </c>
      <c r="L26" s="79">
        <v>1</v>
      </c>
      <c r="M26" s="80">
        <f t="shared" si="6"/>
        <v>695.08137010644714</v>
      </c>
      <c r="N26" s="80">
        <f t="shared" si="7"/>
        <v>34.705028802358385</v>
      </c>
      <c r="O26" s="80">
        <f t="shared" si="8"/>
        <v>0</v>
      </c>
      <c r="P26" s="81">
        <f t="shared" si="9"/>
        <v>1.5892839474130446E-2</v>
      </c>
      <c r="Q26" s="81">
        <f t="shared" si="10"/>
        <v>6.1520143748753449E-4</v>
      </c>
      <c r="R26" s="81">
        <f t="shared" si="11"/>
        <v>0</v>
      </c>
      <c r="U26" s="110">
        <f t="shared" si="24"/>
        <v>7.6923076923076927E-2</v>
      </c>
      <c r="V26" s="6">
        <v>5</v>
      </c>
      <c r="W26" s="2">
        <f t="array" ref="W26:Y26">MMULT($W25:$Y25,$W$4:$Y$6)</f>
        <v>0.93126298915602368</v>
      </c>
      <c r="X26" s="2">
        <v>2.5488845273053153E-2</v>
      </c>
      <c r="Y26" s="2">
        <v>4.3248165570923133E-2</v>
      </c>
      <c r="Z26" s="79">
        <v>1</v>
      </c>
      <c r="AA26" s="80">
        <f t="shared" si="12"/>
        <v>1110.6987419066061</v>
      </c>
      <c r="AB26" s="80">
        <f t="shared" si="13"/>
        <v>30.400035980265031</v>
      </c>
      <c r="AC26" s="80">
        <f t="shared" si="14"/>
        <v>0</v>
      </c>
      <c r="AD26" s="81">
        <f t="shared" si="15"/>
        <v>1.5938924237478096E-2</v>
      </c>
      <c r="AE26" s="81">
        <f t="shared" si="16"/>
        <v>3.3821736996935911E-4</v>
      </c>
      <c r="AF26" s="81">
        <f t="shared" si="17"/>
        <v>0</v>
      </c>
      <c r="AG26" s="25">
        <f t="shared" si="20"/>
        <v>411.31237897806568</v>
      </c>
      <c r="AH26" s="25">
        <f t="shared" si="21"/>
        <v>-2.3089930417052526E-4</v>
      </c>
      <c r="AI26">
        <f t="shared" si="18"/>
        <v>-434.40230939511821</v>
      </c>
      <c r="AJ26">
        <f t="shared" si="22"/>
        <v>-2.1720115469755909E-3</v>
      </c>
      <c r="AK26">
        <f>$AJ$26</f>
        <v>-2.1720115469755909E-3</v>
      </c>
      <c r="AV26">
        <v>82788.932369934395</v>
      </c>
      <c r="AW26">
        <v>1.1572271840788604</v>
      </c>
      <c r="AX26">
        <v>77296.792512535423</v>
      </c>
      <c r="AY26">
        <v>1.2650250893028825</v>
      </c>
      <c r="AZ26">
        <v>5492.1398573989718</v>
      </c>
      <c r="BA26">
        <v>-0.10779790522402211</v>
      </c>
      <c r="BE26" s="111">
        <f t="shared" si="0"/>
        <v>32933.78603795165</v>
      </c>
      <c r="BF26" s="111">
        <f t="shared" si="1"/>
        <v>49205.716417752832</v>
      </c>
      <c r="BG26" s="111">
        <f t="shared" si="2"/>
        <v>-16271.930379801182</v>
      </c>
      <c r="BH26">
        <f t="shared" si="3"/>
        <v>0</v>
      </c>
      <c r="BI26">
        <f t="shared" si="4"/>
        <v>1</v>
      </c>
      <c r="BJ26">
        <f t="shared" si="5"/>
        <v>0</v>
      </c>
      <c r="BK26">
        <v>4500</v>
      </c>
      <c r="BL26" s="193">
        <v>1</v>
      </c>
      <c r="BM26" s="193">
        <v>0</v>
      </c>
      <c r="BN26" s="193">
        <v>1</v>
      </c>
    </row>
    <row r="27" spans="1:66" ht="16.8" thickTop="1" thickBot="1" x14ac:dyDescent="0.35">
      <c r="A27" s="87" t="s">
        <v>29</v>
      </c>
      <c r="B27" s="107">
        <f>Parameters!D17+Parameters!D19+Parameters!D21</f>
        <v>748.55</v>
      </c>
      <c r="C27" s="107">
        <f>Parameters!D18+Parameters!D20+Parameters!D22</f>
        <v>1192.6799999999998</v>
      </c>
      <c r="F27" s="110">
        <f t="shared" si="23"/>
        <v>9.6153846153846159E-2</v>
      </c>
      <c r="G27" s="6">
        <v>6</v>
      </c>
      <c r="H27" s="219">
        <f t="shared" si="19"/>
        <v>0.96824868002215447</v>
      </c>
      <c r="I27" s="2">
        <f t="array" ref="I27:K27">MMULT($I26:$K26,$K$4:$M$6)</f>
        <v>0.91152491163118743</v>
      </c>
      <c r="J27" s="2">
        <v>5.6723768390967044E-2</v>
      </c>
      <c r="K27" s="2">
        <v>3.1751319977845478E-2</v>
      </c>
      <c r="L27" s="79">
        <v>1</v>
      </c>
      <c r="M27" s="80">
        <f t="shared" si="6"/>
        <v>682.32197260152532</v>
      </c>
      <c r="N27" s="80">
        <f t="shared" si="7"/>
        <v>42.460576829058375</v>
      </c>
      <c r="O27" s="80">
        <f t="shared" si="8"/>
        <v>0</v>
      </c>
      <c r="P27" s="81">
        <f t="shared" si="9"/>
        <v>1.5601099449072247E-2</v>
      </c>
      <c r="Q27" s="81">
        <f t="shared" si="10"/>
        <v>7.5268077288013948E-4</v>
      </c>
      <c r="R27" s="81">
        <f t="shared" si="11"/>
        <v>0</v>
      </c>
      <c r="U27" s="110">
        <f t="shared" si="24"/>
        <v>9.6153846153846159E-2</v>
      </c>
      <c r="V27" s="6">
        <v>6</v>
      </c>
      <c r="W27" s="2">
        <f t="array" ref="W27:Y27">MMULT($W26:$Y26,$W$4:$Y$6)</f>
        <v>0.91483006558835867</v>
      </c>
      <c r="X27" s="2">
        <v>3.1423804869309568E-2</v>
      </c>
      <c r="Y27" s="2">
        <v>5.3746129542331746E-2</v>
      </c>
      <c r="Z27" s="79">
        <v>1</v>
      </c>
      <c r="AA27" s="80">
        <f t="shared" si="12"/>
        <v>1091.0995226259236</v>
      </c>
      <c r="AB27" s="80">
        <f t="shared" si="13"/>
        <v>37.47854359152813</v>
      </c>
      <c r="AC27" s="80">
        <f t="shared" si="14"/>
        <v>0</v>
      </c>
      <c r="AD27" s="81">
        <f t="shared" si="15"/>
        <v>1.5657668430262294E-2</v>
      </c>
      <c r="AE27" s="81">
        <f t="shared" si="16"/>
        <v>4.1696971845814616E-4</v>
      </c>
      <c r="AF27" s="81">
        <f t="shared" si="17"/>
        <v>0</v>
      </c>
      <c r="AG27" s="25">
        <f t="shared" si="20"/>
        <v>403.79551678686789</v>
      </c>
      <c r="AH27" s="25">
        <f t="shared" si="21"/>
        <v>-2.791420732319444E-4</v>
      </c>
      <c r="AI27">
        <f t="shared" si="18"/>
        <v>-431.70972411006233</v>
      </c>
      <c r="AJ27">
        <f t="shared" si="22"/>
        <v>-2.1585486205503118E-3</v>
      </c>
      <c r="AK27">
        <f>$AJ$27</f>
        <v>-2.1585486205503118E-3</v>
      </c>
      <c r="AV27">
        <v>50562.430463530502</v>
      </c>
      <c r="AW27">
        <v>1.1303002121513939</v>
      </c>
      <c r="AX27">
        <v>77736.644202411175</v>
      </c>
      <c r="AY27">
        <v>1.2330995545904213</v>
      </c>
      <c r="AZ27">
        <v>-27174.213738880673</v>
      </c>
      <c r="BA27">
        <v>-0.10279934243902744</v>
      </c>
      <c r="BE27" s="111">
        <f t="shared" si="0"/>
        <v>62467.590751608892</v>
      </c>
      <c r="BF27" s="111">
        <f t="shared" si="1"/>
        <v>45573.311256630957</v>
      </c>
      <c r="BG27" s="111">
        <f t="shared" si="2"/>
        <v>16894.279494977927</v>
      </c>
      <c r="BH27">
        <f t="shared" si="3"/>
        <v>1</v>
      </c>
      <c r="BI27">
        <f t="shared" si="4"/>
        <v>0</v>
      </c>
      <c r="BJ27">
        <f t="shared" si="5"/>
        <v>1</v>
      </c>
      <c r="BK27">
        <v>5000</v>
      </c>
      <c r="BL27" s="193">
        <v>1</v>
      </c>
      <c r="BM27" s="193">
        <v>0</v>
      </c>
      <c r="BN27" s="193">
        <v>1</v>
      </c>
    </row>
    <row r="28" spans="1:66" ht="16.2" thickBot="1" x14ac:dyDescent="0.35">
      <c r="A28" s="88" t="s">
        <v>14</v>
      </c>
      <c r="B28" s="108">
        <f>c_ffs_IC</f>
        <v>748.55</v>
      </c>
      <c r="C28" s="108">
        <f>c_ffs_CC</f>
        <v>1192.6799999999998</v>
      </c>
      <c r="F28" s="110">
        <f t="shared" si="23"/>
        <v>0.11538461538461539</v>
      </c>
      <c r="G28" s="6">
        <v>7</v>
      </c>
      <c r="H28" s="219">
        <f t="shared" si="19"/>
        <v>0.96141637713174055</v>
      </c>
      <c r="I28" s="2">
        <f t="array" ref="I28:K28">MMULT($I27:$K27,$K$4:$M$6)</f>
        <v>0.8947923258026248</v>
      </c>
      <c r="J28" s="2">
        <v>6.6624051329115752E-2</v>
      </c>
      <c r="K28" s="2">
        <v>3.85836228682594E-2</v>
      </c>
      <c r="L28" s="79">
        <v>1</v>
      </c>
      <c r="M28" s="80">
        <f t="shared" si="6"/>
        <v>669.7967954795547</v>
      </c>
      <c r="N28" s="80">
        <f t="shared" si="7"/>
        <v>49.87143362240959</v>
      </c>
      <c r="O28" s="80">
        <f t="shared" si="8"/>
        <v>0</v>
      </c>
      <c r="P28" s="81">
        <f t="shared" si="9"/>
        <v>1.5314714807006463E-2</v>
      </c>
      <c r="Q28" s="81">
        <f t="shared" si="10"/>
        <v>8.8404991186711278E-4</v>
      </c>
      <c r="R28" s="81">
        <f t="shared" si="11"/>
        <v>0</v>
      </c>
      <c r="U28" s="110">
        <f t="shared" si="24"/>
        <v>0.11538461538461539</v>
      </c>
      <c r="V28" s="6">
        <v>7</v>
      </c>
      <c r="W28" s="2">
        <f t="array" ref="W28:Y28">MMULT($W27:$Y27,$W$4:$Y$6)</f>
        <v>0.8986871148641602</v>
      </c>
      <c r="X28" s="2">
        <v>3.7191259132120583E-2</v>
      </c>
      <c r="Y28" s="2">
        <v>6.412162600371922E-2</v>
      </c>
      <c r="Z28" s="79">
        <v>1</v>
      </c>
      <c r="AA28" s="80">
        <f t="shared" si="12"/>
        <v>1071.8461481561865</v>
      </c>
      <c r="AB28" s="80">
        <f t="shared" si="13"/>
        <v>44.357270941697571</v>
      </c>
      <c r="AC28" s="80">
        <f t="shared" si="14"/>
        <v>0</v>
      </c>
      <c r="AD28" s="81">
        <f t="shared" si="15"/>
        <v>1.5381375619790435E-2</v>
      </c>
      <c r="AE28" s="81">
        <f t="shared" si="16"/>
        <v>4.9349940002236918E-4</v>
      </c>
      <c r="AF28" s="81">
        <f t="shared" si="17"/>
        <v>0</v>
      </c>
      <c r="AG28" s="25">
        <f t="shared" si="20"/>
        <v>396.53518999591984</v>
      </c>
      <c r="AH28" s="25">
        <f t="shared" si="21"/>
        <v>-3.2388969906077189E-4</v>
      </c>
      <c r="AI28">
        <f t="shared" si="18"/>
        <v>-428.92415990199703</v>
      </c>
      <c r="AJ28">
        <f t="shared" si="22"/>
        <v>-2.144620799509985E-3</v>
      </c>
      <c r="AK28">
        <f>$AJ$28</f>
        <v>-2.144620799509985E-3</v>
      </c>
      <c r="AV28">
        <v>51497.344575361501</v>
      </c>
      <c r="AW28">
        <v>1.0800634777355644</v>
      </c>
      <c r="AX28">
        <v>127630.60610549311</v>
      </c>
      <c r="AY28">
        <v>1.1800910694681686</v>
      </c>
      <c r="AZ28">
        <v>-76133.261530131596</v>
      </c>
      <c r="BA28">
        <v>-0.10002759173260412</v>
      </c>
      <c r="BE28" s="111">
        <f t="shared" si="0"/>
        <v>56509.003198194936</v>
      </c>
      <c r="BF28" s="111">
        <f t="shared" si="1"/>
        <v>-9621.499158676248</v>
      </c>
      <c r="BG28" s="111">
        <f t="shared" si="2"/>
        <v>66130.502356871177</v>
      </c>
      <c r="BH28">
        <f t="shared" si="3"/>
        <v>1</v>
      </c>
      <c r="BI28">
        <f t="shared" si="4"/>
        <v>0</v>
      </c>
      <c r="BJ28">
        <f t="shared" si="5"/>
        <v>1</v>
      </c>
      <c r="BK28">
        <v>6000</v>
      </c>
      <c r="BL28" s="193">
        <v>1</v>
      </c>
      <c r="BM28" s="193">
        <v>0</v>
      </c>
      <c r="BN28" s="193">
        <v>1</v>
      </c>
    </row>
    <row r="29" spans="1:66" ht="16.2" thickBot="1" x14ac:dyDescent="0.35">
      <c r="A29" s="88" t="s">
        <v>35</v>
      </c>
      <c r="B29" s="108">
        <v>0</v>
      </c>
      <c r="C29" s="108">
        <v>0</v>
      </c>
      <c r="F29" s="110">
        <f t="shared" si="23"/>
        <v>0.13461538461538461</v>
      </c>
      <c r="G29" s="6">
        <v>8</v>
      </c>
      <c r="H29" s="219">
        <f t="shared" si="19"/>
        <v>0.95444571952670998</v>
      </c>
      <c r="I29" s="2">
        <f t="array" ref="I29:K29">MMULT($I28:$K28,$K$4:$M$6)</f>
        <v>0.87836689496778497</v>
      </c>
      <c r="J29" s="2">
        <v>7.6078824558924951E-2</v>
      </c>
      <c r="K29" s="2">
        <v>4.5554280473290076E-2</v>
      </c>
      <c r="L29" s="79">
        <v>1</v>
      </c>
      <c r="M29" s="80">
        <f t="shared" si="6"/>
        <v>657.50153922813536</v>
      </c>
      <c r="N29" s="80">
        <f t="shared" si="7"/>
        <v>56.948804123583265</v>
      </c>
      <c r="O29" s="80">
        <f t="shared" si="8"/>
        <v>0</v>
      </c>
      <c r="P29" s="81">
        <f t="shared" si="9"/>
        <v>1.5033587240794781E-2</v>
      </c>
      <c r="Q29" s="81">
        <f t="shared" si="10"/>
        <v>1.0095074797241963E-3</v>
      </c>
      <c r="R29" s="81">
        <f t="shared" si="11"/>
        <v>0</v>
      </c>
      <c r="U29" s="110">
        <f t="shared" si="24"/>
        <v>0.13461538461538461</v>
      </c>
      <c r="V29" s="6">
        <v>8</v>
      </c>
      <c r="W29" s="2">
        <f t="array" ref="W29:Y29">MMULT($W28:$Y28,$W$4:$Y$6)</f>
        <v>0.88282902016720244</v>
      </c>
      <c r="X29" s="2">
        <v>4.2794781099749699E-2</v>
      </c>
      <c r="Y29" s="2">
        <v>7.4376198733047849E-2</v>
      </c>
      <c r="Z29" s="79">
        <v>1</v>
      </c>
      <c r="AA29" s="80">
        <f t="shared" si="12"/>
        <v>1052.9325157730188</v>
      </c>
      <c r="AB29" s="80">
        <f t="shared" si="13"/>
        <v>51.040479522049466</v>
      </c>
      <c r="AC29" s="80">
        <f t="shared" si="14"/>
        <v>0</v>
      </c>
      <c r="AD29" s="81">
        <f t="shared" si="15"/>
        <v>1.5109958229784811E-2</v>
      </c>
      <c r="AE29" s="81">
        <f t="shared" si="16"/>
        <v>5.6785382613129402E-4</v>
      </c>
      <c r="AF29" s="81">
        <f t="shared" si="17"/>
        <v>0</v>
      </c>
      <c r="AG29" s="25">
        <f t="shared" si="20"/>
        <v>389.52265194334973</v>
      </c>
      <c r="AH29" s="25">
        <f t="shared" si="21"/>
        <v>-3.6528266460287423E-4</v>
      </c>
      <c r="AI29">
        <f t="shared" si="18"/>
        <v>-426.05091840363718</v>
      </c>
      <c r="AJ29">
        <f t="shared" si="22"/>
        <v>-2.130254592018186E-3</v>
      </c>
      <c r="AK29">
        <f>$AJ$29</f>
        <v>-2.130254592018186E-3</v>
      </c>
      <c r="AV29">
        <v>51420.856314450823</v>
      </c>
      <c r="AW29">
        <v>1.1353959136614793</v>
      </c>
      <c r="AX29">
        <v>84055.879300709203</v>
      </c>
      <c r="AY29">
        <v>1.2358122585496067</v>
      </c>
      <c r="AZ29">
        <v>-32635.02298625838</v>
      </c>
      <c r="BA29">
        <v>-0.10041634488812745</v>
      </c>
      <c r="BE29" s="111">
        <f t="shared" si="0"/>
        <v>62118.735051697106</v>
      </c>
      <c r="BF29" s="111">
        <f t="shared" si="1"/>
        <v>39525.346554251475</v>
      </c>
      <c r="BG29" s="111">
        <f t="shared" si="2"/>
        <v>22593.388497445634</v>
      </c>
      <c r="BH29">
        <f t="shared" si="3"/>
        <v>1</v>
      </c>
      <c r="BI29">
        <f t="shared" si="4"/>
        <v>0</v>
      </c>
      <c r="BJ29">
        <f t="shared" si="5"/>
        <v>1</v>
      </c>
      <c r="BK29">
        <v>7000</v>
      </c>
      <c r="BL29" s="193">
        <v>1</v>
      </c>
      <c r="BM29" s="193">
        <v>0</v>
      </c>
      <c r="BN29" s="193">
        <v>1</v>
      </c>
    </row>
    <row r="30" spans="1:66" ht="15" thickBot="1" x14ac:dyDescent="0.35">
      <c r="F30" s="110">
        <f t="shared" si="23"/>
        <v>0.15384615384615385</v>
      </c>
      <c r="G30" s="6">
        <v>9</v>
      </c>
      <c r="H30" s="219">
        <f t="shared" si="19"/>
        <v>0.94734560585434535</v>
      </c>
      <c r="I30" s="2">
        <f t="array" ref="I30:K30">MMULT($I29:$K29,$K$4:$M$6)</f>
        <v>0.86224298077577965</v>
      </c>
      <c r="J30" s="2">
        <v>8.5102625078565683E-2</v>
      </c>
      <c r="K30" s="2">
        <v>5.265439414565469E-2</v>
      </c>
      <c r="L30" s="79">
        <v>1</v>
      </c>
      <c r="M30" s="80">
        <f t="shared" si="6"/>
        <v>645.4319832597098</v>
      </c>
      <c r="N30" s="80">
        <f t="shared" si="7"/>
        <v>63.70357000256034</v>
      </c>
      <c r="O30" s="80">
        <f t="shared" si="8"/>
        <v>0</v>
      </c>
      <c r="P30" s="81">
        <f t="shared" si="9"/>
        <v>1.4757620247893151E-2</v>
      </c>
      <c r="Q30" s="81">
        <f t="shared" si="10"/>
        <v>1.1292463712348137E-3</v>
      </c>
      <c r="R30" s="81">
        <f t="shared" si="11"/>
        <v>0</v>
      </c>
      <c r="U30" s="110">
        <f t="shared" si="24"/>
        <v>0.15384615384615385</v>
      </c>
      <c r="V30" s="6">
        <v>9</v>
      </c>
      <c r="W30" s="2">
        <f t="array" ref="W30:Y30">MMULT($W29:$Y29,$W$4:$Y$6)</f>
        <v>0.86725075497181237</v>
      </c>
      <c r="X30" s="2">
        <v>4.8237874691912264E-2</v>
      </c>
      <c r="Y30" s="2">
        <v>8.4511370336275399E-2</v>
      </c>
      <c r="Z30" s="79">
        <v>1</v>
      </c>
      <c r="AA30" s="80">
        <f t="shared" si="12"/>
        <v>1034.352630439781</v>
      </c>
      <c r="AB30" s="80">
        <f t="shared" si="13"/>
        <v>57.532348387549909</v>
      </c>
      <c r="AC30" s="80">
        <f t="shared" si="14"/>
        <v>0</v>
      </c>
      <c r="AD30" s="81">
        <f t="shared" si="15"/>
        <v>1.484333022932525E-2</v>
      </c>
      <c r="AE30" s="81">
        <f t="shared" si="16"/>
        <v>6.4007949110422033E-4</v>
      </c>
      <c r="AF30" s="81">
        <f t="shared" si="17"/>
        <v>0</v>
      </c>
      <c r="AG30" s="25">
        <f t="shared" si="20"/>
        <v>382.74942556506085</v>
      </c>
      <c r="AH30" s="25">
        <f t="shared" si="21"/>
        <v>-4.0345689869849405E-4</v>
      </c>
      <c r="AI30">
        <f t="shared" si="18"/>
        <v>-423.09511543491027</v>
      </c>
      <c r="AJ30">
        <f t="shared" si="22"/>
        <v>-2.1154755771745515E-3</v>
      </c>
      <c r="AK30">
        <f>$AJ$30</f>
        <v>-2.1154755771745515E-3</v>
      </c>
      <c r="AV30">
        <v>48121.335717368325</v>
      </c>
      <c r="AW30">
        <v>1.0648656415824607</v>
      </c>
      <c r="AX30">
        <v>78566.427151364478</v>
      </c>
      <c r="AY30">
        <v>1.164738481839291</v>
      </c>
      <c r="AZ30">
        <v>-30445.091433996153</v>
      </c>
      <c r="BA30">
        <v>-9.9872840256830298E-2</v>
      </c>
      <c r="BE30" s="111">
        <f t="shared" si="0"/>
        <v>58365.228440877741</v>
      </c>
      <c r="BF30" s="111">
        <f t="shared" si="1"/>
        <v>37907.421032564613</v>
      </c>
      <c r="BG30" s="111">
        <f t="shared" si="2"/>
        <v>20457.807408313121</v>
      </c>
      <c r="BH30">
        <f t="shared" si="3"/>
        <v>1</v>
      </c>
      <c r="BI30">
        <f t="shared" si="4"/>
        <v>0</v>
      </c>
      <c r="BJ30">
        <f t="shared" si="5"/>
        <v>1</v>
      </c>
      <c r="BK30">
        <v>8000</v>
      </c>
      <c r="BL30" s="193">
        <v>1</v>
      </c>
      <c r="BM30" s="193">
        <v>0</v>
      </c>
      <c r="BN30" s="193">
        <v>1</v>
      </c>
    </row>
    <row r="31" spans="1:66" ht="31.8" thickBot="1" x14ac:dyDescent="0.35">
      <c r="A31" s="89" t="s">
        <v>47</v>
      </c>
      <c r="B31" s="89" t="s">
        <v>68</v>
      </c>
      <c r="C31" s="89" t="s">
        <v>48</v>
      </c>
      <c r="F31" s="110">
        <f t="shared" si="23"/>
        <v>0.17307692307692307</v>
      </c>
      <c r="G31" s="6">
        <v>10</v>
      </c>
      <c r="H31" s="219">
        <f t="shared" si="19"/>
        <v>0.94012461811472592</v>
      </c>
      <c r="I31" s="2">
        <f t="array" ref="I31:K31">MMULT($I30:$K30,$K$4:$M$6)</f>
        <v>0.8464150483772146</v>
      </c>
      <c r="J31" s="2">
        <v>9.3709569737511364E-2</v>
      </c>
      <c r="K31" s="2">
        <v>5.9875381885274054E-2</v>
      </c>
      <c r="L31" s="79">
        <v>1</v>
      </c>
      <c r="M31" s="80">
        <f t="shared" si="6"/>
        <v>633.58398446276396</v>
      </c>
      <c r="N31" s="80">
        <f t="shared" si="7"/>
        <v>70.146298427014131</v>
      </c>
      <c r="O31" s="80">
        <f t="shared" si="8"/>
        <v>0</v>
      </c>
      <c r="P31" s="81">
        <f t="shared" si="9"/>
        <v>1.4486719097225403E-2</v>
      </c>
      <c r="Q31" s="81">
        <f t="shared" si="10"/>
        <v>1.2434539061323621E-3</v>
      </c>
      <c r="R31" s="81">
        <f t="shared" si="11"/>
        <v>0</v>
      </c>
      <c r="U31" s="110">
        <f t="shared" si="24"/>
        <v>0.17307692307692307</v>
      </c>
      <c r="V31" s="6">
        <v>10</v>
      </c>
      <c r="W31" s="2">
        <f t="array" ref="W31:Y31">MMULT($W30:$Y30,$W$4:$Y$6)</f>
        <v>0.85194738144961613</v>
      </c>
      <c r="X31" s="2">
        <v>5.3523975989106902E-2</v>
      </c>
      <c r="Y31" s="2">
        <v>9.4528642561276965E-2</v>
      </c>
      <c r="Z31" s="79">
        <v>1</v>
      </c>
      <c r="AA31" s="80">
        <f t="shared" si="12"/>
        <v>1016.100602907328</v>
      </c>
      <c r="AB31" s="80">
        <f t="shared" si="13"/>
        <v>63.836975682688013</v>
      </c>
      <c r="AC31" s="80">
        <f t="shared" si="14"/>
        <v>0</v>
      </c>
      <c r="AD31" s="81">
        <f t="shared" si="15"/>
        <v>1.4581407105579968E-2</v>
      </c>
      <c r="AE31" s="81">
        <f t="shared" si="16"/>
        <v>7.1022198908622615E-4</v>
      </c>
      <c r="AF31" s="81">
        <f t="shared" si="17"/>
        <v>0</v>
      </c>
      <c r="AG31" s="25">
        <f t="shared" si="20"/>
        <v>376.20729570023798</v>
      </c>
      <c r="AH31" s="25">
        <f t="shared" si="21"/>
        <v>-4.3854390869157121E-4</v>
      </c>
      <c r="AI31">
        <f t="shared" si="18"/>
        <v>-420.06168656939508</v>
      </c>
      <c r="AJ31">
        <f t="shared" si="22"/>
        <v>-2.1003084328469757E-3</v>
      </c>
      <c r="AK31">
        <f>$AJ$31</f>
        <v>-2.1003084328469757E-3</v>
      </c>
      <c r="AV31">
        <v>53379.279064798975</v>
      </c>
      <c r="AW31">
        <v>1.0596184533860593</v>
      </c>
      <c r="AX31">
        <v>81473.326268406468</v>
      </c>
      <c r="AY31">
        <v>1.1610207508930828</v>
      </c>
      <c r="AZ31">
        <v>-28094.047203607493</v>
      </c>
      <c r="BA31">
        <v>-0.10140229750702345</v>
      </c>
      <c r="BE31" s="111">
        <f t="shared" si="0"/>
        <v>52582.566273806951</v>
      </c>
      <c r="BF31" s="111">
        <f t="shared" si="1"/>
        <v>34628.748820901805</v>
      </c>
      <c r="BG31" s="111">
        <f t="shared" si="2"/>
        <v>17953.817452905147</v>
      </c>
      <c r="BH31">
        <f t="shared" si="3"/>
        <v>1</v>
      </c>
      <c r="BI31">
        <f t="shared" si="4"/>
        <v>0</v>
      </c>
      <c r="BJ31">
        <f t="shared" si="5"/>
        <v>1</v>
      </c>
      <c r="BK31">
        <v>9000</v>
      </c>
      <c r="BL31" s="193">
        <v>1</v>
      </c>
      <c r="BM31" s="193">
        <v>0</v>
      </c>
      <c r="BN31" s="193">
        <v>1</v>
      </c>
    </row>
    <row r="32" spans="1:66" ht="16.8" thickTop="1" thickBot="1" x14ac:dyDescent="0.35">
      <c r="A32" s="87" t="s">
        <v>29</v>
      </c>
      <c r="B32" s="90">
        <f>C32/52</f>
        <v>1.7115384615384616E-2</v>
      </c>
      <c r="C32" s="90">
        <f>Parameters!D26</f>
        <v>0.89</v>
      </c>
      <c r="F32" s="110">
        <f t="shared" si="23"/>
        <v>0.19230769230769232</v>
      </c>
      <c r="G32" s="6">
        <v>11</v>
      </c>
      <c r="H32" s="219">
        <f t="shared" si="19"/>
        <v>0.93279103116894124</v>
      </c>
      <c r="I32" s="2">
        <f t="array" ref="I32:K32">MMULT($I31:$K31,$K$4:$M$6)</f>
        <v>0.83087766452424416</v>
      </c>
      <c r="J32" s="2">
        <v>0.10191336664469711</v>
      </c>
      <c r="K32" s="2">
        <v>6.7208968831058757E-2</v>
      </c>
      <c r="L32" s="79">
        <v>1</v>
      </c>
      <c r="M32" s="80">
        <f t="shared" si="6"/>
        <v>621.95347577962298</v>
      </c>
      <c r="N32" s="80">
        <f t="shared" si="7"/>
        <v>76.287250601888019</v>
      </c>
      <c r="O32" s="80">
        <f t="shared" si="8"/>
        <v>0</v>
      </c>
      <c r="P32" s="81">
        <f t="shared" si="9"/>
        <v>1.4220790796664948E-2</v>
      </c>
      <c r="Q32" s="81">
        <f t="shared" si="10"/>
        <v>1.3523119804777115E-3</v>
      </c>
      <c r="R32" s="81">
        <f t="shared" si="11"/>
        <v>0</v>
      </c>
      <c r="U32" s="110">
        <f t="shared" si="24"/>
        <v>0.19230769230769232</v>
      </c>
      <c r="V32" s="6">
        <v>11</v>
      </c>
      <c r="W32" s="2">
        <f t="array" ref="W32:Y32">MMULT($W31:$Y31,$W$4:$Y$6)</f>
        <v>0.83691404890440069</v>
      </c>
      <c r="X32" s="2">
        <v>5.865645448878521E-2</v>
      </c>
      <c r="Y32" s="2">
        <v>0.10442949660681415</v>
      </c>
      <c r="Z32" s="79">
        <v>1</v>
      </c>
      <c r="AA32" s="80">
        <f t="shared" si="12"/>
        <v>998.17064784730053</v>
      </c>
      <c r="AB32" s="80">
        <f t="shared" si="13"/>
        <v>69.958380139684337</v>
      </c>
      <c r="AC32" s="80">
        <f t="shared" si="14"/>
        <v>0</v>
      </c>
      <c r="AD32" s="81">
        <f t="shared" si="15"/>
        <v>1.4324105837017627E-2</v>
      </c>
      <c r="AE32" s="81">
        <f t="shared" si="16"/>
        <v>7.7832603071657292E-4</v>
      </c>
      <c r="AF32" s="81">
        <f t="shared" si="17"/>
        <v>0</v>
      </c>
      <c r="AG32" s="25">
        <f t="shared" si="20"/>
        <v>369.888301605474</v>
      </c>
      <c r="AH32" s="25">
        <f t="shared" si="21"/>
        <v>-4.7067090940845942E-4</v>
      </c>
      <c r="AI32">
        <f t="shared" si="18"/>
        <v>-416.95539254631996</v>
      </c>
      <c r="AJ32">
        <f t="shared" si="22"/>
        <v>-2.0847769627315997E-3</v>
      </c>
      <c r="AK32">
        <f>$AJ$32</f>
        <v>-2.0847769627315997E-3</v>
      </c>
      <c r="AV32">
        <v>56129.092023616176</v>
      </c>
      <c r="AW32">
        <v>1.2082400369594011</v>
      </c>
      <c r="AX32">
        <v>76604.419631506345</v>
      </c>
      <c r="AY32">
        <v>1.3179304240087319</v>
      </c>
      <c r="AZ32">
        <v>-20475.327607890169</v>
      </c>
      <c r="BA32">
        <v>-0.10969038704933087</v>
      </c>
      <c r="BE32" s="111">
        <f t="shared" si="0"/>
        <v>64694.911672323928</v>
      </c>
      <c r="BF32" s="111">
        <f t="shared" si="1"/>
        <v>55188.622769366862</v>
      </c>
      <c r="BG32" s="111">
        <f t="shared" si="2"/>
        <v>9506.2889029570815</v>
      </c>
      <c r="BH32">
        <f t="shared" si="3"/>
        <v>1</v>
      </c>
      <c r="BI32">
        <f t="shared" si="4"/>
        <v>0</v>
      </c>
      <c r="BJ32">
        <f t="shared" si="5"/>
        <v>1</v>
      </c>
      <c r="BK32">
        <v>10000</v>
      </c>
      <c r="BL32" s="193">
        <v>1</v>
      </c>
      <c r="BM32" s="193">
        <v>0</v>
      </c>
      <c r="BN32" s="193">
        <v>1</v>
      </c>
    </row>
    <row r="33" spans="1:66" ht="16.2" thickBot="1" x14ac:dyDescent="0.35">
      <c r="A33" s="88" t="s">
        <v>14</v>
      </c>
      <c r="B33" s="91">
        <f>C33/52</f>
        <v>1.3269230769230768E-2</v>
      </c>
      <c r="C33" s="91">
        <f>Parameters!D27</f>
        <v>0.69</v>
      </c>
      <c r="F33" s="110">
        <f t="shared" si="23"/>
        <v>0.21153846153846154</v>
      </c>
      <c r="G33" s="6">
        <v>12</v>
      </c>
      <c r="H33" s="219">
        <f t="shared" si="19"/>
        <v>0.9253528219836733</v>
      </c>
      <c r="I33" s="2">
        <f t="array" ref="I33:K33">MMULT($I32:$K32,$K$4:$M$6)</f>
        <v>0.81562549570550236</v>
      </c>
      <c r="J33" s="2">
        <v>0.10972732627817092</v>
      </c>
      <c r="K33" s="2">
        <v>7.4647178016326754E-2</v>
      </c>
      <c r="L33" s="79">
        <v>1</v>
      </c>
      <c r="M33" s="80">
        <f t="shared" si="6"/>
        <v>610.53646481035378</v>
      </c>
      <c r="N33" s="80">
        <f t="shared" si="7"/>
        <v>82.136390085524837</v>
      </c>
      <c r="O33" s="80">
        <f t="shared" si="8"/>
        <v>0</v>
      </c>
      <c r="P33" s="81">
        <f t="shared" si="9"/>
        <v>1.3959744061113406E-2</v>
      </c>
      <c r="Q33" s="81">
        <f t="shared" si="10"/>
        <v>1.4559972140757293E-3</v>
      </c>
      <c r="R33" s="81">
        <f t="shared" si="11"/>
        <v>0</v>
      </c>
      <c r="U33" s="110">
        <f t="shared" si="24"/>
        <v>0.21153846153846154</v>
      </c>
      <c r="V33" s="6">
        <v>12</v>
      </c>
      <c r="W33" s="2">
        <f t="array" ref="W33:Y33">MMULT($W32:$Y32,$W$4:$Y$6)</f>
        <v>0.8221459922345925</v>
      </c>
      <c r="X33" s="2">
        <v>6.3638614338774324E-2</v>
      </c>
      <c r="Y33" s="2">
        <v>0.11421539342663317</v>
      </c>
      <c r="Z33" s="79">
        <v>1</v>
      </c>
      <c r="AA33" s="80">
        <f t="shared" si="12"/>
        <v>980.55708201835364</v>
      </c>
      <c r="AB33" s="80">
        <f t="shared" si="13"/>
        <v>75.900502549569353</v>
      </c>
      <c r="AC33" s="80">
        <f t="shared" si="14"/>
        <v>0</v>
      </c>
      <c r="AD33" s="81">
        <f t="shared" si="15"/>
        <v>1.4071344867092064E-2</v>
      </c>
      <c r="AE33" s="81">
        <f t="shared" si="16"/>
        <v>8.4443545949527455E-4</v>
      </c>
      <c r="AF33" s="81">
        <f t="shared" si="17"/>
        <v>0</v>
      </c>
      <c r="AG33" s="25">
        <f t="shared" si="20"/>
        <v>363.78472967204448</v>
      </c>
      <c r="AH33" s="25">
        <f t="shared" si="21"/>
        <v>-4.9996094860179675E-4</v>
      </c>
      <c r="AI33">
        <f t="shared" si="18"/>
        <v>-413.78082453222413</v>
      </c>
      <c r="AJ33">
        <f t="shared" si="22"/>
        <v>-2.0689041226611207E-3</v>
      </c>
      <c r="AK33">
        <f>$AJ$33</f>
        <v>-2.0689041226611207E-3</v>
      </c>
      <c r="AV33">
        <v>58551.42323476632</v>
      </c>
      <c r="AW33">
        <v>1.0227507439376176</v>
      </c>
      <c r="AX33">
        <v>77755.022870365894</v>
      </c>
      <c r="AY33">
        <v>1.1209089315051362</v>
      </c>
      <c r="AZ33">
        <v>-19203.599635599574</v>
      </c>
      <c r="BA33">
        <v>-9.8158187567518596E-2</v>
      </c>
      <c r="BE33" s="111">
        <f t="shared" si="0"/>
        <v>43723.651158995432</v>
      </c>
      <c r="BF33" s="111">
        <f t="shared" si="1"/>
        <v>34335.870280147719</v>
      </c>
      <c r="BG33" s="111">
        <f t="shared" si="2"/>
        <v>9387.7808788477141</v>
      </c>
      <c r="BH33">
        <f t="shared" si="3"/>
        <v>1</v>
      </c>
      <c r="BI33">
        <f t="shared" si="4"/>
        <v>0</v>
      </c>
      <c r="BJ33">
        <f t="shared" si="5"/>
        <v>1</v>
      </c>
      <c r="BK33">
        <v>11000</v>
      </c>
      <c r="BL33" s="193">
        <v>1</v>
      </c>
      <c r="BM33" s="193">
        <v>0</v>
      </c>
      <c r="BN33" s="193">
        <v>1</v>
      </c>
    </row>
    <row r="34" spans="1:66" ht="16.2" thickBot="1" x14ac:dyDescent="0.35">
      <c r="A34" s="88" t="s">
        <v>35</v>
      </c>
      <c r="B34" s="91">
        <f>C34/12</f>
        <v>0</v>
      </c>
      <c r="C34" s="91">
        <v>0</v>
      </c>
      <c r="F34" s="110">
        <f t="shared" si="23"/>
        <v>0.23076923076923078</v>
      </c>
      <c r="G34" s="6">
        <v>13</v>
      </c>
      <c r="H34" s="219">
        <f t="shared" si="19"/>
        <v>0.91781767861913477</v>
      </c>
      <c r="I34" s="2">
        <f t="array" ref="I34:K34">MMULT($I33:$K33,$K$4:$M$6)</f>
        <v>0.80065330631527076</v>
      </c>
      <c r="J34" s="2">
        <v>0.11716437230386399</v>
      </c>
      <c r="K34" s="2">
        <v>8.2182321380865272E-2</v>
      </c>
      <c r="L34" s="79">
        <v>1</v>
      </c>
      <c r="M34" s="80">
        <f t="shared" si="6"/>
        <v>599.3290324422959</v>
      </c>
      <c r="N34" s="80">
        <f t="shared" si="7"/>
        <v>87.703390888057385</v>
      </c>
      <c r="O34" s="80">
        <f t="shared" si="8"/>
        <v>0</v>
      </c>
      <c r="P34" s="81">
        <f t="shared" si="9"/>
        <v>1.3703489281165212E-2</v>
      </c>
      <c r="Q34" s="81">
        <f t="shared" si="10"/>
        <v>1.5546810940320413E-3</v>
      </c>
      <c r="R34" s="81">
        <f t="shared" si="11"/>
        <v>0</v>
      </c>
      <c r="U34" s="110">
        <f t="shared" si="24"/>
        <v>0.23076923076923078</v>
      </c>
      <c r="V34" s="6">
        <v>13</v>
      </c>
      <c r="W34" s="2">
        <f t="array" ref="W34:Y34">MMULT($W33:$Y33,$W$4:$Y$6)</f>
        <v>0.80763853042286826</v>
      </c>
      <c r="X34" s="2">
        <v>6.8473695548359442E-2</v>
      </c>
      <c r="Y34" s="2">
        <v>0.1238877740287723</v>
      </c>
      <c r="Z34" s="79">
        <v>1</v>
      </c>
      <c r="AA34" s="80">
        <f t="shared" si="12"/>
        <v>963.25432246474634</v>
      </c>
      <c r="AB34" s="80">
        <f t="shared" si="13"/>
        <v>81.667207206617334</v>
      </c>
      <c r="AC34" s="80">
        <f t="shared" si="14"/>
        <v>0</v>
      </c>
      <c r="AD34" s="81">
        <f t="shared" si="15"/>
        <v>1.3823044078391399E-2</v>
      </c>
      <c r="AE34" s="81">
        <f t="shared" si="16"/>
        <v>9.0859326785323099E-4</v>
      </c>
      <c r="AF34" s="81">
        <f t="shared" si="17"/>
        <v>0</v>
      </c>
      <c r="AG34" s="25">
        <f t="shared" si="20"/>
        <v>357.88910634101046</v>
      </c>
      <c r="AH34" s="25">
        <f t="shared" si="21"/>
        <v>-5.2653302895262419E-4</v>
      </c>
      <c r="AI34">
        <f t="shared" si="18"/>
        <v>-410.54240923627287</v>
      </c>
      <c r="AJ34">
        <f t="shared" si="22"/>
        <v>-2.0527120461813642E-3</v>
      </c>
      <c r="AK34">
        <f>$AJ$34</f>
        <v>-2.0527120461813642E-3</v>
      </c>
      <c r="AV34">
        <v>49357.431797685596</v>
      </c>
      <c r="AW34">
        <v>1.1183707465353234</v>
      </c>
      <c r="AX34">
        <v>91494.664845559193</v>
      </c>
      <c r="AY34">
        <v>1.2211954502820164</v>
      </c>
      <c r="AZ34">
        <v>-42137.233047873597</v>
      </c>
      <c r="BA34">
        <v>-0.10282470374669295</v>
      </c>
      <c r="BE34" s="111">
        <f t="shared" si="0"/>
        <v>62479.642855846745</v>
      </c>
      <c r="BF34" s="111">
        <f t="shared" si="1"/>
        <v>30624.880182642446</v>
      </c>
      <c r="BG34" s="111">
        <f t="shared" si="2"/>
        <v>31854.762673204303</v>
      </c>
      <c r="BH34">
        <f t="shared" si="3"/>
        <v>1</v>
      </c>
      <c r="BI34">
        <f t="shared" si="4"/>
        <v>0</v>
      </c>
      <c r="BJ34">
        <f t="shared" si="5"/>
        <v>1</v>
      </c>
      <c r="BK34">
        <v>12000</v>
      </c>
      <c r="BL34" s="193">
        <v>1</v>
      </c>
      <c r="BM34" s="193">
        <v>0</v>
      </c>
      <c r="BN34" s="193">
        <v>1</v>
      </c>
    </row>
    <row r="35" spans="1:66" ht="15" thickBot="1" x14ac:dyDescent="0.35">
      <c r="F35" s="110">
        <f t="shared" si="23"/>
        <v>0.25</v>
      </c>
      <c r="G35" s="6">
        <v>14</v>
      </c>
      <c r="H35" s="219">
        <f t="shared" si="19"/>
        <v>0.91019300896717015</v>
      </c>
      <c r="I35" s="2">
        <f t="array" ref="I35:K35">MMULT($I34:$K34,$K$4:$M$6)</f>
        <v>0.78595595685625419</v>
      </c>
      <c r="J35" s="2">
        <v>0.12423705211091592</v>
      </c>
      <c r="K35" s="2">
        <v>8.9806991032829867E-2</v>
      </c>
      <c r="L35" s="79">
        <v>1</v>
      </c>
      <c r="M35" s="80">
        <f t="shared" si="6"/>
        <v>588.32733150474905</v>
      </c>
      <c r="N35" s="80">
        <f t="shared" si="7"/>
        <v>92.997645357626098</v>
      </c>
      <c r="O35" s="80">
        <f t="shared" si="8"/>
        <v>0</v>
      </c>
      <c r="P35" s="81">
        <f t="shared" si="9"/>
        <v>1.3451938492347429E-2</v>
      </c>
      <c r="Q35" s="81">
        <f t="shared" si="10"/>
        <v>1.6485301145486918E-3</v>
      </c>
      <c r="R35" s="81">
        <f t="shared" si="11"/>
        <v>0</v>
      </c>
      <c r="U35" s="110">
        <f t="shared" si="24"/>
        <v>0.25</v>
      </c>
      <c r="V35" s="6">
        <v>14</v>
      </c>
      <c r="W35" s="2">
        <f t="array" ref="W35:Y35">MMULT($W34:$Y34,$W$4:$Y$6)</f>
        <v>0.79338706505241663</v>
      </c>
      <c r="X35" s="2">
        <v>7.3164875177426064E-2</v>
      </c>
      <c r="Y35" s="2">
        <v>0.13344805977015725</v>
      </c>
      <c r="Z35" s="79">
        <v>1</v>
      </c>
      <c r="AA35" s="80">
        <f t="shared" si="12"/>
        <v>946.25688474671608</v>
      </c>
      <c r="AB35" s="80">
        <f t="shared" si="13"/>
        <v>87.262283326612504</v>
      </c>
      <c r="AC35" s="80">
        <f t="shared" si="14"/>
        <v>0</v>
      </c>
      <c r="AD35" s="81">
        <f t="shared" si="15"/>
        <v>1.3579124767243284E-2</v>
      </c>
      <c r="AE35" s="81">
        <f t="shared" si="16"/>
        <v>9.7084161293123036E-4</v>
      </c>
      <c r="AF35" s="81">
        <f t="shared" si="17"/>
        <v>0</v>
      </c>
      <c r="AG35" s="25">
        <f t="shared" si="20"/>
        <v>352.19419121095336</v>
      </c>
      <c r="AH35" s="25">
        <f t="shared" si="21"/>
        <v>-5.5050222672160636E-4</v>
      </c>
      <c r="AI35">
        <f t="shared" si="18"/>
        <v>-407.24441388311402</v>
      </c>
      <c r="AJ35">
        <f t="shared" si="22"/>
        <v>-2.0362220694155699E-3</v>
      </c>
      <c r="AK35">
        <f>$AJ$35</f>
        <v>-2.0362220694155699E-3</v>
      </c>
      <c r="AV35">
        <v>47697.200073990709</v>
      </c>
      <c r="AW35">
        <v>1.2059683091403079</v>
      </c>
      <c r="AX35">
        <v>78495.248412271132</v>
      </c>
      <c r="AY35">
        <v>1.3162173563471724</v>
      </c>
      <c r="AZ35">
        <v>-30798.048338280423</v>
      </c>
      <c r="BA35">
        <v>-0.11024904720686446</v>
      </c>
      <c r="BE35" s="111">
        <f t="shared" si="0"/>
        <v>72899.630840040089</v>
      </c>
      <c r="BF35" s="111">
        <f t="shared" si="1"/>
        <v>53126.487222446114</v>
      </c>
      <c r="BG35" s="111">
        <f t="shared" si="2"/>
        <v>19773.143617593978</v>
      </c>
      <c r="BH35">
        <f t="shared" si="3"/>
        <v>1</v>
      </c>
      <c r="BI35">
        <f t="shared" si="4"/>
        <v>0</v>
      </c>
      <c r="BJ35">
        <f t="shared" si="5"/>
        <v>1</v>
      </c>
      <c r="BK35">
        <v>13000</v>
      </c>
      <c r="BL35" s="193">
        <v>1</v>
      </c>
      <c r="BM35" s="193">
        <v>0</v>
      </c>
      <c r="BN35" s="193">
        <v>1</v>
      </c>
    </row>
    <row r="36" spans="1:66" ht="16.2" thickBot="1" x14ac:dyDescent="0.35">
      <c r="A36" s="64" t="s">
        <v>49</v>
      </c>
      <c r="B36" s="64" t="s">
        <v>50</v>
      </c>
      <c r="F36" s="110">
        <f t="shared" si="23"/>
        <v>0.26923076923076922</v>
      </c>
      <c r="G36" s="6">
        <v>15</v>
      </c>
      <c r="H36" s="219">
        <f t="shared" si="19"/>
        <v>0.90248594924615111</v>
      </c>
      <c r="I36" s="2">
        <f t="array" ref="I36:K36">MMULT($I35:$K35,$K$4:$M$6)</f>
        <v>0.77152840217534779</v>
      </c>
      <c r="J36" s="2">
        <v>0.13095754707080332</v>
      </c>
      <c r="K36" s="2">
        <v>9.7514050753848877E-2</v>
      </c>
      <c r="L36" s="79">
        <v>1</v>
      </c>
      <c r="M36" s="80">
        <f t="shared" si="6"/>
        <v>577.5275854483566</v>
      </c>
      <c r="N36" s="80">
        <f t="shared" si="7"/>
        <v>98.028271859849809</v>
      </c>
      <c r="O36" s="80">
        <f t="shared" si="8"/>
        <v>0</v>
      </c>
      <c r="P36" s="81">
        <f t="shared" si="9"/>
        <v>1.3205005344924222E-2</v>
      </c>
      <c r="Q36" s="81">
        <f t="shared" si="10"/>
        <v>1.7377059130548899E-3</v>
      </c>
      <c r="R36" s="81">
        <f t="shared" si="11"/>
        <v>0</v>
      </c>
      <c r="U36" s="110">
        <f t="shared" si="24"/>
        <v>0.26923076923076922</v>
      </c>
      <c r="V36" s="6">
        <v>15</v>
      </c>
      <c r="W36" s="2">
        <f t="array" ref="W36:Y36">MMULT($W35:$Y35,$W$4:$Y$6)</f>
        <v>0.77938707884938274</v>
      </c>
      <c r="X36" s="2">
        <v>7.7715268504054885E-2</v>
      </c>
      <c r="Y36" s="2">
        <v>0.14289765264656235</v>
      </c>
      <c r="Z36" s="79">
        <v>1</v>
      </c>
      <c r="AA36" s="80">
        <f t="shared" si="12"/>
        <v>929.55938120208168</v>
      </c>
      <c r="AB36" s="80">
        <f t="shared" si="13"/>
        <v>92.689446439416173</v>
      </c>
      <c r="AC36" s="80">
        <f t="shared" si="14"/>
        <v>0</v>
      </c>
      <c r="AD36" s="81">
        <f t="shared" si="15"/>
        <v>1.3339509618768283E-2</v>
      </c>
      <c r="AE36" s="81">
        <f t="shared" si="16"/>
        <v>1.0312218320730358E-3</v>
      </c>
      <c r="AF36" s="81">
        <f t="shared" si="17"/>
        <v>0</v>
      </c>
      <c r="AG36" s="25">
        <f t="shared" si="20"/>
        <v>346.69297033329144</v>
      </c>
      <c r="AH36" s="25">
        <f t="shared" si="21"/>
        <v>-5.719798071377926E-4</v>
      </c>
      <c r="AI36">
        <f t="shared" si="18"/>
        <v>-403.8909510470707</v>
      </c>
      <c r="AJ36">
        <f t="shared" si="22"/>
        <v>-2.0194547552353538E-3</v>
      </c>
      <c r="AK36">
        <f>$AJ$36</f>
        <v>-2.0194547552353538E-3</v>
      </c>
      <c r="AV36">
        <v>51469.404236911345</v>
      </c>
      <c r="AW36">
        <v>1.1208139725092205</v>
      </c>
      <c r="AX36">
        <v>77752.763368300395</v>
      </c>
      <c r="AY36">
        <v>1.222743334720866</v>
      </c>
      <c r="AZ36">
        <v>-26283.35913138905</v>
      </c>
      <c r="BA36">
        <v>-0.1019293622116455</v>
      </c>
      <c r="BE36" s="111">
        <f t="shared" si="0"/>
        <v>60611.993014010703</v>
      </c>
      <c r="BF36" s="111">
        <f t="shared" si="1"/>
        <v>44521.570103786216</v>
      </c>
      <c r="BG36" s="111">
        <f t="shared" si="2"/>
        <v>16090.422910224501</v>
      </c>
      <c r="BH36">
        <f t="shared" si="3"/>
        <v>1</v>
      </c>
      <c r="BI36">
        <f t="shared" si="4"/>
        <v>0</v>
      </c>
      <c r="BJ36">
        <f t="shared" si="5"/>
        <v>1</v>
      </c>
      <c r="BK36">
        <v>14000</v>
      </c>
      <c r="BL36" s="193">
        <v>1</v>
      </c>
      <c r="BM36" s="193">
        <v>0</v>
      </c>
      <c r="BN36" s="193">
        <v>1</v>
      </c>
    </row>
    <row r="37" spans="1:66" ht="16.8" thickTop="1" thickBot="1" x14ac:dyDescent="0.35">
      <c r="A37" s="65" t="s">
        <v>51</v>
      </c>
      <c r="B37" s="92">
        <v>3.5000000000000003E-2</v>
      </c>
      <c r="F37" s="110">
        <f t="shared" si="23"/>
        <v>0.28846153846153844</v>
      </c>
      <c r="G37" s="6">
        <v>16</v>
      </c>
      <c r="H37" s="219">
        <f t="shared" si="19"/>
        <v>0.89470337225912722</v>
      </c>
      <c r="I37" s="2">
        <f t="array" ref="I37:K37">MMULT($I36:$K36,$K$4:$M$6)</f>
        <v>0.75736568973178908</v>
      </c>
      <c r="J37" s="2">
        <v>0.13733768252733813</v>
      </c>
      <c r="K37" s="2">
        <v>0.10529662774087278</v>
      </c>
      <c r="L37" s="79">
        <v>1</v>
      </c>
      <c r="M37" s="80">
        <f t="shared" si="6"/>
        <v>566.92608704873066</v>
      </c>
      <c r="N37" s="80">
        <f t="shared" si="7"/>
        <v>102.80412225583895</v>
      </c>
      <c r="O37" s="80">
        <f t="shared" si="8"/>
        <v>0</v>
      </c>
      <c r="P37" s="81">
        <f t="shared" si="9"/>
        <v>1.2962605074255621E-2</v>
      </c>
      <c r="Q37" s="81">
        <f t="shared" si="10"/>
        <v>1.822365402766602E-3</v>
      </c>
      <c r="R37" s="81">
        <f t="shared" si="11"/>
        <v>0</v>
      </c>
      <c r="U37" s="110">
        <f t="shared" si="24"/>
        <v>0.28846153846153844</v>
      </c>
      <c r="V37" s="6">
        <v>16</v>
      </c>
      <c r="W37" s="2">
        <f t="array" ref="W37:Y37">MMULT($W36:$Y36,$W$4:$Y$6)</f>
        <v>0.76563413425103166</v>
      </c>
      <c r="X37" s="2">
        <v>8.2127930170954877E-2</v>
      </c>
      <c r="Y37" s="2">
        <v>0.15223793557801343</v>
      </c>
      <c r="Z37" s="79">
        <v>1</v>
      </c>
      <c r="AA37" s="80">
        <f t="shared" si="12"/>
        <v>913.15651923852033</v>
      </c>
      <c r="AB37" s="80">
        <f t="shared" si="13"/>
        <v>97.95233975629445</v>
      </c>
      <c r="AC37" s="80">
        <f t="shared" si="14"/>
        <v>0</v>
      </c>
      <c r="AD37" s="81">
        <f t="shared" si="15"/>
        <v>1.3104122682373426E-2</v>
      </c>
      <c r="AE37" s="81">
        <f t="shared" si="16"/>
        <v>1.0897744580376702E-3</v>
      </c>
      <c r="AF37" s="81">
        <f t="shared" si="17"/>
        <v>0</v>
      </c>
      <c r="AG37" s="25">
        <f t="shared" si="20"/>
        <v>341.3786496902452</v>
      </c>
      <c r="AH37" s="25">
        <f t="shared" si="21"/>
        <v>-5.9107333661112711E-4</v>
      </c>
      <c r="AI37">
        <f t="shared" si="18"/>
        <v>-400.4859833513579</v>
      </c>
      <c r="AJ37">
        <f t="shared" si="22"/>
        <v>-2.0024299167567894E-3</v>
      </c>
      <c r="AK37">
        <f>$AJ$37</f>
        <v>-2.0024299167567894E-3</v>
      </c>
      <c r="AV37">
        <v>76229.814351074427</v>
      </c>
      <c r="AW37">
        <v>1.097554274589464</v>
      </c>
      <c r="AX37">
        <v>102068.27445884756</v>
      </c>
      <c r="AY37">
        <v>1.2011898005475792</v>
      </c>
      <c r="AZ37">
        <v>-25838.460107773135</v>
      </c>
      <c r="BA37">
        <v>-0.1036355259581152</v>
      </c>
      <c r="BE37" s="111">
        <f t="shared" si="0"/>
        <v>33525.613107871977</v>
      </c>
      <c r="BF37" s="111">
        <f t="shared" si="1"/>
        <v>18050.70559591036</v>
      </c>
      <c r="BG37" s="111">
        <f t="shared" si="2"/>
        <v>15474.907511961614</v>
      </c>
      <c r="BH37">
        <f t="shared" si="3"/>
        <v>1</v>
      </c>
      <c r="BI37">
        <f t="shared" si="4"/>
        <v>0</v>
      </c>
      <c r="BJ37">
        <f t="shared" si="5"/>
        <v>1</v>
      </c>
      <c r="BK37">
        <v>15000</v>
      </c>
      <c r="BL37" s="193">
        <v>1</v>
      </c>
      <c r="BM37" s="193">
        <v>0</v>
      </c>
      <c r="BN37" s="193">
        <v>1</v>
      </c>
    </row>
    <row r="38" spans="1:66" ht="16.2" thickBot="1" x14ac:dyDescent="0.35">
      <c r="A38" s="88" t="s">
        <v>52</v>
      </c>
      <c r="B38">
        <v>100000</v>
      </c>
      <c r="F38" s="110">
        <f t="shared" si="23"/>
        <v>0.30769230769230771</v>
      </c>
      <c r="G38" s="6">
        <v>17</v>
      </c>
      <c r="H38" s="219">
        <f t="shared" si="19"/>
        <v>0.88685189542152543</v>
      </c>
      <c r="I38" s="2">
        <f t="array" ref="I38:K38">MMULT($I37:$K37,$K$4:$M$6)</f>
        <v>0.74346295789710148</v>
      </c>
      <c r="J38" s="2">
        <v>0.14338893752442397</v>
      </c>
      <c r="K38" s="2">
        <v>0.11314810457847453</v>
      </c>
      <c r="L38" s="79">
        <v>1</v>
      </c>
      <c r="M38" s="80">
        <f t="shared" si="6"/>
        <v>556.51919713387531</v>
      </c>
      <c r="N38" s="80">
        <f t="shared" si="7"/>
        <v>107.33378918390756</v>
      </c>
      <c r="O38" s="80">
        <f t="shared" si="8"/>
        <v>0</v>
      </c>
      <c r="P38" s="81">
        <f t="shared" si="9"/>
        <v>1.2724654471700391E-2</v>
      </c>
      <c r="Q38" s="81">
        <f t="shared" si="10"/>
        <v>1.9026609017663947E-3</v>
      </c>
      <c r="R38" s="81">
        <f t="shared" si="11"/>
        <v>0</v>
      </c>
      <c r="U38" s="110">
        <f t="shared" si="24"/>
        <v>0.30769230769230771</v>
      </c>
      <c r="V38" s="6">
        <v>17</v>
      </c>
      <c r="W38" s="2">
        <f t="array" ref="W38:Y38">MMULT($W37:$Y37,$W$4:$Y$6)</f>
        <v>0.75212387199917852</v>
      </c>
      <c r="X38" s="2">
        <v>8.640585531111375E-2</v>
      </c>
      <c r="Y38" s="2">
        <v>0.16147027268970776</v>
      </c>
      <c r="Z38" s="79">
        <v>1</v>
      </c>
      <c r="AA38" s="80">
        <f t="shared" si="12"/>
        <v>897.04309965598009</v>
      </c>
      <c r="AB38" s="80">
        <f t="shared" si="13"/>
        <v>103.05453551245914</v>
      </c>
      <c r="AC38" s="80">
        <f t="shared" si="14"/>
        <v>0</v>
      </c>
      <c r="AD38" s="81">
        <f t="shared" si="15"/>
        <v>1.2872889347678248E-2</v>
      </c>
      <c r="AE38" s="81">
        <f t="shared" si="16"/>
        <v>1.1465392339359323E-3</v>
      </c>
      <c r="AF38" s="81">
        <f t="shared" si="17"/>
        <v>0</v>
      </c>
      <c r="AG38" s="25">
        <f t="shared" si="20"/>
        <v>336.24464885065629</v>
      </c>
      <c r="AH38" s="25">
        <f t="shared" si="21"/>
        <v>-6.0788679185260625E-4</v>
      </c>
      <c r="AI38">
        <f t="shared" si="18"/>
        <v>-397.0333280359169</v>
      </c>
      <c r="AJ38">
        <f t="shared" si="22"/>
        <v>-1.9851666401795847E-3</v>
      </c>
      <c r="AK38">
        <f>$AJ$38</f>
        <v>-1.9851666401795847E-3</v>
      </c>
      <c r="AV38">
        <v>68392.192498182965</v>
      </c>
      <c r="AW38">
        <v>1.1787529474772476</v>
      </c>
      <c r="AX38">
        <v>79404.261783571783</v>
      </c>
      <c r="AY38">
        <v>1.2886896202978741</v>
      </c>
      <c r="AZ38">
        <v>-11012.069285388818</v>
      </c>
      <c r="BA38">
        <v>-0.10993667282062658</v>
      </c>
      <c r="BE38" s="111">
        <f t="shared" si="0"/>
        <v>49483.102249541786</v>
      </c>
      <c r="BF38" s="111">
        <f t="shared" si="1"/>
        <v>49464.700246215638</v>
      </c>
      <c r="BG38" s="111">
        <f t="shared" si="2"/>
        <v>18.402003326160411</v>
      </c>
      <c r="BH38">
        <f t="shared" si="3"/>
        <v>1</v>
      </c>
      <c r="BI38">
        <f t="shared" si="4"/>
        <v>0</v>
      </c>
      <c r="BJ38">
        <f t="shared" si="5"/>
        <v>1</v>
      </c>
      <c r="BK38">
        <v>16000</v>
      </c>
      <c r="BL38" s="193">
        <v>1</v>
      </c>
      <c r="BM38" s="193">
        <v>0</v>
      </c>
      <c r="BN38" s="193">
        <v>1</v>
      </c>
    </row>
    <row r="39" spans="1:66" ht="16.8" thickTop="1" thickBot="1" x14ac:dyDescent="0.35">
      <c r="A39" s="93" t="s">
        <v>53</v>
      </c>
      <c r="B39" s="109">
        <v>30000</v>
      </c>
      <c r="F39" s="110">
        <f t="shared" si="23"/>
        <v>0.32692307692307693</v>
      </c>
      <c r="G39" s="6">
        <v>18</v>
      </c>
      <c r="H39" s="219">
        <f t="shared" si="19"/>
        <v>0.87893788856453059</v>
      </c>
      <c r="I39" s="2">
        <f t="array" ref="I39:K39">MMULT($I38:$K38,$K$4:$M$6)</f>
        <v>0.72981543428624518</v>
      </c>
      <c r="J39" s="2">
        <v>0.14912245427828538</v>
      </c>
      <c r="K39" s="2">
        <v>0.12106211143546936</v>
      </c>
      <c r="L39" s="79">
        <v>1</v>
      </c>
      <c r="M39" s="80">
        <f t="shared" si="6"/>
        <v>546.30334333496876</v>
      </c>
      <c r="N39" s="80">
        <f t="shared" si="7"/>
        <v>111.62561315001052</v>
      </c>
      <c r="O39" s="80">
        <f t="shared" si="8"/>
        <v>0</v>
      </c>
      <c r="P39" s="81">
        <f t="shared" si="9"/>
        <v>1.2491071856053042E-2</v>
      </c>
      <c r="Q39" s="81">
        <f t="shared" si="10"/>
        <v>1.9787402586926325E-3</v>
      </c>
      <c r="R39" s="81">
        <f t="shared" si="11"/>
        <v>0</v>
      </c>
      <c r="U39" s="110">
        <f t="shared" si="24"/>
        <v>0.32692307692307693</v>
      </c>
      <c r="V39" s="6">
        <v>18</v>
      </c>
      <c r="W39" s="2">
        <f t="array" ref="W39:Y39">MMULT($W38:$Y38,$W$4:$Y$6)</f>
        <v>0.73885200975843823</v>
      </c>
      <c r="X39" s="2">
        <v>9.0551980653037697E-2</v>
      </c>
      <c r="Y39" s="2">
        <v>0.17059600958852411</v>
      </c>
      <c r="Z39" s="79">
        <v>1</v>
      </c>
      <c r="AA39" s="80">
        <f t="shared" si="12"/>
        <v>881.21401499869398</v>
      </c>
      <c r="AB39" s="80">
        <f t="shared" si="13"/>
        <v>107.99953628526498</v>
      </c>
      <c r="AC39" s="80">
        <f t="shared" si="14"/>
        <v>0</v>
      </c>
      <c r="AD39" s="81">
        <f t="shared" si="15"/>
        <v>1.2645736320865578E-2</v>
      </c>
      <c r="AE39" s="81">
        <f t="shared" si="16"/>
        <v>1.201555127896077E-3</v>
      </c>
      <c r="AF39" s="81">
        <f t="shared" si="17"/>
        <v>0</v>
      </c>
      <c r="AG39" s="25">
        <f t="shared" si="20"/>
        <v>331.2845947989797</v>
      </c>
      <c r="AH39" s="25">
        <f t="shared" si="21"/>
        <v>-6.2252066598401934E-4</v>
      </c>
      <c r="AI39">
        <f t="shared" si="18"/>
        <v>-393.53666139738164</v>
      </c>
      <c r="AJ39">
        <f t="shared" si="22"/>
        <v>-1.9676833069869081E-3</v>
      </c>
      <c r="AK39">
        <f>$AJ$39</f>
        <v>-1.9676833069869081E-3</v>
      </c>
      <c r="AV39">
        <v>52694.188977507685</v>
      </c>
      <c r="AW39">
        <v>1.0756881073901052</v>
      </c>
      <c r="AX39">
        <v>89492.005236772238</v>
      </c>
      <c r="AY39">
        <v>1.1773598064348667</v>
      </c>
      <c r="AZ39">
        <v>-36797.816259264553</v>
      </c>
      <c r="BA39">
        <v>-0.10167169904476148</v>
      </c>
      <c r="BE39" s="111">
        <f t="shared" si="0"/>
        <v>54874.621761502844</v>
      </c>
      <c r="BF39" s="111">
        <f t="shared" si="1"/>
        <v>28243.975406714439</v>
      </c>
      <c r="BG39" s="111">
        <f t="shared" si="2"/>
        <v>26630.646354788405</v>
      </c>
      <c r="BH39">
        <f t="shared" si="3"/>
        <v>1</v>
      </c>
      <c r="BI39">
        <f t="shared" si="4"/>
        <v>0</v>
      </c>
      <c r="BJ39">
        <f t="shared" si="5"/>
        <v>1</v>
      </c>
      <c r="BK39">
        <v>17000</v>
      </c>
      <c r="BL39" s="193">
        <v>1</v>
      </c>
      <c r="BM39" s="193">
        <v>0</v>
      </c>
      <c r="BN39" s="193">
        <v>1</v>
      </c>
    </row>
    <row r="40" spans="1:66" x14ac:dyDescent="0.3">
      <c r="F40" s="110">
        <f t="shared" si="23"/>
        <v>0.34615384615384615</v>
      </c>
      <c r="G40" s="6">
        <v>19</v>
      </c>
      <c r="H40" s="219">
        <f t="shared" si="19"/>
        <v>0.87096748152011871</v>
      </c>
      <c r="I40" s="2">
        <f t="array" ref="I40:K40">MMULT($I39:$K39,$K$4:$M$6)</f>
        <v>0.71641843411940243</v>
      </c>
      <c r="J40" s="2">
        <v>0.15454904740071629</v>
      </c>
      <c r="K40" s="2">
        <v>0.12903251847988118</v>
      </c>
      <c r="L40" s="79">
        <v>1</v>
      </c>
      <c r="M40" s="80">
        <f t="shared" si="6"/>
        <v>536.2750188600786</v>
      </c>
      <c r="N40" s="80">
        <f t="shared" si="7"/>
        <v>115.68768943180618</v>
      </c>
      <c r="O40" s="80">
        <f t="shared" si="8"/>
        <v>0</v>
      </c>
      <c r="P40" s="81">
        <f t="shared" si="9"/>
        <v>1.2261777045505157E-2</v>
      </c>
      <c r="Q40" s="81">
        <f t="shared" si="10"/>
        <v>2.0507469751248888E-3</v>
      </c>
      <c r="R40" s="81">
        <f t="shared" si="11"/>
        <v>0</v>
      </c>
      <c r="U40" s="110">
        <f t="shared" si="24"/>
        <v>0.34615384615384615</v>
      </c>
      <c r="V40" s="6">
        <v>19</v>
      </c>
      <c r="W40" s="2">
        <f t="array" ref="W40:Y40">MMULT($W39:$Y39,$W$4:$Y$6)</f>
        <v>0.72581434075885776</v>
      </c>
      <c r="X40" s="2">
        <v>9.4569185605946127E-2</v>
      </c>
      <c r="Y40" s="2">
        <v>0.17961647363519612</v>
      </c>
      <c r="Z40" s="79">
        <v>1</v>
      </c>
      <c r="AA40" s="80">
        <f t="shared" si="12"/>
        <v>865.66424793627436</v>
      </c>
      <c r="AB40" s="80">
        <f t="shared" si="13"/>
        <v>112.79077628849981</v>
      </c>
      <c r="AC40" s="80">
        <f t="shared" si="14"/>
        <v>0</v>
      </c>
      <c r="AD40" s="81">
        <f t="shared" si="15"/>
        <v>1.242259160144968E-2</v>
      </c>
      <c r="AE40" s="81">
        <f t="shared" si="16"/>
        <v>1.2548603474635156E-3</v>
      </c>
      <c r="AF40" s="81">
        <f t="shared" si="17"/>
        <v>0</v>
      </c>
      <c r="AG40" s="25">
        <f t="shared" si="20"/>
        <v>326.49231593288937</v>
      </c>
      <c r="AH40" s="25">
        <f t="shared" si="21"/>
        <v>-6.3507207171684989E-4</v>
      </c>
      <c r="AI40">
        <f t="shared" si="18"/>
        <v>-389.99952310457434</v>
      </c>
      <c r="AJ40">
        <f t="shared" si="22"/>
        <v>-1.9499976155228718E-3</v>
      </c>
      <c r="AK40">
        <f>$AJ$40</f>
        <v>-1.9499976155228718E-3</v>
      </c>
      <c r="AV40">
        <v>50904.433851085232</v>
      </c>
      <c r="AW40">
        <v>1.1167520650758138</v>
      </c>
      <c r="AX40">
        <v>83013.558939704948</v>
      </c>
      <c r="AY40">
        <v>1.2168340439743082</v>
      </c>
      <c r="AZ40">
        <v>-32109.125088619716</v>
      </c>
      <c r="BA40">
        <v>-0.10008197889849435</v>
      </c>
      <c r="BE40" s="111">
        <f t="shared" si="0"/>
        <v>60770.772656496156</v>
      </c>
      <c r="BF40" s="111">
        <f t="shared" si="1"/>
        <v>38669.845457725867</v>
      </c>
      <c r="BG40" s="111">
        <f t="shared" si="2"/>
        <v>22100.927198770281</v>
      </c>
      <c r="BH40">
        <f t="shared" si="3"/>
        <v>1</v>
      </c>
      <c r="BI40">
        <f t="shared" si="4"/>
        <v>0</v>
      </c>
      <c r="BJ40">
        <f t="shared" si="5"/>
        <v>1</v>
      </c>
      <c r="BK40">
        <v>18000</v>
      </c>
      <c r="BL40" s="193">
        <v>1</v>
      </c>
      <c r="BM40" s="193">
        <v>0</v>
      </c>
      <c r="BN40" s="193">
        <v>1</v>
      </c>
    </row>
    <row r="41" spans="1:66" x14ac:dyDescent="0.3">
      <c r="F41" s="110">
        <f t="shared" si="23"/>
        <v>0.36538461538461536</v>
      </c>
      <c r="G41" s="6">
        <v>20</v>
      </c>
      <c r="H41" s="219">
        <f t="shared" si="19"/>
        <v>0.86294657149356302</v>
      </c>
      <c r="I41" s="2">
        <f t="array" ref="I41:K41">MMULT($I40:$K40,$K$4:$M$6)</f>
        <v>0.70326735861383505</v>
      </c>
      <c r="J41" s="2">
        <v>0.15967921287972794</v>
      </c>
      <c r="K41" s="2">
        <v>0.13705342850643684</v>
      </c>
      <c r="L41" s="79">
        <v>1</v>
      </c>
      <c r="M41" s="80">
        <f t="shared" si="6"/>
        <v>526.43078129038622</v>
      </c>
      <c r="N41" s="80">
        <f t="shared" si="7"/>
        <v>119.52787480112035</v>
      </c>
      <c r="O41" s="80">
        <f t="shared" si="8"/>
        <v>0</v>
      </c>
      <c r="P41" s="81">
        <f t="shared" si="9"/>
        <v>1.2036691330121408E-2</v>
      </c>
      <c r="Q41" s="81">
        <f t="shared" si="10"/>
        <v>2.1188203247502358E-3</v>
      </c>
      <c r="R41" s="81">
        <f t="shared" si="11"/>
        <v>0</v>
      </c>
      <c r="U41" s="110">
        <f t="shared" si="24"/>
        <v>0.36538461538461536</v>
      </c>
      <c r="V41" s="6">
        <v>20</v>
      </c>
      <c r="W41" s="2">
        <f t="array" ref="W41:Y41">MMULT($W40:$Y40,$W$4:$Y$6)</f>
        <v>0.71300673246250013</v>
      </c>
      <c r="X41" s="2">
        <v>9.8460293325280362E-2</v>
      </c>
      <c r="Y41" s="2">
        <v>0.18853297421221951</v>
      </c>
      <c r="Z41" s="79">
        <v>1</v>
      </c>
      <c r="AA41" s="80">
        <f t="shared" si="12"/>
        <v>850.38886967337453</v>
      </c>
      <c r="AB41" s="80">
        <f t="shared" si="13"/>
        <v>117.43162264319537</v>
      </c>
      <c r="AC41" s="80">
        <f t="shared" si="14"/>
        <v>0</v>
      </c>
      <c r="AD41" s="81">
        <f t="shared" si="15"/>
        <v>1.220338445945433E-2</v>
      </c>
      <c r="AE41" s="81">
        <f t="shared" si="16"/>
        <v>1.306492353739297E-3</v>
      </c>
      <c r="AF41" s="81">
        <f t="shared" si="17"/>
        <v>0</v>
      </c>
      <c r="AG41" s="25">
        <f t="shared" si="20"/>
        <v>321.86183622506337</v>
      </c>
      <c r="AH41" s="25">
        <f t="shared" si="21"/>
        <v>-6.4563484167801631E-4</v>
      </c>
      <c r="AI41">
        <f t="shared" si="18"/>
        <v>-386.42532039286499</v>
      </c>
      <c r="AJ41">
        <f t="shared" si="22"/>
        <v>-1.9321266019643251E-3</v>
      </c>
      <c r="AK41">
        <f>$AJ$41</f>
        <v>-1.9321266019643251E-3</v>
      </c>
      <c r="AV41">
        <v>52456.189895778843</v>
      </c>
      <c r="AW41">
        <v>1.097583072589922</v>
      </c>
      <c r="AX41">
        <v>108001.96978684323</v>
      </c>
      <c r="AY41">
        <v>1.1986010068557822</v>
      </c>
      <c r="AZ41">
        <v>-55545.779891064383</v>
      </c>
      <c r="BA41">
        <v>-0.10101793426586014</v>
      </c>
      <c r="BE41" s="111">
        <f t="shared" si="0"/>
        <v>57302.117363213365</v>
      </c>
      <c r="BF41" s="111">
        <f t="shared" si="1"/>
        <v>11858.130898734991</v>
      </c>
      <c r="BG41" s="111">
        <f t="shared" si="2"/>
        <v>45443.986464478367</v>
      </c>
      <c r="BH41">
        <f t="shared" si="3"/>
        <v>1</v>
      </c>
      <c r="BI41">
        <f t="shared" si="4"/>
        <v>0</v>
      </c>
      <c r="BJ41">
        <f t="shared" si="5"/>
        <v>1</v>
      </c>
      <c r="BK41">
        <v>19000</v>
      </c>
      <c r="BL41" s="193">
        <v>1</v>
      </c>
      <c r="BM41" s="193">
        <v>0</v>
      </c>
      <c r="BN41" s="193">
        <v>1</v>
      </c>
    </row>
    <row r="42" spans="1:66" x14ac:dyDescent="0.3">
      <c r="F42" s="110">
        <f t="shared" si="23"/>
        <v>0.38461538461538464</v>
      </c>
      <c r="G42" s="6">
        <v>21</v>
      </c>
      <c r="H42" s="219">
        <f t="shared" si="19"/>
        <v>0.85488083022907957</v>
      </c>
      <c r="I42" s="2">
        <f t="array" ref="I42:K42">MMULT($I41:$K41,$K$4:$M$6)</f>
        <v>0.69035769340526221</v>
      </c>
      <c r="J42" s="2">
        <v>0.16452313682381742</v>
      </c>
      <c r="K42" s="2">
        <v>0.14511916977092015</v>
      </c>
      <c r="L42" s="79">
        <v>1</v>
      </c>
      <c r="M42" s="80">
        <f t="shared" si="6"/>
        <v>516.76725139850896</v>
      </c>
      <c r="N42" s="80">
        <f t="shared" si="7"/>
        <v>123.15379406946852</v>
      </c>
      <c r="O42" s="80">
        <f t="shared" si="8"/>
        <v>0</v>
      </c>
      <c r="P42" s="81">
        <f t="shared" si="9"/>
        <v>1.1815737444820834E-2</v>
      </c>
      <c r="Q42" s="81">
        <f t="shared" si="10"/>
        <v>2.1830954693929615E-3</v>
      </c>
      <c r="R42" s="81">
        <f t="shared" si="11"/>
        <v>0</v>
      </c>
      <c r="U42" s="110">
        <f t="shared" si="24"/>
        <v>0.38461538461538464</v>
      </c>
      <c r="V42" s="6">
        <v>21</v>
      </c>
      <c r="W42" s="2">
        <f t="array" ref="W42:Y42">MMULT($W41:$Y41,$W$4:$Y$6)</f>
        <v>0.70042512525355749</v>
      </c>
      <c r="X42" s="2">
        <v>0.10222807175887898</v>
      </c>
      <c r="Y42" s="2">
        <v>0.19734680298756349</v>
      </c>
      <c r="Z42" s="79">
        <v>1</v>
      </c>
      <c r="AA42" s="80">
        <f t="shared" si="12"/>
        <v>835.38303838741285</v>
      </c>
      <c r="AB42" s="80">
        <f t="shared" si="13"/>
        <v>121.92537662537976</v>
      </c>
      <c r="AC42" s="80">
        <f t="shared" si="14"/>
        <v>0</v>
      </c>
      <c r="AD42" s="81">
        <f t="shared" si="15"/>
        <v>1.198804541299358E-2</v>
      </c>
      <c r="AE42" s="81">
        <f t="shared" si="16"/>
        <v>1.3564878752620477E-3</v>
      </c>
      <c r="AF42" s="81">
        <f t="shared" si="17"/>
        <v>0</v>
      </c>
      <c r="AG42" s="25">
        <f t="shared" si="20"/>
        <v>317.3873695448151</v>
      </c>
      <c r="AH42" s="25">
        <f t="shared" si="21"/>
        <v>-6.5429962595816953E-4</v>
      </c>
      <c r="AI42">
        <f t="shared" si="18"/>
        <v>-382.81733214063206</v>
      </c>
      <c r="AJ42">
        <f t="shared" si="22"/>
        <v>-1.9140866607031603E-3</v>
      </c>
      <c r="AK42">
        <f>$AJ$42</f>
        <v>-1.9140866607031603E-3</v>
      </c>
      <c r="AV42">
        <v>50377.275682425287</v>
      </c>
      <c r="AW42">
        <v>1.1008415681937309</v>
      </c>
      <c r="AX42">
        <v>83142.363196058315</v>
      </c>
      <c r="AY42">
        <v>1.2027681020595331</v>
      </c>
      <c r="AZ42">
        <v>-32765.087513633029</v>
      </c>
      <c r="BA42">
        <v>-0.10192653386580219</v>
      </c>
      <c r="BE42" s="111">
        <f t="shared" si="0"/>
        <v>59706.881136947806</v>
      </c>
      <c r="BF42" s="111">
        <f t="shared" si="1"/>
        <v>37134.447009894997</v>
      </c>
      <c r="BG42" s="111">
        <f t="shared" si="2"/>
        <v>22572.434127052809</v>
      </c>
      <c r="BH42">
        <f t="shared" si="3"/>
        <v>1</v>
      </c>
      <c r="BI42">
        <f t="shared" si="4"/>
        <v>0</v>
      </c>
      <c r="BJ42">
        <f t="shared" si="5"/>
        <v>1</v>
      </c>
      <c r="BK42">
        <v>20000</v>
      </c>
      <c r="BL42" s="193">
        <v>1</v>
      </c>
      <c r="BM42" s="193">
        <v>0</v>
      </c>
      <c r="BN42" s="193">
        <v>1</v>
      </c>
    </row>
    <row r="43" spans="1:66" x14ac:dyDescent="0.3">
      <c r="F43" s="110">
        <f t="shared" si="23"/>
        <v>0.40384615384615385</v>
      </c>
      <c r="G43" s="6">
        <v>22</v>
      </c>
      <c r="H43" s="219">
        <f t="shared" si="19"/>
        <v>0.84677571097413584</v>
      </c>
      <c r="I43" s="2">
        <f t="array" ref="I43:K43">MMULT($I42:$K42,$K$4:$M$6)</f>
        <v>0.67768500699821654</v>
      </c>
      <c r="J43" s="2">
        <v>0.16909070397591935</v>
      </c>
      <c r="K43" s="2">
        <v>0.15322428902586388</v>
      </c>
      <c r="L43" s="79">
        <v>1</v>
      </c>
      <c r="M43" s="80">
        <f t="shared" si="6"/>
        <v>507.28111198851497</v>
      </c>
      <c r="N43" s="80">
        <f t="shared" si="7"/>
        <v>126.57284646117442</v>
      </c>
      <c r="O43" s="80">
        <f t="shared" si="8"/>
        <v>0</v>
      </c>
      <c r="P43" s="81">
        <f t="shared" si="9"/>
        <v>1.1598839542854091E-2</v>
      </c>
      <c r="Q43" s="81">
        <f t="shared" si="10"/>
        <v>2.2437035719881605E-3</v>
      </c>
      <c r="R43" s="81">
        <f t="shared" si="11"/>
        <v>0</v>
      </c>
      <c r="U43" s="110">
        <f t="shared" si="24"/>
        <v>0.40384615384615385</v>
      </c>
      <c r="V43" s="6">
        <v>22</v>
      </c>
      <c r="W43" s="2">
        <f t="array" ref="W43:Y43">MMULT($W42:$Y42,$W$4:$Y$6)</f>
        <v>0.68806553115157876</v>
      </c>
      <c r="X43" s="2">
        <v>0.10587523467416614</v>
      </c>
      <c r="Y43" s="2">
        <v>0.20605923417425509</v>
      </c>
      <c r="Z43" s="79">
        <v>1</v>
      </c>
      <c r="AA43" s="80">
        <f t="shared" si="12"/>
        <v>820.64199769386482</v>
      </c>
      <c r="AB43" s="80">
        <f t="shared" si="13"/>
        <v>126.27527489118445</v>
      </c>
      <c r="AC43" s="80">
        <f t="shared" si="14"/>
        <v>0</v>
      </c>
      <c r="AD43" s="81">
        <f t="shared" si="15"/>
        <v>1.1776506206248176E-2</v>
      </c>
      <c r="AE43" s="81">
        <f t="shared" si="16"/>
        <v>1.4048829216379735E-3</v>
      </c>
      <c r="AF43" s="81">
        <f t="shared" si="17"/>
        <v>0</v>
      </c>
      <c r="AG43" s="25">
        <f t="shared" si="20"/>
        <v>313.06331413535997</v>
      </c>
      <c r="AH43" s="25">
        <f t="shared" si="21"/>
        <v>-6.6115398695610304E-4</v>
      </c>
      <c r="AI43">
        <f t="shared" si="18"/>
        <v>-379.17871283097031</v>
      </c>
      <c r="AJ43">
        <f t="shared" si="22"/>
        <v>-1.8958935641548514E-3</v>
      </c>
      <c r="AK43">
        <f>$AJ$43</f>
        <v>-1.8958935641548514E-3</v>
      </c>
      <c r="AV43">
        <v>56856.41362978812</v>
      </c>
      <c r="AW43">
        <v>1.223641066230396</v>
      </c>
      <c r="AX43">
        <v>93369.282616495446</v>
      </c>
      <c r="AY43">
        <v>1.3368097106374264</v>
      </c>
      <c r="AZ43">
        <v>-36512.868986707326</v>
      </c>
      <c r="BA43">
        <v>-0.11316864440703034</v>
      </c>
      <c r="BE43" s="111">
        <f t="shared" si="0"/>
        <v>65507.69299325149</v>
      </c>
      <c r="BF43" s="111">
        <f t="shared" si="1"/>
        <v>40311.688447247201</v>
      </c>
      <c r="BG43" s="111">
        <f t="shared" si="2"/>
        <v>25196.004546004293</v>
      </c>
      <c r="BH43">
        <f t="shared" si="3"/>
        <v>1</v>
      </c>
      <c r="BI43">
        <f t="shared" si="4"/>
        <v>0</v>
      </c>
      <c r="BJ43">
        <f t="shared" si="5"/>
        <v>1</v>
      </c>
      <c r="BK43">
        <v>21000</v>
      </c>
      <c r="BL43" s="193">
        <v>1</v>
      </c>
      <c r="BM43" s="193">
        <v>0</v>
      </c>
      <c r="BN43" s="193">
        <v>1</v>
      </c>
    </row>
    <row r="44" spans="1:66" x14ac:dyDescent="0.3">
      <c r="F44" s="110">
        <f t="shared" si="23"/>
        <v>0.42307692307692307</v>
      </c>
      <c r="G44" s="6">
        <v>23</v>
      </c>
      <c r="H44" s="219">
        <f t="shared" si="19"/>
        <v>0.83863645524779828</v>
      </c>
      <c r="I44" s="2">
        <f t="array" ref="I44:K44">MMULT($I43:$K43,$K$4:$M$6)</f>
        <v>0.66524494924484623</v>
      </c>
      <c r="J44" s="2">
        <v>0.17339150600295203</v>
      </c>
      <c r="K44" s="2">
        <v>0.16136354475220149</v>
      </c>
      <c r="L44" s="79">
        <v>1</v>
      </c>
      <c r="M44" s="80">
        <f t="shared" si="6"/>
        <v>497.96910675722961</v>
      </c>
      <c r="N44" s="80">
        <f t="shared" si="7"/>
        <v>129.79221181850974</v>
      </c>
      <c r="O44" s="80">
        <f t="shared" si="8"/>
        <v>0</v>
      </c>
      <c r="P44" s="81">
        <f t="shared" si="9"/>
        <v>1.138592316976756E-2</v>
      </c>
      <c r="Q44" s="81">
        <f t="shared" si="10"/>
        <v>2.3007719065776325E-3</v>
      </c>
      <c r="R44" s="81">
        <f t="shared" si="11"/>
        <v>0</v>
      </c>
      <c r="U44" s="110">
        <f t="shared" si="24"/>
        <v>0.42307692307692307</v>
      </c>
      <c r="V44" s="6">
        <v>23</v>
      </c>
      <c r="W44" s="2">
        <f t="array" ref="W44:Y44">MMULT($W43:$Y43,$W$4:$Y$6)</f>
        <v>0.67592403254740263</v>
      </c>
      <c r="X44" s="2">
        <v>0.10940444266669327</v>
      </c>
      <c r="Y44" s="2">
        <v>0.21467152478590407</v>
      </c>
      <c r="Z44" s="79">
        <v>1</v>
      </c>
      <c r="AA44" s="80">
        <f t="shared" si="12"/>
        <v>806.16107513863608</v>
      </c>
      <c r="AB44" s="80">
        <f t="shared" si="13"/>
        <v>130.48449067971171</v>
      </c>
      <c r="AC44" s="80">
        <f t="shared" si="14"/>
        <v>0</v>
      </c>
      <c r="AD44" s="81">
        <f t="shared" si="15"/>
        <v>1.1568699787830546E-2</v>
      </c>
      <c r="AE44" s="81">
        <f t="shared" si="16"/>
        <v>1.4517127969234298E-3</v>
      </c>
      <c r="AF44" s="81">
        <f t="shared" si="17"/>
        <v>0</v>
      </c>
      <c r="AG44" s="25">
        <f t="shared" si="20"/>
        <v>308.88424724260847</v>
      </c>
      <c r="AH44" s="25">
        <f t="shared" si="21"/>
        <v>-6.6628249159121807E-4</v>
      </c>
      <c r="AI44">
        <f t="shared" si="18"/>
        <v>-375.51249640173029</v>
      </c>
      <c r="AJ44">
        <f t="shared" si="22"/>
        <v>-1.8775624820086515E-3</v>
      </c>
      <c r="AK44">
        <f>$AJ$44</f>
        <v>-1.8775624820086515E-3</v>
      </c>
      <c r="AV44">
        <v>52121.706064960657</v>
      </c>
      <c r="AW44">
        <v>1.1369343714219196</v>
      </c>
      <c r="AX44">
        <v>90056.34301870779</v>
      </c>
      <c r="AY44">
        <v>1.2420722106766182</v>
      </c>
      <c r="AZ44">
        <v>-37934.636953747133</v>
      </c>
      <c r="BA44">
        <v>-0.10513783925469866</v>
      </c>
      <c r="BE44" s="111">
        <f t="shared" si="0"/>
        <v>61571.731077231292</v>
      </c>
      <c r="BF44" s="111">
        <f t="shared" si="1"/>
        <v>34150.878048954037</v>
      </c>
      <c r="BG44" s="111">
        <f t="shared" si="2"/>
        <v>27420.853028277266</v>
      </c>
      <c r="BH44">
        <f t="shared" si="3"/>
        <v>1</v>
      </c>
      <c r="BI44">
        <f t="shared" si="4"/>
        <v>0</v>
      </c>
      <c r="BJ44">
        <f t="shared" si="5"/>
        <v>1</v>
      </c>
      <c r="BK44">
        <v>22000</v>
      </c>
      <c r="BL44" s="193">
        <v>1</v>
      </c>
      <c r="BM44" s="193">
        <v>0</v>
      </c>
      <c r="BN44" s="193">
        <v>1</v>
      </c>
    </row>
    <row r="45" spans="1:66" x14ac:dyDescent="0.3">
      <c r="F45" s="110">
        <f t="shared" si="23"/>
        <v>0.44230769230769229</v>
      </c>
      <c r="G45" s="6">
        <v>24</v>
      </c>
      <c r="H45" s="219">
        <f t="shared" si="19"/>
        <v>0.83046809941836086</v>
      </c>
      <c r="I45" s="2">
        <f t="array" ref="I45:K45">MMULT($I44:$K44,$K$4:$M$6)</f>
        <v>0.65303324985164191</v>
      </c>
      <c r="J45" s="2">
        <v>0.1774348495667189</v>
      </c>
      <c r="K45" s="2">
        <v>0.16953190058163892</v>
      </c>
      <c r="L45" s="79">
        <v>1</v>
      </c>
      <c r="M45" s="80">
        <f t="shared" si="6"/>
        <v>488.82803917644651</v>
      </c>
      <c r="N45" s="80">
        <f t="shared" si="7"/>
        <v>132.81885664316744</v>
      </c>
      <c r="O45" s="80">
        <f t="shared" si="8"/>
        <v>0</v>
      </c>
      <c r="P45" s="81">
        <f t="shared" si="9"/>
        <v>1.1176915237845409E-2</v>
      </c>
      <c r="Q45" s="81">
        <f t="shared" si="10"/>
        <v>2.3544239654045389E-3</v>
      </c>
      <c r="R45" s="81">
        <f t="shared" si="11"/>
        <v>0</v>
      </c>
      <c r="U45" s="110">
        <f t="shared" si="24"/>
        <v>0.44230769230769229</v>
      </c>
      <c r="V45" s="6">
        <v>24</v>
      </c>
      <c r="W45" s="2">
        <f t="array" ref="W45:Y45">MMULT($W44:$Y44,$W$4:$Y$6)</f>
        <v>0.66399678096139714</v>
      </c>
      <c r="X45" s="2">
        <v>0.11281830415036798</v>
      </c>
      <c r="Y45" s="2">
        <v>0.22318491488823486</v>
      </c>
      <c r="Z45" s="79">
        <v>1</v>
      </c>
      <c r="AA45" s="80">
        <f t="shared" si="12"/>
        <v>791.93568071703908</v>
      </c>
      <c r="AB45" s="80">
        <f t="shared" si="13"/>
        <v>134.55613499406087</v>
      </c>
      <c r="AC45" s="80">
        <f t="shared" si="14"/>
        <v>0</v>
      </c>
      <c r="AD45" s="81">
        <f t="shared" si="15"/>
        <v>1.1364560289531605E-2</v>
      </c>
      <c r="AE45" s="81">
        <f t="shared" si="16"/>
        <v>1.4970121127644979E-3</v>
      </c>
      <c r="AF45" s="81">
        <f t="shared" si="17"/>
        <v>0</v>
      </c>
      <c r="AG45" s="25">
        <f t="shared" si="20"/>
        <v>304.84491989148592</v>
      </c>
      <c r="AH45" s="25">
        <f t="shared" si="21"/>
        <v>-6.6976680095384537E-4</v>
      </c>
      <c r="AI45">
        <f t="shared" si="18"/>
        <v>-371.82159998687047</v>
      </c>
      <c r="AJ45">
        <f t="shared" si="22"/>
        <v>-1.8591079999343524E-3</v>
      </c>
      <c r="AK45">
        <f>$AJ$45</f>
        <v>-1.8591079999343524E-3</v>
      </c>
      <c r="AV45">
        <v>51136.320035958852</v>
      </c>
      <c r="AW45">
        <v>1.1414699797791399</v>
      </c>
      <c r="AX45">
        <v>82651.59729338155</v>
      </c>
      <c r="AY45">
        <v>1.2501903296757453</v>
      </c>
      <c r="AZ45">
        <v>-31515.277257422698</v>
      </c>
      <c r="BA45">
        <v>-0.10872034989660539</v>
      </c>
      <c r="BE45" s="111">
        <f t="shared" si="0"/>
        <v>63010.677941955131</v>
      </c>
      <c r="BF45" s="111">
        <f t="shared" si="1"/>
        <v>42367.435674192981</v>
      </c>
      <c r="BG45" s="111">
        <f t="shared" si="2"/>
        <v>20643.242267762158</v>
      </c>
      <c r="BH45">
        <f t="shared" si="3"/>
        <v>1</v>
      </c>
      <c r="BI45">
        <f t="shared" si="4"/>
        <v>0</v>
      </c>
      <c r="BJ45">
        <f t="shared" si="5"/>
        <v>1</v>
      </c>
      <c r="BK45">
        <v>23000</v>
      </c>
      <c r="BL45" s="193">
        <v>1</v>
      </c>
      <c r="BM45" s="193">
        <v>0</v>
      </c>
      <c r="BN45" s="193">
        <v>1</v>
      </c>
    </row>
    <row r="46" spans="1:66" x14ac:dyDescent="0.3">
      <c r="F46" s="110">
        <f t="shared" si="23"/>
        <v>0.46153846153846156</v>
      </c>
      <c r="G46" s="6">
        <v>25</v>
      </c>
      <c r="H46" s="219">
        <f t="shared" si="19"/>
        <v>0.82227548109535664</v>
      </c>
      <c r="I46" s="2">
        <f t="array" ref="I46:K46">MMULT($I45:$K45,$K$4:$M$6)</f>
        <v>0.64104571691357459</v>
      </c>
      <c r="J46" s="2">
        <v>0.18122976418178202</v>
      </c>
      <c r="K46" s="2">
        <v>0.17772451890464314</v>
      </c>
      <c r="L46" s="79">
        <v>1</v>
      </c>
      <c r="M46" s="80">
        <f t="shared" si="6"/>
        <v>479.85477139565626</v>
      </c>
      <c r="N46" s="80">
        <f t="shared" si="7"/>
        <v>135.65953997827293</v>
      </c>
      <c r="O46" s="80">
        <f t="shared" si="8"/>
        <v>0</v>
      </c>
      <c r="P46" s="81">
        <f t="shared" si="9"/>
        <v>1.0971744001020797E-2</v>
      </c>
      <c r="Q46" s="81">
        <f t="shared" si="10"/>
        <v>2.4047795631813381E-3</v>
      </c>
      <c r="R46" s="81">
        <f t="shared" si="11"/>
        <v>0</v>
      </c>
      <c r="U46" s="110">
        <f t="shared" si="24"/>
        <v>0.46153846153846156</v>
      </c>
      <c r="V46" s="6">
        <v>25</v>
      </c>
      <c r="W46" s="2">
        <f t="array" ref="W46:Y46">MMULT($W45:$Y45,$W$4:$Y$6)</f>
        <v>0.65227999582361029</v>
      </c>
      <c r="X46" s="2">
        <v>0.11611937632969865</v>
      </c>
      <c r="Y46" s="2">
        <v>0.23160062784669103</v>
      </c>
      <c r="Z46" s="79">
        <v>1</v>
      </c>
      <c r="AA46" s="80">
        <f t="shared" si="12"/>
        <v>777.96130541890341</v>
      </c>
      <c r="AB46" s="80">
        <f t="shared" si="13"/>
        <v>138.49325776090498</v>
      </c>
      <c r="AC46" s="80">
        <f t="shared" si="14"/>
        <v>0</v>
      </c>
      <c r="AD46" s="81">
        <f t="shared" si="15"/>
        <v>1.1164023005442562E-2</v>
      </c>
      <c r="AE46" s="81">
        <f t="shared" si="16"/>
        <v>1.5408148012979242E-3</v>
      </c>
      <c r="AF46" s="81">
        <f t="shared" si="17"/>
        <v>0</v>
      </c>
      <c r="AG46" s="25">
        <f t="shared" si="20"/>
        <v>300.94025180587914</v>
      </c>
      <c r="AH46" s="25">
        <f t="shared" si="21"/>
        <v>-6.7168575746164895E-4</v>
      </c>
      <c r="AI46">
        <f t="shared" si="18"/>
        <v>-368.10882755204403</v>
      </c>
      <c r="AJ46">
        <f t="shared" si="22"/>
        <v>-1.8405441377602203E-3</v>
      </c>
      <c r="AK46">
        <f>$AJ$46</f>
        <v>-1.8405441377602203E-3</v>
      </c>
      <c r="AV46">
        <v>48874.176682911995</v>
      </c>
      <c r="AW46">
        <v>1.0912462301619972</v>
      </c>
      <c r="AX46">
        <v>78033.408953021659</v>
      </c>
      <c r="AY46">
        <v>1.1936115239821492</v>
      </c>
      <c r="AZ46">
        <v>-29159.232270109664</v>
      </c>
      <c r="BA46">
        <v>-0.10236529382015203</v>
      </c>
      <c r="BE46" s="111">
        <f t="shared" si="0"/>
        <v>60250.446333287728</v>
      </c>
      <c r="BF46" s="111">
        <f t="shared" si="1"/>
        <v>41327.743445193264</v>
      </c>
      <c r="BG46" s="111">
        <f t="shared" si="2"/>
        <v>18922.702888094464</v>
      </c>
      <c r="BH46">
        <f t="shared" si="3"/>
        <v>1</v>
      </c>
      <c r="BI46">
        <f t="shared" si="4"/>
        <v>0</v>
      </c>
      <c r="BJ46">
        <f t="shared" si="5"/>
        <v>1</v>
      </c>
      <c r="BK46">
        <v>24000</v>
      </c>
      <c r="BL46" s="193">
        <v>1</v>
      </c>
      <c r="BM46" s="193">
        <v>0</v>
      </c>
      <c r="BN46" s="193">
        <v>1</v>
      </c>
    </row>
    <row r="47" spans="1:66" x14ac:dyDescent="0.3">
      <c r="F47" s="110">
        <f t="shared" si="23"/>
        <v>0.48076923076923078</v>
      </c>
      <c r="G47" s="6">
        <v>26</v>
      </c>
      <c r="H47" s="219">
        <f t="shared" si="19"/>
        <v>0.81406324534092367</v>
      </c>
      <c r="I47" s="2">
        <f t="array" ref="I47:K47">MMULT($I46:$K46,$K$4:$M$6)</f>
        <v>0.62927823547514206</v>
      </c>
      <c r="J47" s="2">
        <v>0.18478500986578164</v>
      </c>
      <c r="K47" s="2">
        <v>0.18593675465907605</v>
      </c>
      <c r="L47" s="79">
        <v>1</v>
      </c>
      <c r="M47" s="80">
        <f t="shared" si="6"/>
        <v>471.04622316491754</v>
      </c>
      <c r="N47" s="80">
        <f t="shared" si="7"/>
        <v>138.32081913503083</v>
      </c>
      <c r="O47" s="80">
        <f t="shared" si="8"/>
        <v>0</v>
      </c>
      <c r="P47" s="81">
        <f t="shared" si="9"/>
        <v>1.0770339030247624E-2</v>
      </c>
      <c r="Q47" s="81">
        <f t="shared" si="10"/>
        <v>2.4519549386036407E-3</v>
      </c>
      <c r="R47" s="81">
        <f t="shared" si="11"/>
        <v>0</v>
      </c>
      <c r="U47" s="110">
        <f t="shared" si="24"/>
        <v>0.48076923076923078</v>
      </c>
      <c r="V47" s="6">
        <v>26</v>
      </c>
      <c r="W47" s="2">
        <f t="array" ref="W47:Y47">MMULT($W46:$Y46,$W$4:$Y$6)</f>
        <v>0.64076996327544633</v>
      </c>
      <c r="X47" s="2">
        <v>0.11931016615437712</v>
      </c>
      <c r="Y47" s="2">
        <v>0.2399198705701765</v>
      </c>
      <c r="Z47" s="79">
        <v>1</v>
      </c>
      <c r="AA47" s="80">
        <f t="shared" si="12"/>
        <v>764.23351979935921</v>
      </c>
      <c r="AB47" s="80">
        <f t="shared" si="13"/>
        <v>142.29884896900248</v>
      </c>
      <c r="AC47" s="80">
        <f t="shared" si="14"/>
        <v>0</v>
      </c>
      <c r="AD47" s="81">
        <f t="shared" si="15"/>
        <v>1.0967024371445139E-2</v>
      </c>
      <c r="AE47" s="81">
        <f t="shared" si="16"/>
        <v>1.5831541278176961E-3</v>
      </c>
      <c r="AF47" s="81">
        <f t="shared" si="17"/>
        <v>0</v>
      </c>
      <c r="AG47" s="25">
        <f t="shared" si="20"/>
        <v>297.16532646841335</v>
      </c>
      <c r="AH47" s="25">
        <f t="shared" si="21"/>
        <v>-6.7211546958842981E-4</v>
      </c>
      <c r="AI47">
        <f t="shared" si="18"/>
        <v>-364.37687342725633</v>
      </c>
      <c r="AJ47">
        <f t="shared" si="22"/>
        <v>-1.8218843671362816E-3</v>
      </c>
      <c r="AK47">
        <f>$AJ$47</f>
        <v>-1.8218843671362816E-3</v>
      </c>
      <c r="AV47">
        <v>51521.675873524451</v>
      </c>
      <c r="AW47">
        <v>1.0939142578124694</v>
      </c>
      <c r="AX47">
        <v>84211.295486658695</v>
      </c>
      <c r="AY47">
        <v>1.1937262706803244</v>
      </c>
      <c r="AZ47">
        <v>-32689.619613134244</v>
      </c>
      <c r="BA47">
        <v>-9.9812012867855016E-2</v>
      </c>
      <c r="BE47" s="111">
        <f t="shared" si="0"/>
        <v>57869.749907722493</v>
      </c>
      <c r="BF47" s="111">
        <f t="shared" si="1"/>
        <v>35161.331581373743</v>
      </c>
      <c r="BG47" s="111">
        <f t="shared" si="2"/>
        <v>22708.418326348743</v>
      </c>
      <c r="BH47">
        <f t="shared" si="3"/>
        <v>1</v>
      </c>
      <c r="BI47">
        <f t="shared" si="4"/>
        <v>0</v>
      </c>
      <c r="BJ47">
        <f t="shared" si="5"/>
        <v>1</v>
      </c>
      <c r="BK47">
        <v>25000</v>
      </c>
      <c r="BL47" s="193">
        <v>1</v>
      </c>
      <c r="BM47" s="193">
        <v>0</v>
      </c>
      <c r="BN47" s="193">
        <v>1</v>
      </c>
    </row>
    <row r="48" spans="1:66" x14ac:dyDescent="0.3">
      <c r="F48" s="110">
        <f t="shared" si="23"/>
        <v>0.5</v>
      </c>
      <c r="G48" s="6">
        <v>27</v>
      </c>
      <c r="H48" s="219">
        <f t="shared" si="19"/>
        <v>0.80583585070536823</v>
      </c>
      <c r="I48" s="2">
        <f t="array" ref="I48:K48">MMULT($I47:$K47,$K$4:$M$6)</f>
        <v>0.61772676611782995</v>
      </c>
      <c r="J48" s="2">
        <v>0.18810908458753828</v>
      </c>
      <c r="K48" s="2">
        <v>0.19416414929463149</v>
      </c>
      <c r="L48" s="79">
        <v>1</v>
      </c>
      <c r="M48" s="80">
        <f t="shared" si="6"/>
        <v>462.39937077750159</v>
      </c>
      <c r="N48" s="80">
        <f t="shared" si="7"/>
        <v>140.80905526800177</v>
      </c>
      <c r="O48" s="80">
        <f t="shared" si="8"/>
        <v>0</v>
      </c>
      <c r="P48" s="81">
        <f t="shared" si="9"/>
        <v>1.0572631189324397E-2</v>
      </c>
      <c r="Q48" s="81">
        <f t="shared" si="10"/>
        <v>2.4960628531807963E-3</v>
      </c>
      <c r="R48" s="81">
        <f t="shared" si="11"/>
        <v>0</v>
      </c>
      <c r="U48" s="110">
        <f t="shared" si="24"/>
        <v>0.5</v>
      </c>
      <c r="V48" s="6">
        <v>27</v>
      </c>
      <c r="W48" s="2">
        <f t="array" ref="W48:Y48">MMULT($W47:$Y47,$W$4:$Y$6)</f>
        <v>0.62946303499248757</v>
      </c>
      <c r="X48" s="2">
        <v>0.12239313125651577</v>
      </c>
      <c r="Y48" s="2">
        <v>0.24814383375099658</v>
      </c>
      <c r="Z48" s="79">
        <v>1</v>
      </c>
      <c r="AA48" s="80">
        <f t="shared" si="12"/>
        <v>750.74797257483999</v>
      </c>
      <c r="AB48" s="80">
        <f t="shared" si="13"/>
        <v>145.97583978702121</v>
      </c>
      <c r="AC48" s="80">
        <f t="shared" si="14"/>
        <v>0</v>
      </c>
      <c r="AD48" s="81">
        <f t="shared" si="15"/>
        <v>1.077350194506373E-2</v>
      </c>
      <c r="AE48" s="81">
        <f t="shared" si="16"/>
        <v>1.624062703211459E-3</v>
      </c>
      <c r="AF48" s="81">
        <f t="shared" si="17"/>
        <v>0</v>
      </c>
      <c r="AG48" s="25">
        <f t="shared" si="20"/>
        <v>293.51538631635788</v>
      </c>
      <c r="AH48" s="25">
        <f t="shared" si="21"/>
        <v>-6.7112939423000402E-4</v>
      </c>
      <c r="AI48">
        <f t="shared" si="18"/>
        <v>-360.62832573935827</v>
      </c>
      <c r="AJ48">
        <f t="shared" si="22"/>
        <v>-1.8031416286967913E-3</v>
      </c>
      <c r="AK48">
        <f>$AJ$48</f>
        <v>-1.8031416286967913E-3</v>
      </c>
      <c r="AV48">
        <v>57068.195728866973</v>
      </c>
      <c r="AW48">
        <v>1.0921230111773639</v>
      </c>
      <c r="AX48">
        <v>111805.76200409667</v>
      </c>
      <c r="AY48">
        <v>1.1964020615547986</v>
      </c>
      <c r="AZ48">
        <v>-54737.566275229699</v>
      </c>
      <c r="BA48">
        <v>-0.10427905037743468</v>
      </c>
      <c r="BE48" s="111">
        <f t="shared" si="0"/>
        <v>52144.105388869408</v>
      </c>
      <c r="BF48" s="111">
        <f t="shared" si="1"/>
        <v>7834.4441513831844</v>
      </c>
      <c r="BG48" s="111">
        <f t="shared" si="2"/>
        <v>44309.661237486231</v>
      </c>
      <c r="BH48">
        <f t="shared" si="3"/>
        <v>1</v>
      </c>
      <c r="BI48">
        <f t="shared" si="4"/>
        <v>0</v>
      </c>
      <c r="BJ48">
        <f t="shared" si="5"/>
        <v>1</v>
      </c>
      <c r="BK48">
        <v>26000</v>
      </c>
      <c r="BL48" s="193">
        <v>1</v>
      </c>
      <c r="BM48" s="193">
        <v>0</v>
      </c>
      <c r="BN48" s="193">
        <v>1</v>
      </c>
    </row>
    <row r="49" spans="6:66" x14ac:dyDescent="0.3">
      <c r="F49" s="110">
        <f t="shared" si="23"/>
        <v>0.51923076923076927</v>
      </c>
      <c r="G49" s="6">
        <v>28</v>
      </c>
      <c r="H49" s="219">
        <f t="shared" si="19"/>
        <v>0.79759757509164075</v>
      </c>
      <c r="I49" s="2">
        <f t="array" ref="I49:K49">MMULT($I48:$K48,$K$4:$M$6)</f>
        <v>0.60638734357350221</v>
      </c>
      <c r="J49" s="2">
        <v>0.19121023151813857</v>
      </c>
      <c r="K49" s="2">
        <v>0.20240242490835891</v>
      </c>
      <c r="L49" s="79">
        <v>1</v>
      </c>
      <c r="M49" s="80">
        <f t="shared" si="6"/>
        <v>453.91124603194504</v>
      </c>
      <c r="N49" s="80">
        <f t="shared" si="7"/>
        <v>143.13041880290262</v>
      </c>
      <c r="O49" s="80">
        <f t="shared" si="8"/>
        <v>0</v>
      </c>
      <c r="P49" s="81">
        <f t="shared" si="9"/>
        <v>1.0378552611161865E-2</v>
      </c>
      <c r="Q49" s="81">
        <f t="shared" si="10"/>
        <v>2.5372126874522228E-3</v>
      </c>
      <c r="R49" s="81">
        <f t="shared" si="11"/>
        <v>0</v>
      </c>
      <c r="U49" s="110">
        <f t="shared" si="24"/>
        <v>0.51923076923076927</v>
      </c>
      <c r="V49" s="6">
        <v>28</v>
      </c>
      <c r="W49" s="2">
        <f t="array" ref="W49:Y49">MMULT($W48:$Y48,$W$4:$Y$6)</f>
        <v>0.61835562702808822</v>
      </c>
      <c r="X49" s="2">
        <v>0.12537068087085046</v>
      </c>
      <c r="Y49" s="2">
        <v>0.25627369210106132</v>
      </c>
      <c r="Z49" s="79">
        <v>1</v>
      </c>
      <c r="AA49" s="80">
        <f t="shared" si="12"/>
        <v>737.50038924386013</v>
      </c>
      <c r="AB49" s="80">
        <f t="shared" si="13"/>
        <v>149.52710366104591</v>
      </c>
      <c r="AC49" s="80">
        <f t="shared" si="14"/>
        <v>0</v>
      </c>
      <c r="AD49" s="81">
        <f t="shared" si="15"/>
        <v>1.0583394385673048E-2</v>
      </c>
      <c r="AE49" s="81">
        <f t="shared" si="16"/>
        <v>1.6635724961709E-3</v>
      </c>
      <c r="AF49" s="81">
        <f t="shared" si="17"/>
        <v>0</v>
      </c>
      <c r="AG49" s="25">
        <f t="shared" si="20"/>
        <v>289.98582807005835</v>
      </c>
      <c r="AH49" s="25">
        <f t="shared" si="21"/>
        <v>-6.687984167701392E-4</v>
      </c>
      <c r="AI49">
        <f t="shared" si="18"/>
        <v>-356.86566974707227</v>
      </c>
      <c r="AJ49">
        <f t="shared" si="22"/>
        <v>-1.7843283487353613E-3</v>
      </c>
      <c r="AK49">
        <f>$AJ$49</f>
        <v>-1.7843283487353613E-3</v>
      </c>
      <c r="AV49">
        <v>59127.448095140076</v>
      </c>
      <c r="AW49">
        <v>1.1034197491903899</v>
      </c>
      <c r="AX49">
        <v>76551.216496882611</v>
      </c>
      <c r="AY49">
        <v>1.2070550575234935</v>
      </c>
      <c r="AZ49">
        <v>-17423.768401742534</v>
      </c>
      <c r="BA49">
        <v>-0.10363530833310364</v>
      </c>
      <c r="BE49" s="111">
        <f t="shared" si="0"/>
        <v>51214.526823898908</v>
      </c>
      <c r="BF49" s="111">
        <f t="shared" si="1"/>
        <v>44154.289255466734</v>
      </c>
      <c r="BG49" s="111">
        <f t="shared" si="2"/>
        <v>7060.2375684321705</v>
      </c>
      <c r="BH49">
        <f t="shared" si="3"/>
        <v>1</v>
      </c>
      <c r="BI49">
        <f t="shared" si="4"/>
        <v>0</v>
      </c>
      <c r="BJ49">
        <f t="shared" si="5"/>
        <v>1</v>
      </c>
      <c r="BK49">
        <v>27000</v>
      </c>
      <c r="BL49" s="193">
        <v>1</v>
      </c>
      <c r="BM49" s="193">
        <v>0</v>
      </c>
      <c r="BN49" s="193">
        <v>1</v>
      </c>
    </row>
    <row r="50" spans="6:66" x14ac:dyDescent="0.3">
      <c r="F50" s="110">
        <f t="shared" si="23"/>
        <v>0.53846153846153844</v>
      </c>
      <c r="G50" s="6">
        <v>29</v>
      </c>
      <c r="H50" s="219">
        <f t="shared" si="19"/>
        <v>0.78935252145332035</v>
      </c>
      <c r="I50" s="2">
        <f t="array" ref="I50:K50">MMULT($I49:$K49,$K$4:$M$6)</f>
        <v>0.59525607536324499</v>
      </c>
      <c r="J50" s="2">
        <v>0.19409644609007534</v>
      </c>
      <c r="K50" s="2">
        <v>0.21064747854667934</v>
      </c>
      <c r="L50" s="79">
        <v>1</v>
      </c>
      <c r="M50" s="80">
        <f t="shared" si="6"/>
        <v>445.57893521315702</v>
      </c>
      <c r="N50" s="80">
        <f t="shared" si="7"/>
        <v>145.2908947207259</v>
      </c>
      <c r="O50" s="80">
        <f t="shared" si="8"/>
        <v>0</v>
      </c>
      <c r="P50" s="81">
        <f t="shared" si="9"/>
        <v>1.0188036674486308E-2</v>
      </c>
      <c r="Q50" s="81">
        <f t="shared" si="10"/>
        <v>2.5755105346567685E-3</v>
      </c>
      <c r="R50" s="81">
        <f t="shared" si="11"/>
        <v>0</v>
      </c>
      <c r="U50" s="110">
        <f t="shared" si="24"/>
        <v>0.53846153846153844</v>
      </c>
      <c r="V50" s="6">
        <v>29</v>
      </c>
      <c r="W50" s="2">
        <f t="array" ref="W50:Y50">MMULT($W49:$Y49,$W$4:$Y$6)</f>
        <v>0.60744421867737397</v>
      </c>
      <c r="X50" s="2">
        <v>0.12824517673821439</v>
      </c>
      <c r="Y50" s="2">
        <v>0.26431060458441163</v>
      </c>
      <c r="Z50" s="79">
        <v>1</v>
      </c>
      <c r="AA50" s="80">
        <f t="shared" si="12"/>
        <v>724.4865707321303</v>
      </c>
      <c r="AB50" s="80">
        <f t="shared" si="13"/>
        <v>152.95545739213352</v>
      </c>
      <c r="AC50" s="80">
        <f t="shared" si="14"/>
        <v>0</v>
      </c>
      <c r="AD50" s="81">
        <f t="shared" si="15"/>
        <v>1.0396641435055054E-2</v>
      </c>
      <c r="AE50" s="81">
        <f t="shared" si="16"/>
        <v>1.7017148451801524E-3</v>
      </c>
      <c r="AF50" s="81">
        <f t="shared" si="17"/>
        <v>0</v>
      </c>
      <c r="AG50" s="25">
        <f t="shared" si="20"/>
        <v>286.57219819038096</v>
      </c>
      <c r="AH50" s="25">
        <f t="shared" si="21"/>
        <v>-6.6519092890786856E-4</v>
      </c>
      <c r="AI50">
        <f t="shared" si="18"/>
        <v>-353.09129108116781</v>
      </c>
      <c r="AJ50">
        <f t="shared" si="22"/>
        <v>-1.765456455405839E-3</v>
      </c>
      <c r="AK50">
        <f>$AJ$50</f>
        <v>-1.765456455405839E-3</v>
      </c>
      <c r="AV50">
        <v>49118.821512253809</v>
      </c>
      <c r="AW50">
        <v>1.0841422213623559</v>
      </c>
      <c r="AX50">
        <v>83195.849813301946</v>
      </c>
      <c r="AY50">
        <v>1.1842387869168589</v>
      </c>
      <c r="AZ50">
        <v>-34077.028301048136</v>
      </c>
      <c r="BA50">
        <v>-0.10009656555450297</v>
      </c>
      <c r="BE50" s="111">
        <f t="shared" si="0"/>
        <v>59295.400623981783</v>
      </c>
      <c r="BF50" s="111">
        <f t="shared" si="1"/>
        <v>35228.02887838395</v>
      </c>
      <c r="BG50" s="111">
        <f t="shared" si="2"/>
        <v>24067.37174559784</v>
      </c>
      <c r="BH50">
        <f t="shared" si="3"/>
        <v>1</v>
      </c>
      <c r="BI50">
        <f t="shared" si="4"/>
        <v>0</v>
      </c>
      <c r="BJ50">
        <f t="shared" si="5"/>
        <v>1</v>
      </c>
      <c r="BK50">
        <v>28000</v>
      </c>
      <c r="BL50" s="193">
        <v>1</v>
      </c>
      <c r="BM50" s="193">
        <v>0</v>
      </c>
      <c r="BN50" s="193">
        <v>1</v>
      </c>
    </row>
    <row r="51" spans="6:66" x14ac:dyDescent="0.3">
      <c r="F51" s="110">
        <f t="shared" si="23"/>
        <v>0.55769230769230771</v>
      </c>
      <c r="G51" s="6">
        <v>30</v>
      </c>
      <c r="H51" s="219">
        <f t="shared" si="19"/>
        <v>0.78110462333058062</v>
      </c>
      <c r="I51" s="2">
        <f t="array" ref="I51:K51">MMULT($I50:$K50,$K$4:$M$6)</f>
        <v>0.58432914046119722</v>
      </c>
      <c r="J51" s="2">
        <v>0.19677548286938337</v>
      </c>
      <c r="K51" s="2">
        <v>0.21889537666941908</v>
      </c>
      <c r="L51" s="79">
        <v>1</v>
      </c>
      <c r="M51" s="80">
        <f t="shared" si="6"/>
        <v>437.39957809222915</v>
      </c>
      <c r="N51" s="80">
        <f t="shared" si="7"/>
        <v>147.29628770187691</v>
      </c>
      <c r="O51" s="80">
        <f t="shared" si="8"/>
        <v>0</v>
      </c>
      <c r="P51" s="81">
        <f t="shared" si="9"/>
        <v>1.0001017980970492E-2</v>
      </c>
      <c r="Q51" s="81">
        <f t="shared" si="10"/>
        <v>2.6110592919206636E-3</v>
      </c>
      <c r="R51" s="81">
        <f t="shared" si="11"/>
        <v>0</v>
      </c>
      <c r="U51" s="110">
        <f t="shared" si="24"/>
        <v>0.55769230769230771</v>
      </c>
      <c r="V51" s="6">
        <v>30</v>
      </c>
      <c r="W51" s="2">
        <f t="array" ref="W51:Y51">MMULT($W50:$Y50,$W$4:$Y$6)</f>
        <v>0.59672535136128768</v>
      </c>
      <c r="X51" s="2">
        <v>0.13101893399258313</v>
      </c>
      <c r="Y51" s="2">
        <v>0.27225571464612913</v>
      </c>
      <c r="Z51" s="79">
        <v>1</v>
      </c>
      <c r="AA51" s="80">
        <f t="shared" si="12"/>
        <v>711.70239206158044</v>
      </c>
      <c r="AB51" s="80">
        <f t="shared" si="13"/>
        <v>156.26366219427402</v>
      </c>
      <c r="AC51" s="80">
        <f t="shared" si="14"/>
        <v>0</v>
      </c>
      <c r="AD51" s="81">
        <f t="shared" si="15"/>
        <v>1.0213183898298962E-2</v>
      </c>
      <c r="AE51" s="81">
        <f t="shared" si="16"/>
        <v>1.738520470286199E-3</v>
      </c>
      <c r="AF51" s="81">
        <f t="shared" si="17"/>
        <v>0</v>
      </c>
      <c r="AG51" s="25">
        <f t="shared" si="20"/>
        <v>283.27018846174838</v>
      </c>
      <c r="AH51" s="25">
        <f t="shared" si="21"/>
        <v>-6.6037290430599402E-4</v>
      </c>
      <c r="AI51">
        <f t="shared" si="18"/>
        <v>-349.30747889234777</v>
      </c>
      <c r="AJ51">
        <f t="shared" si="22"/>
        <v>-1.7465373944617389E-3</v>
      </c>
      <c r="AK51">
        <f>$AJ$51</f>
        <v>-1.7465373944617389E-3</v>
      </c>
      <c r="AV51">
        <v>48888.92953388601</v>
      </c>
      <c r="AW51">
        <v>1.2177227930296188</v>
      </c>
      <c r="AX51">
        <v>78656.291232594289</v>
      </c>
      <c r="AY51">
        <v>1.3277961623440591</v>
      </c>
      <c r="AZ51">
        <v>-29767.361698708279</v>
      </c>
      <c r="BA51">
        <v>-0.11007336931444023</v>
      </c>
      <c r="BE51" s="111">
        <f t="shared" si="0"/>
        <v>72883.349769075867</v>
      </c>
      <c r="BF51" s="111">
        <f t="shared" si="1"/>
        <v>54123.325001811609</v>
      </c>
      <c r="BG51" s="111">
        <f t="shared" si="2"/>
        <v>18760.024767264258</v>
      </c>
      <c r="BH51">
        <f t="shared" si="3"/>
        <v>1</v>
      </c>
      <c r="BI51">
        <f t="shared" si="4"/>
        <v>0</v>
      </c>
      <c r="BJ51">
        <f t="shared" si="5"/>
        <v>1</v>
      </c>
      <c r="BK51">
        <v>29000</v>
      </c>
      <c r="BL51" s="193">
        <v>1</v>
      </c>
      <c r="BM51" s="193">
        <v>0</v>
      </c>
      <c r="BN51" s="193">
        <v>1</v>
      </c>
    </row>
    <row r="52" spans="6:66" x14ac:dyDescent="0.3">
      <c r="F52" s="110">
        <f t="shared" si="23"/>
        <v>0.57692307692307687</v>
      </c>
      <c r="G52" s="6">
        <v>31</v>
      </c>
      <c r="H52" s="219">
        <f t="shared" si="19"/>
        <v>0.77285765022849695</v>
      </c>
      <c r="I52" s="2">
        <f t="array" ref="I52:K52">MMULT($I51:$K51,$K$4:$M$6)</f>
        <v>0.57360278798290842</v>
      </c>
      <c r="J52" s="2">
        <v>0.19925486224558847</v>
      </c>
      <c r="K52" s="2">
        <v>0.2271423497715028</v>
      </c>
      <c r="L52" s="79">
        <v>1</v>
      </c>
      <c r="M52" s="80">
        <f t="shared" si="6"/>
        <v>429.37036694460608</v>
      </c>
      <c r="N52" s="80">
        <f t="shared" si="7"/>
        <v>149.15222713393524</v>
      </c>
      <c r="O52" s="80">
        <f t="shared" si="8"/>
        <v>0</v>
      </c>
      <c r="P52" s="81">
        <f t="shared" si="9"/>
        <v>9.8174323327843947E-3</v>
      </c>
      <c r="Q52" s="81">
        <f t="shared" si="10"/>
        <v>2.6439587490280007E-3</v>
      </c>
      <c r="R52" s="81">
        <f t="shared" si="11"/>
        <v>0</v>
      </c>
      <c r="U52" s="110">
        <f t="shared" si="24"/>
        <v>0.57692307692307687</v>
      </c>
      <c r="V52" s="6">
        <v>31</v>
      </c>
      <c r="W52" s="2">
        <f t="array" ref="W52:Y52">MMULT($W51:$Y51,$W$4:$Y$6)</f>
        <v>0.58619562753032672</v>
      </c>
      <c r="X52" s="2">
        <v>0.13369422203198553</v>
      </c>
      <c r="Y52" s="2">
        <v>0.28011015043768767</v>
      </c>
      <c r="Z52" s="79">
        <v>1</v>
      </c>
      <c r="AA52" s="80">
        <f t="shared" si="12"/>
        <v>699.14380104287</v>
      </c>
      <c r="AB52" s="80">
        <f t="shared" si="13"/>
        <v>159.45442473310848</v>
      </c>
      <c r="AC52" s="80">
        <f t="shared" si="14"/>
        <v>0</v>
      </c>
      <c r="AD52" s="81">
        <f t="shared" si="15"/>
        <v>1.0032963625038284E-2</v>
      </c>
      <c r="AE52" s="81">
        <f t="shared" si="16"/>
        <v>1.7740194846551924E-3</v>
      </c>
      <c r="AF52" s="81">
        <f t="shared" si="17"/>
        <v>0</v>
      </c>
      <c r="AG52" s="25">
        <f t="shared" si="20"/>
        <v>280.07563169743719</v>
      </c>
      <c r="AH52" s="25">
        <f t="shared" si="21"/>
        <v>-6.544079721189193E-4</v>
      </c>
      <c r="AI52">
        <f t="shared" si="18"/>
        <v>-345.51642890932914</v>
      </c>
      <c r="AJ52">
        <f t="shared" si="22"/>
        <v>-1.7275821445466456E-3</v>
      </c>
      <c r="AK52">
        <f>$AJ$52</f>
        <v>-1.7275821445466456E-3</v>
      </c>
      <c r="AV52">
        <v>50725.258068023002</v>
      </c>
      <c r="AW52">
        <v>1.1487534276447404</v>
      </c>
      <c r="AX52">
        <v>76958.851347928678</v>
      </c>
      <c r="AY52">
        <v>1.2581412361792899</v>
      </c>
      <c r="AZ52">
        <v>-26233.593279905675</v>
      </c>
      <c r="BA52">
        <v>-0.10938780853454944</v>
      </c>
      <c r="BE52" s="111">
        <f t="shared" si="0"/>
        <v>64150.084696451042</v>
      </c>
      <c r="BF52" s="111">
        <f t="shared" si="1"/>
        <v>48855.272270000307</v>
      </c>
      <c r="BG52" s="111">
        <f t="shared" si="2"/>
        <v>15294.812426450731</v>
      </c>
      <c r="BH52">
        <f t="shared" si="3"/>
        <v>1</v>
      </c>
      <c r="BI52">
        <f t="shared" si="4"/>
        <v>0</v>
      </c>
      <c r="BJ52">
        <f t="shared" si="5"/>
        <v>1</v>
      </c>
      <c r="BK52">
        <v>30000</v>
      </c>
      <c r="BL52" s="193">
        <v>1</v>
      </c>
      <c r="BM52" s="193">
        <v>0</v>
      </c>
      <c r="BN52" s="193">
        <v>1</v>
      </c>
    </row>
    <row r="53" spans="6:66" x14ac:dyDescent="0.3">
      <c r="F53" s="110">
        <f t="shared" si="23"/>
        <v>0.59615384615384615</v>
      </c>
      <c r="G53" s="6">
        <v>32</v>
      </c>
      <c r="H53" s="219">
        <f t="shared" si="19"/>
        <v>0.76461521284193901</v>
      </c>
      <c r="I53" s="2">
        <f t="array" ref="I53:K53">MMULT($I52:$K52,$K$4:$M$6)</f>
        <v>0.5630733358977742</v>
      </c>
      <c r="J53" s="2">
        <v>0.20154187694416481</v>
      </c>
      <c r="K53" s="2">
        <v>0.23538478715806074</v>
      </c>
      <c r="L53" s="79">
        <v>1</v>
      </c>
      <c r="M53" s="80">
        <f t="shared" si="6"/>
        <v>421.48854558627886</v>
      </c>
      <c r="N53" s="80">
        <f t="shared" si="7"/>
        <v>150.86417198655457</v>
      </c>
      <c r="O53" s="80">
        <f t="shared" si="8"/>
        <v>0</v>
      </c>
      <c r="P53" s="81">
        <f t="shared" si="9"/>
        <v>9.6372167105580591E-3</v>
      </c>
      <c r="Q53" s="81">
        <f t="shared" si="10"/>
        <v>2.6743056748360326E-3</v>
      </c>
      <c r="R53" s="81">
        <f t="shared" si="11"/>
        <v>0</v>
      </c>
      <c r="U53" s="110">
        <f t="shared" si="24"/>
        <v>0.59615384615384615</v>
      </c>
      <c r="V53" s="6">
        <v>32</v>
      </c>
      <c r="W53" s="2">
        <f t="array" ref="W53:Y53">MMULT($W52:$Y52,$W$4:$Y$6)</f>
        <v>0.57585170958762477</v>
      </c>
      <c r="X53" s="2">
        <v>0.1362732653735696</v>
      </c>
      <c r="Y53" s="2">
        <v>0.28787502503880563</v>
      </c>
      <c r="Z53" s="79">
        <v>1</v>
      </c>
      <c r="AA53" s="80">
        <f t="shared" si="12"/>
        <v>686.80681699096817</v>
      </c>
      <c r="AB53" s="80">
        <f t="shared" si="13"/>
        <v>162.53039814574896</v>
      </c>
      <c r="AC53" s="80">
        <f t="shared" si="14"/>
        <v>0</v>
      </c>
      <c r="AD53" s="81">
        <f t="shared" si="15"/>
        <v>9.8559234910189624E-3</v>
      </c>
      <c r="AE53" s="81">
        <f t="shared" si="16"/>
        <v>1.8082414059185194E-3</v>
      </c>
      <c r="AF53" s="81">
        <f t="shared" si="17"/>
        <v>0</v>
      </c>
      <c r="AG53" s="25">
        <f t="shared" si="20"/>
        <v>276.98449756388368</v>
      </c>
      <c r="AH53" s="25">
        <f t="shared" si="21"/>
        <v>-6.4735748845660968E-4</v>
      </c>
      <c r="AI53">
        <f t="shared" si="18"/>
        <v>-341.72024640954464</v>
      </c>
      <c r="AJ53">
        <f t="shared" si="22"/>
        <v>-1.7086012320477232E-3</v>
      </c>
      <c r="AK53">
        <f>$AJ$53</f>
        <v>-1.7086012320477232E-3</v>
      </c>
      <c r="AV53">
        <v>47903.114251929961</v>
      </c>
      <c r="AW53">
        <v>1.1381416783636276</v>
      </c>
      <c r="AX53">
        <v>77504.680539690933</v>
      </c>
      <c r="AY53">
        <v>1.2423412839814851</v>
      </c>
      <c r="AZ53">
        <v>-29601.566287760972</v>
      </c>
      <c r="BA53">
        <v>-0.10419960561785757</v>
      </c>
      <c r="BE53" s="111">
        <f t="shared" si="0"/>
        <v>65911.053584432797</v>
      </c>
      <c r="BF53" s="111">
        <f t="shared" si="1"/>
        <v>46729.447858457585</v>
      </c>
      <c r="BG53" s="111">
        <f t="shared" si="2"/>
        <v>19181.605725975212</v>
      </c>
      <c r="BH53">
        <f t="shared" si="3"/>
        <v>1</v>
      </c>
      <c r="BI53">
        <f t="shared" si="4"/>
        <v>0</v>
      </c>
      <c r="BJ53">
        <f t="shared" si="5"/>
        <v>1</v>
      </c>
      <c r="BK53">
        <v>35000</v>
      </c>
      <c r="BL53" s="193">
        <v>1</v>
      </c>
      <c r="BM53" s="193">
        <v>0</v>
      </c>
      <c r="BN53" s="193">
        <v>1</v>
      </c>
    </row>
    <row r="54" spans="6:66" x14ac:dyDescent="0.3">
      <c r="F54" s="110">
        <f t="shared" si="23"/>
        <v>0.61538461538461542</v>
      </c>
      <c r="G54" s="6">
        <v>33</v>
      </c>
      <c r="H54" s="219">
        <f t="shared" si="19"/>
        <v>0.75638076813118404</v>
      </c>
      <c r="I54" s="2">
        <f t="array" ref="I54:K54">MMULT($I53:$K53,$K$4:$M$6)</f>
        <v>0.55273716976510723</v>
      </c>
      <c r="J54" s="2">
        <v>0.20364359836607684</v>
      </c>
      <c r="K54" s="2">
        <v>0.24361923186881573</v>
      </c>
      <c r="L54" s="79">
        <v>1</v>
      </c>
      <c r="M54" s="80">
        <f t="shared" si="6"/>
        <v>413.75140842767098</v>
      </c>
      <c r="N54" s="80">
        <f t="shared" si="7"/>
        <v>152.43741555692682</v>
      </c>
      <c r="O54" s="80">
        <f t="shared" si="8"/>
        <v>0</v>
      </c>
      <c r="P54" s="81">
        <f t="shared" si="9"/>
        <v>9.4603092517489516E-3</v>
      </c>
      <c r="Q54" s="81">
        <f t="shared" si="10"/>
        <v>2.7021939013960193E-3</v>
      </c>
      <c r="R54" s="81">
        <f t="shared" si="11"/>
        <v>0</v>
      </c>
      <c r="U54" s="110">
        <f t="shared" si="24"/>
        <v>0.61538461538461542</v>
      </c>
      <c r="V54" s="6">
        <v>33</v>
      </c>
      <c r="W54" s="2">
        <f t="array" ref="W54:Y54">MMULT($W53:$Y53,$W$4:$Y$6)</f>
        <v>0.5656903188310366</v>
      </c>
      <c r="X54" s="2">
        <v>0.1387582444931082</v>
      </c>
      <c r="Y54" s="2">
        <v>0.29555143667585521</v>
      </c>
      <c r="Z54" s="79">
        <v>1</v>
      </c>
      <c r="AA54" s="80">
        <f t="shared" si="12"/>
        <v>674.68752946340067</v>
      </c>
      <c r="AB54" s="80">
        <f t="shared" si="13"/>
        <v>165.49418304204025</v>
      </c>
      <c r="AC54" s="80">
        <f t="shared" si="14"/>
        <v>0</v>
      </c>
      <c r="AD54" s="81">
        <f t="shared" si="15"/>
        <v>9.6820073799927416E-3</v>
      </c>
      <c r="AE54" s="81">
        <f t="shared" si="16"/>
        <v>1.841215167312397E-3</v>
      </c>
      <c r="AF54" s="81">
        <f t="shared" si="17"/>
        <v>0</v>
      </c>
      <c r="AG54" s="25">
        <f t="shared" si="20"/>
        <v>273.99288852084317</v>
      </c>
      <c r="AH54" s="25">
        <f t="shared" si="21"/>
        <v>-6.3928060583983218E-4</v>
      </c>
      <c r="AI54">
        <f t="shared" si="18"/>
        <v>-337.92094910482638</v>
      </c>
      <c r="AJ54">
        <f t="shared" si="22"/>
        <v>-1.6896047455241319E-3</v>
      </c>
      <c r="AK54">
        <f>$AJ$54</f>
        <v>-1.6896047455241319E-3</v>
      </c>
      <c r="AV54">
        <v>52206.847649493953</v>
      </c>
      <c r="AW54">
        <v>1.0956177941554124</v>
      </c>
      <c r="AX54">
        <v>80520.063286979523</v>
      </c>
      <c r="AY54">
        <v>1.1998841050784579</v>
      </c>
      <c r="AZ54">
        <v>-28313.215637485569</v>
      </c>
      <c r="BA54">
        <v>-0.1042663109230455</v>
      </c>
      <c r="BE54" s="111">
        <f t="shared" si="0"/>
        <v>57354.931766047288</v>
      </c>
      <c r="BF54" s="111">
        <f t="shared" si="1"/>
        <v>39468.347220866272</v>
      </c>
      <c r="BG54" s="111">
        <f t="shared" si="2"/>
        <v>17886.58454518102</v>
      </c>
      <c r="BH54">
        <f t="shared" si="3"/>
        <v>1</v>
      </c>
      <c r="BI54">
        <f t="shared" si="4"/>
        <v>0</v>
      </c>
      <c r="BJ54">
        <f t="shared" si="5"/>
        <v>1</v>
      </c>
      <c r="BK54">
        <v>40000</v>
      </c>
      <c r="BL54" s="193">
        <v>1</v>
      </c>
      <c r="BM54" s="193">
        <v>0</v>
      </c>
      <c r="BN54" s="193">
        <v>1</v>
      </c>
    </row>
    <row r="55" spans="6:66" x14ac:dyDescent="0.3">
      <c r="F55" s="110">
        <f t="shared" si="23"/>
        <v>0.63461538461538458</v>
      </c>
      <c r="G55" s="6">
        <v>34</v>
      </c>
      <c r="H55" s="219">
        <f t="shared" si="19"/>
        <v>0.74815762425227661</v>
      </c>
      <c r="I55" s="2">
        <f t="array" ref="I55:K55">MMULT($I54:$K54,$K$4:$M$6)</f>
        <v>0.54259074149340947</v>
      </c>
      <c r="J55" s="2">
        <v>0.20556688275886711</v>
      </c>
      <c r="K55" s="2">
        <v>0.25184237574772317</v>
      </c>
      <c r="L55" s="79">
        <v>1</v>
      </c>
      <c r="M55" s="80">
        <f t="shared" si="6"/>
        <v>406.15629954489162</v>
      </c>
      <c r="N55" s="80">
        <f t="shared" si="7"/>
        <v>153.87709008914996</v>
      </c>
      <c r="O55" s="80">
        <f t="shared" si="8"/>
        <v>0</v>
      </c>
      <c r="P55" s="81">
        <f t="shared" si="9"/>
        <v>9.2866492294064306E-3</v>
      </c>
      <c r="Q55" s="81">
        <f t="shared" si="10"/>
        <v>2.7277144058388131E-3</v>
      </c>
      <c r="R55" s="81">
        <f t="shared" si="11"/>
        <v>0</v>
      </c>
      <c r="U55" s="110">
        <f t="shared" si="24"/>
        <v>0.63461538461538458</v>
      </c>
      <c r="V55" s="6">
        <v>34</v>
      </c>
      <c r="W55" s="2">
        <f t="array" ref="W55:Y55">MMULT($W54:$Y54,$W$4:$Y$6)</f>
        <v>0.55570823441389128</v>
      </c>
      <c r="X55" s="2">
        <v>0.14115129664922332</v>
      </c>
      <c r="Y55" s="2">
        <v>0.30314046893688534</v>
      </c>
      <c r="Z55" s="79">
        <v>1</v>
      </c>
      <c r="AA55" s="80">
        <f t="shared" si="12"/>
        <v>662.78209702075981</v>
      </c>
      <c r="AB55" s="80">
        <f t="shared" si="13"/>
        <v>168.34832848759564</v>
      </c>
      <c r="AC55" s="80">
        <f t="shared" si="14"/>
        <v>0</v>
      </c>
      <c r="AD55" s="81">
        <f t="shared" si="15"/>
        <v>9.5111601659300625E-3</v>
      </c>
      <c r="AE55" s="81">
        <f t="shared" si="16"/>
        <v>1.8729691286146939E-3</v>
      </c>
      <c r="AF55" s="81">
        <f t="shared" si="17"/>
        <v>0</v>
      </c>
      <c r="AG55" s="25">
        <f t="shared" si="20"/>
        <v>271.09703587431386</v>
      </c>
      <c r="AH55" s="25">
        <f t="shared" si="21"/>
        <v>-6.3023434070048727E-4</v>
      </c>
      <c r="AI55">
        <f t="shared" si="18"/>
        <v>-334.12046994436258</v>
      </c>
      <c r="AJ55">
        <f t="shared" si="22"/>
        <v>-1.6706023497218129E-3</v>
      </c>
      <c r="AK55">
        <f>$AJ$55</f>
        <v>-1.6706023497218129E-3</v>
      </c>
      <c r="AV55">
        <v>47653.40454893987</v>
      </c>
      <c r="AW55">
        <v>1.0951179707246035</v>
      </c>
      <c r="AX55">
        <v>81025.635238071802</v>
      </c>
      <c r="AY55">
        <v>1.1940972871097333</v>
      </c>
      <c r="AZ55">
        <v>-33372.230689131931</v>
      </c>
      <c r="BA55">
        <v>-9.8979316385129801E-2</v>
      </c>
      <c r="BE55" s="111">
        <f t="shared" si="0"/>
        <v>61858.392523520481</v>
      </c>
      <c r="BF55" s="111">
        <f t="shared" si="1"/>
        <v>38384.093472901528</v>
      </c>
      <c r="BG55" s="111">
        <f t="shared" si="2"/>
        <v>23474.299050618953</v>
      </c>
      <c r="BH55">
        <f t="shared" si="3"/>
        <v>1</v>
      </c>
      <c r="BI55">
        <f t="shared" si="4"/>
        <v>0</v>
      </c>
      <c r="BJ55">
        <f t="shared" si="5"/>
        <v>1</v>
      </c>
      <c r="BK55">
        <v>45000</v>
      </c>
      <c r="BL55" s="193">
        <v>1</v>
      </c>
      <c r="BM55" s="193">
        <v>0</v>
      </c>
      <c r="BN55" s="193">
        <v>1</v>
      </c>
    </row>
    <row r="56" spans="6:66" x14ac:dyDescent="0.3">
      <c r="F56" s="110">
        <f t="shared" si="23"/>
        <v>0.65384615384615385</v>
      </c>
      <c r="G56" s="6">
        <v>35</v>
      </c>
      <c r="H56" s="219">
        <f t="shared" si="19"/>
        <v>0.73994894534605782</v>
      </c>
      <c r="I56" s="2">
        <f t="array" ref="I56:K56">MMULT($I55:$K55,$K$4:$M$6)</f>
        <v>0.5326305681224206</v>
      </c>
      <c r="J56" s="2">
        <v>0.20731837722363722</v>
      </c>
      <c r="K56" s="2">
        <v>0.2600510546539419</v>
      </c>
      <c r="L56" s="79">
        <v>1</v>
      </c>
      <c r="M56" s="80">
        <f t="shared" si="6"/>
        <v>398.7006117680379</v>
      </c>
      <c r="N56" s="80">
        <f t="shared" si="7"/>
        <v>155.18817127075363</v>
      </c>
      <c r="O56" s="80">
        <f t="shared" si="8"/>
        <v>0</v>
      </c>
      <c r="P56" s="81">
        <f t="shared" si="9"/>
        <v>9.1161770313260455E-3</v>
      </c>
      <c r="Q56" s="81">
        <f t="shared" si="10"/>
        <v>2.7509553900828781E-3</v>
      </c>
      <c r="R56" s="81">
        <f t="shared" si="11"/>
        <v>0</v>
      </c>
      <c r="U56" s="110">
        <f t="shared" si="24"/>
        <v>0.65384615384615385</v>
      </c>
      <c r="V56" s="6">
        <v>35</v>
      </c>
      <c r="W56" s="2">
        <f t="array" ref="W56:Y56">MMULT($W55:$Y55,$W$4:$Y$6)</f>
        <v>0.54590229232408316</v>
      </c>
      <c r="X56" s="2">
        <v>0.14345451669260337</v>
      </c>
      <c r="Y56" s="2">
        <v>0.31064319098331339</v>
      </c>
      <c r="Z56" s="79">
        <v>1</v>
      </c>
      <c r="AA56" s="80">
        <f t="shared" si="12"/>
        <v>651.08674600908739</v>
      </c>
      <c r="AB56" s="80">
        <f t="shared" si="13"/>
        <v>171.09533296893417</v>
      </c>
      <c r="AC56" s="80">
        <f t="shared" si="14"/>
        <v>0</v>
      </c>
      <c r="AD56" s="81">
        <f t="shared" si="15"/>
        <v>9.3433276955468079E-3</v>
      </c>
      <c r="AE56" s="81">
        <f t="shared" si="16"/>
        <v>1.9035310868826213E-3</v>
      </c>
      <c r="AF56" s="81">
        <f t="shared" si="17"/>
        <v>0</v>
      </c>
      <c r="AG56" s="25">
        <f t="shared" si="20"/>
        <v>268.29329593923001</v>
      </c>
      <c r="AH56" s="25">
        <f t="shared" si="21"/>
        <v>-6.2027363897949536E-4</v>
      </c>
      <c r="AI56">
        <f t="shared" si="18"/>
        <v>-330.32065983717956</v>
      </c>
      <c r="AJ56">
        <f t="shared" si="22"/>
        <v>-1.6516032991858978E-3</v>
      </c>
      <c r="AK56">
        <f>$AJ$56</f>
        <v>-1.6516032991858978E-3</v>
      </c>
      <c r="AV56">
        <v>47560.624997870065</v>
      </c>
      <c r="AW56">
        <v>1.1444740748616848</v>
      </c>
      <c r="AX56">
        <v>81067.29195123208</v>
      </c>
      <c r="AY56">
        <v>1.252350961724366</v>
      </c>
      <c r="AZ56">
        <v>-33506.666953362015</v>
      </c>
      <c r="BA56">
        <v>-0.10787688686268115</v>
      </c>
      <c r="BE56" s="111">
        <f t="shared" si="0"/>
        <v>66886.782488298413</v>
      </c>
      <c r="BF56" s="111">
        <f t="shared" si="1"/>
        <v>44167.804221204526</v>
      </c>
      <c r="BG56" s="111">
        <f t="shared" si="2"/>
        <v>22718.978267093902</v>
      </c>
      <c r="BH56">
        <f t="shared" si="3"/>
        <v>1</v>
      </c>
      <c r="BI56">
        <f t="shared" si="4"/>
        <v>0</v>
      </c>
      <c r="BJ56">
        <f t="shared" si="5"/>
        <v>1</v>
      </c>
      <c r="BK56">
        <v>50000</v>
      </c>
      <c r="BL56" s="193">
        <v>1</v>
      </c>
      <c r="BM56" s="193">
        <v>0</v>
      </c>
      <c r="BN56" s="193">
        <v>1</v>
      </c>
    </row>
    <row r="57" spans="6:66" x14ac:dyDescent="0.3">
      <c r="F57" s="110">
        <f t="shared" si="23"/>
        <v>0.67307692307692313</v>
      </c>
      <c r="G57" s="6">
        <v>36</v>
      </c>
      <c r="H57" s="219">
        <f t="shared" si="19"/>
        <v>0.73175775618968331</v>
      </c>
      <c r="I57" s="2">
        <f t="array" ref="I57:K57">MMULT($I56:$K56,$K$4:$M$6)</f>
        <v>0.52285323062752342</v>
      </c>
      <c r="J57" s="2">
        <v>0.20890452556215994</v>
      </c>
      <c r="K57" s="2">
        <v>0.26824224381031636</v>
      </c>
      <c r="L57" s="79">
        <v>1</v>
      </c>
      <c r="M57" s="80">
        <f t="shared" si="6"/>
        <v>391.38178578623263</v>
      </c>
      <c r="N57" s="80">
        <f t="shared" si="7"/>
        <v>156.37548260955481</v>
      </c>
      <c r="O57" s="80">
        <f t="shared" si="8"/>
        <v>0</v>
      </c>
      <c r="P57" s="81">
        <f t="shared" si="9"/>
        <v>8.948834139586458E-3</v>
      </c>
      <c r="Q57" s="81">
        <f t="shared" si="10"/>
        <v>2.7720023584209682E-3</v>
      </c>
      <c r="R57" s="81">
        <f t="shared" si="11"/>
        <v>0</v>
      </c>
      <c r="U57" s="110">
        <f t="shared" si="24"/>
        <v>0.67307692307692313</v>
      </c>
      <c r="V57" s="6">
        <v>36</v>
      </c>
      <c r="W57" s="2">
        <f t="array" ref="W57:Y57">MMULT($W56:$Y56,$W$4:$Y$6)</f>
        <v>0.53626938438117788</v>
      </c>
      <c r="X57" s="2">
        <v>0.1456699578604827</v>
      </c>
      <c r="Y57" s="2">
        <v>0.31806065775833936</v>
      </c>
      <c r="Z57" s="79">
        <v>1</v>
      </c>
      <c r="AA57" s="80">
        <f t="shared" si="12"/>
        <v>639.59776936374317</v>
      </c>
      <c r="AB57" s="80">
        <f t="shared" si="13"/>
        <v>173.73764534104049</v>
      </c>
      <c r="AC57" s="80">
        <f t="shared" si="14"/>
        <v>0</v>
      </c>
      <c r="AD57" s="81">
        <f t="shared" si="15"/>
        <v>9.17845677113939E-3</v>
      </c>
      <c r="AE57" s="81">
        <f t="shared" si="16"/>
        <v>1.9329282869948664E-3</v>
      </c>
      <c r="AF57" s="81">
        <f t="shared" si="17"/>
        <v>0</v>
      </c>
      <c r="AG57" s="25">
        <f t="shared" si="20"/>
        <v>265.57814630899634</v>
      </c>
      <c r="AH57" s="25">
        <f t="shared" si="21"/>
        <v>-6.0945143987316958E-4</v>
      </c>
      <c r="AI57">
        <f t="shared" si="18"/>
        <v>-326.52329029631329</v>
      </c>
      <c r="AJ57">
        <f t="shared" si="22"/>
        <v>-1.6326164514815665E-3</v>
      </c>
      <c r="AK57">
        <f>$AJ$57</f>
        <v>-1.6326164514815665E-3</v>
      </c>
      <c r="AV57">
        <v>49314.244326330721</v>
      </c>
      <c r="AW57">
        <v>1.0361102124081427</v>
      </c>
      <c r="AX57">
        <v>77108.122490917653</v>
      </c>
      <c r="AY57">
        <v>1.1328179819000215</v>
      </c>
      <c r="AZ57">
        <v>-27793.878164586931</v>
      </c>
      <c r="BA57">
        <v>-9.6707769491878759E-2</v>
      </c>
      <c r="BE57" s="111">
        <f t="shared" si="0"/>
        <v>54296.776914483547</v>
      </c>
      <c r="BF57" s="111">
        <f t="shared" si="1"/>
        <v>36173.675699084488</v>
      </c>
      <c r="BG57" s="111">
        <f t="shared" si="2"/>
        <v>18123.101215399056</v>
      </c>
      <c r="BH57">
        <f t="shared" si="3"/>
        <v>1</v>
      </c>
      <c r="BI57">
        <f t="shared" si="4"/>
        <v>0</v>
      </c>
      <c r="BJ57">
        <f t="shared" si="5"/>
        <v>1</v>
      </c>
      <c r="BK57">
        <v>55000</v>
      </c>
      <c r="BL57" s="193">
        <v>1</v>
      </c>
      <c r="BM57" s="193">
        <v>0</v>
      </c>
      <c r="BN57" s="193">
        <v>1</v>
      </c>
    </row>
    <row r="58" spans="6:66" x14ac:dyDescent="0.3">
      <c r="F58" s="110">
        <f t="shared" si="23"/>
        <v>0.69230769230769229</v>
      </c>
      <c r="G58" s="6">
        <v>37</v>
      </c>
      <c r="H58" s="219">
        <f t="shared" si="19"/>
        <v>0.72358694671434953</v>
      </c>
      <c r="I58" s="2">
        <f t="array" ref="I58:K58">MMULT($I57:$K57,$K$4:$M$6)</f>
        <v>0.51325537274609656</v>
      </c>
      <c r="J58" s="2">
        <v>0.21033157396825294</v>
      </c>
      <c r="K58" s="2">
        <v>0.27641305328565019</v>
      </c>
      <c r="L58" s="79">
        <v>1</v>
      </c>
      <c r="M58" s="80">
        <f t="shared" si="6"/>
        <v>384.19730926909057</v>
      </c>
      <c r="N58" s="80">
        <f t="shared" si="7"/>
        <v>157.44369969393574</v>
      </c>
      <c r="O58" s="80">
        <f t="shared" si="8"/>
        <v>0</v>
      </c>
      <c r="P58" s="81">
        <f t="shared" si="9"/>
        <v>8.7845631104620375E-3</v>
      </c>
      <c r="Q58" s="81">
        <f t="shared" si="10"/>
        <v>2.7909381930402793E-3</v>
      </c>
      <c r="R58" s="81">
        <f t="shared" si="11"/>
        <v>0</v>
      </c>
      <c r="U58" s="110">
        <f t="shared" si="24"/>
        <v>0.69230769230769229</v>
      </c>
      <c r="V58" s="6">
        <v>37</v>
      </c>
      <c r="W58" s="2">
        <f t="array" ref="W58:Y58">MMULT($W57:$Y57,$W$4:$Y$6)</f>
        <v>0.52680645725121522</v>
      </c>
      <c r="X58" s="2">
        <v>0.14779963255664824</v>
      </c>
      <c r="Y58" s="2">
        <v>0.32539391019213648</v>
      </c>
      <c r="Z58" s="79">
        <v>1</v>
      </c>
      <c r="AA58" s="80">
        <f t="shared" si="12"/>
        <v>628.31152543437929</v>
      </c>
      <c r="AB58" s="80">
        <f t="shared" si="13"/>
        <v>176.27766575766321</v>
      </c>
      <c r="AC58" s="80">
        <f t="shared" si="14"/>
        <v>0</v>
      </c>
      <c r="AD58" s="81">
        <f t="shared" si="15"/>
        <v>9.0164951337227215E-3</v>
      </c>
      <c r="AE58" s="81">
        <f t="shared" si="16"/>
        <v>1.9611874320016784E-3</v>
      </c>
      <c r="AF58" s="81">
        <f t="shared" si="17"/>
        <v>0</v>
      </c>
      <c r="AG58" s="25">
        <f t="shared" si="20"/>
        <v>262.94818222901631</v>
      </c>
      <c r="AH58" s="25">
        <f t="shared" si="21"/>
        <v>-5.9781873777791684E-4</v>
      </c>
      <c r="AI58">
        <f t="shared" si="18"/>
        <v>-322.73005600680801</v>
      </c>
      <c r="AJ58">
        <f t="shared" si="22"/>
        <v>-1.6136502800340399E-3</v>
      </c>
      <c r="AK58">
        <f>$AJ$58</f>
        <v>-1.6136502800340399E-3</v>
      </c>
      <c r="AV58">
        <v>50697.785426542017</v>
      </c>
      <c r="AW58">
        <v>1.1441069155785955</v>
      </c>
      <c r="AX58">
        <v>80889.810851855786</v>
      </c>
      <c r="AY58">
        <v>1.2524048539216368</v>
      </c>
      <c r="AZ58">
        <v>-30192.025425313768</v>
      </c>
      <c r="BA58">
        <v>-0.10829793834304136</v>
      </c>
      <c r="BE58" s="111">
        <f t="shared" si="0"/>
        <v>63712.906131317533</v>
      </c>
      <c r="BF58" s="111">
        <f t="shared" si="1"/>
        <v>44350.674540307897</v>
      </c>
      <c r="BG58" s="111">
        <f t="shared" si="2"/>
        <v>19362.231591009633</v>
      </c>
      <c r="BH58">
        <f t="shared" si="3"/>
        <v>1</v>
      </c>
      <c r="BI58">
        <f t="shared" si="4"/>
        <v>0</v>
      </c>
      <c r="BJ58">
        <f t="shared" si="5"/>
        <v>1</v>
      </c>
      <c r="BK58">
        <v>60000</v>
      </c>
      <c r="BL58" s="193">
        <v>1</v>
      </c>
      <c r="BM58" s="193">
        <v>0</v>
      </c>
      <c r="BN58" s="193">
        <v>1</v>
      </c>
    </row>
    <row r="59" spans="6:66" x14ac:dyDescent="0.3">
      <c r="F59" s="110">
        <f t="shared" si="23"/>
        <v>0.71153846153846156</v>
      </c>
      <c r="G59" s="6">
        <v>38</v>
      </c>
      <c r="H59" s="219">
        <f t="shared" si="19"/>
        <v>0.71543927639285143</v>
      </c>
      <c r="I59" s="2">
        <f t="array" ref="I59:K59">MMULT($I58:$K58,$K$4:$M$6)</f>
        <v>0.50383369982541193</v>
      </c>
      <c r="J59" s="2">
        <v>0.21160557656743956</v>
      </c>
      <c r="K59" s="2">
        <v>0.28456072360714818</v>
      </c>
      <c r="L59" s="79">
        <v>1</v>
      </c>
      <c r="M59" s="80">
        <f t="shared" si="6"/>
        <v>377.1447160043121</v>
      </c>
      <c r="N59" s="80">
        <f t="shared" si="7"/>
        <v>158.39735433955687</v>
      </c>
      <c r="O59" s="80">
        <f t="shared" si="8"/>
        <v>0</v>
      </c>
      <c r="P59" s="81">
        <f t="shared" si="9"/>
        <v>8.6233075547041665E-3</v>
      </c>
      <c r="Q59" s="81">
        <f t="shared" si="10"/>
        <v>2.8078432275294861E-3</v>
      </c>
      <c r="R59" s="81">
        <f t="shared" si="11"/>
        <v>0</v>
      </c>
      <c r="U59" s="110">
        <f t="shared" si="24"/>
        <v>0.71153846153846156</v>
      </c>
      <c r="V59" s="6">
        <v>38</v>
      </c>
      <c r="W59" s="2">
        <f t="array" ref="W59:Y59">MMULT($W58:$Y58,$W$4:$Y$6)</f>
        <v>0.51751051147889671</v>
      </c>
      <c r="X59" s="2">
        <v>0.14984551311723271</v>
      </c>
      <c r="Y59" s="2">
        <v>0.33264397540387047</v>
      </c>
      <c r="Z59" s="79">
        <v>1</v>
      </c>
      <c r="AA59" s="80">
        <f t="shared" si="12"/>
        <v>617.22443683065046</v>
      </c>
      <c r="AB59" s="80">
        <f t="shared" si="13"/>
        <v>178.71774658466109</v>
      </c>
      <c r="AC59" s="80">
        <f t="shared" si="14"/>
        <v>0</v>
      </c>
      <c r="AD59" s="81">
        <f t="shared" si="15"/>
        <v>8.8573914464657316E-3</v>
      </c>
      <c r="AE59" s="81">
        <f t="shared" si="16"/>
        <v>1.9883346932863567E-3</v>
      </c>
      <c r="AF59" s="81">
        <f t="shared" si="17"/>
        <v>0</v>
      </c>
      <c r="AG59" s="25">
        <f t="shared" si="20"/>
        <v>260.40011307144255</v>
      </c>
      <c r="AH59" s="25">
        <f t="shared" si="21"/>
        <v>-5.854246424815638E-4</v>
      </c>
      <c r="AI59">
        <f t="shared" si="18"/>
        <v>-318.94257731959891</v>
      </c>
      <c r="AJ59">
        <f t="shared" si="22"/>
        <v>-1.5947128865979945E-3</v>
      </c>
      <c r="AK59">
        <f>$AJ$59</f>
        <v>-1.5947128865979945E-3</v>
      </c>
      <c r="AV59">
        <v>49994.876676277854</v>
      </c>
      <c r="AW59">
        <v>1.0640932421896845</v>
      </c>
      <c r="AX59">
        <v>78664.761651649838</v>
      </c>
      <c r="AY59">
        <v>1.1671699141396343</v>
      </c>
      <c r="AZ59">
        <v>-28669.884975371984</v>
      </c>
      <c r="BA59">
        <v>-0.10307667194994985</v>
      </c>
      <c r="BE59" s="111">
        <f t="shared" si="0"/>
        <v>56414.447542690599</v>
      </c>
      <c r="BF59" s="111">
        <f t="shared" si="1"/>
        <v>38052.229762313596</v>
      </c>
      <c r="BG59" s="111">
        <f t="shared" si="2"/>
        <v>18362.217780376999</v>
      </c>
      <c r="BH59">
        <f t="shared" si="3"/>
        <v>1</v>
      </c>
      <c r="BI59">
        <f t="shared" si="4"/>
        <v>0</v>
      </c>
      <c r="BJ59">
        <f t="shared" si="5"/>
        <v>1</v>
      </c>
      <c r="BK59">
        <v>65000</v>
      </c>
      <c r="BL59" s="193">
        <v>1</v>
      </c>
      <c r="BM59" s="193">
        <v>0</v>
      </c>
      <c r="BN59" s="193">
        <v>1</v>
      </c>
    </row>
    <row r="60" spans="6:66" x14ac:dyDescent="0.3">
      <c r="F60" s="110">
        <f t="shared" si="23"/>
        <v>0.73076923076923073</v>
      </c>
      <c r="G60" s="6">
        <v>39</v>
      </c>
      <c r="H60" s="219">
        <f t="shared" si="19"/>
        <v>0.70731737850050125</v>
      </c>
      <c r="I60" s="2">
        <f t="array" ref="I60:K60">MMULT($I59:$K59,$K$4:$M$6)</f>
        <v>0.49458497769168047</v>
      </c>
      <c r="J60" s="2">
        <v>0.2127324008088208</v>
      </c>
      <c r="K60" s="2">
        <v>0.29268262149949842</v>
      </c>
      <c r="L60" s="79">
        <v>1</v>
      </c>
      <c r="M60" s="80">
        <f t="shared" si="6"/>
        <v>370.22158505110741</v>
      </c>
      <c r="N60" s="80">
        <f t="shared" si="7"/>
        <v>159.24083862544279</v>
      </c>
      <c r="O60" s="80">
        <f t="shared" si="8"/>
        <v>0</v>
      </c>
      <c r="P60" s="81">
        <f t="shared" si="9"/>
        <v>8.4650121181845308E-3</v>
      </c>
      <c r="Q60" s="81">
        <f t="shared" si="10"/>
        <v>2.8227953184247374E-3</v>
      </c>
      <c r="R60" s="81">
        <f t="shared" si="11"/>
        <v>0</v>
      </c>
      <c r="U60" s="110">
        <f t="shared" si="24"/>
        <v>0.73076923076923073</v>
      </c>
      <c r="V60" s="6">
        <v>39</v>
      </c>
      <c r="W60" s="2">
        <f t="array" ref="W60:Y60">MMULT($W59:$Y59,$W$4:$Y$6)</f>
        <v>0.50837860053685113</v>
      </c>
      <c r="X60" s="2">
        <v>0.15180953256254995</v>
      </c>
      <c r="Y60" s="2">
        <v>0.33981186690059878</v>
      </c>
      <c r="Z60" s="79">
        <v>1</v>
      </c>
      <c r="AA60" s="80">
        <f t="shared" si="12"/>
        <v>606.33298928829151</v>
      </c>
      <c r="AB60" s="80">
        <f t="shared" si="13"/>
        <v>181.06019329670204</v>
      </c>
      <c r="AC60" s="80">
        <f t="shared" si="14"/>
        <v>0</v>
      </c>
      <c r="AD60" s="81">
        <f t="shared" si="15"/>
        <v>8.7010952784191825E-3</v>
      </c>
      <c r="AE60" s="81">
        <f t="shared" si="16"/>
        <v>2.0143957205415279E-3</v>
      </c>
      <c r="AF60" s="81">
        <f t="shared" si="17"/>
        <v>0</v>
      </c>
      <c r="AG60" s="25">
        <f t="shared" si="20"/>
        <v>257.93075890844341</v>
      </c>
      <c r="AH60" s="25">
        <f t="shared" si="21"/>
        <v>-5.7231643764855782E-4</v>
      </c>
      <c r="AI60">
        <f t="shared" si="18"/>
        <v>-315.1624026732992</v>
      </c>
      <c r="AJ60">
        <f t="shared" si="22"/>
        <v>-1.5758120133664958E-3</v>
      </c>
      <c r="AK60">
        <f>$AJ$60</f>
        <v>-1.5758120133664958E-3</v>
      </c>
      <c r="AV60">
        <v>55104.951437144868</v>
      </c>
      <c r="AW60">
        <v>1.1039653356420431</v>
      </c>
      <c r="AX60">
        <v>77293.174302815853</v>
      </c>
      <c r="AY60">
        <v>1.2110547073763431</v>
      </c>
      <c r="AZ60">
        <v>-22188.222865670985</v>
      </c>
      <c r="BA60">
        <v>-0.1070893717343</v>
      </c>
      <c r="BE60" s="111">
        <f t="shared" si="0"/>
        <v>55291.582127059439</v>
      </c>
      <c r="BF60" s="111">
        <f t="shared" si="1"/>
        <v>43812.296434818461</v>
      </c>
      <c r="BG60" s="111">
        <f t="shared" si="2"/>
        <v>11479.285692240985</v>
      </c>
      <c r="BH60">
        <f t="shared" si="3"/>
        <v>1</v>
      </c>
      <c r="BI60">
        <f t="shared" si="4"/>
        <v>0</v>
      </c>
      <c r="BJ60">
        <f t="shared" si="5"/>
        <v>1</v>
      </c>
      <c r="BK60">
        <v>70000</v>
      </c>
      <c r="BL60" s="193">
        <v>1</v>
      </c>
      <c r="BM60" s="193">
        <v>0</v>
      </c>
      <c r="BN60" s="193">
        <v>1</v>
      </c>
    </row>
    <row r="61" spans="6:66" x14ac:dyDescent="0.3">
      <c r="F61" s="110">
        <f t="shared" si="23"/>
        <v>0.75</v>
      </c>
      <c r="G61" s="6">
        <v>40</v>
      </c>
      <c r="H61" s="219">
        <f t="shared" si="19"/>
        <v>0.69922376425284105</v>
      </c>
      <c r="I61" s="2">
        <f t="array" ref="I61:K61">MMULT($I60:$K60,$K$4:$M$6)</f>
        <v>0.48550603153985855</v>
      </c>
      <c r="J61" s="2">
        <v>0.2137177327129825</v>
      </c>
      <c r="K61" s="2">
        <v>0.30077623574715862</v>
      </c>
      <c r="L61" s="79">
        <v>1</v>
      </c>
      <c r="M61" s="80">
        <f t="shared" si="6"/>
        <v>363.4255399091611</v>
      </c>
      <c r="N61" s="80">
        <f t="shared" si="7"/>
        <v>159.97840882230304</v>
      </c>
      <c r="O61" s="80">
        <f t="shared" si="8"/>
        <v>0</v>
      </c>
      <c r="P61" s="81">
        <f t="shared" si="9"/>
        <v>8.3096224628937329E-3</v>
      </c>
      <c r="Q61" s="81">
        <f t="shared" si="10"/>
        <v>2.8358699148453444E-3</v>
      </c>
      <c r="R61" s="81">
        <f t="shared" si="11"/>
        <v>0</v>
      </c>
      <c r="U61" s="110">
        <f t="shared" si="24"/>
        <v>0.75</v>
      </c>
      <c r="V61" s="6">
        <v>40</v>
      </c>
      <c r="W61" s="2">
        <f t="array" ref="W61:Y61">MMULT($W60:$Y60,$W$4:$Y$6)</f>
        <v>0.49940782989167637</v>
      </c>
      <c r="X61" s="2">
        <v>0.15369358533522279</v>
      </c>
      <c r="Y61" s="2">
        <v>0.3468985847731007</v>
      </c>
      <c r="Z61" s="79">
        <v>1</v>
      </c>
      <c r="AA61" s="80">
        <f t="shared" si="12"/>
        <v>595.63373055520447</v>
      </c>
      <c r="AB61" s="80">
        <f t="shared" si="13"/>
        <v>183.30726535761349</v>
      </c>
      <c r="AC61" s="80">
        <f t="shared" si="14"/>
        <v>0</v>
      </c>
      <c r="AD61" s="81">
        <f t="shared" si="15"/>
        <v>8.5475570885306142E-3</v>
      </c>
      <c r="AE61" s="81">
        <f t="shared" si="16"/>
        <v>2.039395651563533E-3</v>
      </c>
      <c r="AF61" s="81">
        <f t="shared" si="17"/>
        <v>0</v>
      </c>
      <c r="AG61" s="25">
        <f t="shared" si="20"/>
        <v>255.53704718135373</v>
      </c>
      <c r="AH61" s="25">
        <f t="shared" si="21"/>
        <v>-5.5853963764493017E-4</v>
      </c>
      <c r="AI61">
        <f t="shared" si="18"/>
        <v>-311.39101094584674</v>
      </c>
      <c r="AJ61">
        <f t="shared" si="22"/>
        <v>-1.5569550547292338E-3</v>
      </c>
      <c r="AK61">
        <f>$AJ$61</f>
        <v>-1.5569550547292338E-3</v>
      </c>
      <c r="AV61">
        <v>48640.823412237805</v>
      </c>
      <c r="AW61">
        <v>1.1388680995737779</v>
      </c>
      <c r="AX61">
        <v>81770.79644299022</v>
      </c>
      <c r="AY61">
        <v>1.2399497957101917</v>
      </c>
      <c r="AZ61">
        <v>-33129.973030752415</v>
      </c>
      <c r="BA61">
        <v>-0.10108169613641382</v>
      </c>
      <c r="BE61" s="111">
        <f t="shared" si="0"/>
        <v>65245.986545139982</v>
      </c>
      <c r="BF61" s="111">
        <f t="shared" si="1"/>
        <v>42224.183128028948</v>
      </c>
      <c r="BG61" s="111">
        <f t="shared" si="2"/>
        <v>23021.803417111034</v>
      </c>
      <c r="BH61">
        <f t="shared" si="3"/>
        <v>1</v>
      </c>
      <c r="BI61">
        <f t="shared" si="4"/>
        <v>0</v>
      </c>
      <c r="BJ61">
        <f t="shared" si="5"/>
        <v>1</v>
      </c>
      <c r="BK61">
        <v>75000</v>
      </c>
      <c r="BL61" s="193">
        <v>1</v>
      </c>
      <c r="BM61" s="193">
        <v>0</v>
      </c>
      <c r="BN61" s="193">
        <v>1</v>
      </c>
    </row>
    <row r="62" spans="6:66" x14ac:dyDescent="0.3">
      <c r="F62" s="110">
        <f t="shared" si="23"/>
        <v>0.76923076923076927</v>
      </c>
      <c r="G62" s="6">
        <v>41</v>
      </c>
      <c r="H62" s="219">
        <f t="shared" si="19"/>
        <v>0.69116082682349922</v>
      </c>
      <c r="I62" s="2">
        <f t="array" ref="I62:K62">MMULT($I61:$K61,$K$4:$M$6)</f>
        <v>0.4765937448438341</v>
      </c>
      <c r="J62" s="2">
        <v>0.21456708197966512</v>
      </c>
      <c r="K62" s="2">
        <v>0.30883917317650045</v>
      </c>
      <c r="L62" s="79">
        <v>1</v>
      </c>
      <c r="M62" s="80">
        <f t="shared" si="6"/>
        <v>356.75424770285201</v>
      </c>
      <c r="N62" s="80">
        <f t="shared" si="7"/>
        <v>160.61418921587833</v>
      </c>
      <c r="O62" s="80">
        <f t="shared" si="8"/>
        <v>0</v>
      </c>
      <c r="P62" s="81">
        <f t="shared" si="9"/>
        <v>8.1570852482886983E-3</v>
      </c>
      <c r="Q62" s="81">
        <f t="shared" si="10"/>
        <v>2.8471401262686329E-3</v>
      </c>
      <c r="R62" s="81">
        <f t="shared" si="11"/>
        <v>0</v>
      </c>
      <c r="U62" s="110">
        <f t="shared" si="24"/>
        <v>0.76923076923076927</v>
      </c>
      <c r="V62" s="6">
        <v>41</v>
      </c>
      <c r="W62" s="2">
        <f t="array" ref="W62:Y62">MMULT($W61:$Y61,$W$4:$Y$6)</f>
        <v>0.49059535608646171</v>
      </c>
      <c r="X62" s="2">
        <v>0.15549952802484993</v>
      </c>
      <c r="Y62" s="2">
        <v>0.35390511588868823</v>
      </c>
      <c r="Z62" s="79">
        <v>1</v>
      </c>
      <c r="AA62" s="80">
        <f t="shared" si="12"/>
        <v>585.12326929720109</v>
      </c>
      <c r="AB62" s="80">
        <f t="shared" si="13"/>
        <v>185.46117708467798</v>
      </c>
      <c r="AC62" s="80">
        <f t="shared" si="14"/>
        <v>0</v>
      </c>
      <c r="AD62" s="81">
        <f t="shared" si="15"/>
        <v>8.3967282099413638E-3</v>
      </c>
      <c r="AE62" s="81">
        <f t="shared" si="16"/>
        <v>2.0633591218682007E-3</v>
      </c>
      <c r="AF62" s="81">
        <f t="shared" si="17"/>
        <v>0</v>
      </c>
      <c r="AG62" s="25">
        <f t="shared" si="20"/>
        <v>253.21600946314868</v>
      </c>
      <c r="AH62" s="25">
        <f t="shared" si="21"/>
        <v>-5.441380427477667E-4</v>
      </c>
      <c r="AI62">
        <f t="shared" si="18"/>
        <v>-307.62981373792536</v>
      </c>
      <c r="AJ62">
        <f t="shared" si="22"/>
        <v>-1.5381490686896268E-3</v>
      </c>
      <c r="AK62">
        <f>$AJ$62</f>
        <v>-1.5381490686896268E-3</v>
      </c>
      <c r="AV62">
        <v>50549.578072410637</v>
      </c>
      <c r="AW62">
        <v>1.1374066162723451</v>
      </c>
      <c r="AX62">
        <v>78983.124541873636</v>
      </c>
      <c r="AY62">
        <v>1.2434004407797412</v>
      </c>
      <c r="AZ62">
        <v>-28433.546469462999</v>
      </c>
      <c r="BA62">
        <v>-0.10599382450739614</v>
      </c>
      <c r="BE62" s="111">
        <f t="shared" si="0"/>
        <v>63191.083554823876</v>
      </c>
      <c r="BF62" s="111">
        <f t="shared" si="1"/>
        <v>45356.919536100482</v>
      </c>
      <c r="BG62" s="111">
        <f t="shared" si="2"/>
        <v>17834.164018723386</v>
      </c>
      <c r="BH62">
        <f t="shared" si="3"/>
        <v>1</v>
      </c>
      <c r="BI62">
        <f t="shared" si="4"/>
        <v>0</v>
      </c>
      <c r="BJ62">
        <f t="shared" si="5"/>
        <v>1</v>
      </c>
      <c r="BK62">
        <v>80000</v>
      </c>
      <c r="BL62" s="193">
        <v>1</v>
      </c>
      <c r="BM62" s="193">
        <v>0</v>
      </c>
      <c r="BN62" s="193">
        <v>1</v>
      </c>
    </row>
    <row r="63" spans="6:66" x14ac:dyDescent="0.3">
      <c r="F63" s="110">
        <f t="shared" si="23"/>
        <v>0.78846153846153844</v>
      </c>
      <c r="G63" s="6">
        <v>42</v>
      </c>
      <c r="H63" s="219">
        <f t="shared" si="19"/>
        <v>0.68313084524544632</v>
      </c>
      <c r="I63" s="2">
        <f t="array" ref="I63:K63">MMULT($I62:$K62,$K$4:$M$6)</f>
        <v>0.46784505828661782</v>
      </c>
      <c r="J63" s="2">
        <v>0.21528578695882852</v>
      </c>
      <c r="K63" s="2">
        <v>0.31686915475455329</v>
      </c>
      <c r="L63" s="79">
        <v>1</v>
      </c>
      <c r="M63" s="80">
        <f t="shared" si="6"/>
        <v>350.20541838044772</v>
      </c>
      <c r="N63" s="80">
        <f t="shared" si="7"/>
        <v>161.15217582803109</v>
      </c>
      <c r="O63" s="80">
        <f t="shared" si="8"/>
        <v>0</v>
      </c>
      <c r="P63" s="81">
        <f t="shared" si="9"/>
        <v>8.0073481129824976E-3</v>
      </c>
      <c r="Q63" s="81">
        <f t="shared" si="10"/>
        <v>2.8566767884921473E-3</v>
      </c>
      <c r="R63" s="81">
        <f t="shared" si="11"/>
        <v>0</v>
      </c>
      <c r="U63" s="110">
        <f t="shared" si="24"/>
        <v>0.78846153846153844</v>
      </c>
      <c r="V63" s="6">
        <v>42</v>
      </c>
      <c r="W63" s="2">
        <f t="array" ref="W63:Y63">MMULT($W62:$Y62,$W$4:$Y$6)</f>
        <v>0.48193838583950011</v>
      </c>
      <c r="X63" s="2">
        <v>0.1572291800794533</v>
      </c>
      <c r="Y63" s="2">
        <v>0.36083243408104643</v>
      </c>
      <c r="Z63" s="79">
        <v>1</v>
      </c>
      <c r="AA63" s="80">
        <f t="shared" si="12"/>
        <v>574.79827402305489</v>
      </c>
      <c r="AB63" s="80">
        <f t="shared" si="13"/>
        <v>187.52409849716233</v>
      </c>
      <c r="AC63" s="80">
        <f t="shared" si="14"/>
        <v>0</v>
      </c>
      <c r="AD63" s="81">
        <f t="shared" si="15"/>
        <v>8.2485608345606743E-3</v>
      </c>
      <c r="AE63" s="81">
        <f t="shared" si="16"/>
        <v>2.086310274131207E-3</v>
      </c>
      <c r="AF63" s="81">
        <f t="shared" si="17"/>
        <v>0</v>
      </c>
      <c r="AG63" s="25">
        <f t="shared" si="20"/>
        <v>250.96477831173837</v>
      </c>
      <c r="AH63" s="25">
        <f t="shared" si="21"/>
        <v>-5.29153792782764E-4</v>
      </c>
      <c r="AI63">
        <f t="shared" si="18"/>
        <v>-303.88015759001479</v>
      </c>
      <c r="AJ63">
        <f t="shared" si="22"/>
        <v>-1.5194007879500739E-3</v>
      </c>
      <c r="AK63">
        <f>$AJ$63</f>
        <v>-1.5194007879500739E-3</v>
      </c>
      <c r="AV63">
        <v>52038.466640854786</v>
      </c>
      <c r="AW63">
        <v>1.1220572372536926</v>
      </c>
      <c r="AX63">
        <v>83464.614670200128</v>
      </c>
      <c r="AY63">
        <v>1.2248722582380971</v>
      </c>
      <c r="AZ63">
        <v>-31426.148029345342</v>
      </c>
      <c r="BA63">
        <v>-0.10281502098440454</v>
      </c>
      <c r="BE63" s="111">
        <f t="shared" si="0"/>
        <v>60167.257084514473</v>
      </c>
      <c r="BF63" s="111">
        <f t="shared" si="1"/>
        <v>39022.611153609585</v>
      </c>
      <c r="BG63" s="111">
        <f t="shared" si="2"/>
        <v>21144.645930904888</v>
      </c>
      <c r="BH63">
        <f t="shared" si="3"/>
        <v>1</v>
      </c>
      <c r="BI63">
        <f t="shared" si="4"/>
        <v>0</v>
      </c>
      <c r="BJ63">
        <f t="shared" si="5"/>
        <v>1</v>
      </c>
      <c r="BK63">
        <v>85000</v>
      </c>
      <c r="BL63" s="193">
        <v>1</v>
      </c>
      <c r="BM63" s="193">
        <v>0</v>
      </c>
      <c r="BN63" s="193">
        <v>1</v>
      </c>
    </row>
    <row r="64" spans="6:66" x14ac:dyDescent="0.3">
      <c r="F64" s="110">
        <f t="shared" si="23"/>
        <v>0.80769230769230771</v>
      </c>
      <c r="G64" s="6">
        <v>43</v>
      </c>
      <c r="H64" s="219">
        <f t="shared" si="19"/>
        <v>0.67513598819882559</v>
      </c>
      <c r="I64" s="2">
        <f t="array" ref="I64:K64">MMULT($I63:$K63,$K$4:$M$6)</f>
        <v>0.45925696871017285</v>
      </c>
      <c r="J64" s="2">
        <v>0.21587901948865273</v>
      </c>
      <c r="K64" s="2">
        <v>0.32486401180117402</v>
      </c>
      <c r="L64" s="79">
        <v>1</v>
      </c>
      <c r="M64" s="80">
        <f t="shared" si="6"/>
        <v>343.77680392799988</v>
      </c>
      <c r="N64" s="80">
        <f t="shared" si="7"/>
        <v>161.596240038231</v>
      </c>
      <c r="O64" s="80">
        <f t="shared" si="8"/>
        <v>0</v>
      </c>
      <c r="P64" s="81">
        <f t="shared" si="9"/>
        <v>7.8603596567702657E-3</v>
      </c>
      <c r="Q64" s="81">
        <f t="shared" si="10"/>
        <v>2.8645485278301994E-3</v>
      </c>
      <c r="R64" s="81">
        <f t="shared" si="11"/>
        <v>0</v>
      </c>
      <c r="U64" s="110">
        <f t="shared" si="24"/>
        <v>0.80769230769230771</v>
      </c>
      <c r="V64" s="6">
        <v>43</v>
      </c>
      <c r="W64" s="2">
        <f t="array" ref="W64:Y64">MMULT($W63:$Y63,$W$4:$Y$6)</f>
        <v>0.47343417515890418</v>
      </c>
      <c r="X64" s="2">
        <v>0.15888432450394394</v>
      </c>
      <c r="Y64" s="2">
        <v>0.36768150033715175</v>
      </c>
      <c r="Z64" s="79">
        <v>1</v>
      </c>
      <c r="AA64" s="80">
        <f t="shared" si="12"/>
        <v>564.65547202852179</v>
      </c>
      <c r="AB64" s="80">
        <f t="shared" si="13"/>
        <v>189.49815614936384</v>
      </c>
      <c r="AC64" s="80">
        <f t="shared" si="14"/>
        <v>0</v>
      </c>
      <c r="AD64" s="81">
        <f t="shared" si="15"/>
        <v>8.1030079979120141E-3</v>
      </c>
      <c r="AE64" s="81">
        <f t="shared" si="16"/>
        <v>2.1082727674561789E-3</v>
      </c>
      <c r="AF64" s="81">
        <f t="shared" si="17"/>
        <v>0</v>
      </c>
      <c r="AG64" s="25">
        <f t="shared" si="20"/>
        <v>248.78058421165474</v>
      </c>
      <c r="AH64" s="25">
        <f t="shared" si="21"/>
        <v>-5.1362741923227304E-4</v>
      </c>
      <c r="AI64">
        <f t="shared" si="18"/>
        <v>-300.14332613488205</v>
      </c>
      <c r="AJ64">
        <f t="shared" si="22"/>
        <v>-1.5007166306744103E-3</v>
      </c>
      <c r="AK64">
        <f>$AJ$64</f>
        <v>-1.5007166306744103E-3</v>
      </c>
      <c r="AV64">
        <v>72846.786849923534</v>
      </c>
      <c r="AW64">
        <v>1.1074690855283604</v>
      </c>
      <c r="AX64">
        <v>87928.425670364173</v>
      </c>
      <c r="AY64">
        <v>1.2080550291273116</v>
      </c>
      <c r="AZ64">
        <v>-15081.638820440639</v>
      </c>
      <c r="BA64">
        <v>-0.10058594359895112</v>
      </c>
      <c r="BE64" s="111">
        <f t="shared" si="0"/>
        <v>37900.121702912511</v>
      </c>
      <c r="BF64" s="111">
        <f t="shared" si="1"/>
        <v>32877.077242366984</v>
      </c>
      <c r="BG64" s="111">
        <f t="shared" si="2"/>
        <v>5023.0444605455268</v>
      </c>
      <c r="BH64">
        <f t="shared" si="3"/>
        <v>1</v>
      </c>
      <c r="BI64">
        <f t="shared" si="4"/>
        <v>0</v>
      </c>
      <c r="BJ64">
        <f t="shared" si="5"/>
        <v>1</v>
      </c>
      <c r="BK64">
        <v>90000</v>
      </c>
      <c r="BL64" s="193">
        <v>1</v>
      </c>
      <c r="BM64" s="193">
        <v>0</v>
      </c>
      <c r="BN64" s="193">
        <v>1</v>
      </c>
    </row>
    <row r="65" spans="6:66" x14ac:dyDescent="0.3">
      <c r="F65" s="110">
        <f t="shared" si="23"/>
        <v>0.82692307692307687</v>
      </c>
      <c r="G65" s="6">
        <v>44</v>
      </c>
      <c r="H65" s="219">
        <f t="shared" si="19"/>
        <v>0.66717831768844671</v>
      </c>
      <c r="I65" s="2">
        <f t="array" ref="I65:K65">MMULT($I64:$K64,$K$4:$M$6)</f>
        <v>0.45082652808452189</v>
      </c>
      <c r="J65" s="2">
        <v>0.21635178960392484</v>
      </c>
      <c r="K65" s="2">
        <v>0.3328216823115529</v>
      </c>
      <c r="L65" s="79">
        <v>1</v>
      </c>
      <c r="M65" s="80">
        <f t="shared" si="6"/>
        <v>337.46619759766884</v>
      </c>
      <c r="N65" s="80">
        <f t="shared" si="7"/>
        <v>161.95013210801793</v>
      </c>
      <c r="O65" s="80">
        <f t="shared" si="8"/>
        <v>0</v>
      </c>
      <c r="P65" s="81">
        <f t="shared" si="9"/>
        <v>7.7160694229850861E-3</v>
      </c>
      <c r="Q65" s="81">
        <f t="shared" si="10"/>
        <v>2.8708218235905408E-3</v>
      </c>
      <c r="R65" s="81">
        <f t="shared" si="11"/>
        <v>0</v>
      </c>
      <c r="U65" s="110">
        <f t="shared" si="24"/>
        <v>0.82692307692307687</v>
      </c>
      <c r="V65" s="6">
        <v>44</v>
      </c>
      <c r="W65" s="2">
        <f t="array" ref="W65:Y65">MMULT($W64:$Y64,$W$4:$Y$6)</f>
        <v>0.46508002847284557</v>
      </c>
      <c r="X65" s="2">
        <v>0.16046670854583892</v>
      </c>
      <c r="Y65" s="2">
        <v>0.37445326298131537</v>
      </c>
      <c r="Z65" s="79">
        <v>1</v>
      </c>
      <c r="AA65" s="80">
        <f t="shared" si="12"/>
        <v>554.69164835899335</v>
      </c>
      <c r="AB65" s="80">
        <f t="shared" si="13"/>
        <v>191.38543394845112</v>
      </c>
      <c r="AC65" s="80">
        <f t="shared" si="14"/>
        <v>0</v>
      </c>
      <c r="AD65" s="81">
        <f t="shared" si="15"/>
        <v>7.9600235642467796E-3</v>
      </c>
      <c r="AE65" s="81">
        <f t="shared" si="16"/>
        <v>2.1292697864736315E-3</v>
      </c>
      <c r="AF65" s="81">
        <f t="shared" si="17"/>
        <v>0</v>
      </c>
      <c r="AG65" s="25">
        <f t="shared" si="20"/>
        <v>246.66075260175774</v>
      </c>
      <c r="AH65" s="25">
        <f t="shared" si="21"/>
        <v>-4.9759789585521706E-4</v>
      </c>
      <c r="AI65">
        <f t="shared" si="18"/>
        <v>-296.42054218727947</v>
      </c>
      <c r="AJ65">
        <f t="shared" si="22"/>
        <v>-1.4821027109363971E-3</v>
      </c>
      <c r="AK65">
        <f>$AJ$65</f>
        <v>-1.4821027109363971E-3</v>
      </c>
      <c r="AV65">
        <v>53158.25884702598</v>
      </c>
      <c r="AW65">
        <v>1.1340034078861949</v>
      </c>
      <c r="AX65">
        <v>77989.361454244543</v>
      </c>
      <c r="AY65">
        <v>1.2399658118305077</v>
      </c>
      <c r="AZ65">
        <v>-24831.102607218563</v>
      </c>
      <c r="BA65">
        <v>-0.10596240394431278</v>
      </c>
      <c r="BE65" s="111">
        <f t="shared" si="0"/>
        <v>60242.081941593511</v>
      </c>
      <c r="BF65" s="111">
        <f t="shared" si="1"/>
        <v>46007.219728806231</v>
      </c>
      <c r="BG65" s="111">
        <f t="shared" si="2"/>
        <v>14234.862212787286</v>
      </c>
      <c r="BH65">
        <f t="shared" si="3"/>
        <v>1</v>
      </c>
      <c r="BI65">
        <f t="shared" si="4"/>
        <v>0</v>
      </c>
      <c r="BJ65">
        <f t="shared" si="5"/>
        <v>1</v>
      </c>
      <c r="BK65">
        <v>95000</v>
      </c>
      <c r="BL65" s="193">
        <v>1</v>
      </c>
      <c r="BM65" s="193">
        <v>0</v>
      </c>
      <c r="BN65" s="193">
        <v>1</v>
      </c>
    </row>
    <row r="66" spans="6:66" x14ac:dyDescent="0.3">
      <c r="F66" s="110">
        <f t="shared" si="23"/>
        <v>0.84615384615384615</v>
      </c>
      <c r="G66" s="6">
        <v>45</v>
      </c>
      <c r="H66" s="219">
        <f t="shared" si="19"/>
        <v>0.65925979261395329</v>
      </c>
      <c r="I66" s="2">
        <f t="array" ref="I66:K66">MMULT($I65:$K65,$K$4:$M$6)</f>
        <v>0.44255084249577814</v>
      </c>
      <c r="J66" s="2">
        <v>0.21670895011817515</v>
      </c>
      <c r="K66" s="2">
        <v>0.34074020738604638</v>
      </c>
      <c r="L66" s="79">
        <v>1</v>
      </c>
      <c r="M66" s="80">
        <f t="shared" si="6"/>
        <v>331.2714331502147</v>
      </c>
      <c r="N66" s="80">
        <f t="shared" si="7"/>
        <v>162.21748461095999</v>
      </c>
      <c r="O66" s="80">
        <f t="shared" si="8"/>
        <v>0</v>
      </c>
      <c r="P66" s="81">
        <f t="shared" si="9"/>
        <v>7.5744278811777418E-3</v>
      </c>
      <c r="Q66" s="81">
        <f t="shared" si="10"/>
        <v>2.8755610688757853E-3</v>
      </c>
      <c r="R66" s="81">
        <f t="shared" si="11"/>
        <v>0</v>
      </c>
      <c r="U66" s="110">
        <f t="shared" si="24"/>
        <v>0.84615384615384615</v>
      </c>
      <c r="V66" s="6">
        <v>45</v>
      </c>
      <c r="W66" s="2">
        <f t="array" ref="W66:Y66">MMULT($W65:$Y65,$W$4:$Y$6)</f>
        <v>0.45687329777514218</v>
      </c>
      <c r="X66" s="2">
        <v>0.16197804436845939</v>
      </c>
      <c r="Y66" s="2">
        <v>0.38114865785639829</v>
      </c>
      <c r="Z66" s="79">
        <v>1</v>
      </c>
      <c r="AA66" s="80">
        <f t="shared" si="12"/>
        <v>544.9036447904565</v>
      </c>
      <c r="AB66" s="80">
        <f t="shared" si="13"/>
        <v>193.18797395737411</v>
      </c>
      <c r="AC66" s="80">
        <f t="shared" si="14"/>
        <v>0</v>
      </c>
      <c r="AD66" s="81">
        <f t="shared" si="15"/>
        <v>7.8195622119207036E-3</v>
      </c>
      <c r="AE66" s="81">
        <f t="shared" si="16"/>
        <v>2.1493240502737879E-3</v>
      </c>
      <c r="AF66" s="81">
        <f t="shared" si="17"/>
        <v>0</v>
      </c>
      <c r="AG66" s="25">
        <f t="shared" si="20"/>
        <v>244.60270098665592</v>
      </c>
      <c r="AH66" s="25">
        <f t="shared" si="21"/>
        <v>-4.8110268785903597E-4</v>
      </c>
      <c r="AI66">
        <f t="shared" si="18"/>
        <v>-292.71296977255952</v>
      </c>
      <c r="AJ66">
        <f t="shared" si="22"/>
        <v>-1.4635648488627976E-3</v>
      </c>
      <c r="AK66">
        <f>$AJ$66</f>
        <v>-1.4635648488627976E-3</v>
      </c>
      <c r="AV66">
        <v>53505.214274866878</v>
      </c>
      <c r="AW66">
        <v>1.1113365672953117</v>
      </c>
      <c r="AX66">
        <v>91487.677694802667</v>
      </c>
      <c r="AY66">
        <v>1.2141228244305209</v>
      </c>
      <c r="AZ66">
        <v>-37982.46341993579</v>
      </c>
      <c r="BA66">
        <v>-0.10278625713520917</v>
      </c>
      <c r="BE66" s="111">
        <f t="shared" si="0"/>
        <v>57628.442454664291</v>
      </c>
      <c r="BF66" s="111">
        <f t="shared" si="1"/>
        <v>29924.604748249418</v>
      </c>
      <c r="BG66" s="111">
        <f t="shared" si="2"/>
        <v>27703.837706414874</v>
      </c>
      <c r="BH66">
        <f t="shared" si="3"/>
        <v>1</v>
      </c>
      <c r="BI66">
        <f t="shared" si="4"/>
        <v>0</v>
      </c>
      <c r="BJ66">
        <f t="shared" si="5"/>
        <v>1</v>
      </c>
      <c r="BK66">
        <v>100000</v>
      </c>
      <c r="BL66" s="193">
        <v>1</v>
      </c>
      <c r="BM66" s="193">
        <v>0</v>
      </c>
      <c r="BN66" s="193">
        <v>1</v>
      </c>
    </row>
    <row r="67" spans="6:66" x14ac:dyDescent="0.3">
      <c r="F67" s="110">
        <f t="shared" si="23"/>
        <v>0.86538461538461542</v>
      </c>
      <c r="G67" s="6">
        <v>46</v>
      </c>
      <c r="H67" s="219">
        <f t="shared" si="19"/>
        <v>0.65138227223559297</v>
      </c>
      <c r="I67" s="2">
        <f t="array" ref="I67:K67">MMULT($I66:$K66,$K$4:$M$6)</f>
        <v>0.43442707115275264</v>
      </c>
      <c r="J67" s="2">
        <v>0.2169552010828403</v>
      </c>
      <c r="K67" s="2">
        <v>0.34861772776440675</v>
      </c>
      <c r="L67" s="79">
        <v>1</v>
      </c>
      <c r="M67" s="80">
        <f t="shared" si="6"/>
        <v>325.19038411139297</v>
      </c>
      <c r="N67" s="80">
        <f t="shared" si="7"/>
        <v>162.40181577056009</v>
      </c>
      <c r="O67" s="80">
        <f t="shared" si="8"/>
        <v>0</v>
      </c>
      <c r="P67" s="81">
        <f t="shared" si="9"/>
        <v>7.4353864101144203E-3</v>
      </c>
      <c r="Q67" s="81">
        <f t="shared" si="10"/>
        <v>2.878828629753073E-3</v>
      </c>
      <c r="R67" s="81">
        <f t="shared" si="11"/>
        <v>0</v>
      </c>
      <c r="U67" s="110">
        <f t="shared" si="24"/>
        <v>0.86538461538461542</v>
      </c>
      <c r="V67" s="6">
        <v>46</v>
      </c>
      <c r="W67" s="2">
        <f t="array" ref="W67:Y67">MMULT($W66:$Y66,$W$4:$Y$6)</f>
        <v>0.44881138178592195</v>
      </c>
      <c r="X67" s="2">
        <v>0.16342000971183382</v>
      </c>
      <c r="Y67" s="2">
        <v>0.38776860850224409</v>
      </c>
      <c r="Z67" s="79">
        <v>1</v>
      </c>
      <c r="AA67" s="80">
        <f t="shared" si="12"/>
        <v>535.28835882843327</v>
      </c>
      <c r="AB67" s="80">
        <f t="shared" si="13"/>
        <v>194.90777718310994</v>
      </c>
      <c r="AC67" s="80">
        <f t="shared" si="14"/>
        <v>0</v>
      </c>
      <c r="AD67" s="81">
        <f t="shared" si="15"/>
        <v>7.68157941902828E-3</v>
      </c>
      <c r="AE67" s="81">
        <f t="shared" si="16"/>
        <v>2.1684578211762563E-3</v>
      </c>
      <c r="AF67" s="81">
        <f t="shared" si="17"/>
        <v>0</v>
      </c>
      <c r="AG67" s="25">
        <f t="shared" si="20"/>
        <v>242.60393612959012</v>
      </c>
      <c r="AH67" s="25">
        <f t="shared" si="21"/>
        <v>-4.6417779966295702E-4</v>
      </c>
      <c r="AI67">
        <f t="shared" si="18"/>
        <v>-289.02171609588584</v>
      </c>
      <c r="AJ67">
        <f t="shared" si="22"/>
        <v>-1.4451085804794291E-3</v>
      </c>
      <c r="AK67">
        <f>$AJ$67</f>
        <v>-1.4451085804794291E-3</v>
      </c>
      <c r="AV67">
        <v>53907.669978791593</v>
      </c>
      <c r="AW67">
        <v>1.0971643797792403</v>
      </c>
      <c r="AX67">
        <v>80281.686780346092</v>
      </c>
      <c r="AY67">
        <v>1.2051326412777856</v>
      </c>
      <c r="AZ67">
        <v>-26374.016801554499</v>
      </c>
      <c r="BA67">
        <v>-0.10796826149854533</v>
      </c>
      <c r="BE67" s="111">
        <f t="shared" si="0"/>
        <v>55808.767999132433</v>
      </c>
      <c r="BF67" s="111">
        <f t="shared" si="1"/>
        <v>40231.577347432467</v>
      </c>
      <c r="BG67" s="111">
        <f t="shared" si="2"/>
        <v>15577.190651699966</v>
      </c>
      <c r="BH67">
        <f t="shared" si="3"/>
        <v>1</v>
      </c>
      <c r="BI67">
        <f t="shared" si="4"/>
        <v>0</v>
      </c>
      <c r="BJ67">
        <f t="shared" si="5"/>
        <v>1</v>
      </c>
    </row>
    <row r="68" spans="6:66" x14ac:dyDescent="0.3">
      <c r="F68" s="110">
        <f t="shared" si="23"/>
        <v>0.88461538461538458</v>
      </c>
      <c r="G68" s="6">
        <v>47</v>
      </c>
      <c r="H68" s="219">
        <f t="shared" si="19"/>
        <v>0.64354751953844425</v>
      </c>
      <c r="I68" s="2">
        <f t="array" ref="I68:K68">MMULT($I67:$K67,$K$4:$M$6)</f>
        <v>0.42645242541179712</v>
      </c>
      <c r="J68" s="2">
        <v>0.21709509412664715</v>
      </c>
      <c r="K68" s="2">
        <v>0.35645248046155542</v>
      </c>
      <c r="L68" s="79">
        <v>1</v>
      </c>
      <c r="M68" s="80">
        <f t="shared" si="6"/>
        <v>319.22096304200073</v>
      </c>
      <c r="N68" s="80">
        <f t="shared" si="7"/>
        <v>162.50653270850171</v>
      </c>
      <c r="O68" s="80">
        <f t="shared" si="8"/>
        <v>0</v>
      </c>
      <c r="P68" s="81">
        <f t="shared" si="9"/>
        <v>7.2988972810865277E-3</v>
      </c>
      <c r="Q68" s="81">
        <f t="shared" si="10"/>
        <v>2.880684902834356E-3</v>
      </c>
      <c r="R68" s="81">
        <f t="shared" si="11"/>
        <v>0</v>
      </c>
      <c r="U68" s="110">
        <f t="shared" si="24"/>
        <v>0.88461538461538458</v>
      </c>
      <c r="V68" s="6">
        <v>47</v>
      </c>
      <c r="W68" s="2">
        <f t="array" ref="W68:Y68">MMULT($W67:$Y67,$W$4:$Y$6)</f>
        <v>0.44089172512709757</v>
      </c>
      <c r="X68" s="2">
        <v>0.16479424854152819</v>
      </c>
      <c r="Y68" s="2">
        <v>0.39431402633137408</v>
      </c>
      <c r="Z68" s="79">
        <v>1</v>
      </c>
      <c r="AA68" s="80">
        <f t="shared" si="12"/>
        <v>525.84274272458663</v>
      </c>
      <c r="AB68" s="80">
        <f t="shared" si="13"/>
        <v>196.5468043505098</v>
      </c>
      <c r="AC68" s="80">
        <f t="shared" si="14"/>
        <v>0</v>
      </c>
      <c r="AD68" s="81">
        <f t="shared" si="15"/>
        <v>7.5460314492907087E-3</v>
      </c>
      <c r="AE68" s="81">
        <f t="shared" si="16"/>
        <v>2.1866929133395083E-3</v>
      </c>
      <c r="AF68" s="81">
        <f t="shared" si="17"/>
        <v>0</v>
      </c>
      <c r="AG68" s="25">
        <f t="shared" si="20"/>
        <v>240.66205132459396</v>
      </c>
      <c r="AH68" s="25">
        <f t="shared" si="21"/>
        <v>-4.4685782129066584E-4</v>
      </c>
      <c r="AI68">
        <f t="shared" si="18"/>
        <v>-285.34783345366054</v>
      </c>
      <c r="AJ68">
        <f t="shared" si="22"/>
        <v>-1.4267391672683027E-3</v>
      </c>
      <c r="AK68">
        <f>$AJ$68</f>
        <v>-1.4267391672683027E-3</v>
      </c>
      <c r="AV68">
        <v>48470.695176884801</v>
      </c>
      <c r="AW68">
        <v>1.1318474009799233</v>
      </c>
      <c r="AX68">
        <v>107860.17918191789</v>
      </c>
      <c r="AY68">
        <v>1.2368759942531311</v>
      </c>
      <c r="AZ68">
        <v>-59389.484005033089</v>
      </c>
      <c r="BA68">
        <v>-0.10502859327320779</v>
      </c>
      <c r="BE68" s="111">
        <f t="shared" si="0"/>
        <v>64714.044921107525</v>
      </c>
      <c r="BF68" s="111">
        <f t="shared" si="1"/>
        <v>15827.420243395216</v>
      </c>
      <c r="BG68" s="111">
        <f t="shared" si="2"/>
        <v>48886.624677712309</v>
      </c>
      <c r="BH68">
        <f t="shared" si="3"/>
        <v>1</v>
      </c>
      <c r="BI68">
        <f t="shared" si="4"/>
        <v>0</v>
      </c>
      <c r="BJ68">
        <f t="shared" si="5"/>
        <v>1</v>
      </c>
    </row>
    <row r="69" spans="6:66" x14ac:dyDescent="0.3">
      <c r="F69" s="110">
        <f t="shared" si="23"/>
        <v>0.90384615384615385</v>
      </c>
      <c r="G69" s="6">
        <v>48</v>
      </c>
      <c r="H69" s="219">
        <f t="shared" si="19"/>
        <v>0.63575720449787831</v>
      </c>
      <c r="I69" s="2">
        <f t="array" ref="I69:K69">MMULT($I68:$K68,$K$4:$M$6)</f>
        <v>0.41862416781954742</v>
      </c>
      <c r="J69" s="2">
        <v>0.21713303667833087</v>
      </c>
      <c r="K69" s="2">
        <v>0.36424279550212141</v>
      </c>
      <c r="L69" s="79">
        <v>1</v>
      </c>
      <c r="M69" s="80">
        <f t="shared" si="6"/>
        <v>313.36112082132223</v>
      </c>
      <c r="N69" s="80">
        <f t="shared" si="7"/>
        <v>162.53493460556456</v>
      </c>
      <c r="O69" s="80">
        <f t="shared" si="8"/>
        <v>0</v>
      </c>
      <c r="P69" s="81">
        <f t="shared" si="9"/>
        <v>7.1649136415268691E-3</v>
      </c>
      <c r="Q69" s="81">
        <f t="shared" si="10"/>
        <v>2.8811883713086208E-3</v>
      </c>
      <c r="R69" s="81">
        <f t="shared" si="11"/>
        <v>0</v>
      </c>
      <c r="U69" s="110">
        <f t="shared" si="24"/>
        <v>0.90384615384615385</v>
      </c>
      <c r="V69" s="6">
        <v>48</v>
      </c>
      <c r="W69" s="2">
        <f t="array" ref="W69:Y69">MMULT($W68:$Y68,$W$4:$Y$6)</f>
        <v>0.43311181751239075</v>
      </c>
      <c r="X69" s="2">
        <v>0.16610237168561987</v>
      </c>
      <c r="Y69" s="2">
        <v>0.40078581080198922</v>
      </c>
      <c r="Z69" s="79">
        <v>1</v>
      </c>
      <c r="AA69" s="80">
        <f t="shared" si="12"/>
        <v>516.5638025106781</v>
      </c>
      <c r="AB69" s="80">
        <f t="shared" si="13"/>
        <v>198.10697666200508</v>
      </c>
      <c r="AC69" s="80">
        <f t="shared" si="14"/>
        <v>0</v>
      </c>
      <c r="AD69" s="81">
        <f t="shared" si="15"/>
        <v>7.412875338192842E-3</v>
      </c>
      <c r="AE69" s="81">
        <f t="shared" si="16"/>
        <v>2.2040507012130325E-3</v>
      </c>
      <c r="AF69" s="81">
        <f t="shared" si="17"/>
        <v>0</v>
      </c>
      <c r="AG69" s="25">
        <f t="shared" si="20"/>
        <v>238.77472374579639</v>
      </c>
      <c r="AH69" s="25">
        <f t="shared" si="21"/>
        <v>-4.2917597342961682E-4</v>
      </c>
      <c r="AI69">
        <f t="shared" si="18"/>
        <v>-281.69232108875809</v>
      </c>
      <c r="AJ69">
        <f t="shared" si="22"/>
        <v>-1.4084616054437903E-3</v>
      </c>
      <c r="AK69">
        <f>$AJ$69</f>
        <v>-1.4084616054437903E-3</v>
      </c>
      <c r="AV69">
        <v>47489.319412305085</v>
      </c>
      <c r="AW69">
        <v>1.185691241810118</v>
      </c>
      <c r="AX69">
        <v>77553.122808622196</v>
      </c>
      <c r="AY69">
        <v>1.2896590835842199</v>
      </c>
      <c r="AZ69">
        <v>-30063.803396317111</v>
      </c>
      <c r="BA69">
        <v>-0.1039678417741019</v>
      </c>
      <c r="BE69" s="111">
        <f t="shared" si="0"/>
        <v>71079.804768706701</v>
      </c>
      <c r="BF69" s="111">
        <f t="shared" si="1"/>
        <v>51412.785549799795</v>
      </c>
      <c r="BG69" s="111">
        <f t="shared" si="2"/>
        <v>19667.01921890692</v>
      </c>
      <c r="BH69">
        <f t="shared" si="3"/>
        <v>1</v>
      </c>
      <c r="BI69">
        <f t="shared" si="4"/>
        <v>0</v>
      </c>
      <c r="BJ69">
        <f t="shared" si="5"/>
        <v>1</v>
      </c>
    </row>
    <row r="70" spans="6:66" x14ac:dyDescent="0.3">
      <c r="F70" s="110">
        <f t="shared" si="23"/>
        <v>0.92307692307692313</v>
      </c>
      <c r="G70" s="6">
        <v>49</v>
      </c>
      <c r="H70" s="219">
        <f t="shared" si="19"/>
        <v>0.62801290724895964</v>
      </c>
      <c r="I70" s="2">
        <f t="array" ref="I70:K70">MMULT($I69:$K69,$K$4:$M$6)</f>
        <v>0.41093961117323896</v>
      </c>
      <c r="J70" s="2">
        <v>0.21707329607572065</v>
      </c>
      <c r="K70" s="2">
        <v>0.37198709275104008</v>
      </c>
      <c r="L70" s="79">
        <v>1</v>
      </c>
      <c r="M70" s="80">
        <f t="shared" si="6"/>
        <v>307.608845943728</v>
      </c>
      <c r="N70" s="80">
        <f t="shared" si="7"/>
        <v>162.49021577748067</v>
      </c>
      <c r="O70" s="80">
        <f t="shared" si="8"/>
        <v>0</v>
      </c>
      <c r="P70" s="81">
        <f t="shared" si="9"/>
        <v>7.0333894989265903E-3</v>
      </c>
      <c r="Q70" s="81">
        <f t="shared" si="10"/>
        <v>2.8803956594662928E-3</v>
      </c>
      <c r="R70" s="81">
        <f t="shared" si="11"/>
        <v>0</v>
      </c>
      <c r="U70" s="110">
        <f t="shared" si="24"/>
        <v>0.92307692307692313</v>
      </c>
      <c r="V70" s="6">
        <v>49</v>
      </c>
      <c r="W70" s="2">
        <f t="array" ref="W70:Y70">MMULT($W69:$Y69,$W$4:$Y$6)</f>
        <v>0.42546919295164898</v>
      </c>
      <c r="X70" s="2">
        <v>0.16734595746002834</v>
      </c>
      <c r="Y70" s="2">
        <v>0.40718484958832246</v>
      </c>
      <c r="Z70" s="79">
        <v>1</v>
      </c>
      <c r="AA70" s="80">
        <f t="shared" si="12"/>
        <v>507.44859704957264</v>
      </c>
      <c r="AB70" s="80">
        <f t="shared" si="13"/>
        <v>199.59017654342657</v>
      </c>
      <c r="AC70" s="80">
        <f t="shared" si="14"/>
        <v>0</v>
      </c>
      <c r="AD70" s="81">
        <f t="shared" si="15"/>
        <v>7.2820688793647616E-3</v>
      </c>
      <c r="AE70" s="81">
        <f t="shared" si="16"/>
        <v>2.2205521278349911E-3</v>
      </c>
      <c r="AF70" s="81">
        <f t="shared" si="17"/>
        <v>0</v>
      </c>
      <c r="AG70" s="25">
        <f t="shared" si="20"/>
        <v>236.93971187179051</v>
      </c>
      <c r="AH70" s="25">
        <f t="shared" si="21"/>
        <v>-4.1116415119313125E-4</v>
      </c>
      <c r="AI70">
        <f t="shared" si="18"/>
        <v>-278.05612699110361</v>
      </c>
      <c r="AJ70">
        <f t="shared" si="22"/>
        <v>-1.3902806349555181E-3</v>
      </c>
      <c r="AK70">
        <f>$AJ$70</f>
        <v>-1.3902806349555181E-3</v>
      </c>
      <c r="AV70">
        <v>47442.431054636501</v>
      </c>
      <c r="AW70">
        <v>1.159722265005138</v>
      </c>
      <c r="AX70">
        <v>79422.615280105019</v>
      </c>
      <c r="AY70">
        <v>1.2666323357558704</v>
      </c>
      <c r="AZ70">
        <v>-31980.184225468518</v>
      </c>
      <c r="BA70">
        <v>-0.10691007075073244</v>
      </c>
      <c r="BE70" s="111">
        <f t="shared" si="0"/>
        <v>68529.795445877302</v>
      </c>
      <c r="BF70" s="111">
        <f t="shared" si="1"/>
        <v>47240.618295482025</v>
      </c>
      <c r="BG70" s="111">
        <f t="shared" si="2"/>
        <v>21289.177150395273</v>
      </c>
      <c r="BH70">
        <f t="shared" si="3"/>
        <v>1</v>
      </c>
      <c r="BI70">
        <f t="shared" si="4"/>
        <v>0</v>
      </c>
      <c r="BJ70">
        <f t="shared" si="5"/>
        <v>1</v>
      </c>
    </row>
    <row r="71" spans="6:66" x14ac:dyDescent="0.3">
      <c r="F71" s="110">
        <f t="shared" si="23"/>
        <v>0.94230769230769229</v>
      </c>
      <c r="G71" s="6">
        <v>50</v>
      </c>
      <c r="H71" s="219">
        <f t="shared" si="19"/>
        <v>0.62031612116242174</v>
      </c>
      <c r="I71" s="2">
        <f t="array" ref="I71:K71">MMULT($I70:$K70,$K$4:$M$6)</f>
        <v>0.40339611759827182</v>
      </c>
      <c r="J71" s="2">
        <v>0.21692000356414987</v>
      </c>
      <c r="K71" s="2">
        <v>0.37968387883757804</v>
      </c>
      <c r="L71" s="79">
        <v>1</v>
      </c>
      <c r="M71" s="80">
        <f t="shared" si="6"/>
        <v>301.96216382818636</v>
      </c>
      <c r="N71" s="80">
        <f t="shared" si="7"/>
        <v>162.37546866794438</v>
      </c>
      <c r="O71" s="80">
        <f t="shared" si="8"/>
        <v>0</v>
      </c>
      <c r="P71" s="81">
        <f t="shared" si="9"/>
        <v>6.9042797050473444E-3</v>
      </c>
      <c r="Q71" s="81">
        <f t="shared" si="10"/>
        <v>2.878361585755065E-3</v>
      </c>
      <c r="R71" s="81">
        <f t="shared" si="11"/>
        <v>0</v>
      </c>
      <c r="U71" s="110">
        <f t="shared" si="24"/>
        <v>0.94230769230769229</v>
      </c>
      <c r="V71" s="6">
        <v>50</v>
      </c>
      <c r="W71" s="2">
        <f t="array" ref="W71:Y71">MMULT($W70:$Y70,$W$4:$Y$6)</f>
        <v>0.41796142896920302</v>
      </c>
      <c r="X71" s="2">
        <v>0.16852655228241256</v>
      </c>
      <c r="Y71" s="2">
        <v>0.41351201874838422</v>
      </c>
      <c r="Z71" s="79">
        <v>1</v>
      </c>
      <c r="AA71" s="80">
        <f t="shared" si="12"/>
        <v>498.49423710298896</v>
      </c>
      <c r="AB71" s="80">
        <f t="shared" si="13"/>
        <v>200.99824837618777</v>
      </c>
      <c r="AC71" s="80">
        <f t="shared" si="14"/>
        <v>0</v>
      </c>
      <c r="AD71" s="81">
        <f t="shared" si="15"/>
        <v>7.1535706112036673E-3</v>
      </c>
      <c r="AE71" s="81">
        <f t="shared" si="16"/>
        <v>2.2362177129781665E-3</v>
      </c>
      <c r="AF71" s="81">
        <f t="shared" si="17"/>
        <v>0</v>
      </c>
      <c r="AG71" s="25">
        <f t="shared" si="20"/>
        <v>235.154852983046</v>
      </c>
      <c r="AH71" s="25">
        <f t="shared" si="21"/>
        <v>-3.9285296662057607E-4</v>
      </c>
      <c r="AI71">
        <f t="shared" si="18"/>
        <v>-274.44014964510359</v>
      </c>
      <c r="AJ71">
        <f t="shared" si="22"/>
        <v>-1.3722007482255181E-3</v>
      </c>
      <c r="AK71">
        <f>$AJ$71</f>
        <v>-1.3722007482255181E-3</v>
      </c>
      <c r="AV71">
        <v>50999.091981635589</v>
      </c>
      <c r="AW71">
        <v>1.031766063125418</v>
      </c>
      <c r="AX71">
        <v>77096.108847194249</v>
      </c>
      <c r="AY71">
        <v>1.129180989682852</v>
      </c>
      <c r="AZ71">
        <v>-26097.01686555866</v>
      </c>
      <c r="BA71">
        <v>-9.7414926557434001E-2</v>
      </c>
      <c r="BE71" s="111">
        <f t="shared" si="0"/>
        <v>52177.514330906211</v>
      </c>
      <c r="BF71" s="111">
        <f t="shared" si="1"/>
        <v>35821.990121090945</v>
      </c>
      <c r="BG71" s="111">
        <f t="shared" si="2"/>
        <v>16355.524209815259</v>
      </c>
      <c r="BH71">
        <f t="shared" si="3"/>
        <v>1</v>
      </c>
      <c r="BI71">
        <f t="shared" si="4"/>
        <v>0</v>
      </c>
      <c r="BJ71">
        <f t="shared" si="5"/>
        <v>1</v>
      </c>
    </row>
    <row r="72" spans="6:66" x14ac:dyDescent="0.3">
      <c r="F72" s="110">
        <f t="shared" si="23"/>
        <v>0.96153846153846156</v>
      </c>
      <c r="G72" s="6">
        <v>51</v>
      </c>
      <c r="H72" s="219">
        <f t="shared" si="19"/>
        <v>0.61266825582978046</v>
      </c>
      <c r="I72" s="2">
        <f t="array" ref="I72:K72">MMULT($I71:$K71,$K$4:$M$6)</f>
        <v>0.39599109764270851</v>
      </c>
      <c r="J72" s="2">
        <v>0.21667715818707189</v>
      </c>
      <c r="K72" s="2">
        <v>0.38733174417021932</v>
      </c>
      <c r="L72" s="79">
        <v>1</v>
      </c>
      <c r="M72" s="80">
        <f t="shared" si="6"/>
        <v>296.41913614044944</v>
      </c>
      <c r="N72" s="80">
        <f t="shared" si="7"/>
        <v>162.19368676093265</v>
      </c>
      <c r="O72" s="80">
        <f t="shared" si="8"/>
        <v>0</v>
      </c>
      <c r="P72" s="81">
        <f t="shared" si="9"/>
        <v>6.77753994042328E-3</v>
      </c>
      <c r="Q72" s="81">
        <f t="shared" si="10"/>
        <v>2.8751392144053768E-3</v>
      </c>
      <c r="R72" s="81">
        <f t="shared" si="11"/>
        <v>0</v>
      </c>
      <c r="U72" s="110">
        <f t="shared" si="24"/>
        <v>0.96153846153846156</v>
      </c>
      <c r="V72" s="6">
        <v>51</v>
      </c>
      <c r="W72" s="2">
        <f t="array" ref="W72:Y72">MMULT($W71:$Y71,$W$4:$Y$6)</f>
        <v>0.41058614583601682</v>
      </c>
      <c r="X72" s="2">
        <v>0.16964567127484009</v>
      </c>
      <c r="Y72" s="2">
        <v>0.41976818288914286</v>
      </c>
      <c r="Z72" s="79">
        <v>1</v>
      </c>
      <c r="AA72" s="80">
        <f t="shared" si="12"/>
        <v>489.69788441570046</v>
      </c>
      <c r="AB72" s="80">
        <f t="shared" si="13"/>
        <v>202.33299921607625</v>
      </c>
      <c r="AC72" s="80">
        <f t="shared" si="14"/>
        <v>0</v>
      </c>
      <c r="AD72" s="81">
        <f t="shared" si="15"/>
        <v>7.0273398037318264E-3</v>
      </c>
      <c r="AE72" s="81">
        <f t="shared" si="16"/>
        <v>2.2510675611469165E-3</v>
      </c>
      <c r="AF72" s="81">
        <f t="shared" si="17"/>
        <v>0</v>
      </c>
      <c r="AG72" s="25">
        <f t="shared" si="20"/>
        <v>233.4180607303947</v>
      </c>
      <c r="AH72" s="25">
        <f t="shared" si="21"/>
        <v>-3.7427178994991518E-4</v>
      </c>
      <c r="AI72">
        <f t="shared" si="18"/>
        <v>-270.84523972538625</v>
      </c>
      <c r="AJ72">
        <f t="shared" si="22"/>
        <v>-1.3542261986269311E-3</v>
      </c>
      <c r="AK72">
        <f>$AJ$72</f>
        <v>-1.3542261986269311E-3</v>
      </c>
      <c r="AV72">
        <v>58618.325149278586</v>
      </c>
      <c r="AW72">
        <v>1.040655367061734</v>
      </c>
      <c r="AX72">
        <v>79702.754918301274</v>
      </c>
      <c r="AY72">
        <v>1.1434541659972126</v>
      </c>
      <c r="AZ72">
        <v>-21084.429769022689</v>
      </c>
      <c r="BA72">
        <v>-0.10279879893547861</v>
      </c>
      <c r="BE72" s="111">
        <f t="shared" si="0"/>
        <v>45447.211556894814</v>
      </c>
      <c r="BF72" s="111">
        <f t="shared" si="1"/>
        <v>34642.661681419981</v>
      </c>
      <c r="BG72" s="111">
        <f t="shared" si="2"/>
        <v>10804.549875474828</v>
      </c>
      <c r="BH72">
        <f t="shared" si="3"/>
        <v>1</v>
      </c>
      <c r="BI72">
        <f t="shared" si="4"/>
        <v>0</v>
      </c>
      <c r="BJ72">
        <f t="shared" si="5"/>
        <v>1</v>
      </c>
    </row>
    <row r="73" spans="6:66" x14ac:dyDescent="0.3">
      <c r="F73" s="110">
        <f t="shared" si="23"/>
        <v>0.98076923076923073</v>
      </c>
      <c r="G73" s="6">
        <v>52</v>
      </c>
      <c r="H73" s="219">
        <f t="shared" si="19"/>
        <v>0.60507063996008381</v>
      </c>
      <c r="I73" s="2">
        <f t="array" ref="I73:K73">MMULT($I72:$K72,$K$4:$M$6)</f>
        <v>0.38872200938839402</v>
      </c>
      <c r="J73" s="2">
        <v>0.21634863057168985</v>
      </c>
      <c r="K73" s="2">
        <v>0.39492936003991591</v>
      </c>
      <c r="L73" s="79">
        <v>1</v>
      </c>
      <c r="M73" s="80">
        <f t="shared" si="6"/>
        <v>290.97786012768233</v>
      </c>
      <c r="N73" s="80">
        <f t="shared" si="7"/>
        <v>161.94776741443843</v>
      </c>
      <c r="O73" s="80">
        <f t="shared" si="8"/>
        <v>0</v>
      </c>
      <c r="P73" s="81">
        <f t="shared" si="9"/>
        <v>6.653126699147513E-3</v>
      </c>
      <c r="Q73" s="81">
        <f t="shared" si="10"/>
        <v>2.8707799056628073E-3</v>
      </c>
      <c r="R73" s="81">
        <f t="shared" si="11"/>
        <v>0</v>
      </c>
      <c r="U73" s="110">
        <f t="shared" si="24"/>
        <v>0.98076923076923073</v>
      </c>
      <c r="V73" s="6">
        <v>52</v>
      </c>
      <c r="W73" s="2">
        <f t="array" ref="W73:Y73">MMULT($W72:$Y72,$W$4:$Y$6)</f>
        <v>0.40334100581538723</v>
      </c>
      <c r="X73" s="2">
        <v>0.17070479885543066</v>
      </c>
      <c r="Y73" s="2">
        <v>0.42595419532918188</v>
      </c>
      <c r="Z73" s="79">
        <v>1</v>
      </c>
      <c r="AA73" s="80">
        <f t="shared" si="12"/>
        <v>481.05675081589595</v>
      </c>
      <c r="AB73" s="80">
        <f t="shared" si="13"/>
        <v>203.596199498895</v>
      </c>
      <c r="AC73" s="80">
        <f t="shared" si="14"/>
        <v>0</v>
      </c>
      <c r="AD73" s="81">
        <f t="shared" si="15"/>
        <v>6.9033364456864352E-3</v>
      </c>
      <c r="AE73" s="81">
        <f t="shared" si="16"/>
        <v>2.2651213694278296E-3</v>
      </c>
      <c r="AF73" s="81">
        <f t="shared" si="17"/>
        <v>0</v>
      </c>
      <c r="AG73" s="25">
        <f t="shared" si="20"/>
        <v>231.72732277267016</v>
      </c>
      <c r="AH73" s="25">
        <f t="shared" si="21"/>
        <v>-3.554487896960546E-4</v>
      </c>
      <c r="AI73">
        <f t="shared" si="18"/>
        <v>-267.27220174227563</v>
      </c>
      <c r="AJ73">
        <f t="shared" si="22"/>
        <v>-1.3363610087113781E-3</v>
      </c>
      <c r="AK73">
        <f>$AJ$73</f>
        <v>-1.3363610087113781E-3</v>
      </c>
      <c r="AV73">
        <v>47507.309555585613</v>
      </c>
      <c r="AW73">
        <v>1.059919877202312</v>
      </c>
      <c r="AX73">
        <v>77277.858482928277</v>
      </c>
      <c r="AY73">
        <v>1.1537856294110855</v>
      </c>
      <c r="AZ73">
        <v>-29770.548927342665</v>
      </c>
      <c r="BA73">
        <v>-9.3865752208773579E-2</v>
      </c>
      <c r="BE73" s="111">
        <f t="shared" ref="BE73:BE136" si="25">AW73*lambda-AV73</f>
        <v>58484.678164645578</v>
      </c>
      <c r="BF73" s="111">
        <f t="shared" ref="BF73:BF136" si="26">AY73*lambda-AX73</f>
        <v>38100.704458180277</v>
      </c>
      <c r="BG73" s="111">
        <f t="shared" ref="BG73:BG136" si="27">BA73*lambda-AZ73</f>
        <v>20383.973706465309</v>
      </c>
      <c r="BH73">
        <f t="shared" si="3"/>
        <v>1</v>
      </c>
      <c r="BI73">
        <f t="shared" si="4"/>
        <v>0</v>
      </c>
      <c r="BJ73">
        <f t="shared" si="5"/>
        <v>1</v>
      </c>
    </row>
    <row r="74" spans="6:66" x14ac:dyDescent="0.3">
      <c r="F74" s="110">
        <f t="shared" si="23"/>
        <v>1</v>
      </c>
      <c r="G74" s="6">
        <v>53</v>
      </c>
      <c r="H74" s="219">
        <f t="shared" si="19"/>
        <v>0.59752452419072855</v>
      </c>
      <c r="I74" s="2">
        <f t="array" ref="I74:K74">MMULT($I73:$K73,$K$4:$M$6)</f>
        <v>0.38158635757839243</v>
      </c>
      <c r="J74" s="2">
        <v>0.21593816661233611</v>
      </c>
      <c r="K74" s="2">
        <v>0.40247547580927123</v>
      </c>
      <c r="L74" s="79">
        <f>L22/(1+discount_rate)</f>
        <v>0.96618357487922713</v>
      </c>
      <c r="M74" s="80">
        <f t="shared" si="6"/>
        <v>275.97726373459489</v>
      </c>
      <c r="N74" s="80">
        <f t="shared" si="7"/>
        <v>156.17441025861277</v>
      </c>
      <c r="O74" s="80">
        <f t="shared" si="8"/>
        <v>0</v>
      </c>
      <c r="P74" s="81">
        <f t="shared" si="9"/>
        <v>6.3101422936597791E-3</v>
      </c>
      <c r="Q74" s="81">
        <f t="shared" si="10"/>
        <v>2.7684380334914885E-3</v>
      </c>
      <c r="R74" s="81">
        <f t="shared" si="11"/>
        <v>0</v>
      </c>
      <c r="U74" s="110">
        <f t="shared" si="24"/>
        <v>1</v>
      </c>
      <c r="V74" s="6">
        <v>53</v>
      </c>
      <c r="W74" s="2">
        <f t="array" ref="W74:Y74">MMULT($W73:$Y73,$W$4:$Y$6)</f>
        <v>0.39622371242195364</v>
      </c>
      <c r="X74" s="2">
        <v>0.17170538931917184</v>
      </c>
      <c r="Y74" s="2">
        <v>0.43207089825887429</v>
      </c>
      <c r="Z74" s="79">
        <v>0.96618357487922713</v>
      </c>
      <c r="AA74" s="80">
        <f t="shared" si="12"/>
        <v>456.5875336535417</v>
      </c>
      <c r="AB74" s="80">
        <f t="shared" si="13"/>
        <v>197.86433210936221</v>
      </c>
      <c r="AC74" s="80">
        <f t="shared" si="14"/>
        <v>0</v>
      </c>
      <c r="AD74" s="81">
        <f t="shared" si="15"/>
        <v>6.5521944268959265E-3</v>
      </c>
      <c r="AE74" s="81">
        <f t="shared" si="16"/>
        <v>2.2013511451175875E-3</v>
      </c>
      <c r="AF74" s="81">
        <f t="shared" si="17"/>
        <v>0</v>
      </c>
      <c r="AG74" s="25">
        <f t="shared" si="20"/>
        <v>222.30019176969631</v>
      </c>
      <c r="AH74" s="25">
        <f t="shared" si="21"/>
        <v>-3.2503475513775276E-4</v>
      </c>
      <c r="AI74">
        <f t="shared" si="18"/>
        <v>-254.80366728347158</v>
      </c>
      <c r="AJ74">
        <f t="shared" si="22"/>
        <v>-1.274018336417358E-3</v>
      </c>
      <c r="AK74">
        <f>$AJ$74</f>
        <v>-1.274018336417358E-3</v>
      </c>
      <c r="AV74">
        <v>52273.305209549784</v>
      </c>
      <c r="AW74">
        <v>1.1060715086692106</v>
      </c>
      <c r="AX74">
        <v>128516.92945938074</v>
      </c>
      <c r="AY74">
        <v>1.2107846612940003</v>
      </c>
      <c r="AZ74">
        <v>-76243.624249830958</v>
      </c>
      <c r="BA74">
        <v>-0.10471315262478975</v>
      </c>
      <c r="BE74" s="111">
        <f t="shared" si="25"/>
        <v>58333.845657371276</v>
      </c>
      <c r="BF74" s="111">
        <f t="shared" si="26"/>
        <v>-7438.4633299807174</v>
      </c>
      <c r="BG74" s="111">
        <f t="shared" si="27"/>
        <v>65772.308987351978</v>
      </c>
      <c r="BH74">
        <f t="shared" ref="BH74:BH137" si="28">IF(MAX(BE74:BF74)=BE74,1,0)</f>
        <v>1</v>
      </c>
      <c r="BI74">
        <f t="shared" ref="BI74:BI137" si="29">IF(MAX(BE74:BF74)=BF74,1,0)</f>
        <v>0</v>
      </c>
      <c r="BJ74">
        <f t="shared" ref="BJ74:BJ137" si="30">IF(BG74&gt;0,1,0)</f>
        <v>1</v>
      </c>
    </row>
    <row r="75" spans="6:66" x14ac:dyDescent="0.3">
      <c r="F75" s="110">
        <f t="shared" si="23"/>
        <v>1.0192307692307692</v>
      </c>
      <c r="G75" s="6">
        <v>54</v>
      </c>
      <c r="H75" s="219">
        <f t="shared" si="19"/>
        <v>0.59003108381471026</v>
      </c>
      <c r="I75" s="2">
        <f t="array" ref="I75:K75">MMULT($I74:$K74,$K$4:$M$6)</f>
        <v>0.37458169276044123</v>
      </c>
      <c r="J75" s="2">
        <v>0.21544939105426897</v>
      </c>
      <c r="K75" s="2">
        <v>0.40996891618528958</v>
      </c>
      <c r="L75" s="79">
        <f t="shared" ref="L75:L137" si="31">L23/(1+discount_rate)</f>
        <v>0.96618357487922713</v>
      </c>
      <c r="M75" s="80">
        <f t="shared" si="6"/>
        <v>270.91123296215295</v>
      </c>
      <c r="N75" s="80">
        <f t="shared" si="7"/>
        <v>155.82090982963578</v>
      </c>
      <c r="O75" s="80">
        <f t="shared" si="8"/>
        <v>0</v>
      </c>
      <c r="P75" s="81">
        <f t="shared" si="9"/>
        <v>6.1943089289630757E-3</v>
      </c>
      <c r="Q75" s="81">
        <f t="shared" si="10"/>
        <v>2.762171680182935E-3</v>
      </c>
      <c r="R75" s="81">
        <f t="shared" si="11"/>
        <v>0</v>
      </c>
      <c r="U75" s="110">
        <f t="shared" si="24"/>
        <v>1.0192307692307692</v>
      </c>
      <c r="V75" s="6">
        <v>54</v>
      </c>
      <c r="W75" s="2">
        <f t="array" ref="W75:Y75">MMULT($W74:$Y74,$W$4:$Y$6)</f>
        <v>0.38923200969378308</v>
      </c>
      <c r="X75" s="2">
        <v>0.17264886740810242</v>
      </c>
      <c r="Y75" s="2">
        <v>0.43811912289811428</v>
      </c>
      <c r="Z75" s="79">
        <v>0.96618357487922713</v>
      </c>
      <c r="AA75" s="80">
        <f t="shared" si="12"/>
        <v>448.53066021408807</v>
      </c>
      <c r="AB75" s="80">
        <f t="shared" si="13"/>
        <v>198.95154703410202</v>
      </c>
      <c r="AC75" s="80">
        <f t="shared" si="14"/>
        <v>0</v>
      </c>
      <c r="AD75" s="81">
        <f t="shared" si="15"/>
        <v>6.4365754111383681E-3</v>
      </c>
      <c r="AE75" s="81">
        <f t="shared" si="16"/>
        <v>2.2134470180525953E-3</v>
      </c>
      <c r="AF75" s="81">
        <f t="shared" si="17"/>
        <v>0</v>
      </c>
      <c r="AG75" s="25">
        <f t="shared" si="20"/>
        <v>220.75006445640133</v>
      </c>
      <c r="AH75" s="25">
        <f t="shared" si="21"/>
        <v>-3.0645817995504643E-4</v>
      </c>
      <c r="AI75">
        <f t="shared" si="18"/>
        <v>-251.39588245190598</v>
      </c>
      <c r="AJ75">
        <f t="shared" si="22"/>
        <v>-1.25697941225953E-3</v>
      </c>
      <c r="AK75">
        <f>$AJ$75</f>
        <v>-1.25697941225953E-3</v>
      </c>
      <c r="AV75">
        <v>47648.349163979612</v>
      </c>
      <c r="AW75">
        <v>1.1269322934087707</v>
      </c>
      <c r="AX75">
        <v>77685.260426143475</v>
      </c>
      <c r="AY75">
        <v>1.2315896919560372</v>
      </c>
      <c r="AZ75">
        <v>-30036.911262163863</v>
      </c>
      <c r="BA75">
        <v>-0.10465739854726652</v>
      </c>
      <c r="BE75" s="111">
        <f t="shared" si="25"/>
        <v>65044.880176897452</v>
      </c>
      <c r="BF75" s="111">
        <f t="shared" si="26"/>
        <v>45473.708769460238</v>
      </c>
      <c r="BG75" s="111">
        <f t="shared" si="27"/>
        <v>19571.17140743721</v>
      </c>
      <c r="BH75">
        <f t="shared" si="28"/>
        <v>1</v>
      </c>
      <c r="BI75">
        <f t="shared" si="29"/>
        <v>0</v>
      </c>
      <c r="BJ75">
        <f t="shared" si="30"/>
        <v>1</v>
      </c>
    </row>
    <row r="76" spans="6:66" x14ac:dyDescent="0.3">
      <c r="F76" s="110">
        <f t="shared" si="23"/>
        <v>1.0384615384615385</v>
      </c>
      <c r="G76" s="6">
        <v>55</v>
      </c>
      <c r="H76" s="219">
        <f t="shared" si="19"/>
        <v>0.58259142142661346</v>
      </c>
      <c r="I76" s="2">
        <f t="array" ref="I76:K76">MMULT($I75:$K75,$K$4:$M$6)</f>
        <v>0.36770561044612887</v>
      </c>
      <c r="J76" s="2">
        <v>0.21488581098048454</v>
      </c>
      <c r="K76" s="2">
        <v>0.41740857857338637</v>
      </c>
      <c r="L76" s="79">
        <f t="shared" si="31"/>
        <v>0.96618357487922713</v>
      </c>
      <c r="M76" s="80">
        <f t="shared" si="6"/>
        <v>265.93819777724616</v>
      </c>
      <c r="N76" s="80">
        <f t="shared" si="7"/>
        <v>155.4133080284461</v>
      </c>
      <c r="O76" s="80">
        <f t="shared" si="8"/>
        <v>0</v>
      </c>
      <c r="P76" s="81">
        <f t="shared" si="9"/>
        <v>6.0806018821452012E-3</v>
      </c>
      <c r="Q76" s="81">
        <f t="shared" si="10"/>
        <v>2.7549462946215965E-3</v>
      </c>
      <c r="R76" s="81">
        <f t="shared" si="11"/>
        <v>0</v>
      </c>
      <c r="U76" s="110">
        <f t="shared" si="24"/>
        <v>1.0384615384615385</v>
      </c>
      <c r="V76" s="6">
        <v>55</v>
      </c>
      <c r="W76" s="2">
        <f t="array" ref="W76:Y76">MMULT($W75:$Y75,$W$4:$Y$6)</f>
        <v>0.3823636814773001</v>
      </c>
      <c r="X76" s="2">
        <v>0.17353662887105431</v>
      </c>
      <c r="Y76" s="2">
        <v>0.44409968965164537</v>
      </c>
      <c r="Z76" s="79">
        <v>0.96618357487922713</v>
      </c>
      <c r="AA76" s="80">
        <f t="shared" si="12"/>
        <v>440.61595712497223</v>
      </c>
      <c r="AB76" s="80">
        <f t="shared" si="13"/>
        <v>199.9745570260184</v>
      </c>
      <c r="AC76" s="80">
        <f t="shared" si="14"/>
        <v>0</v>
      </c>
      <c r="AD76" s="81">
        <f t="shared" si="15"/>
        <v>6.3229965907617451E-3</v>
      </c>
      <c r="AE76" s="81">
        <f t="shared" si="16"/>
        <v>2.2248285752699271E-3</v>
      </c>
      <c r="AF76" s="81">
        <f t="shared" si="17"/>
        <v>0</v>
      </c>
      <c r="AG76" s="25">
        <f t="shared" si="20"/>
        <v>219.23900834529843</v>
      </c>
      <c r="AH76" s="25">
        <f t="shared" si="21"/>
        <v>-2.8772301073512474E-4</v>
      </c>
      <c r="AI76">
        <f t="shared" si="18"/>
        <v>-248.0113094188109</v>
      </c>
      <c r="AJ76">
        <f t="shared" si="22"/>
        <v>-1.2400565470940545E-3</v>
      </c>
      <c r="AK76">
        <f>$AJ$76</f>
        <v>-1.2400565470940545E-3</v>
      </c>
      <c r="AV76">
        <v>48390.329228757582</v>
      </c>
      <c r="AW76">
        <v>1.2158785667476306</v>
      </c>
      <c r="AX76">
        <v>77564.741680333886</v>
      </c>
      <c r="AY76">
        <v>1.3281733248322602</v>
      </c>
      <c r="AZ76">
        <v>-29174.412451576303</v>
      </c>
      <c r="BA76">
        <v>-0.11229475808462963</v>
      </c>
      <c r="BE76" s="111">
        <f t="shared" si="25"/>
        <v>73197.527446005493</v>
      </c>
      <c r="BF76" s="111">
        <f t="shared" si="26"/>
        <v>55252.59080289214</v>
      </c>
      <c r="BG76" s="111">
        <f t="shared" si="27"/>
        <v>17944.936643113339</v>
      </c>
      <c r="BH76">
        <f t="shared" si="28"/>
        <v>1</v>
      </c>
      <c r="BI76">
        <f t="shared" si="29"/>
        <v>0</v>
      </c>
      <c r="BJ76">
        <f t="shared" si="30"/>
        <v>1</v>
      </c>
    </row>
    <row r="77" spans="6:66" x14ac:dyDescent="0.3">
      <c r="F77" s="110">
        <f t="shared" si="23"/>
        <v>1.0576923076923077</v>
      </c>
      <c r="G77" s="6">
        <v>56</v>
      </c>
      <c r="H77" s="219">
        <f t="shared" si="19"/>
        <v>0.57520656948958371</v>
      </c>
      <c r="I77" s="2">
        <f t="array" ref="I77:K77">MMULT($I76:$K76,$K$4:$M$6)</f>
        <v>0.36095575028550686</v>
      </c>
      <c r="J77" s="2">
        <v>0.21425081920407682</v>
      </c>
      <c r="K77" s="2">
        <v>0.42479343051041613</v>
      </c>
      <c r="L77" s="79">
        <f t="shared" si="31"/>
        <v>0.96618357487922713</v>
      </c>
      <c r="M77" s="80">
        <f t="shared" si="6"/>
        <v>261.05645108813155</v>
      </c>
      <c r="N77" s="80">
        <f t="shared" si="7"/>
        <v>154.9540586620403</v>
      </c>
      <c r="O77" s="80">
        <f t="shared" si="8"/>
        <v>0</v>
      </c>
      <c r="P77" s="81">
        <f t="shared" si="9"/>
        <v>5.9689821210349523E-3</v>
      </c>
      <c r="Q77" s="81">
        <f t="shared" si="10"/>
        <v>2.7468053744112413E-3</v>
      </c>
      <c r="R77" s="81">
        <f t="shared" si="11"/>
        <v>0</v>
      </c>
      <c r="U77" s="110">
        <f t="shared" si="24"/>
        <v>1.0576923076923077</v>
      </c>
      <c r="V77" s="6">
        <v>56</v>
      </c>
      <c r="W77" s="2">
        <f t="array" ref="W77:Y77">MMULT($W76:$Y76,$W$4:$Y$6)</f>
        <v>0.37561655072483469</v>
      </c>
      <c r="X77" s="2">
        <v>0.17437004101314121</v>
      </c>
      <c r="Y77" s="2">
        <v>0.45001340826202391</v>
      </c>
      <c r="Z77" s="79">
        <v>0.96618357487922713</v>
      </c>
      <c r="AA77" s="80">
        <f t="shared" si="12"/>
        <v>432.8409156700443</v>
      </c>
      <c r="AB77" s="80">
        <f t="shared" si="13"/>
        <v>200.93493769618672</v>
      </c>
      <c r="AC77" s="80">
        <f t="shared" si="14"/>
        <v>0</v>
      </c>
      <c r="AD77" s="81">
        <f t="shared" si="15"/>
        <v>6.2114219647919529E-3</v>
      </c>
      <c r="AE77" s="81">
        <f t="shared" si="16"/>
        <v>2.235513346322323E-3</v>
      </c>
      <c r="AF77" s="81">
        <f t="shared" si="17"/>
        <v>0</v>
      </c>
      <c r="AG77" s="25">
        <f t="shared" si="20"/>
        <v>217.76534361605911</v>
      </c>
      <c r="AH77" s="25">
        <f t="shared" si="21"/>
        <v>-2.6885218433191777E-4</v>
      </c>
      <c r="AI77">
        <f t="shared" si="18"/>
        <v>-244.65056204925088</v>
      </c>
      <c r="AJ77">
        <f t="shared" si="22"/>
        <v>-1.2232528102462544E-3</v>
      </c>
      <c r="AK77">
        <f>$AJ$77</f>
        <v>-1.2232528102462544E-3</v>
      </c>
      <c r="AV77">
        <v>57534.932705291227</v>
      </c>
      <c r="AW77">
        <v>1.176945774759395</v>
      </c>
      <c r="AX77">
        <v>78383.81161015344</v>
      </c>
      <c r="AY77">
        <v>1.2860744806968669</v>
      </c>
      <c r="AZ77">
        <v>-20848.878904862213</v>
      </c>
      <c r="BA77">
        <v>-0.10912870593747193</v>
      </c>
      <c r="BE77" s="111">
        <f t="shared" si="25"/>
        <v>60159.644770648272</v>
      </c>
      <c r="BF77" s="111">
        <f t="shared" si="26"/>
        <v>50223.636459533256</v>
      </c>
      <c r="BG77" s="111">
        <f t="shared" si="27"/>
        <v>9936.0083111150198</v>
      </c>
      <c r="BH77">
        <f t="shared" si="28"/>
        <v>1</v>
      </c>
      <c r="BI77">
        <f t="shared" si="29"/>
        <v>0</v>
      </c>
      <c r="BJ77">
        <f t="shared" si="30"/>
        <v>1</v>
      </c>
    </row>
    <row r="78" spans="6:66" x14ac:dyDescent="0.3">
      <c r="F78" s="110">
        <f t="shared" si="23"/>
        <v>1.0769230769230769</v>
      </c>
      <c r="G78" s="6">
        <v>57</v>
      </c>
      <c r="H78" s="219">
        <f t="shared" si="19"/>
        <v>0.56787749282546685</v>
      </c>
      <c r="I78" s="2">
        <f t="array" ref="I78:K78">MMULT($I77:$K77,$K$4:$M$6)</f>
        <v>0.35432979525685354</v>
      </c>
      <c r="J78" s="2">
        <v>0.21354769756861325</v>
      </c>
      <c r="K78" s="2">
        <v>0.43212250717453304</v>
      </c>
      <c r="L78" s="79">
        <f t="shared" si="31"/>
        <v>0.96618357487922713</v>
      </c>
      <c r="M78" s="80">
        <f t="shared" si="6"/>
        <v>256.26431713963063</v>
      </c>
      <c r="N78" s="80">
        <f t="shared" si="7"/>
        <v>154.4455352801792</v>
      </c>
      <c r="O78" s="80">
        <f t="shared" si="8"/>
        <v>0</v>
      </c>
      <c r="P78" s="81">
        <f t="shared" si="9"/>
        <v>5.8594113299628332E-3</v>
      </c>
      <c r="Q78" s="81">
        <f t="shared" si="10"/>
        <v>2.7377909944694004E-3</v>
      </c>
      <c r="R78" s="81">
        <f t="shared" si="11"/>
        <v>0</v>
      </c>
      <c r="U78" s="110">
        <f t="shared" si="24"/>
        <v>1.0769230769230769</v>
      </c>
      <c r="V78" s="6">
        <v>57</v>
      </c>
      <c r="W78" s="2">
        <f t="array" ref="W78:Y78">MMULT($W77:$Y77,$W$4:$Y$6)</f>
        <v>0.36898847880456531</v>
      </c>
      <c r="X78" s="2">
        <v>0.17515044323517884</v>
      </c>
      <c r="Y78" s="2">
        <v>0.45586107796025566</v>
      </c>
      <c r="Z78" s="79">
        <v>0.96618357487922713</v>
      </c>
      <c r="AA78" s="80">
        <f t="shared" si="12"/>
        <v>425.20307140157382</v>
      </c>
      <c r="AB78" s="80">
        <f t="shared" si="13"/>
        <v>201.8342325002252</v>
      </c>
      <c r="AC78" s="80">
        <f t="shared" si="14"/>
        <v>0</v>
      </c>
      <c r="AD78" s="81">
        <f t="shared" si="15"/>
        <v>6.1018161675225413E-3</v>
      </c>
      <c r="AE78" s="81">
        <f t="shared" si="16"/>
        <v>2.2455185030151128E-3</v>
      </c>
      <c r="AF78" s="81">
        <f t="shared" si="17"/>
        <v>0</v>
      </c>
      <c r="AG78" s="25">
        <f t="shared" si="20"/>
        <v>216.32745148198921</v>
      </c>
      <c r="AH78" s="25">
        <f t="shared" si="21"/>
        <v>-2.4986765389457821E-4</v>
      </c>
      <c r="AI78">
        <f t="shared" si="18"/>
        <v>-241.31421687144703</v>
      </c>
      <c r="AJ78">
        <f t="shared" si="22"/>
        <v>-1.2065710843572352E-3</v>
      </c>
      <c r="AK78">
        <f>$AJ$78</f>
        <v>-1.2065710843572352E-3</v>
      </c>
      <c r="AV78">
        <v>63028.708748297257</v>
      </c>
      <c r="AW78">
        <v>1.0740435053866182</v>
      </c>
      <c r="AX78">
        <v>77902.909232483886</v>
      </c>
      <c r="AY78">
        <v>1.1782577400876191</v>
      </c>
      <c r="AZ78">
        <v>-14874.200484186629</v>
      </c>
      <c r="BA78">
        <v>-0.10421423470100089</v>
      </c>
      <c r="BE78" s="111">
        <f t="shared" si="25"/>
        <v>44375.641790364563</v>
      </c>
      <c r="BF78" s="111">
        <f t="shared" si="26"/>
        <v>39922.864776278017</v>
      </c>
      <c r="BG78" s="111">
        <f t="shared" si="27"/>
        <v>4452.7770140865414</v>
      </c>
      <c r="BH78">
        <f t="shared" si="28"/>
        <v>1</v>
      </c>
      <c r="BI78">
        <f t="shared" si="29"/>
        <v>0</v>
      </c>
      <c r="BJ78">
        <f t="shared" si="30"/>
        <v>1</v>
      </c>
    </row>
    <row r="79" spans="6:66" x14ac:dyDescent="0.3">
      <c r="F79" s="110">
        <f t="shared" si="23"/>
        <v>1.0961538461538463</v>
      </c>
      <c r="G79" s="6">
        <v>58</v>
      </c>
      <c r="H79" s="219">
        <f t="shared" si="19"/>
        <v>0.56060509103024192</v>
      </c>
      <c r="I79" s="2">
        <f t="array" ref="I79:K79">MMULT($I78:$K78,$K$4:$M$6)</f>
        <v>0.34782547087131088</v>
      </c>
      <c r="J79" s="2">
        <v>0.21277962015893104</v>
      </c>
      <c r="K79" s="2">
        <v>0.43939490896975786</v>
      </c>
      <c r="L79" s="79">
        <f t="shared" si="31"/>
        <v>0.96618357487922713</v>
      </c>
      <c r="M79" s="80">
        <f t="shared" si="6"/>
        <v>251.5601509378935</v>
      </c>
      <c r="N79" s="80">
        <f t="shared" si="7"/>
        <v>153.89003349755345</v>
      </c>
      <c r="O79" s="80">
        <f t="shared" si="8"/>
        <v>0</v>
      </c>
      <c r="P79" s="81">
        <f t="shared" si="9"/>
        <v>5.7518518966084486E-3</v>
      </c>
      <c r="Q79" s="81">
        <f t="shared" si="10"/>
        <v>2.7279438481914234E-3</v>
      </c>
      <c r="R79" s="81">
        <f t="shared" si="11"/>
        <v>0</v>
      </c>
      <c r="U79" s="110">
        <f t="shared" si="24"/>
        <v>1.0961538461538463</v>
      </c>
      <c r="V79" s="6">
        <v>58</v>
      </c>
      <c r="W79" s="2">
        <f t="array" ref="W79:Y79">MMULT($W78:$Y78,$W$4:$Y$6)</f>
        <v>0.36247736482263887</v>
      </c>
      <c r="X79" s="2">
        <v>0.17587914756321751</v>
      </c>
      <c r="Y79" s="2">
        <v>0.46164348761414342</v>
      </c>
      <c r="Z79" s="79">
        <v>0.96618357487922713</v>
      </c>
      <c r="AA79" s="80">
        <f t="shared" si="12"/>
        <v>417.70000335909651</v>
      </c>
      <c r="AB79" s="80">
        <f t="shared" si="13"/>
        <v>202.67395334850073</v>
      </c>
      <c r="AC79" s="80">
        <f t="shared" si="14"/>
        <v>0</v>
      </c>
      <c r="AD79" s="81">
        <f t="shared" si="15"/>
        <v>5.9941444573048796E-3</v>
      </c>
      <c r="AE79" s="81">
        <f t="shared" si="16"/>
        <v>2.2548608661950961E-3</v>
      </c>
      <c r="AF79" s="81">
        <f t="shared" si="17"/>
        <v>0</v>
      </c>
      <c r="AG79" s="25">
        <f t="shared" si="20"/>
        <v>214.9237722721503</v>
      </c>
      <c r="AH79" s="25">
        <f t="shared" si="21"/>
        <v>-2.3079042129989756E-4</v>
      </c>
      <c r="AI79">
        <f t="shared" si="18"/>
        <v>-238.00281440214005</v>
      </c>
      <c r="AJ79">
        <f t="shared" si="22"/>
        <v>-1.1900140720107002E-3</v>
      </c>
      <c r="AK79">
        <f>$AJ$79</f>
        <v>-1.1900140720107002E-3</v>
      </c>
      <c r="AV79">
        <v>64646.325073566055</v>
      </c>
      <c r="AW79">
        <v>1.0837066104777147</v>
      </c>
      <c r="AX79">
        <v>87943.635967714712</v>
      </c>
      <c r="AY79">
        <v>1.1862778916336152</v>
      </c>
      <c r="AZ79">
        <v>-23297.310894148657</v>
      </c>
      <c r="BA79">
        <v>-0.10257128115590053</v>
      </c>
      <c r="BE79" s="111">
        <f t="shared" si="25"/>
        <v>43724.335974205416</v>
      </c>
      <c r="BF79" s="111">
        <f t="shared" si="26"/>
        <v>30684.15319564681</v>
      </c>
      <c r="BG79" s="111">
        <f t="shared" si="27"/>
        <v>13040.182778558605</v>
      </c>
      <c r="BH79">
        <f t="shared" si="28"/>
        <v>1</v>
      </c>
      <c r="BI79">
        <f t="shared" si="29"/>
        <v>0</v>
      </c>
      <c r="BJ79">
        <f t="shared" si="30"/>
        <v>1</v>
      </c>
    </row>
    <row r="80" spans="6:66" x14ac:dyDescent="0.3">
      <c r="F80" s="110">
        <f t="shared" si="23"/>
        <v>1.1153846153846154</v>
      </c>
      <c r="G80" s="6">
        <v>59</v>
      </c>
      <c r="H80" s="219">
        <f t="shared" si="19"/>
        <v>0.553390200816819</v>
      </c>
      <c r="I80" s="2">
        <f t="array" ref="I80:K80">MMULT($I79:$K79,$K$4:$M$6)</f>
        <v>0.34144054439212185</v>
      </c>
      <c r="J80" s="2">
        <v>0.21194965642469718</v>
      </c>
      <c r="K80" s="2">
        <v>0.44660979918318078</v>
      </c>
      <c r="L80" s="79">
        <f t="shared" si="31"/>
        <v>0.96618357487922713</v>
      </c>
      <c r="M80" s="80">
        <f t="shared" si="6"/>
        <v>246.94233768572252</v>
      </c>
      <c r="N80" s="80">
        <f t="shared" si="7"/>
        <v>153.28977325285709</v>
      </c>
      <c r="O80" s="80">
        <f t="shared" si="8"/>
        <v>0</v>
      </c>
      <c r="P80" s="81">
        <f t="shared" si="9"/>
        <v>5.6462668990893434E-3</v>
      </c>
      <c r="Q80" s="81">
        <f t="shared" si="10"/>
        <v>2.7173032874961175E-3</v>
      </c>
      <c r="R80" s="81">
        <f t="shared" si="11"/>
        <v>0</v>
      </c>
      <c r="U80" s="110">
        <f t="shared" si="24"/>
        <v>1.1153846153846154</v>
      </c>
      <c r="V80" s="6">
        <v>59</v>
      </c>
      <c r="W80" s="2">
        <f t="array" ref="W80:Y80">MMULT($W79:$Y79,$W$4:$Y$6)</f>
        <v>0.35608114495725229</v>
      </c>
      <c r="X80" s="2">
        <v>0.17655743916836583</v>
      </c>
      <c r="Y80" s="2">
        <v>0.46736141587438174</v>
      </c>
      <c r="Z80" s="79">
        <v>0.96618357487922713</v>
      </c>
      <c r="AA80" s="80">
        <f t="shared" si="12"/>
        <v>410.32933330204412</v>
      </c>
      <c r="AB80" s="80">
        <f t="shared" si="13"/>
        <v>203.45558120514642</v>
      </c>
      <c r="AC80" s="80">
        <f t="shared" si="14"/>
        <v>0</v>
      </c>
      <c r="AD80" s="81">
        <f t="shared" si="15"/>
        <v>5.8883727055361306E-3</v>
      </c>
      <c r="AE80" s="81">
        <f t="shared" si="16"/>
        <v>2.2635569124149464E-3</v>
      </c>
      <c r="AF80" s="81">
        <f t="shared" si="17"/>
        <v>0</v>
      </c>
      <c r="AG80" s="25">
        <f t="shared" si="20"/>
        <v>213.5528035686109</v>
      </c>
      <c r="AH80" s="25">
        <f t="shared" si="21"/>
        <v>-2.1164056863438342E-4</v>
      </c>
      <c r="AI80">
        <f t="shared" si="18"/>
        <v>-234.71686043204923</v>
      </c>
      <c r="AJ80">
        <f t="shared" si="22"/>
        <v>-1.1735843021602461E-3</v>
      </c>
      <c r="AK80">
        <f>$AJ$80</f>
        <v>-1.1735843021602461E-3</v>
      </c>
      <c r="AV80">
        <v>88063.682902900342</v>
      </c>
      <c r="AW80">
        <v>1.1023436285902402</v>
      </c>
      <c r="AX80">
        <v>88696.54450088751</v>
      </c>
      <c r="AY80">
        <v>1.2025787913479811</v>
      </c>
      <c r="AZ80">
        <v>-632.86159798716835</v>
      </c>
      <c r="BA80">
        <v>-0.10023516275774091</v>
      </c>
      <c r="BE80" s="111">
        <f t="shared" si="25"/>
        <v>22170.679956123669</v>
      </c>
      <c r="BF80" s="111">
        <f t="shared" si="26"/>
        <v>31561.334633910592</v>
      </c>
      <c r="BG80" s="111">
        <f t="shared" si="27"/>
        <v>-9390.6546777869225</v>
      </c>
      <c r="BH80">
        <f t="shared" si="28"/>
        <v>0</v>
      </c>
      <c r="BI80">
        <f t="shared" si="29"/>
        <v>1</v>
      </c>
      <c r="BJ80">
        <f t="shared" si="30"/>
        <v>0</v>
      </c>
    </row>
    <row r="81" spans="6:62" x14ac:dyDescent="0.3">
      <c r="F81" s="110">
        <f t="shared" si="23"/>
        <v>1.1346153846153846</v>
      </c>
      <c r="G81" s="6">
        <v>60</v>
      </c>
      <c r="H81" s="219">
        <f t="shared" si="19"/>
        <v>0.54623359828721552</v>
      </c>
      <c r="I81" s="2">
        <f t="array" ref="I81:K81">MMULT($I80:$K80,$K$4:$M$6)</f>
        <v>0.33517282406819948</v>
      </c>
      <c r="J81" s="2">
        <v>0.21106077421901603</v>
      </c>
      <c r="K81" s="2">
        <v>0.45376640171278426</v>
      </c>
      <c r="L81" s="79">
        <f t="shared" si="31"/>
        <v>0.96618357487922713</v>
      </c>
      <c r="M81" s="80">
        <f t="shared" si="6"/>
        <v>242.40929222826156</v>
      </c>
      <c r="N81" s="80">
        <f t="shared" si="7"/>
        <v>152.64690100641977</v>
      </c>
      <c r="O81" s="80">
        <f t="shared" si="8"/>
        <v>0</v>
      </c>
      <c r="P81" s="81">
        <f t="shared" si="9"/>
        <v>5.5426200932868364E-3</v>
      </c>
      <c r="Q81" s="81">
        <f t="shared" si="10"/>
        <v>2.7059073617822565E-3</v>
      </c>
      <c r="R81" s="81">
        <f t="shared" si="11"/>
        <v>0</v>
      </c>
      <c r="U81" s="110">
        <f t="shared" si="24"/>
        <v>1.1346153846153846</v>
      </c>
      <c r="V81" s="6">
        <v>60</v>
      </c>
      <c r="W81" s="2">
        <f t="array" ref="W81:Y81">MMULT($W80:$Y80,$W$4:$Y$6)</f>
        <v>0.34979779180448478</v>
      </c>
      <c r="X81" s="2">
        <v>0.17718657687707987</v>
      </c>
      <c r="Y81" s="2">
        <v>0.47301563131843521</v>
      </c>
      <c r="Z81" s="79">
        <v>0.96618357487922713</v>
      </c>
      <c r="AA81" s="80">
        <f t="shared" si="12"/>
        <v>403.08872495591584</v>
      </c>
      <c r="AB81" s="80">
        <f t="shared" si="13"/>
        <v>204.18056667609235</v>
      </c>
      <c r="AC81" s="80">
        <f t="shared" si="14"/>
        <v>0</v>
      </c>
      <c r="AD81" s="81">
        <f t="shared" si="15"/>
        <v>5.7844673858415355E-3</v>
      </c>
      <c r="AE81" s="81">
        <f t="shared" si="16"/>
        <v>2.2716227804753827E-3</v>
      </c>
      <c r="AF81" s="81">
        <f t="shared" si="17"/>
        <v>0</v>
      </c>
      <c r="AG81" s="25">
        <f t="shared" si="20"/>
        <v>212.2130983973268</v>
      </c>
      <c r="AH81" s="25">
        <f t="shared" si="21"/>
        <v>-1.9243728875217338E-4</v>
      </c>
      <c r="AI81">
        <f t="shared" si="18"/>
        <v>-231.45682727254413</v>
      </c>
      <c r="AJ81">
        <f t="shared" si="22"/>
        <v>-1.1572841363627208E-3</v>
      </c>
      <c r="AK81">
        <f>$AJ$81</f>
        <v>-1.1572841363627208E-3</v>
      </c>
      <c r="AV81">
        <v>49541.684002773327</v>
      </c>
      <c r="AW81">
        <v>1.1230811026566703</v>
      </c>
      <c r="AX81">
        <v>78827.825411452475</v>
      </c>
      <c r="AY81">
        <v>1.2302268920232584</v>
      </c>
      <c r="AZ81">
        <v>-29286.141408679148</v>
      </c>
      <c r="BA81">
        <v>-0.10714578936658814</v>
      </c>
      <c r="BE81" s="111">
        <f t="shared" si="25"/>
        <v>62766.426262893699</v>
      </c>
      <c r="BF81" s="111">
        <f t="shared" si="26"/>
        <v>44194.863790873365</v>
      </c>
      <c r="BG81" s="111">
        <f t="shared" si="27"/>
        <v>18571.562472020334</v>
      </c>
      <c r="BH81">
        <f t="shared" si="28"/>
        <v>1</v>
      </c>
      <c r="BI81">
        <f t="shared" si="29"/>
        <v>0</v>
      </c>
      <c r="BJ81">
        <f t="shared" si="30"/>
        <v>1</v>
      </c>
    </row>
    <row r="82" spans="6:62" x14ac:dyDescent="0.3">
      <c r="F82" s="110">
        <f t="shared" si="23"/>
        <v>1.1538461538461537</v>
      </c>
      <c r="G82" s="6">
        <v>61</v>
      </c>
      <c r="H82" s="219">
        <f t="shared" si="19"/>
        <v>0.53913600113607518</v>
      </c>
      <c r="I82" s="2">
        <f t="array" ref="I82:K82">MMULT($I81:$K81,$K$4:$M$6)</f>
        <v>0.32902015838176563</v>
      </c>
      <c r="J82" s="2">
        <v>0.21011584275430956</v>
      </c>
      <c r="K82" s="2">
        <v>0.4608639988639246</v>
      </c>
      <c r="L82" s="79">
        <f t="shared" si="31"/>
        <v>0.96618357487922713</v>
      </c>
      <c r="M82" s="80">
        <f t="shared" si="6"/>
        <v>237.95945850886054</v>
      </c>
      <c r="N82" s="80">
        <f t="shared" si="7"/>
        <v>151.96349187800814</v>
      </c>
      <c r="O82" s="80">
        <f t="shared" si="8"/>
        <v>0</v>
      </c>
      <c r="P82" s="81">
        <f t="shared" si="9"/>
        <v>5.440875900404523E-3</v>
      </c>
      <c r="Q82" s="81">
        <f t="shared" si="10"/>
        <v>2.6937928558244816E-3</v>
      </c>
      <c r="R82" s="81">
        <f t="shared" si="11"/>
        <v>0</v>
      </c>
      <c r="U82" s="110">
        <f t="shared" si="24"/>
        <v>1.1538461538461537</v>
      </c>
      <c r="V82" s="6">
        <v>61</v>
      </c>
      <c r="W82" s="2">
        <f t="array" ref="W82:Y82">MMULT($W81:$Y81,$W$4:$Y$6)</f>
        <v>0.34362531373567362</v>
      </c>
      <c r="X82" s="2">
        <v>0.17776779367208995</v>
      </c>
      <c r="Y82" s="2">
        <v>0.47860689259223632</v>
      </c>
      <c r="Z82" s="79">
        <v>0.96618357487922713</v>
      </c>
      <c r="AA82" s="80">
        <f t="shared" si="12"/>
        <v>395.97588327175185</v>
      </c>
      <c r="AB82" s="80">
        <f t="shared" si="13"/>
        <v>204.85033058630748</v>
      </c>
      <c r="AC82" s="80">
        <f t="shared" si="14"/>
        <v>0</v>
      </c>
      <c r="AD82" s="81">
        <f t="shared" si="15"/>
        <v>5.6823955634475948E-3</v>
      </c>
      <c r="AE82" s="81">
        <f t="shared" si="16"/>
        <v>2.2790742778473071E-3</v>
      </c>
      <c r="AF82" s="81">
        <f t="shared" si="17"/>
        <v>0</v>
      </c>
      <c r="AG82" s="25">
        <f t="shared" si="20"/>
        <v>210.9032634711906</v>
      </c>
      <c r="AH82" s="25">
        <f t="shared" si="21"/>
        <v>-1.7319891493410185E-4</v>
      </c>
      <c r="AI82">
        <f t="shared" si="18"/>
        <v>-228.22315496460078</v>
      </c>
      <c r="AJ82">
        <f t="shared" si="22"/>
        <v>-1.141115774823004E-3</v>
      </c>
      <c r="AK82">
        <f>$AJ$82</f>
        <v>-1.141115774823004E-3</v>
      </c>
      <c r="AV82">
        <v>50048.647569414548</v>
      </c>
      <c r="AW82">
        <v>1.1362778390844099</v>
      </c>
      <c r="AX82">
        <v>82406.458667065672</v>
      </c>
      <c r="AY82">
        <v>1.2407331743310133</v>
      </c>
      <c r="AZ82">
        <v>-32357.811097651123</v>
      </c>
      <c r="BA82">
        <v>-0.10445533524660333</v>
      </c>
      <c r="BE82" s="111">
        <f t="shared" si="25"/>
        <v>63579.136339026445</v>
      </c>
      <c r="BF82" s="111">
        <f t="shared" si="26"/>
        <v>41666.858766035657</v>
      </c>
      <c r="BG82" s="111">
        <f t="shared" si="27"/>
        <v>21912.277572990788</v>
      </c>
      <c r="BH82">
        <f t="shared" si="28"/>
        <v>1</v>
      </c>
      <c r="BI82">
        <f t="shared" si="29"/>
        <v>0</v>
      </c>
      <c r="BJ82">
        <f t="shared" si="30"/>
        <v>1</v>
      </c>
    </row>
    <row r="83" spans="6:62" x14ac:dyDescent="0.3">
      <c r="F83" s="110">
        <f t="shared" si="23"/>
        <v>1.1730769230769231</v>
      </c>
      <c r="G83" s="6">
        <v>62</v>
      </c>
      <c r="H83" s="219">
        <f t="shared" si="19"/>
        <v>0.53209807078743843</v>
      </c>
      <c r="I83" s="2">
        <f t="array" ref="I83:K83">MMULT($I82:$K82,$K$4:$M$6)</f>
        <v>0.32298043530980014</v>
      </c>
      <c r="J83" s="2">
        <v>0.20911763547763826</v>
      </c>
      <c r="K83" s="2">
        <v>0.46790192921256135</v>
      </c>
      <c r="L83" s="79">
        <f t="shared" si="31"/>
        <v>0.96618357487922713</v>
      </c>
      <c r="M83" s="80">
        <f t="shared" si="6"/>
        <v>233.5913090349284</v>
      </c>
      <c r="N83" s="80">
        <f t="shared" si="7"/>
        <v>151.24155172636341</v>
      </c>
      <c r="O83" s="80">
        <f t="shared" si="8"/>
        <v>0</v>
      </c>
      <c r="P83" s="81">
        <f t="shared" si="9"/>
        <v>5.3409993947551495E-3</v>
      </c>
      <c r="Q83" s="81">
        <f t="shared" si="10"/>
        <v>2.6809953266363879E-3</v>
      </c>
      <c r="R83" s="81">
        <f t="shared" si="11"/>
        <v>0</v>
      </c>
      <c r="U83" s="110">
        <f t="shared" si="24"/>
        <v>1.1730769230769231</v>
      </c>
      <c r="V83" s="6">
        <v>62</v>
      </c>
      <c r="W83" s="2">
        <f t="array" ref="W83:Y83">MMULT($W82:$Y82,$W$4:$Y$6)</f>
        <v>0.33756175426612922</v>
      </c>
      <c r="X83" s="2">
        <v>0.17830229718413368</v>
      </c>
      <c r="Y83" s="2">
        <v>0.48413594854973702</v>
      </c>
      <c r="Z83" s="79">
        <v>0.96618357487922713</v>
      </c>
      <c r="AA83" s="80">
        <f t="shared" si="12"/>
        <v>388.9885536986734</v>
      </c>
      <c r="AB83" s="80">
        <f t="shared" si="13"/>
        <v>205.46626454644689</v>
      </c>
      <c r="AC83" s="80">
        <f t="shared" si="14"/>
        <v>0</v>
      </c>
      <c r="AD83" s="81">
        <f t="shared" si="15"/>
        <v>5.5821248847427547E-3</v>
      </c>
      <c r="AE83" s="81">
        <f t="shared" si="16"/>
        <v>2.2859268869760726E-3</v>
      </c>
      <c r="AF83" s="81">
        <f t="shared" si="17"/>
        <v>0</v>
      </c>
      <c r="AG83" s="25">
        <f t="shared" si="20"/>
        <v>209.62195748382851</v>
      </c>
      <c r="AH83" s="25">
        <f t="shared" si="21"/>
        <v>-1.5394294967271092E-4</v>
      </c>
      <c r="AI83">
        <f t="shared" si="18"/>
        <v>-225.0162524510996</v>
      </c>
      <c r="AJ83">
        <f t="shared" si="22"/>
        <v>-1.1250812622554979E-3</v>
      </c>
      <c r="AK83">
        <f>$AJ$83</f>
        <v>-1.1250812622554979E-3</v>
      </c>
      <c r="AV83">
        <v>50879.914777871098</v>
      </c>
      <c r="AW83">
        <v>1.0791850672602483</v>
      </c>
      <c r="AX83">
        <v>76892.795534866862</v>
      </c>
      <c r="AY83">
        <v>1.1799792380194434</v>
      </c>
      <c r="AZ83">
        <v>-26012.880756995764</v>
      </c>
      <c r="BA83">
        <v>-0.10079417075919506</v>
      </c>
      <c r="BE83" s="111">
        <f t="shared" si="25"/>
        <v>57038.591948153735</v>
      </c>
      <c r="BF83" s="111">
        <f t="shared" si="26"/>
        <v>41105.128267077482</v>
      </c>
      <c r="BG83" s="111">
        <f t="shared" si="27"/>
        <v>15933.463681076259</v>
      </c>
      <c r="BH83">
        <f t="shared" si="28"/>
        <v>1</v>
      </c>
      <c r="BI83">
        <f t="shared" si="29"/>
        <v>0</v>
      </c>
      <c r="BJ83">
        <f t="shared" si="30"/>
        <v>1</v>
      </c>
    </row>
    <row r="84" spans="6:62" x14ac:dyDescent="0.3">
      <c r="F84" s="110">
        <f t="shared" si="23"/>
        <v>1.1923076923076923</v>
      </c>
      <c r="G84" s="6">
        <v>63</v>
      </c>
      <c r="H84" s="219">
        <f t="shared" si="19"/>
        <v>0.52512041446662383</v>
      </c>
      <c r="I84" s="2">
        <f t="array" ref="I84:K84">MMULT($I83:$K83,$K$4:$M$6)</f>
        <v>0.31705158159904784</v>
      </c>
      <c r="J84" s="2">
        <v>0.20806883286757599</v>
      </c>
      <c r="K84" s="2">
        <v>0.47487958553337595</v>
      </c>
      <c r="L84" s="79">
        <f t="shared" si="31"/>
        <v>0.96618357487922713</v>
      </c>
      <c r="M84" s="80">
        <f t="shared" si="6"/>
        <v>229.30334435359157</v>
      </c>
      <c r="N84" s="80">
        <f t="shared" si="7"/>
        <v>150.48301917200388</v>
      </c>
      <c r="O84" s="80">
        <f t="shared" si="8"/>
        <v>0</v>
      </c>
      <c r="P84" s="81">
        <f t="shared" si="9"/>
        <v>5.2429562917716945E-3</v>
      </c>
      <c r="Q84" s="81">
        <f t="shared" si="10"/>
        <v>2.6675491393278973E-3</v>
      </c>
      <c r="R84" s="81">
        <f t="shared" si="11"/>
        <v>0</v>
      </c>
      <c r="U84" s="110">
        <f t="shared" si="24"/>
        <v>1.1923076923076923</v>
      </c>
      <c r="V84" s="6">
        <v>63</v>
      </c>
      <c r="W84" s="2">
        <f t="array" ref="W84:Y84">MMULT($W83:$Y83,$W$4:$Y$6)</f>
        <v>0.33160519143499018</v>
      </c>
      <c r="X84" s="2">
        <v>0.17879127017466084</v>
      </c>
      <c r="Y84" s="2">
        <v>0.48960353839034892</v>
      </c>
      <c r="Z84" s="79">
        <v>0.96618357487922713</v>
      </c>
      <c r="AA84" s="80">
        <f t="shared" si="12"/>
        <v>382.12452146926</v>
      </c>
      <c r="AB84" s="80">
        <f t="shared" si="13"/>
        <v>206.02973150909611</v>
      </c>
      <c r="AC84" s="80">
        <f t="shared" si="14"/>
        <v>0</v>
      </c>
      <c r="AD84" s="81">
        <f t="shared" si="15"/>
        <v>5.4836235670223206E-3</v>
      </c>
      <c r="AE84" s="81">
        <f t="shared" si="16"/>
        <v>2.2921957714700106E-3</v>
      </c>
      <c r="AF84" s="81">
        <f t="shared" si="17"/>
        <v>0</v>
      </c>
      <c r="AG84" s="25">
        <f t="shared" si="20"/>
        <v>208.36788945276066</v>
      </c>
      <c r="AH84" s="25">
        <f t="shared" si="21"/>
        <v>-1.3468609260726058E-4</v>
      </c>
      <c r="AI84">
        <f t="shared" si="18"/>
        <v>-221.83649871348672</v>
      </c>
      <c r="AJ84">
        <f t="shared" si="22"/>
        <v>-1.1091824935674337E-3</v>
      </c>
      <c r="AK84">
        <f>$AJ$84</f>
        <v>-1.1091824935674337E-3</v>
      </c>
      <c r="AV84">
        <v>50232.636679827905</v>
      </c>
      <c r="AW84">
        <v>1.1534169001356074</v>
      </c>
      <c r="AX84">
        <v>76476.808895459166</v>
      </c>
      <c r="AY84">
        <v>1.2602894241189324</v>
      </c>
      <c r="AZ84">
        <v>-26244.172215631261</v>
      </c>
      <c r="BA84">
        <v>-0.10687252398332503</v>
      </c>
      <c r="BE84" s="111">
        <f t="shared" si="25"/>
        <v>65109.053333732838</v>
      </c>
      <c r="BF84" s="111">
        <f t="shared" si="26"/>
        <v>49552.133516434071</v>
      </c>
      <c r="BG84" s="111">
        <f t="shared" si="27"/>
        <v>15556.919817298758</v>
      </c>
      <c r="BH84">
        <f t="shared" si="28"/>
        <v>1</v>
      </c>
      <c r="BI84">
        <f t="shared" si="29"/>
        <v>0</v>
      </c>
      <c r="BJ84">
        <f t="shared" si="30"/>
        <v>1</v>
      </c>
    </row>
    <row r="85" spans="6:62" x14ac:dyDescent="0.3">
      <c r="F85" s="110">
        <f t="shared" si="23"/>
        <v>1.2115384615384615</v>
      </c>
      <c r="G85" s="6">
        <v>64</v>
      </c>
      <c r="H85" s="219">
        <f t="shared" si="19"/>
        <v>0.51820358720903037</v>
      </c>
      <c r="I85" s="2">
        <f t="array" ref="I85:K85">MMULT($I84:$K84,$K$4:$M$6)</f>
        <v>0.31123156205433344</v>
      </c>
      <c r="J85" s="2">
        <v>0.20697202515469695</v>
      </c>
      <c r="K85" s="2">
        <v>0.48179641279096941</v>
      </c>
      <c r="L85" s="79">
        <f t="shared" si="31"/>
        <v>0.96618357487922713</v>
      </c>
      <c r="M85" s="80">
        <f t="shared" si="6"/>
        <v>225.09409253697709</v>
      </c>
      <c r="N85" s="80">
        <f t="shared" si="7"/>
        <v>149.68976756478105</v>
      </c>
      <c r="O85" s="80">
        <f t="shared" si="8"/>
        <v>0</v>
      </c>
      <c r="P85" s="81">
        <f t="shared" si="9"/>
        <v>5.1467129362385133E-3</v>
      </c>
      <c r="Q85" s="81">
        <f t="shared" si="10"/>
        <v>2.6534875019832939E-3</v>
      </c>
      <c r="R85" s="81">
        <f t="shared" si="11"/>
        <v>0</v>
      </c>
      <c r="U85" s="110">
        <f t="shared" si="24"/>
        <v>1.2115384615384615</v>
      </c>
      <c r="V85" s="6">
        <v>64</v>
      </c>
      <c r="W85" s="2">
        <f t="array" ref="W85:Y85">MMULT($W84:$Y84,$W$4:$Y$6)</f>
        <v>0.32575373719602102</v>
      </c>
      <c r="X85" s="2">
        <v>0.17923587100967306</v>
      </c>
      <c r="Y85" s="2">
        <v>0.49501039179430589</v>
      </c>
      <c r="Z85" s="79">
        <v>0.96618357487922713</v>
      </c>
      <c r="AA85" s="80">
        <f t="shared" si="12"/>
        <v>375.38161089753652</v>
      </c>
      <c r="AB85" s="80">
        <f t="shared" si="13"/>
        <v>206.54206631479889</v>
      </c>
      <c r="AC85" s="80">
        <f t="shared" si="14"/>
        <v>0</v>
      </c>
      <c r="AD85" s="81">
        <f t="shared" si="15"/>
        <v>5.3868603884143201E-3</v>
      </c>
      <c r="AE85" s="81">
        <f t="shared" si="16"/>
        <v>2.2978957821752958E-3</v>
      </c>
      <c r="AF85" s="81">
        <f t="shared" si="17"/>
        <v>0</v>
      </c>
      <c r="AG85" s="25">
        <f t="shared" si="20"/>
        <v>207.13981711057727</v>
      </c>
      <c r="AH85" s="25">
        <f t="shared" si="21"/>
        <v>-1.1544426763219085E-4</v>
      </c>
      <c r="AI85">
        <f t="shared" si="18"/>
        <v>-218.68424387379636</v>
      </c>
      <c r="AJ85">
        <f t="shared" si="22"/>
        <v>-1.0934212193689818E-3</v>
      </c>
      <c r="AK85">
        <f>$AJ$85</f>
        <v>-1.0934212193689818E-3</v>
      </c>
      <c r="AV85">
        <v>48655.695879664177</v>
      </c>
      <c r="AW85">
        <v>1.1570636098567098</v>
      </c>
      <c r="AX85">
        <v>78374.676144211422</v>
      </c>
      <c r="AY85">
        <v>1.2667810191140678</v>
      </c>
      <c r="AZ85">
        <v>-29718.980264547245</v>
      </c>
      <c r="BA85">
        <v>-0.10971740925735807</v>
      </c>
      <c r="BE85" s="111">
        <f t="shared" si="25"/>
        <v>67050.665106006811</v>
      </c>
      <c r="BF85" s="111">
        <f t="shared" si="26"/>
        <v>48303.425767195353</v>
      </c>
      <c r="BG85" s="111">
        <f t="shared" si="27"/>
        <v>18747.239338811436</v>
      </c>
      <c r="BH85">
        <f t="shared" si="28"/>
        <v>1</v>
      </c>
      <c r="BI85">
        <f t="shared" si="29"/>
        <v>0</v>
      </c>
      <c r="BJ85">
        <f t="shared" si="30"/>
        <v>1</v>
      </c>
    </row>
    <row r="86" spans="6:62" x14ac:dyDescent="0.3">
      <c r="F86" s="110">
        <f t="shared" si="23"/>
        <v>1.2307692307692308</v>
      </c>
      <c r="G86" s="6">
        <v>65</v>
      </c>
      <c r="H86" s="219">
        <f t="shared" si="19"/>
        <v>0.51134809380762247</v>
      </c>
      <c r="I86" s="2">
        <f t="array" ref="I86:K86">MMULT($I85:$K85,$K$4:$M$6)</f>
        <v>0.3055183788399411</v>
      </c>
      <c r="J86" s="2">
        <v>0.20582971496768132</v>
      </c>
      <c r="K86" s="2">
        <v>0.48865190619237736</v>
      </c>
      <c r="L86" s="79">
        <f t="shared" si="31"/>
        <v>0.96618357487922713</v>
      </c>
      <c r="M86" s="80">
        <f t="shared" ref="M86:M149" si="32">c_ffs_IC*I86*L86</f>
        <v>220.96210867694484</v>
      </c>
      <c r="N86" s="80">
        <f t="shared" ref="N86:N149" si="33">c_pd_IC*J86*L86</f>
        <v>148.86360689764044</v>
      </c>
      <c r="O86" s="80">
        <f t="shared" ref="O86:O149" si="34">c_dead_IC*K86*L86</f>
        <v>0</v>
      </c>
      <c r="P86" s="81">
        <f t="shared" ref="P86:P149" si="35">u_ffs*I86*L86</f>
        <v>5.0522362907385286E-3</v>
      </c>
      <c r="Q86" s="81">
        <f t="shared" ref="Q86:Q149" si="36">u_pd*J86*L86</f>
        <v>2.6388424995856577E-3</v>
      </c>
      <c r="R86" s="81">
        <f t="shared" ref="R86:R149" si="37">u_dead*K86*L86</f>
        <v>0</v>
      </c>
      <c r="U86" s="110">
        <f t="shared" si="24"/>
        <v>1.2307692307692308</v>
      </c>
      <c r="V86" s="6">
        <v>65</v>
      </c>
      <c r="W86" s="2">
        <f t="array" ref="W86:Y86">MMULT($W85:$Y85,$W$4:$Y$6)</f>
        <v>0.32000553681915994</v>
      </c>
      <c r="X86" s="2">
        <v>0.17963723412485802</v>
      </c>
      <c r="Y86" s="2">
        <v>0.50035722905598201</v>
      </c>
      <c r="Z86" s="79">
        <v>0.96618357487922713</v>
      </c>
      <c r="AA86" s="80">
        <f t="shared" ref="AA86:AA149" si="38">c_ffs_CC*W86*Z86</f>
        <v>368.75768468934848</v>
      </c>
      <c r="AB86" s="80">
        <f t="shared" ref="AB86:AB149" si="39">c_pd_CC*X86*Z86</f>
        <v>207.00457622805376</v>
      </c>
      <c r="AC86" s="80">
        <f t="shared" ref="AC86:AC149" si="40">u_dead*Y86*Z86</f>
        <v>0</v>
      </c>
      <c r="AD86" s="81">
        <f t="shared" ref="AD86:AD149" si="41">u_ffs*W86*Z86</f>
        <v>5.2918046779831356E-3</v>
      </c>
      <c r="AE86" s="81">
        <f t="shared" ref="AE86:AE149" si="42">u_pd*X86*Z86</f>
        <v>2.3030414631392054E-3</v>
      </c>
      <c r="AF86" s="81">
        <f t="shared" ref="AF86:AF149" si="43">u_dead*Y86*Z86</f>
        <v>0</v>
      </c>
      <c r="AG86" s="25">
        <f t="shared" si="20"/>
        <v>205.936545342817</v>
      </c>
      <c r="AH86" s="25">
        <f t="shared" si="21"/>
        <v>-9.6232649201845842E-5</v>
      </c>
      <c r="AI86">
        <f t="shared" ref="AI86:AI149" si="44">(AH86*lambda)-AG86</f>
        <v>-215.55981026300159</v>
      </c>
      <c r="AJ86">
        <f t="shared" ref="AJ86:AJ149" si="45">(SUM(AD86:AF86)-SUM(P86:R86)-((SUM(AA86:AC86)-SUM(M86:O86))/lambda))*0.5</f>
        <v>-1.077799051315008E-3</v>
      </c>
      <c r="AK86">
        <f>$AJ$86</f>
        <v>-1.077799051315008E-3</v>
      </c>
      <c r="AV86">
        <v>53754.695850586882</v>
      </c>
      <c r="AW86">
        <v>1.1246942664219886</v>
      </c>
      <c r="AX86">
        <v>78281.68142860537</v>
      </c>
      <c r="AY86">
        <v>1.228819191560365</v>
      </c>
      <c r="AZ86">
        <v>-24526.985578018488</v>
      </c>
      <c r="BA86">
        <v>-0.10412492513837646</v>
      </c>
      <c r="BE86" s="111">
        <f t="shared" si="25"/>
        <v>58714.730791611975</v>
      </c>
      <c r="BF86" s="111">
        <f t="shared" si="26"/>
        <v>44600.237727431129</v>
      </c>
      <c r="BG86" s="111">
        <f t="shared" si="27"/>
        <v>14114.493064180842</v>
      </c>
      <c r="BH86">
        <f t="shared" si="28"/>
        <v>1</v>
      </c>
      <c r="BI86">
        <f t="shared" si="29"/>
        <v>0</v>
      </c>
      <c r="BJ86">
        <f t="shared" si="30"/>
        <v>1</v>
      </c>
    </row>
    <row r="87" spans="6:62" x14ac:dyDescent="0.3">
      <c r="F87" s="110">
        <f t="shared" si="23"/>
        <v>1.25</v>
      </c>
      <c r="G87" s="6">
        <v>66</v>
      </c>
      <c r="H87" s="219">
        <f t="shared" ref="H87:H150" si="46">I87+J87</f>
        <v>0.50455439070081198</v>
      </c>
      <c r="I87" s="2">
        <f t="array" ref="I87:K87">MMULT($I86:$K86,$K$4:$M$6)</f>
        <v>0.29991007079381821</v>
      </c>
      <c r="J87" s="2">
        <v>0.2046443199069938</v>
      </c>
      <c r="K87" s="2">
        <v>0.49544560929918774</v>
      </c>
      <c r="L87" s="79">
        <f t="shared" si="31"/>
        <v>0.96618357487922713</v>
      </c>
      <c r="M87" s="80">
        <f t="shared" si="32"/>
        <v>216.90597438909433</v>
      </c>
      <c r="N87" s="80">
        <f t="shared" si="33"/>
        <v>148.00628566800023</v>
      </c>
      <c r="O87" s="80">
        <f t="shared" si="34"/>
        <v>0</v>
      </c>
      <c r="P87" s="81">
        <f t="shared" si="35"/>
        <v>4.95949392431249E-3</v>
      </c>
      <c r="Q87" s="81">
        <f t="shared" si="36"/>
        <v>2.623645127012741E-3</v>
      </c>
      <c r="R87" s="81">
        <f t="shared" si="37"/>
        <v>0</v>
      </c>
      <c r="U87" s="110">
        <f t="shared" si="24"/>
        <v>1.25</v>
      </c>
      <c r="V87" s="6">
        <v>66</v>
      </c>
      <c r="W87" s="2">
        <f t="array" ref="W87:Y87">MMULT($W86:$Y86,$W$4:$Y$6)</f>
        <v>0.31435876830262671</v>
      </c>
      <c r="X87" s="2">
        <v>0.17999647048217521</v>
      </c>
      <c r="Y87" s="2">
        <v>0.50564476121519808</v>
      </c>
      <c r="Z87" s="79">
        <v>0.96618357487922713</v>
      </c>
      <c r="AA87" s="80">
        <f t="shared" si="38"/>
        <v>362.25064326490514</v>
      </c>
      <c r="AB87" s="80">
        <f t="shared" si="39"/>
        <v>207.41854146345963</v>
      </c>
      <c r="AC87" s="80">
        <f t="shared" si="40"/>
        <v>0</v>
      </c>
      <c r="AD87" s="81">
        <f t="shared" si="41"/>
        <v>5.1984263060077633E-3</v>
      </c>
      <c r="AE87" s="81">
        <f t="shared" si="42"/>
        <v>2.3076470574637845E-3</v>
      </c>
      <c r="AF87" s="81">
        <f t="shared" si="43"/>
        <v>0</v>
      </c>
      <c r="AG87" s="25">
        <f t="shared" ref="AG87:AG150" si="47">SUM(AA87:AC87)-SUM(M87:O87)</f>
        <v>204.75692467127027</v>
      </c>
      <c r="AH87" s="25">
        <f t="shared" ref="AH87:AH150" si="48">SUM(AD87:AF87)-SUM(P87:R87)</f>
        <v>-7.706568785368316E-5</v>
      </c>
      <c r="AI87">
        <f t="shared" si="44"/>
        <v>-212.46349345663859</v>
      </c>
      <c r="AJ87">
        <f t="shared" si="45"/>
        <v>-1.0623174672831929E-3</v>
      </c>
      <c r="AK87">
        <f>$AJ$87</f>
        <v>-1.0623174672831929E-3</v>
      </c>
      <c r="AV87">
        <v>47769.129794438959</v>
      </c>
      <c r="AW87">
        <v>1.1673587588436638</v>
      </c>
      <c r="AX87">
        <v>79439.409388945569</v>
      </c>
      <c r="AY87">
        <v>1.2743265669450763</v>
      </c>
      <c r="AZ87">
        <v>-31670.27959450661</v>
      </c>
      <c r="BA87">
        <v>-0.10696780810141249</v>
      </c>
      <c r="BE87" s="111">
        <f t="shared" si="25"/>
        <v>68966.746089927416</v>
      </c>
      <c r="BF87" s="111">
        <f t="shared" si="26"/>
        <v>47993.247305562065</v>
      </c>
      <c r="BG87" s="111">
        <f t="shared" si="27"/>
        <v>20973.498784365362</v>
      </c>
      <c r="BH87">
        <f t="shared" si="28"/>
        <v>1</v>
      </c>
      <c r="BI87">
        <f t="shared" si="29"/>
        <v>0</v>
      </c>
      <c r="BJ87">
        <f t="shared" si="30"/>
        <v>1</v>
      </c>
    </row>
    <row r="88" spans="6:62" x14ac:dyDescent="0.3">
      <c r="F88" s="110">
        <f t="shared" si="23"/>
        <v>1.2692307692307692</v>
      </c>
      <c r="G88" s="6">
        <v>67</v>
      </c>
      <c r="H88" s="219">
        <f t="shared" si="46"/>
        <v>0.49782288780240791</v>
      </c>
      <c r="I88" s="2">
        <f t="array" ref="I88:K88">MMULT($I87:$K87,$K$4:$M$6)</f>
        <v>0.29440471275436803</v>
      </c>
      <c r="J88" s="2">
        <v>0.20341817504803986</v>
      </c>
      <c r="K88" s="2">
        <v>0.50217711219759187</v>
      </c>
      <c r="L88" s="79">
        <f t="shared" si="31"/>
        <v>0.96618357487922713</v>
      </c>
      <c r="M88" s="80">
        <f t="shared" si="32"/>
        <v>212.92429732587652</v>
      </c>
      <c r="N88" s="80">
        <f t="shared" si="33"/>
        <v>147.11949268812583</v>
      </c>
      <c r="O88" s="80">
        <f t="shared" si="34"/>
        <v>0</v>
      </c>
      <c r="P88" s="81">
        <f t="shared" si="35"/>
        <v>4.8684540013264133E-3</v>
      </c>
      <c r="Q88" s="81">
        <f t="shared" si="36"/>
        <v>2.6079253211287162E-3</v>
      </c>
      <c r="R88" s="81">
        <f t="shared" si="37"/>
        <v>0</v>
      </c>
      <c r="U88" s="110">
        <f t="shared" si="24"/>
        <v>1.2692307692307692</v>
      </c>
      <c r="V88" s="6">
        <v>67</v>
      </c>
      <c r="W88" s="2">
        <f t="array" ref="W88:Y88">MMULT($W87:$Y87,$W$4:$Y$6)</f>
        <v>0.30881164179540449</v>
      </c>
      <c r="X88" s="2">
        <v>0.18031466801804744</v>
      </c>
      <c r="Y88" s="2">
        <v>0.51087369018654805</v>
      </c>
      <c r="Z88" s="79">
        <v>0.96618357487922713</v>
      </c>
      <c r="AA88" s="80">
        <f t="shared" si="38"/>
        <v>355.85842409327824</v>
      </c>
      <c r="AB88" s="80">
        <f t="shared" si="39"/>
        <v>207.7852157021882</v>
      </c>
      <c r="AC88" s="80">
        <f t="shared" si="40"/>
        <v>0</v>
      </c>
      <c r="AD88" s="81">
        <f t="shared" si="41"/>
        <v>5.1066956744316248E-3</v>
      </c>
      <c r="AE88" s="81">
        <f t="shared" si="42"/>
        <v>2.3117265130518901E-3</v>
      </c>
      <c r="AF88" s="81">
        <f t="shared" si="43"/>
        <v>0</v>
      </c>
      <c r="AG88" s="25">
        <f t="shared" si="47"/>
        <v>203.59984978146412</v>
      </c>
      <c r="AH88" s="25">
        <f t="shared" si="48"/>
        <v>-5.7957134971614588E-5</v>
      </c>
      <c r="AI88">
        <f t="shared" si="44"/>
        <v>-209.39556327862559</v>
      </c>
      <c r="AJ88">
        <f t="shared" si="45"/>
        <v>-1.0469778163931279E-3</v>
      </c>
      <c r="AK88">
        <f>$AJ$88</f>
        <v>-1.0469778163931279E-3</v>
      </c>
      <c r="AV88">
        <v>48417.781647169832</v>
      </c>
      <c r="AW88">
        <v>1.2009753563521128</v>
      </c>
      <c r="AX88">
        <v>80174.81246348322</v>
      </c>
      <c r="AY88">
        <v>1.3102325348344837</v>
      </c>
      <c r="AZ88">
        <v>-31757.030816313389</v>
      </c>
      <c r="BA88">
        <v>-0.10925717848237082</v>
      </c>
      <c r="BE88" s="111">
        <f t="shared" si="25"/>
        <v>71679.753988041455</v>
      </c>
      <c r="BF88" s="111">
        <f t="shared" si="26"/>
        <v>50848.441019965147</v>
      </c>
      <c r="BG88" s="111">
        <f t="shared" si="27"/>
        <v>20831.312968076309</v>
      </c>
      <c r="BH88">
        <f t="shared" si="28"/>
        <v>1</v>
      </c>
      <c r="BI88">
        <f t="shared" si="29"/>
        <v>0</v>
      </c>
      <c r="BJ88">
        <f t="shared" si="30"/>
        <v>1</v>
      </c>
    </row>
    <row r="89" spans="6:62" x14ac:dyDescent="0.3">
      <c r="F89" s="110">
        <f t="shared" ref="F89:F152" si="49">(G89-1)/52</f>
        <v>1.2884615384615385</v>
      </c>
      <c r="G89" s="6">
        <v>68</v>
      </c>
      <c r="H89" s="219">
        <f t="shared" si="46"/>
        <v>0.4911539502752556</v>
      </c>
      <c r="I89" s="2">
        <f t="array" ref="I89:K89">MMULT($I88:$K88,$K$4:$M$6)</f>
        <v>0.28900041489960027</v>
      </c>
      <c r="J89" s="2">
        <v>0.20215353537565534</v>
      </c>
      <c r="K89" s="2">
        <v>0.50884604972474412</v>
      </c>
      <c r="L89" s="79">
        <f t="shared" si="31"/>
        <v>0.96618357487922713</v>
      </c>
      <c r="M89" s="80">
        <f t="shared" si="32"/>
        <v>209.01571069864326</v>
      </c>
      <c r="N89" s="80">
        <f t="shared" si="33"/>
        <v>146.20485884584232</v>
      </c>
      <c r="O89" s="80">
        <f t="shared" si="34"/>
        <v>0</v>
      </c>
      <c r="P89" s="81">
        <f t="shared" si="35"/>
        <v>4.7790852705433713E-3</v>
      </c>
      <c r="Q89" s="81">
        <f t="shared" si="36"/>
        <v>2.5917119919955812E-3</v>
      </c>
      <c r="R89" s="81">
        <f t="shared" si="37"/>
        <v>0</v>
      </c>
      <c r="U89" s="110">
        <f t="shared" ref="U89:U152" si="50">(V89-1)/52</f>
        <v>1.2884615384615385</v>
      </c>
      <c r="V89" s="6">
        <v>68</v>
      </c>
      <c r="W89" s="2">
        <f t="array" ref="W89:Y89">MMULT($W88:$Y88,$W$4:$Y$6)</f>
        <v>0.30336239902991236</v>
      </c>
      <c r="X89" s="2">
        <v>0.18059289208330961</v>
      </c>
      <c r="Y89" s="2">
        <v>0.516044708886778</v>
      </c>
      <c r="Z89" s="79">
        <v>0.96618357487922713</v>
      </c>
      <c r="AA89" s="80">
        <f t="shared" si="38"/>
        <v>349.57900103864336</v>
      </c>
      <c r="AB89" s="80">
        <f t="shared" si="39"/>
        <v>208.10582659895815</v>
      </c>
      <c r="AC89" s="80">
        <f t="shared" si="40"/>
        <v>0</v>
      </c>
      <c r="AD89" s="81">
        <f t="shared" si="41"/>
        <v>5.0165837074809001E-3</v>
      </c>
      <c r="AE89" s="81">
        <f t="shared" si="42"/>
        <v>2.3152934882475591E-3</v>
      </c>
      <c r="AF89" s="81">
        <f t="shared" si="43"/>
        <v>0</v>
      </c>
      <c r="AG89" s="25">
        <f t="shared" si="47"/>
        <v>202.46425809311597</v>
      </c>
      <c r="AH89" s="25">
        <f t="shared" si="48"/>
        <v>-3.8920066810493349E-5</v>
      </c>
      <c r="AI89">
        <f t="shared" si="44"/>
        <v>-206.35626477416531</v>
      </c>
      <c r="AJ89">
        <f t="shared" si="45"/>
        <v>-1.0317813238708265E-3</v>
      </c>
      <c r="AK89">
        <f>$AJ$89</f>
        <v>-1.0317813238708265E-3</v>
      </c>
      <c r="AV89">
        <v>54355.449681363927</v>
      </c>
      <c r="AW89">
        <v>1.1817457951170334</v>
      </c>
      <c r="AX89">
        <v>83280.056929543294</v>
      </c>
      <c r="AY89">
        <v>1.2883748848194756</v>
      </c>
      <c r="AZ89">
        <v>-28924.607248179367</v>
      </c>
      <c r="BA89">
        <v>-0.10662908970244223</v>
      </c>
      <c r="BE89" s="111">
        <f t="shared" si="25"/>
        <v>63819.129830339414</v>
      </c>
      <c r="BF89" s="111">
        <f t="shared" si="26"/>
        <v>45557.431552404261</v>
      </c>
      <c r="BG89" s="111">
        <f t="shared" si="27"/>
        <v>18261.698277935146</v>
      </c>
      <c r="BH89">
        <f t="shared" si="28"/>
        <v>1</v>
      </c>
      <c r="BI89">
        <f t="shared" si="29"/>
        <v>0</v>
      </c>
      <c r="BJ89">
        <f t="shared" si="30"/>
        <v>1</v>
      </c>
    </row>
    <row r="90" spans="6:62" x14ac:dyDescent="0.3">
      <c r="F90" s="110">
        <f t="shared" si="49"/>
        <v>1.3076923076923077</v>
      </c>
      <c r="G90" s="6">
        <v>69</v>
      </c>
      <c r="H90" s="219">
        <f t="shared" si="46"/>
        <v>0.48454790025015032</v>
      </c>
      <c r="I90" s="2">
        <f t="array" ref="I90:K90">MMULT($I89:$K89,$K$4:$M$6)</f>
        <v>0.28369532209841269</v>
      </c>
      <c r="J90" s="2">
        <v>0.20085257815173763</v>
      </c>
      <c r="K90" s="2">
        <v>0.5154520997498494</v>
      </c>
      <c r="L90" s="79">
        <f t="shared" si="31"/>
        <v>0.96618357487922713</v>
      </c>
      <c r="M90" s="80">
        <f t="shared" si="32"/>
        <v>205.17887280847037</v>
      </c>
      <c r="N90" s="80">
        <f t="shared" si="33"/>
        <v>145.26395881689197</v>
      </c>
      <c r="O90" s="80">
        <f t="shared" si="34"/>
        <v>0</v>
      </c>
      <c r="P90" s="81">
        <f t="shared" si="35"/>
        <v>4.6913570543958994E-3</v>
      </c>
      <c r="Q90" s="81">
        <f t="shared" si="36"/>
        <v>2.5750330532274051E-3</v>
      </c>
      <c r="R90" s="81">
        <f t="shared" si="37"/>
        <v>0</v>
      </c>
      <c r="U90" s="110">
        <f t="shared" si="50"/>
        <v>1.3076923076923077</v>
      </c>
      <c r="V90" s="6">
        <v>69</v>
      </c>
      <c r="W90" s="2">
        <f t="array" ref="W90:Y90">MMULT($W89:$Y89,$W$4:$Y$6)</f>
        <v>0.29800931276468889</v>
      </c>
      <c r="X90" s="2">
        <v>0.18083218587506333</v>
      </c>
      <c r="Y90" s="2">
        <v>0.52115850136024777</v>
      </c>
      <c r="Z90" s="79">
        <v>0.96618357487922713</v>
      </c>
      <c r="AA90" s="80">
        <f t="shared" si="38"/>
        <v>343.41038371805712</v>
      </c>
      <c r="AB90" s="80">
        <f t="shared" si="39"/>
        <v>208.38157627968167</v>
      </c>
      <c r="AC90" s="80">
        <f t="shared" si="40"/>
        <v>0</v>
      </c>
      <c r="AD90" s="81">
        <f t="shared" si="41"/>
        <v>4.9280618424484045E-3</v>
      </c>
      <c r="AE90" s="81">
        <f t="shared" si="42"/>
        <v>2.3183613573726069E-3</v>
      </c>
      <c r="AF90" s="81">
        <f t="shared" si="43"/>
        <v>0</v>
      </c>
      <c r="AG90" s="25">
        <f t="shared" si="47"/>
        <v>201.34912837237641</v>
      </c>
      <c r="AH90" s="25">
        <f t="shared" si="48"/>
        <v>-1.9966907802293141E-5</v>
      </c>
      <c r="AI90">
        <f t="shared" si="44"/>
        <v>-203.34581915260571</v>
      </c>
      <c r="AJ90">
        <f t="shared" si="45"/>
        <v>-1.0167290957630287E-3</v>
      </c>
      <c r="AK90">
        <f>$AJ$90</f>
        <v>-1.0167290957630287E-3</v>
      </c>
      <c r="AV90">
        <v>49537.709090056625</v>
      </c>
      <c r="AW90">
        <v>1.1505489643041737</v>
      </c>
      <c r="AX90">
        <v>78222.167639602631</v>
      </c>
      <c r="AY90">
        <v>1.2579684927247747</v>
      </c>
      <c r="AZ90">
        <v>-28684.458549546005</v>
      </c>
      <c r="BA90">
        <v>-0.10741952842060098</v>
      </c>
      <c r="BE90" s="111">
        <f t="shared" si="25"/>
        <v>65517.187340360746</v>
      </c>
      <c r="BF90" s="111">
        <f t="shared" si="26"/>
        <v>47574.681632874839</v>
      </c>
      <c r="BG90" s="111">
        <f t="shared" si="27"/>
        <v>17942.505707485907</v>
      </c>
      <c r="BH90">
        <f t="shared" si="28"/>
        <v>1</v>
      </c>
      <c r="BI90">
        <f t="shared" si="29"/>
        <v>0</v>
      </c>
      <c r="BJ90">
        <f t="shared" si="30"/>
        <v>1</v>
      </c>
    </row>
    <row r="91" spans="6:62" x14ac:dyDescent="0.3">
      <c r="F91" s="110">
        <f t="shared" si="49"/>
        <v>1.3269230769230769</v>
      </c>
      <c r="G91" s="6">
        <v>70</v>
      </c>
      <c r="H91" s="219">
        <f t="shared" si="46"/>
        <v>0.47800501849156096</v>
      </c>
      <c r="I91" s="2">
        <f t="array" ref="I91:K91">MMULT($I90:$K90,$K$4:$M$6)</f>
        <v>0.27848761327378097</v>
      </c>
      <c r="J91" s="2">
        <v>0.19951740521777997</v>
      </c>
      <c r="K91" s="2">
        <v>0.52199498150843882</v>
      </c>
      <c r="L91" s="79">
        <f t="shared" si="31"/>
        <v>0.96618357487922713</v>
      </c>
      <c r="M91" s="80">
        <f t="shared" si="32"/>
        <v>201.41246658559297</v>
      </c>
      <c r="N91" s="80">
        <f t="shared" si="33"/>
        <v>144.29831273021179</v>
      </c>
      <c r="O91" s="80">
        <f t="shared" si="34"/>
        <v>0</v>
      </c>
      <c r="P91" s="81">
        <f t="shared" si="35"/>
        <v>4.6052392384553159E-3</v>
      </c>
      <c r="Q91" s="81">
        <f t="shared" si="36"/>
        <v>2.5579154515099995E-3</v>
      </c>
      <c r="R91" s="81">
        <f t="shared" si="37"/>
        <v>0</v>
      </c>
      <c r="U91" s="110">
        <f t="shared" si="50"/>
        <v>1.3269230769230769</v>
      </c>
      <c r="V91" s="6">
        <v>70</v>
      </c>
      <c r="W91" s="2">
        <f t="array" ref="W91:Y91">MMULT($W90:$Y90,$W$4:$Y$6)</f>
        <v>0.29275068623691003</v>
      </c>
      <c r="X91" s="2">
        <v>0.18103357086058353</v>
      </c>
      <c r="Y91" s="2">
        <v>0.52621574290250639</v>
      </c>
      <c r="Z91" s="79">
        <v>0.96618357487922713</v>
      </c>
      <c r="AA91" s="80">
        <f t="shared" si="38"/>
        <v>337.35061687056799</v>
      </c>
      <c r="AB91" s="80">
        <f t="shared" si="39"/>
        <v>208.6136418299524</v>
      </c>
      <c r="AC91" s="80">
        <f t="shared" si="40"/>
        <v>0</v>
      </c>
      <c r="AD91" s="81">
        <f t="shared" si="41"/>
        <v>4.8411020206400963E-3</v>
      </c>
      <c r="AE91" s="81">
        <f t="shared" si="42"/>
        <v>2.3209432161613269E-3</v>
      </c>
      <c r="AF91" s="81">
        <f t="shared" si="43"/>
        <v>0</v>
      </c>
      <c r="AG91" s="25">
        <f t="shared" si="47"/>
        <v>200.25347938471566</v>
      </c>
      <c r="AH91" s="25">
        <f t="shared" si="48"/>
        <v>-1.1094531638927013E-6</v>
      </c>
      <c r="AI91">
        <f t="shared" si="44"/>
        <v>-200.36442470110492</v>
      </c>
      <c r="AJ91">
        <f t="shared" si="45"/>
        <v>-1.0018221235055247E-3</v>
      </c>
      <c r="AK91">
        <f>$AJ$91</f>
        <v>-1.0018221235055247E-3</v>
      </c>
      <c r="AV91">
        <v>49534.347679798302</v>
      </c>
      <c r="AW91">
        <v>1.13019843439579</v>
      </c>
      <c r="AX91">
        <v>79105.667147502696</v>
      </c>
      <c r="AY91">
        <v>1.2323655794051858</v>
      </c>
      <c r="AZ91">
        <v>-29571.319467704394</v>
      </c>
      <c r="BA91">
        <v>-0.10216714500939572</v>
      </c>
      <c r="BE91" s="111">
        <f t="shared" si="25"/>
        <v>63485.495759780708</v>
      </c>
      <c r="BF91" s="111">
        <f t="shared" si="26"/>
        <v>44130.890793015875</v>
      </c>
      <c r="BG91" s="111">
        <f t="shared" si="27"/>
        <v>19354.604966764822</v>
      </c>
      <c r="BH91">
        <f t="shared" si="28"/>
        <v>1</v>
      </c>
      <c r="BI91">
        <f t="shared" si="29"/>
        <v>0</v>
      </c>
      <c r="BJ91">
        <f t="shared" si="30"/>
        <v>1</v>
      </c>
    </row>
    <row r="92" spans="6:62" x14ac:dyDescent="0.3">
      <c r="F92" s="110">
        <f t="shared" si="49"/>
        <v>1.3461538461538463</v>
      </c>
      <c r="G92" s="6">
        <v>71</v>
      </c>
      <c r="H92" s="219">
        <f t="shared" si="46"/>
        <v>0.47152554601166397</v>
      </c>
      <c r="I92" s="2">
        <f t="array" ref="I92:K92">MMULT($I91:$K91,$K$4:$M$6)</f>
        <v>0.27337550077763834</v>
      </c>
      <c r="J92" s="2">
        <v>0.1981500452340256</v>
      </c>
      <c r="K92" s="2">
        <v>0.52847445398833581</v>
      </c>
      <c r="L92" s="79">
        <f t="shared" si="31"/>
        <v>0.96618357487922713</v>
      </c>
      <c r="M92" s="80">
        <f t="shared" si="32"/>
        <v>197.71519913729583</v>
      </c>
      <c r="N92" s="80">
        <f t="shared" si="33"/>
        <v>143.30938778737186</v>
      </c>
      <c r="O92" s="80">
        <f t="shared" si="34"/>
        <v>0</v>
      </c>
      <c r="P92" s="81">
        <f t="shared" si="35"/>
        <v>4.5207022610943542E-3</v>
      </c>
      <c r="Q92" s="81">
        <f t="shared" si="36"/>
        <v>2.5403851953080207E-3</v>
      </c>
      <c r="R92" s="81">
        <f t="shared" si="37"/>
        <v>0</v>
      </c>
      <c r="U92" s="110">
        <f t="shared" si="50"/>
        <v>1.3461538461538463</v>
      </c>
      <c r="V92" s="6">
        <v>71</v>
      </c>
      <c r="W92" s="2">
        <f t="array" ref="W92:Y92">MMULT($W91:$Y91,$W$4:$Y$6)</f>
        <v>0.28758485262456762</v>
      </c>
      <c r="X92" s="2">
        <v>0.18119804719342064</v>
      </c>
      <c r="Y92" s="2">
        <v>0.53121710018201163</v>
      </c>
      <c r="Z92" s="79">
        <v>0.96618357487922713</v>
      </c>
      <c r="AA92" s="80">
        <f t="shared" si="38"/>
        <v>331.39777973745828</v>
      </c>
      <c r="AB92" s="80">
        <f t="shared" si="39"/>
        <v>208.80317577453999</v>
      </c>
      <c r="AC92" s="80">
        <f t="shared" si="40"/>
        <v>0</v>
      </c>
      <c r="AD92" s="81">
        <f t="shared" si="41"/>
        <v>4.7556766784813305E-3</v>
      </c>
      <c r="AE92" s="81">
        <f t="shared" si="42"/>
        <v>2.3230518870951361E-3</v>
      </c>
      <c r="AF92" s="81">
        <f t="shared" si="43"/>
        <v>0</v>
      </c>
      <c r="AG92" s="25">
        <f t="shared" si="47"/>
        <v>199.17636858733056</v>
      </c>
      <c r="AH92" s="25">
        <f t="shared" si="48"/>
        <v>1.7641109174092173E-5</v>
      </c>
      <c r="AI92">
        <f t="shared" si="44"/>
        <v>-197.41225766992133</v>
      </c>
      <c r="AJ92">
        <f t="shared" si="45"/>
        <v>-9.8706128834960679E-4</v>
      </c>
      <c r="AK92">
        <f>$AJ$92</f>
        <v>-9.8706128834960679E-4</v>
      </c>
      <c r="AV92">
        <v>53880.07416705403</v>
      </c>
      <c r="AW92">
        <v>1.1796527325159472</v>
      </c>
      <c r="AX92">
        <v>78691.308913079731</v>
      </c>
      <c r="AY92">
        <v>1.289659385214097</v>
      </c>
      <c r="AZ92">
        <v>-24811.234746025701</v>
      </c>
      <c r="BA92">
        <v>-0.1100066526981498</v>
      </c>
      <c r="BE92" s="111">
        <f t="shared" si="25"/>
        <v>64085.199084540684</v>
      </c>
      <c r="BF92" s="111">
        <f t="shared" si="26"/>
        <v>50274.629608329968</v>
      </c>
      <c r="BG92" s="111">
        <f t="shared" si="27"/>
        <v>13810.569476210721</v>
      </c>
      <c r="BH92">
        <f t="shared" si="28"/>
        <v>1</v>
      </c>
      <c r="BI92">
        <f t="shared" si="29"/>
        <v>0</v>
      </c>
      <c r="BJ92">
        <f t="shared" si="30"/>
        <v>1</v>
      </c>
    </row>
    <row r="93" spans="6:62" x14ac:dyDescent="0.3">
      <c r="F93" s="110">
        <f t="shared" si="49"/>
        <v>1.3653846153846154</v>
      </c>
      <c r="G93" s="6">
        <v>72</v>
      </c>
      <c r="H93" s="219">
        <f t="shared" si="46"/>
        <v>0.46510968563414468</v>
      </c>
      <c r="I93" s="2">
        <f t="array" ref="I93:K93">MMULT($I92:$K92,$K$4:$M$6)</f>
        <v>0.26835722977723048</v>
      </c>
      <c r="J93" s="2">
        <v>0.1967524558569142</v>
      </c>
      <c r="K93" s="2">
        <v>0.5348903143658551</v>
      </c>
      <c r="L93" s="79">
        <f t="shared" si="31"/>
        <v>0.96618357487922713</v>
      </c>
      <c r="M93" s="80">
        <f t="shared" si="32"/>
        <v>194.08580130410229</v>
      </c>
      <c r="N93" s="80">
        <f t="shared" si="33"/>
        <v>142.29859983738467</v>
      </c>
      <c r="O93" s="80">
        <f t="shared" si="34"/>
        <v>0</v>
      </c>
      <c r="P93" s="81">
        <f t="shared" si="35"/>
        <v>4.4377171033395607E-3</v>
      </c>
      <c r="Q93" s="81">
        <f t="shared" si="36"/>
        <v>2.5224673827809511E-3</v>
      </c>
      <c r="R93" s="81">
        <f t="shared" si="37"/>
        <v>0</v>
      </c>
      <c r="U93" s="110">
        <f t="shared" si="50"/>
        <v>1.3653846153846154</v>
      </c>
      <c r="V93" s="6">
        <v>72</v>
      </c>
      <c r="W93" s="2">
        <f t="array" ref="W93:Y93">MMULT($W92:$Y92,$W$4:$Y$6)</f>
        <v>0.28251017451813859</v>
      </c>
      <c r="X93" s="2">
        <v>0.18132659412183916</v>
      </c>
      <c r="Y93" s="2">
        <v>0.53616323136002209</v>
      </c>
      <c r="Z93" s="79">
        <v>0.96618357487922713</v>
      </c>
      <c r="AA93" s="80">
        <f t="shared" si="38"/>
        <v>325.54998545342369</v>
      </c>
      <c r="AB93" s="80">
        <f t="shared" si="39"/>
        <v>208.95130654805325</v>
      </c>
      <c r="AC93" s="80">
        <f t="shared" si="40"/>
        <v>0</v>
      </c>
      <c r="AD93" s="81">
        <f t="shared" si="41"/>
        <v>4.6717587387800699E-3</v>
      </c>
      <c r="AE93" s="81">
        <f t="shared" si="42"/>
        <v>2.3246999246389634E-3</v>
      </c>
      <c r="AF93" s="81">
        <f t="shared" si="43"/>
        <v>0</v>
      </c>
      <c r="AG93" s="25">
        <f t="shared" si="47"/>
        <v>198.11689085999001</v>
      </c>
      <c r="AH93" s="25">
        <f t="shared" si="48"/>
        <v>3.627417729852242E-5</v>
      </c>
      <c r="AI93">
        <f t="shared" si="44"/>
        <v>-194.48947313013775</v>
      </c>
      <c r="AJ93">
        <f t="shared" si="45"/>
        <v>-9.7244736565068875E-4</v>
      </c>
      <c r="AK93">
        <f>$AJ$93</f>
        <v>-9.7244736565068875E-4</v>
      </c>
      <c r="AV93">
        <v>48405.510563472788</v>
      </c>
      <c r="AW93">
        <v>1.1907324066804763</v>
      </c>
      <c r="AX93">
        <v>77843.844037704679</v>
      </c>
      <c r="AY93">
        <v>1.3047290344913578</v>
      </c>
      <c r="AZ93">
        <v>-29438.333474231891</v>
      </c>
      <c r="BA93">
        <v>-0.11399662781088149</v>
      </c>
      <c r="BE93" s="111">
        <f t="shared" si="25"/>
        <v>70667.730104574846</v>
      </c>
      <c r="BF93" s="111">
        <f t="shared" si="26"/>
        <v>52629.059411431095</v>
      </c>
      <c r="BG93" s="111">
        <f t="shared" si="27"/>
        <v>18038.670693143744</v>
      </c>
      <c r="BH93">
        <f t="shared" si="28"/>
        <v>1</v>
      </c>
      <c r="BI93">
        <f t="shared" si="29"/>
        <v>0</v>
      </c>
      <c r="BJ93">
        <f t="shared" si="30"/>
        <v>1</v>
      </c>
    </row>
    <row r="94" spans="6:62" x14ac:dyDescent="0.3">
      <c r="F94" s="110">
        <f t="shared" si="49"/>
        <v>1.3846153846153846</v>
      </c>
      <c r="G94" s="6">
        <v>73</v>
      </c>
      <c r="H94" s="219">
        <f t="shared" si="46"/>
        <v>0.4587576035091846</v>
      </c>
      <c r="I94" s="2">
        <f t="array" ref="I94:K94">MMULT($I93:$K93,$K$4:$M$6)</f>
        <v>0.26343107765273471</v>
      </c>
      <c r="J94" s="2">
        <v>0.19532652585644988</v>
      </c>
      <c r="K94" s="2">
        <v>0.54124239649081518</v>
      </c>
      <c r="L94" s="79">
        <f t="shared" si="31"/>
        <v>0.96618357487922713</v>
      </c>
      <c r="M94" s="80">
        <f t="shared" si="32"/>
        <v>190.52302722411068</v>
      </c>
      <c r="N94" s="80">
        <f t="shared" si="33"/>
        <v>141.26731490806336</v>
      </c>
      <c r="O94" s="80">
        <f t="shared" si="34"/>
        <v>0</v>
      </c>
      <c r="P94" s="81">
        <f t="shared" si="35"/>
        <v>4.3562552789099575E-3</v>
      </c>
      <c r="Q94" s="81">
        <f t="shared" si="36"/>
        <v>2.5041862289288445E-3</v>
      </c>
      <c r="R94" s="81">
        <f t="shared" si="37"/>
        <v>0</v>
      </c>
      <c r="U94" s="110">
        <f t="shared" si="50"/>
        <v>1.3846153846153846</v>
      </c>
      <c r="V94" s="6">
        <v>73</v>
      </c>
      <c r="W94" s="2">
        <f t="array" ref="W94:Y94">MMULT($W93:$Y93,$W$4:$Y$6)</f>
        <v>0.27752504340157652</v>
      </c>
      <c r="X94" s="2">
        <v>0.18142017038973088</v>
      </c>
      <c r="Y94" s="2">
        <v>0.54105478620869241</v>
      </c>
      <c r="Z94" s="79">
        <v>0.96618357487922713</v>
      </c>
      <c r="AA94" s="80">
        <f t="shared" si="38"/>
        <v>319.80538044849493</v>
      </c>
      <c r="AB94" s="80">
        <f t="shared" si="39"/>
        <v>209.0591389569316</v>
      </c>
      <c r="AC94" s="80">
        <f t="shared" si="40"/>
        <v>0</v>
      </c>
      <c r="AD94" s="81">
        <f t="shared" si="41"/>
        <v>4.5893216021442428E-3</v>
      </c>
      <c r="AE94" s="81">
        <f t="shared" si="42"/>
        <v>2.325899620381165E-3</v>
      </c>
      <c r="AF94" s="81">
        <f t="shared" si="43"/>
        <v>0</v>
      </c>
      <c r="AG94" s="25">
        <f t="shared" si="47"/>
        <v>197.07417727325253</v>
      </c>
      <c r="AH94" s="25">
        <f t="shared" si="48"/>
        <v>5.4779714686605495E-5</v>
      </c>
      <c r="AI94">
        <f t="shared" si="44"/>
        <v>-191.59620580459199</v>
      </c>
      <c r="AJ94">
        <f t="shared" si="45"/>
        <v>-9.5798102902295993E-4</v>
      </c>
      <c r="AK94">
        <f>$AJ$94</f>
        <v>-9.5798102902295993E-4</v>
      </c>
      <c r="AV94">
        <v>47615.44546265035</v>
      </c>
      <c r="AW94">
        <v>1.1467665857708942</v>
      </c>
      <c r="AX94">
        <v>79521.829136999702</v>
      </c>
      <c r="AY94">
        <v>1.2510006135783736</v>
      </c>
      <c r="AZ94">
        <v>-31906.383674349352</v>
      </c>
      <c r="BA94">
        <v>-0.10423402780747937</v>
      </c>
      <c r="BE94" s="111">
        <f t="shared" si="25"/>
        <v>67061.213114439073</v>
      </c>
      <c r="BF94" s="111">
        <f t="shared" si="26"/>
        <v>45578.232220837657</v>
      </c>
      <c r="BG94" s="111">
        <f t="shared" si="27"/>
        <v>21482.980893601416</v>
      </c>
      <c r="BH94">
        <f t="shared" si="28"/>
        <v>1</v>
      </c>
      <c r="BI94">
        <f t="shared" si="29"/>
        <v>0</v>
      </c>
      <c r="BJ94">
        <f t="shared" si="30"/>
        <v>1</v>
      </c>
    </row>
    <row r="95" spans="6:62" x14ac:dyDescent="0.3">
      <c r="F95" s="110">
        <f t="shared" si="49"/>
        <v>1.4038461538461537</v>
      </c>
      <c r="G95" s="6">
        <v>74</v>
      </c>
      <c r="H95" s="219">
        <f t="shared" si="46"/>
        <v>0.45246943058101546</v>
      </c>
      <c r="I95" s="2">
        <f t="array" ref="I95:K95">MMULT($I94:$K94,$K$4:$M$6)</f>
        <v>0.25859535340593692</v>
      </c>
      <c r="J95" s="2">
        <v>0.19387407717507854</v>
      </c>
      <c r="K95" s="2">
        <v>0.54753056941898437</v>
      </c>
      <c r="L95" s="79">
        <f t="shared" si="31"/>
        <v>0.96618357487922713</v>
      </c>
      <c r="M95" s="80">
        <f t="shared" si="32"/>
        <v>187.02565390532763</v>
      </c>
      <c r="N95" s="80">
        <f t="shared" si="33"/>
        <v>140.21685069507734</v>
      </c>
      <c r="O95" s="80">
        <f t="shared" si="34"/>
        <v>0</v>
      </c>
      <c r="P95" s="81">
        <f t="shared" si="35"/>
        <v>4.2762888244385708E-3</v>
      </c>
      <c r="Q95" s="81">
        <f t="shared" si="36"/>
        <v>2.4855650919881861E-3</v>
      </c>
      <c r="R95" s="81">
        <f t="shared" si="37"/>
        <v>0</v>
      </c>
      <c r="U95" s="110">
        <f t="shared" si="50"/>
        <v>1.4038461538461537</v>
      </c>
      <c r="V95" s="6">
        <v>74</v>
      </c>
      <c r="W95" s="2">
        <f t="array" ref="W95:Y95">MMULT($W94:$Y94,$W$4:$Y$6)</f>
        <v>0.272627879142462</v>
      </c>
      <c r="X95" s="2">
        <v>0.18147971463013893</v>
      </c>
      <c r="Y95" s="2">
        <v>0.54589240622739887</v>
      </c>
      <c r="Z95" s="79">
        <v>0.96618357487922713</v>
      </c>
      <c r="AA95" s="80">
        <f t="shared" si="38"/>
        <v>314.16214386051359</v>
      </c>
      <c r="AB95" s="80">
        <f t="shared" si="39"/>
        <v>209.12775463292184</v>
      </c>
      <c r="AC95" s="80">
        <f t="shared" si="40"/>
        <v>0</v>
      </c>
      <c r="AD95" s="81">
        <f t="shared" si="41"/>
        <v>4.5083391385505617E-3</v>
      </c>
      <c r="AE95" s="81">
        <f t="shared" si="42"/>
        <v>2.326663008078704E-3</v>
      </c>
      <c r="AF95" s="81">
        <f t="shared" si="43"/>
        <v>0</v>
      </c>
      <c r="AG95" s="25">
        <f t="shared" si="47"/>
        <v>196.04739389303046</v>
      </c>
      <c r="AH95" s="25">
        <f t="shared" si="48"/>
        <v>7.3148230202508407E-5</v>
      </c>
      <c r="AI95">
        <f t="shared" si="44"/>
        <v>-188.73257087277963</v>
      </c>
      <c r="AJ95">
        <f t="shared" si="45"/>
        <v>-9.4366285436389805E-4</v>
      </c>
      <c r="AK95">
        <f>$AJ$95</f>
        <v>-9.4366285436389805E-4</v>
      </c>
      <c r="AV95">
        <v>47971.913268183387</v>
      </c>
      <c r="AW95">
        <v>1.1459992014392517</v>
      </c>
      <c r="AX95">
        <v>76972.183899751122</v>
      </c>
      <c r="AY95">
        <v>1.2569375160358138</v>
      </c>
      <c r="AZ95">
        <v>-29000.270631567735</v>
      </c>
      <c r="BA95">
        <v>-0.11093831459656212</v>
      </c>
      <c r="BE95" s="111">
        <f t="shared" si="25"/>
        <v>66628.00687574179</v>
      </c>
      <c r="BF95" s="111">
        <f t="shared" si="26"/>
        <v>48721.567703830267</v>
      </c>
      <c r="BG95" s="111">
        <f t="shared" si="27"/>
        <v>17906.439171911523</v>
      </c>
      <c r="BH95">
        <f t="shared" si="28"/>
        <v>1</v>
      </c>
      <c r="BI95">
        <f t="shared" si="29"/>
        <v>0</v>
      </c>
      <c r="BJ95">
        <f t="shared" si="30"/>
        <v>1</v>
      </c>
    </row>
    <row r="96" spans="6:62" x14ac:dyDescent="0.3">
      <c r="F96" s="110">
        <f t="shared" si="49"/>
        <v>1.4230769230769231</v>
      </c>
      <c r="G96" s="6">
        <v>75</v>
      </c>
      <c r="H96" s="219">
        <f t="shared" si="46"/>
        <v>0.44624526400938469</v>
      </c>
      <c r="I96" s="2">
        <f t="array" ref="I96:K96">MMULT($I95:$K95,$K$4:$M$6)</f>
        <v>0.25384839707976353</v>
      </c>
      <c r="J96" s="2">
        <v>0.19239686692962116</v>
      </c>
      <c r="K96" s="2">
        <v>0.5537547359906152</v>
      </c>
      <c r="L96" s="79">
        <f t="shared" si="31"/>
        <v>0.96618357487922713</v>
      </c>
      <c r="M96" s="80">
        <f t="shared" si="32"/>
        <v>183.59248080585218</v>
      </c>
      <c r="N96" s="80">
        <f t="shared" si="33"/>
        <v>139.14847800982409</v>
      </c>
      <c r="O96" s="80">
        <f t="shared" si="34"/>
        <v>0</v>
      </c>
      <c r="P96" s="81">
        <f t="shared" si="35"/>
        <v>4.1977902898734593E-3</v>
      </c>
      <c r="Q96" s="81">
        <f t="shared" si="36"/>
        <v>2.4666264990977071E-3</v>
      </c>
      <c r="R96" s="81">
        <f t="shared" si="37"/>
        <v>0</v>
      </c>
      <c r="U96" s="110">
        <f t="shared" si="50"/>
        <v>1.4230769230769231</v>
      </c>
      <c r="V96" s="6">
        <v>75</v>
      </c>
      <c r="W96" s="2">
        <f t="array" ref="W96:Y96">MMULT($W95:$Y95,$W$4:$Y$6)</f>
        <v>0.26781712949114939</v>
      </c>
      <c r="X96" s="2">
        <v>0.18150614575152585</v>
      </c>
      <c r="Y96" s="2">
        <v>0.55067672475732454</v>
      </c>
      <c r="Z96" s="79">
        <v>0.96618357487922713</v>
      </c>
      <c r="AA96" s="80">
        <f t="shared" si="38"/>
        <v>308.61848695797488</v>
      </c>
      <c r="AB96" s="80">
        <f t="shared" si="39"/>
        <v>209.15821247819306</v>
      </c>
      <c r="AC96" s="80">
        <f t="shared" si="40"/>
        <v>0</v>
      </c>
      <c r="AD96" s="81">
        <f t="shared" si="41"/>
        <v>4.428785679062114E-3</v>
      </c>
      <c r="AE96" s="81">
        <f t="shared" si="42"/>
        <v>2.3270018686093056E-3</v>
      </c>
      <c r="AF96" s="81">
        <f t="shared" si="43"/>
        <v>0</v>
      </c>
      <c r="AG96" s="25">
        <f t="shared" si="47"/>
        <v>195.03574062049171</v>
      </c>
      <c r="AH96" s="25">
        <f t="shared" si="48"/>
        <v>9.1370758700253137E-5</v>
      </c>
      <c r="AI96">
        <f t="shared" si="44"/>
        <v>-185.89866475046639</v>
      </c>
      <c r="AJ96">
        <f t="shared" si="45"/>
        <v>-9.29493323752332E-4</v>
      </c>
      <c r="AK96">
        <f>$AJ$96</f>
        <v>-9.29493323752332E-4</v>
      </c>
      <c r="AV96">
        <v>50389.33139932921</v>
      </c>
      <c r="AW96">
        <v>1.1156126094308072</v>
      </c>
      <c r="AX96">
        <v>80873.14329870505</v>
      </c>
      <c r="AY96">
        <v>1.2225863177896434</v>
      </c>
      <c r="AZ96">
        <v>-30483.81189937584</v>
      </c>
      <c r="BA96">
        <v>-0.10697370835883624</v>
      </c>
      <c r="BE96" s="111">
        <f t="shared" si="25"/>
        <v>61171.92954375151</v>
      </c>
      <c r="BF96" s="111">
        <f t="shared" si="26"/>
        <v>41385.488480259301</v>
      </c>
      <c r="BG96" s="111">
        <f t="shared" si="27"/>
        <v>19786.441063492217</v>
      </c>
      <c r="BH96">
        <f t="shared" si="28"/>
        <v>1</v>
      </c>
      <c r="BI96">
        <f t="shared" si="29"/>
        <v>0</v>
      </c>
      <c r="BJ96">
        <f t="shared" si="30"/>
        <v>1</v>
      </c>
    </row>
    <row r="97" spans="6:62" x14ac:dyDescent="0.3">
      <c r="F97" s="110">
        <f t="shared" si="49"/>
        <v>1.4423076923076923</v>
      </c>
      <c r="G97" s="6">
        <v>76</v>
      </c>
      <c r="H97" s="219">
        <f t="shared" si="46"/>
        <v>0.44008516854623869</v>
      </c>
      <c r="I97" s="2">
        <f t="array" ref="I97:K97">MMULT($I96:$K96,$K$4:$M$6)</f>
        <v>0.24918857918846843</v>
      </c>
      <c r="J97" s="2">
        <v>0.19089658935777026</v>
      </c>
      <c r="K97" s="2">
        <v>0.5599148314537612</v>
      </c>
      <c r="L97" s="79">
        <f t="shared" si="31"/>
        <v>0.96618357487922713</v>
      </c>
      <c r="M97" s="80">
        <f t="shared" si="32"/>
        <v>180.22232942176623</v>
      </c>
      <c r="N97" s="80">
        <f t="shared" si="33"/>
        <v>138.0634221872067</v>
      </c>
      <c r="O97" s="80">
        <f t="shared" si="34"/>
        <v>0</v>
      </c>
      <c r="P97" s="81">
        <f t="shared" si="35"/>
        <v>4.1207327290549408E-3</v>
      </c>
      <c r="Q97" s="81">
        <f t="shared" si="36"/>
        <v>2.4473921712534646E-3</v>
      </c>
      <c r="R97" s="81">
        <f t="shared" si="37"/>
        <v>0</v>
      </c>
      <c r="U97" s="110">
        <f t="shared" si="50"/>
        <v>1.4423076923076923</v>
      </c>
      <c r="V97" s="6">
        <v>76</v>
      </c>
      <c r="W97" s="2">
        <f t="array" ref="W97:Y97">MMULT($W96:$Y96,$W$4:$Y$6)</f>
        <v>0.26309126958875168</v>
      </c>
      <c r="X97" s="2">
        <v>0.18150036331691718</v>
      </c>
      <c r="Y97" s="2">
        <v>0.55540836709433095</v>
      </c>
      <c r="Z97" s="79">
        <v>0.96618357487922713</v>
      </c>
      <c r="AA97" s="80">
        <f t="shared" si="38"/>
        <v>303.17265257305536</v>
      </c>
      <c r="AB97" s="80">
        <f t="shared" si="39"/>
        <v>209.15154910224231</v>
      </c>
      <c r="AC97" s="80">
        <f t="shared" si="40"/>
        <v>0</v>
      </c>
      <c r="AD97" s="81">
        <f t="shared" si="41"/>
        <v>4.3506360076921036E-3</v>
      </c>
      <c r="AE97" s="81">
        <f t="shared" si="42"/>
        <v>2.3269277348322718E-3</v>
      </c>
      <c r="AF97" s="81">
        <f t="shared" si="43"/>
        <v>0</v>
      </c>
      <c r="AG97" s="25">
        <f t="shared" si="47"/>
        <v>194.03845006632474</v>
      </c>
      <c r="AH97" s="25">
        <f t="shared" si="48"/>
        <v>1.094388422159696E-4</v>
      </c>
      <c r="AI97">
        <f t="shared" si="44"/>
        <v>-183.09456584472778</v>
      </c>
      <c r="AJ97">
        <f t="shared" si="45"/>
        <v>-9.1547282922363894E-4</v>
      </c>
      <c r="AK97">
        <f>$AJ$97</f>
        <v>-9.1547282922363894E-4</v>
      </c>
      <c r="AV97">
        <v>106835.69788503346</v>
      </c>
      <c r="AW97">
        <v>1.1198026856195824</v>
      </c>
      <c r="AX97">
        <v>79250.915296094012</v>
      </c>
      <c r="AY97">
        <v>1.2244680199040148</v>
      </c>
      <c r="AZ97">
        <v>27584.782588939444</v>
      </c>
      <c r="BA97">
        <v>-0.10466533428443237</v>
      </c>
      <c r="BE97" s="111">
        <f t="shared" si="25"/>
        <v>5144.5706769247772</v>
      </c>
      <c r="BF97" s="111">
        <f t="shared" si="26"/>
        <v>43195.886694307468</v>
      </c>
      <c r="BG97" s="111">
        <f t="shared" si="27"/>
        <v>-38051.316017382684</v>
      </c>
      <c r="BH97">
        <f t="shared" si="28"/>
        <v>0</v>
      </c>
      <c r="BI97">
        <f t="shared" si="29"/>
        <v>1</v>
      </c>
      <c r="BJ97">
        <f t="shared" si="30"/>
        <v>0</v>
      </c>
    </row>
    <row r="98" spans="6:62" x14ac:dyDescent="0.3">
      <c r="F98" s="110">
        <f t="shared" si="49"/>
        <v>1.4615384615384615</v>
      </c>
      <c r="G98" s="6">
        <v>77</v>
      </c>
      <c r="H98" s="219">
        <f t="shared" si="46"/>
        <v>0.43398917786889768</v>
      </c>
      <c r="I98" s="2">
        <f t="array" ref="I98:K98">MMULT($I97:$K97,$K$4:$M$6)</f>
        <v>0.24461430015828031</v>
      </c>
      <c r="J98" s="2">
        <v>0.18937487771061734</v>
      </c>
      <c r="K98" s="2">
        <v>0.56601082213110221</v>
      </c>
      <c r="L98" s="79">
        <f t="shared" si="31"/>
        <v>0.96618357487922713</v>
      </c>
      <c r="M98" s="80">
        <f t="shared" si="32"/>
        <v>176.91404288259005</v>
      </c>
      <c r="N98" s="80">
        <f t="shared" si="33"/>
        <v>136.96286445437931</v>
      </c>
      <c r="O98" s="80">
        <f t="shared" si="34"/>
        <v>0</v>
      </c>
      <c r="P98" s="81">
        <f t="shared" si="35"/>
        <v>4.0450896904658026E-3</v>
      </c>
      <c r="Q98" s="81">
        <f t="shared" si="36"/>
        <v>2.4278830475720171E-3</v>
      </c>
      <c r="R98" s="81">
        <f t="shared" si="37"/>
        <v>0</v>
      </c>
      <c r="U98" s="110">
        <f t="shared" si="50"/>
        <v>1.4615384615384615</v>
      </c>
      <c r="V98" s="6">
        <v>77</v>
      </c>
      <c r="W98" s="2">
        <f t="array" ref="W98:Y98">MMULT($W97:$Y97,$W$4:$Y$6)</f>
        <v>0.25844880148380739</v>
      </c>
      <c r="X98" s="2">
        <v>0.18146324791604881</v>
      </c>
      <c r="Y98" s="2">
        <v>0.5600879506001436</v>
      </c>
      <c r="Z98" s="79">
        <v>0.96618357487922713</v>
      </c>
      <c r="AA98" s="80">
        <f t="shared" si="38"/>
        <v>297.82291454464479</v>
      </c>
      <c r="AB98" s="80">
        <f t="shared" si="39"/>
        <v>209.10877925073729</v>
      </c>
      <c r="AC98" s="80">
        <f t="shared" si="40"/>
        <v>0</v>
      </c>
      <c r="AD98" s="81">
        <f t="shared" si="41"/>
        <v>4.2738653534111597E-3</v>
      </c>
      <c r="AE98" s="81">
        <f t="shared" si="42"/>
        <v>2.3264518963596E-3</v>
      </c>
      <c r="AF98" s="81">
        <f t="shared" si="43"/>
        <v>0</v>
      </c>
      <c r="AG98" s="25">
        <f t="shared" si="47"/>
        <v>193.05478645841276</v>
      </c>
      <c r="AH98" s="25">
        <f t="shared" si="48"/>
        <v>1.273445117329396E-4</v>
      </c>
      <c r="AI98">
        <f t="shared" si="44"/>
        <v>-180.3203352851188</v>
      </c>
      <c r="AJ98">
        <f t="shared" si="45"/>
        <v>-9.0160167642559406E-4</v>
      </c>
      <c r="AK98">
        <f>$AJ$98</f>
        <v>-9.0160167642559406E-4</v>
      </c>
      <c r="AV98">
        <v>47461.853371604666</v>
      </c>
      <c r="AW98">
        <v>1.0294842783570495</v>
      </c>
      <c r="AX98">
        <v>76940.276681580057</v>
      </c>
      <c r="AY98">
        <v>1.1283338177155104</v>
      </c>
      <c r="AZ98">
        <v>-29478.423309975391</v>
      </c>
      <c r="BA98">
        <v>-9.8849539358460969E-2</v>
      </c>
      <c r="BE98" s="111">
        <f t="shared" si="25"/>
        <v>55486.574464100282</v>
      </c>
      <c r="BF98" s="111">
        <f t="shared" si="26"/>
        <v>35893.105089970981</v>
      </c>
      <c r="BG98" s="111">
        <f t="shared" si="27"/>
        <v>19593.469374129294</v>
      </c>
      <c r="BH98">
        <f t="shared" si="28"/>
        <v>1</v>
      </c>
      <c r="BI98">
        <f t="shared" si="29"/>
        <v>0</v>
      </c>
      <c r="BJ98">
        <f t="shared" si="30"/>
        <v>1</v>
      </c>
    </row>
    <row r="99" spans="6:62" x14ac:dyDescent="0.3">
      <c r="F99" s="110">
        <f t="shared" si="49"/>
        <v>1.4807692307692308</v>
      </c>
      <c r="G99" s="6">
        <v>78</v>
      </c>
      <c r="H99" s="219">
        <f t="shared" si="46"/>
        <v>0.42795729587095932</v>
      </c>
      <c r="I99" s="2">
        <f t="array" ref="I99:K99">MMULT($I98:$K98,$K$4:$M$6)</f>
        <v>0.2401239897783175</v>
      </c>
      <c r="J99" s="2">
        <v>0.18783330609264182</v>
      </c>
      <c r="K99" s="2">
        <v>0.57204270412904057</v>
      </c>
      <c r="L99" s="79">
        <f t="shared" si="31"/>
        <v>0.96618357487922713</v>
      </c>
      <c r="M99" s="80">
        <f t="shared" si="32"/>
        <v>173.66648555416384</v>
      </c>
      <c r="N99" s="80">
        <f t="shared" si="33"/>
        <v>135.84794326149472</v>
      </c>
      <c r="O99" s="80">
        <f t="shared" si="34"/>
        <v>0</v>
      </c>
      <c r="P99" s="81">
        <f t="shared" si="35"/>
        <v>3.9708352081512929E-3</v>
      </c>
      <c r="Q99" s="81">
        <f t="shared" si="36"/>
        <v>2.4081193088800229E-3</v>
      </c>
      <c r="R99" s="81">
        <f t="shared" si="37"/>
        <v>0</v>
      </c>
      <c r="U99" s="110">
        <f t="shared" si="50"/>
        <v>1.4807692307692308</v>
      </c>
      <c r="V99" s="6">
        <v>78</v>
      </c>
      <c r="W99" s="2">
        <f t="array" ref="W99:Y99">MMULT($W98:$Y98,$W$4:$Y$6)</f>
        <v>0.25388825365747636</v>
      </c>
      <c r="X99" s="2">
        <v>0.18139566153064507</v>
      </c>
      <c r="Y99" s="2">
        <v>0.5647160848118784</v>
      </c>
      <c r="Z99" s="79">
        <v>0.96618357487922713</v>
      </c>
      <c r="AA99" s="80">
        <f t="shared" si="38"/>
        <v>292.56757717120666</v>
      </c>
      <c r="AB99" s="80">
        <f t="shared" si="39"/>
        <v>209.03089622644418</v>
      </c>
      <c r="AC99" s="80">
        <f t="shared" si="40"/>
        <v>0</v>
      </c>
      <c r="AD99" s="81">
        <f t="shared" si="41"/>
        <v>4.198449382295689E-3</v>
      </c>
      <c r="AE99" s="81">
        <f t="shared" si="42"/>
        <v>2.3255854042390392E-3</v>
      </c>
      <c r="AF99" s="81">
        <f t="shared" si="43"/>
        <v>0</v>
      </c>
      <c r="AG99" s="25">
        <f t="shared" si="47"/>
        <v>192.08404458199232</v>
      </c>
      <c r="AH99" s="25">
        <f t="shared" si="48"/>
        <v>1.4508026950341146E-4</v>
      </c>
      <c r="AI99">
        <f t="shared" si="44"/>
        <v>-177.57601763165115</v>
      </c>
      <c r="AJ99">
        <f t="shared" si="45"/>
        <v>-8.8788008815825583E-4</v>
      </c>
      <c r="AK99">
        <f>$AJ$99</f>
        <v>-8.8788008815825583E-4</v>
      </c>
      <c r="AV99">
        <v>48106.732355254549</v>
      </c>
      <c r="AW99">
        <v>1.1016760876945106</v>
      </c>
      <c r="AX99">
        <v>79530.125416910436</v>
      </c>
      <c r="AY99">
        <v>1.2028673460963244</v>
      </c>
      <c r="AZ99">
        <v>-31423.393061655886</v>
      </c>
      <c r="BA99">
        <v>-0.10119125840181376</v>
      </c>
      <c r="BE99" s="111">
        <f t="shared" si="25"/>
        <v>62060.876414196515</v>
      </c>
      <c r="BF99" s="111">
        <f t="shared" si="26"/>
        <v>40756.609192721997</v>
      </c>
      <c r="BG99" s="111">
        <f t="shared" si="27"/>
        <v>21304.267221474511</v>
      </c>
      <c r="BH99">
        <f t="shared" si="28"/>
        <v>1</v>
      </c>
      <c r="BI99">
        <f t="shared" si="29"/>
        <v>0</v>
      </c>
      <c r="BJ99">
        <f t="shared" si="30"/>
        <v>1</v>
      </c>
    </row>
    <row r="100" spans="6:62" x14ac:dyDescent="0.3">
      <c r="F100" s="110">
        <f t="shared" si="49"/>
        <v>1.5</v>
      </c>
      <c r="G100" s="6">
        <v>79</v>
      </c>
      <c r="H100" s="219">
        <f t="shared" si="46"/>
        <v>0.42198949791213747</v>
      </c>
      <c r="I100" s="2">
        <f t="array" ref="I100:K100">MMULT($I99:$K99,$K$4:$M$6)</f>
        <v>0.23571610666158238</v>
      </c>
      <c r="J100" s="2">
        <v>0.18627339125055506</v>
      </c>
      <c r="K100" s="2">
        <v>0.57801050208786242</v>
      </c>
      <c r="L100" s="79">
        <f t="shared" si="31"/>
        <v>0.96618357487922713</v>
      </c>
      <c r="M100" s="80">
        <f t="shared" si="32"/>
        <v>170.47854264881883</v>
      </c>
      <c r="N100" s="80">
        <f t="shared" si="33"/>
        <v>134.71975557546182</v>
      </c>
      <c r="O100" s="80">
        <f t="shared" si="34"/>
        <v>0</v>
      </c>
      <c r="P100" s="81">
        <f t="shared" si="35"/>
        <v>3.8979437928058037E-3</v>
      </c>
      <c r="Q100" s="81">
        <f t="shared" si="36"/>
        <v>2.3881204006481415E-3</v>
      </c>
      <c r="R100" s="81">
        <f t="shared" si="37"/>
        <v>0</v>
      </c>
      <c r="U100" s="110">
        <f t="shared" si="50"/>
        <v>1.5</v>
      </c>
      <c r="V100" s="6">
        <v>79</v>
      </c>
      <c r="W100" s="2">
        <f t="array" ref="W100:Y100">MMULT($W99:$Y99,$W$4:$Y$6)</f>
        <v>0.24940818055711367</v>
      </c>
      <c r="X100" s="2">
        <v>0.18129844789295124</v>
      </c>
      <c r="Y100" s="2">
        <v>0.56929337154993498</v>
      </c>
      <c r="Z100" s="79">
        <v>0.96618357487922713</v>
      </c>
      <c r="AA100" s="80">
        <f t="shared" si="38"/>
        <v>287.40497467329305</v>
      </c>
      <c r="AB100" s="80">
        <f t="shared" si="39"/>
        <v>208.91887230238171</v>
      </c>
      <c r="AC100" s="80">
        <f t="shared" si="40"/>
        <v>0</v>
      </c>
      <c r="AD100" s="81">
        <f t="shared" si="41"/>
        <v>4.1243641898147752E-3</v>
      </c>
      <c r="AE100" s="81">
        <f t="shared" si="42"/>
        <v>2.3243390755506568E-3</v>
      </c>
      <c r="AF100" s="81">
        <f t="shared" si="43"/>
        <v>0</v>
      </c>
      <c r="AG100" s="25">
        <f t="shared" si="47"/>
        <v>191.12554875139415</v>
      </c>
      <c r="AH100" s="25">
        <f t="shared" si="48"/>
        <v>1.6263907191148719E-4</v>
      </c>
      <c r="AI100">
        <f t="shared" si="44"/>
        <v>-174.86164156024543</v>
      </c>
      <c r="AJ100">
        <f t="shared" si="45"/>
        <v>-8.7430820780122714E-4</v>
      </c>
      <c r="AK100">
        <f>$AJ$100</f>
        <v>-8.7430820780122714E-4</v>
      </c>
      <c r="AV100">
        <v>47666.806566312473</v>
      </c>
      <c r="AW100">
        <v>1.0695553343002087</v>
      </c>
      <c r="AX100">
        <v>95752.30697104428</v>
      </c>
      <c r="AY100">
        <v>1.1664793930417741</v>
      </c>
      <c r="AZ100">
        <v>-48085.500404731807</v>
      </c>
      <c r="BA100">
        <v>-9.69240587415654E-2</v>
      </c>
      <c r="BE100" s="111">
        <f t="shared" si="25"/>
        <v>59288.726863708391</v>
      </c>
      <c r="BF100" s="111">
        <f t="shared" si="26"/>
        <v>20895.632333133122</v>
      </c>
      <c r="BG100" s="111">
        <f t="shared" si="27"/>
        <v>38393.094530575268</v>
      </c>
      <c r="BH100">
        <f t="shared" si="28"/>
        <v>1</v>
      </c>
      <c r="BI100">
        <f t="shared" si="29"/>
        <v>0</v>
      </c>
      <c r="BJ100">
        <f t="shared" si="30"/>
        <v>1</v>
      </c>
    </row>
    <row r="101" spans="6:62" x14ac:dyDescent="0.3">
      <c r="F101" s="110">
        <f t="shared" si="49"/>
        <v>1.5192307692307692</v>
      </c>
      <c r="G101" s="6">
        <v>80</v>
      </c>
      <c r="H101" s="219">
        <f t="shared" si="46"/>
        <v>0.41608573202820698</v>
      </c>
      <c r="I101" s="2">
        <f t="array" ref="I101:K101">MMULT($I100:$K100,$K$4:$M$6)</f>
        <v>0.23138913771585007</v>
      </c>
      <c r="J101" s="2">
        <v>0.18469659431235691</v>
      </c>
      <c r="K101" s="2">
        <v>0.58391426797179291</v>
      </c>
      <c r="L101" s="79">
        <f t="shared" si="31"/>
        <v>0.96618357487922713</v>
      </c>
      <c r="M101" s="80">
        <f t="shared" si="32"/>
        <v>167.34911984270491</v>
      </c>
      <c r="N101" s="80">
        <f t="shared" si="33"/>
        <v>133.57935813769544</v>
      </c>
      <c r="O101" s="80">
        <f t="shared" si="34"/>
        <v>0</v>
      </c>
      <c r="P101" s="81">
        <f t="shared" si="35"/>
        <v>3.8263904230231623E-3</v>
      </c>
      <c r="Q101" s="81">
        <f t="shared" si="36"/>
        <v>2.3679050552866268E-3</v>
      </c>
      <c r="R101" s="81">
        <f t="shared" si="37"/>
        <v>0</v>
      </c>
      <c r="U101" s="110">
        <f t="shared" si="50"/>
        <v>1.5192307692307692</v>
      </c>
      <c r="V101" s="6">
        <v>80</v>
      </c>
      <c r="W101" s="2">
        <f t="array" ref="W101:Y101">MMULT($W100:$Y100,$W$4:$Y$6)</f>
        <v>0.24500716213807416</v>
      </c>
      <c r="X101" s="2">
        <v>0.18117243283764298</v>
      </c>
      <c r="Y101" s="2">
        <v>0.57382040502428278</v>
      </c>
      <c r="Z101" s="79">
        <v>0.96618357487922713</v>
      </c>
      <c r="AA101" s="80">
        <f t="shared" si="38"/>
        <v>282.33347066554421</v>
      </c>
      <c r="AB101" s="80">
        <f t="shared" si="39"/>
        <v>208.773659127343</v>
      </c>
      <c r="AC101" s="80">
        <f t="shared" si="40"/>
        <v>0</v>
      </c>
      <c r="AD101" s="81">
        <f t="shared" si="41"/>
        <v>4.0515862932531781E-3</v>
      </c>
      <c r="AE101" s="81">
        <f t="shared" si="42"/>
        <v>2.3227234979184995E-3</v>
      </c>
      <c r="AF101" s="81">
        <f t="shared" si="43"/>
        <v>0</v>
      </c>
      <c r="AG101" s="25">
        <f t="shared" si="47"/>
        <v>190.17865181248692</v>
      </c>
      <c r="AH101" s="25">
        <f t="shared" si="48"/>
        <v>1.8001431286188835E-4</v>
      </c>
      <c r="AI101">
        <f t="shared" si="44"/>
        <v>-172.17722052629807</v>
      </c>
      <c r="AJ101">
        <f t="shared" si="45"/>
        <v>-8.6088610263149038E-4</v>
      </c>
      <c r="AK101">
        <f>$AJ$101</f>
        <v>-8.6088610263149038E-4</v>
      </c>
      <c r="AV101">
        <v>48703.209768936096</v>
      </c>
      <c r="AW101">
        <v>1.0945297384699197</v>
      </c>
      <c r="AX101">
        <v>78291.692940167093</v>
      </c>
      <c r="AY101">
        <v>1.1944953873278097</v>
      </c>
      <c r="AZ101">
        <v>-29588.483171230997</v>
      </c>
      <c r="BA101">
        <v>-9.9965648857889944E-2</v>
      </c>
      <c r="BE101" s="111">
        <f t="shared" si="25"/>
        <v>60749.764078055872</v>
      </c>
      <c r="BF101" s="111">
        <f t="shared" si="26"/>
        <v>41157.84579261388</v>
      </c>
      <c r="BG101" s="111">
        <f t="shared" si="27"/>
        <v>19591.918285442003</v>
      </c>
      <c r="BH101">
        <f t="shared" si="28"/>
        <v>1</v>
      </c>
      <c r="BI101">
        <f t="shared" si="29"/>
        <v>0</v>
      </c>
      <c r="BJ101">
        <f t="shared" si="30"/>
        <v>1</v>
      </c>
    </row>
    <row r="102" spans="6:62" x14ac:dyDescent="0.3">
      <c r="F102" s="110">
        <f t="shared" si="49"/>
        <v>1.5384615384615385</v>
      </c>
      <c r="G102" s="6">
        <v>81</v>
      </c>
      <c r="H102" s="219">
        <f t="shared" si="46"/>
        <v>0.41024592010219735</v>
      </c>
      <c r="I102" s="2">
        <f t="array" ref="I102:K102">MMULT($I101:$K101,$K$4:$M$6)</f>
        <v>0.22714159762426989</v>
      </c>
      <c r="J102" s="2">
        <v>0.18310432247792746</v>
      </c>
      <c r="K102" s="2">
        <v>0.5897540798978026</v>
      </c>
      <c r="L102" s="79">
        <f t="shared" si="31"/>
        <v>0.96618357487922713</v>
      </c>
      <c r="M102" s="80">
        <f t="shared" si="32"/>
        <v>164.27714290014222</v>
      </c>
      <c r="N102" s="80">
        <f t="shared" si="33"/>
        <v>132.42776868681412</v>
      </c>
      <c r="O102" s="80">
        <f t="shared" si="34"/>
        <v>0</v>
      </c>
      <c r="P102" s="81">
        <f t="shared" si="35"/>
        <v>3.7561505367075475E-3</v>
      </c>
      <c r="Q102" s="81">
        <f t="shared" si="36"/>
        <v>2.3474913138195829E-3</v>
      </c>
      <c r="R102" s="81">
        <f t="shared" si="37"/>
        <v>0</v>
      </c>
      <c r="U102" s="110">
        <f t="shared" si="50"/>
        <v>1.5384615384615385</v>
      </c>
      <c r="V102" s="6">
        <v>81</v>
      </c>
      <c r="W102" s="2">
        <f t="array" ref="W102:Y102">MMULT($W101:$Y101,$W$4:$Y$6)</f>
        <v>0.24068380341360227</v>
      </c>
      <c r="X102" s="2">
        <v>0.181018424647232</v>
      </c>
      <c r="Y102" s="2">
        <v>0.57829777193916565</v>
      </c>
      <c r="Z102" s="79">
        <v>0.96618357487922713</v>
      </c>
      <c r="AA102" s="80">
        <f t="shared" si="38"/>
        <v>277.35145763800494</v>
      </c>
      <c r="AB102" s="80">
        <f t="shared" si="39"/>
        <v>208.59618812392333</v>
      </c>
      <c r="AC102" s="80">
        <f t="shared" si="40"/>
        <v>0</v>
      </c>
      <c r="AD102" s="81">
        <f t="shared" si="41"/>
        <v>3.980092624268042E-3</v>
      </c>
      <c r="AE102" s="81">
        <f t="shared" si="42"/>
        <v>2.3207490339388717E-3</v>
      </c>
      <c r="AF102" s="81">
        <f t="shared" si="43"/>
        <v>0</v>
      </c>
      <c r="AG102" s="25">
        <f t="shared" si="47"/>
        <v>189.24273417497193</v>
      </c>
      <c r="AH102" s="25">
        <f t="shared" si="48"/>
        <v>1.9719980767978363E-4</v>
      </c>
      <c r="AI102">
        <f t="shared" si="44"/>
        <v>-169.52275340699356</v>
      </c>
      <c r="AJ102">
        <f t="shared" si="45"/>
        <v>-8.4761376703496787E-4</v>
      </c>
      <c r="AK102">
        <f>$AJ$102</f>
        <v>-8.4761376703496787E-4</v>
      </c>
      <c r="AV102">
        <v>49378.629167302555</v>
      </c>
      <c r="AW102">
        <v>1.1592575604427064</v>
      </c>
      <c r="AX102">
        <v>77189.812656848924</v>
      </c>
      <c r="AY102">
        <v>1.2698795976489123</v>
      </c>
      <c r="AZ102">
        <v>-27811.183489546369</v>
      </c>
      <c r="BA102">
        <v>-0.11062203720620589</v>
      </c>
      <c r="BE102" s="111">
        <f t="shared" si="25"/>
        <v>66547.12687696809</v>
      </c>
      <c r="BF102" s="111">
        <f t="shared" si="26"/>
        <v>49798.147108042307</v>
      </c>
      <c r="BG102" s="111">
        <f t="shared" si="27"/>
        <v>16748.979768925779</v>
      </c>
      <c r="BH102">
        <f t="shared" si="28"/>
        <v>1</v>
      </c>
      <c r="BI102">
        <f t="shared" si="29"/>
        <v>0</v>
      </c>
      <c r="BJ102">
        <f t="shared" si="30"/>
        <v>1</v>
      </c>
    </row>
    <row r="103" spans="6:62" x14ac:dyDescent="0.3">
      <c r="F103" s="110">
        <f t="shared" si="49"/>
        <v>1.5576923076923077</v>
      </c>
      <c r="G103" s="6">
        <v>82</v>
      </c>
      <c r="H103" s="219">
        <f t="shared" si="46"/>
        <v>0.40446995899794336</v>
      </c>
      <c r="I103" s="2">
        <f t="array" ref="I103:K103">MMULT($I102:$K102,$K$4:$M$6)</f>
        <v>0.22297202833550125</v>
      </c>
      <c r="J103" s="2">
        <v>0.18149793066244213</v>
      </c>
      <c r="K103" s="2">
        <v>0.59553004100205653</v>
      </c>
      <c r="L103" s="79">
        <f t="shared" si="31"/>
        <v>0.96618357487922713</v>
      </c>
      <c r="M103" s="80">
        <f t="shared" si="32"/>
        <v>161.26155730486906</v>
      </c>
      <c r="N103" s="80">
        <f t="shared" si="33"/>
        <v>131.26596714721842</v>
      </c>
      <c r="O103" s="80">
        <f t="shared" si="34"/>
        <v>0</v>
      </c>
      <c r="P103" s="81">
        <f t="shared" si="35"/>
        <v>3.6872000226420686E-3</v>
      </c>
      <c r="Q103" s="81">
        <f t="shared" si="36"/>
        <v>2.326896546954386E-3</v>
      </c>
      <c r="R103" s="81">
        <f t="shared" si="37"/>
        <v>0</v>
      </c>
      <c r="U103" s="110">
        <f t="shared" si="50"/>
        <v>1.5576923076923077</v>
      </c>
      <c r="V103" s="6">
        <v>82</v>
      </c>
      <c r="W103" s="2">
        <f t="array" ref="W103:Y103">MMULT($W102:$Y102,$W$4:$Y$6)</f>
        <v>0.23643673401266421</v>
      </c>
      <c r="X103" s="2">
        <v>0.18083721439108599</v>
      </c>
      <c r="Y103" s="2">
        <v>0.58272605159624968</v>
      </c>
      <c r="Z103" s="79">
        <v>0.96618357487922713</v>
      </c>
      <c r="AA103" s="80">
        <f t="shared" si="38"/>
        <v>272.45735644659356</v>
      </c>
      <c r="AB103" s="80">
        <f t="shared" si="39"/>
        <v>208.38737087918881</v>
      </c>
      <c r="AC103" s="80">
        <f t="shared" si="40"/>
        <v>0</v>
      </c>
      <c r="AD103" s="81">
        <f t="shared" si="41"/>
        <v>3.9098605215769442E-3</v>
      </c>
      <c r="AE103" s="81">
        <f t="shared" si="42"/>
        <v>2.3184258255267436E-3</v>
      </c>
      <c r="AF103" s="81">
        <f t="shared" si="43"/>
        <v>0</v>
      </c>
      <c r="AG103" s="25">
        <f t="shared" si="47"/>
        <v>188.3172028736949</v>
      </c>
      <c r="AH103" s="25">
        <f t="shared" si="48"/>
        <v>2.1418977750723225E-4</v>
      </c>
      <c r="AI103">
        <f t="shared" si="44"/>
        <v>-166.89822512297167</v>
      </c>
      <c r="AJ103">
        <f t="shared" si="45"/>
        <v>-8.3449112561485839E-4</v>
      </c>
      <c r="AK103">
        <f>$AJ$103</f>
        <v>-8.3449112561485839E-4</v>
      </c>
      <c r="AV103">
        <v>68970.933501245556</v>
      </c>
      <c r="AW103">
        <v>1.0512767084199939</v>
      </c>
      <c r="AX103">
        <v>81054.919855493528</v>
      </c>
      <c r="AY103">
        <v>1.1515449910602773</v>
      </c>
      <c r="AZ103">
        <v>-12083.986354247972</v>
      </c>
      <c r="BA103">
        <v>-0.10026828264028342</v>
      </c>
      <c r="BE103" s="111">
        <f t="shared" si="25"/>
        <v>36156.737340753825</v>
      </c>
      <c r="BF103" s="111">
        <f t="shared" si="26"/>
        <v>34099.579250534196</v>
      </c>
      <c r="BG103" s="111">
        <f t="shared" si="27"/>
        <v>2057.1580902196292</v>
      </c>
      <c r="BH103">
        <f t="shared" si="28"/>
        <v>1</v>
      </c>
      <c r="BI103">
        <f t="shared" si="29"/>
        <v>0</v>
      </c>
      <c r="BJ103">
        <f t="shared" si="30"/>
        <v>1</v>
      </c>
    </row>
    <row r="104" spans="6:62" x14ac:dyDescent="0.3">
      <c r="F104" s="110">
        <f t="shared" si="49"/>
        <v>1.5769230769230769</v>
      </c>
      <c r="G104" s="6">
        <v>83</v>
      </c>
      <c r="H104" s="219">
        <f t="shared" si="46"/>
        <v>0.3987577216570749</v>
      </c>
      <c r="I104" s="2">
        <f t="array" ref="I104:K104">MMULT($I103:$K103,$K$4:$M$6)</f>
        <v>0.21887899856320905</v>
      </c>
      <c r="J104" s="2">
        <v>0.17987872309386585</v>
      </c>
      <c r="K104" s="2">
        <v>0.60124227834292499</v>
      </c>
      <c r="L104" s="79">
        <f t="shared" si="31"/>
        <v>0.96618357487922713</v>
      </c>
      <c r="M104" s="80">
        <f t="shared" si="32"/>
        <v>158.3013278980581</v>
      </c>
      <c r="N104" s="80">
        <f t="shared" si="33"/>
        <v>130.09489678445729</v>
      </c>
      <c r="O104" s="80">
        <f t="shared" si="34"/>
        <v>0</v>
      </c>
      <c r="P104" s="81">
        <f t="shared" si="35"/>
        <v>3.6195152122121157E-3</v>
      </c>
      <c r="Q104" s="81">
        <f t="shared" si="36"/>
        <v>2.3061374755623826E-3</v>
      </c>
      <c r="R104" s="81">
        <f t="shared" si="37"/>
        <v>0</v>
      </c>
      <c r="U104" s="110">
        <f t="shared" si="50"/>
        <v>1.5769230769230769</v>
      </c>
      <c r="V104" s="6">
        <v>83</v>
      </c>
      <c r="W104" s="2">
        <f t="array" ref="W104:Y104">MMULT($W103:$Y103,$W$4:$Y$6)</f>
        <v>0.23226460774558294</v>
      </c>
      <c r="X104" s="2">
        <v>0.18062957625817805</v>
      </c>
      <c r="Y104" s="2">
        <v>0.5871058159962389</v>
      </c>
      <c r="Z104" s="79">
        <v>0.96618357487922713</v>
      </c>
      <c r="AA104" s="80">
        <f t="shared" si="38"/>
        <v>267.64961581256216</v>
      </c>
      <c r="AB104" s="80">
        <f t="shared" si="39"/>
        <v>208.14809952811962</v>
      </c>
      <c r="AC104" s="80">
        <f t="shared" si="40"/>
        <v>0</v>
      </c>
      <c r="AD104" s="81">
        <f t="shared" si="41"/>
        <v>3.8408677237749688E-3</v>
      </c>
      <c r="AE104" s="81">
        <f t="shared" si="42"/>
        <v>2.3157637981817696E-3</v>
      </c>
      <c r="AF104" s="81">
        <f t="shared" si="43"/>
        <v>0</v>
      </c>
      <c r="AG104" s="25">
        <f t="shared" si="47"/>
        <v>187.40149065816638</v>
      </c>
      <c r="AH104" s="25">
        <f t="shared" si="48"/>
        <v>2.3097883418223952E-4</v>
      </c>
      <c r="AI104">
        <f t="shared" si="44"/>
        <v>-164.30360723994244</v>
      </c>
      <c r="AJ104">
        <f t="shared" si="45"/>
        <v>-8.215180361997121E-4</v>
      </c>
      <c r="AK104">
        <f>$AJ$104</f>
        <v>-8.215180361997121E-4</v>
      </c>
      <c r="AV104">
        <v>49021.163851393881</v>
      </c>
      <c r="AW104">
        <v>1.1315836676719162</v>
      </c>
      <c r="AX104">
        <v>79419.314731968028</v>
      </c>
      <c r="AY104">
        <v>1.2369698507920606</v>
      </c>
      <c r="AZ104">
        <v>-30398.150880574147</v>
      </c>
      <c r="BA104">
        <v>-0.10538618312014436</v>
      </c>
      <c r="BE104" s="111">
        <f t="shared" si="25"/>
        <v>64137.202915797738</v>
      </c>
      <c r="BF104" s="111">
        <f t="shared" si="26"/>
        <v>44277.670347238032</v>
      </c>
      <c r="BG104" s="111">
        <f t="shared" si="27"/>
        <v>19859.532568559713</v>
      </c>
      <c r="BH104">
        <f t="shared" si="28"/>
        <v>1</v>
      </c>
      <c r="BI104">
        <f t="shared" si="29"/>
        <v>0</v>
      </c>
      <c r="BJ104">
        <f t="shared" si="30"/>
        <v>1</v>
      </c>
    </row>
    <row r="105" spans="6:62" x14ac:dyDescent="0.3">
      <c r="F105" s="110">
        <f t="shared" si="49"/>
        <v>1.5961538461538463</v>
      </c>
      <c r="G105" s="6">
        <v>84</v>
      </c>
      <c r="H105" s="219">
        <f t="shared" si="46"/>
        <v>0.39310905816049474</v>
      </c>
      <c r="I105" s="2">
        <f t="array" ref="I105:K105">MMULT($I104:$K104,$K$4:$M$6)</f>
        <v>0.21486110329474645</v>
      </c>
      <c r="J105" s="2">
        <v>0.17824795486574829</v>
      </c>
      <c r="K105" s="2">
        <v>0.60689094183950509</v>
      </c>
      <c r="L105" s="79">
        <f t="shared" si="31"/>
        <v>0.96618357487922713</v>
      </c>
      <c r="M105" s="80">
        <f t="shared" si="32"/>
        <v>155.3954385229782</v>
      </c>
      <c r="N105" s="80">
        <f t="shared" si="33"/>
        <v>128.91546532826658</v>
      </c>
      <c r="O105" s="80">
        <f t="shared" si="34"/>
        <v>0</v>
      </c>
      <c r="P105" s="81">
        <f t="shared" si="35"/>
        <v>3.5530728712806457E-3</v>
      </c>
      <c r="Q105" s="81">
        <f t="shared" si="36"/>
        <v>2.2852301905865167E-3</v>
      </c>
      <c r="R105" s="81">
        <f t="shared" si="37"/>
        <v>0</v>
      </c>
      <c r="U105" s="110">
        <f t="shared" si="50"/>
        <v>1.5961538461538463</v>
      </c>
      <c r="V105" s="6">
        <v>84</v>
      </c>
      <c r="W105" s="2">
        <f t="array" ref="W105:Y105">MMULT($W104:$Y104,$W$4:$Y$6)</f>
        <v>0.22816610217733749</v>
      </c>
      <c r="X105" s="2">
        <v>0.18039626788367941</v>
      </c>
      <c r="Y105" s="2">
        <v>0.59143762993898297</v>
      </c>
      <c r="Z105" s="79">
        <v>0.96618357487922713</v>
      </c>
      <c r="AA105" s="80">
        <f t="shared" si="38"/>
        <v>262.9267118307892</v>
      </c>
      <c r="AB105" s="80">
        <f t="shared" si="39"/>
        <v>207.8792471299582</v>
      </c>
      <c r="AC105" s="80">
        <f t="shared" si="40"/>
        <v>0</v>
      </c>
      <c r="AD105" s="81">
        <f t="shared" si="41"/>
        <v>3.7730923622785279E-3</v>
      </c>
      <c r="AE105" s="81">
        <f t="shared" si="42"/>
        <v>2.3127726651753769E-3</v>
      </c>
      <c r="AF105" s="81">
        <f t="shared" si="43"/>
        <v>0</v>
      </c>
      <c r="AG105" s="25">
        <f t="shared" si="47"/>
        <v>186.49505510950257</v>
      </c>
      <c r="AH105" s="25">
        <f t="shared" si="48"/>
        <v>2.4756196558674282E-4</v>
      </c>
      <c r="AI105">
        <f t="shared" si="44"/>
        <v>-161.7388585508283</v>
      </c>
      <c r="AJ105">
        <f t="shared" si="45"/>
        <v>-8.0869429275414145E-4</v>
      </c>
      <c r="AK105">
        <f>$AJ$105</f>
        <v>-8.0869429275414145E-4</v>
      </c>
      <c r="AV105">
        <v>50684.424560855245</v>
      </c>
      <c r="AW105">
        <v>1.1038853371243289</v>
      </c>
      <c r="AX105">
        <v>77721.916092188534</v>
      </c>
      <c r="AY105">
        <v>1.2106789355294709</v>
      </c>
      <c r="AZ105">
        <v>-27037.491531333289</v>
      </c>
      <c r="BA105">
        <v>-0.10679359840514202</v>
      </c>
      <c r="BE105" s="111">
        <f t="shared" si="25"/>
        <v>59704.10915157765</v>
      </c>
      <c r="BF105" s="111">
        <f t="shared" si="26"/>
        <v>43345.977460758557</v>
      </c>
      <c r="BG105" s="111">
        <f t="shared" si="27"/>
        <v>16358.131690819087</v>
      </c>
      <c r="BH105">
        <f t="shared" si="28"/>
        <v>1</v>
      </c>
      <c r="BI105">
        <f t="shared" si="29"/>
        <v>0</v>
      </c>
      <c r="BJ105">
        <f t="shared" si="30"/>
        <v>1</v>
      </c>
    </row>
    <row r="106" spans="6:62" x14ac:dyDescent="0.3">
      <c r="F106" s="110">
        <f t="shared" si="49"/>
        <v>1.6153846153846154</v>
      </c>
      <c r="G106" s="6">
        <v>85</v>
      </c>
      <c r="H106" s="219">
        <f t="shared" si="46"/>
        <v>0.38752379675536897</v>
      </c>
      <c r="I106" s="2">
        <f t="array" ref="I106:K106">MMULT($I105:$K105,$K$4:$M$6)</f>
        <v>0.2109169633088569</v>
      </c>
      <c r="J106" s="2">
        <v>0.1766068334465121</v>
      </c>
      <c r="K106" s="2">
        <v>0.61247620324463081</v>
      </c>
      <c r="L106" s="79">
        <f t="shared" si="31"/>
        <v>0.96618357487922713</v>
      </c>
      <c r="M106" s="80">
        <f t="shared" si="32"/>
        <v>152.54289167617858</v>
      </c>
      <c r="N106" s="80">
        <f t="shared" si="33"/>
        <v>127.72854606414167</v>
      </c>
      <c r="O106" s="80">
        <f t="shared" si="34"/>
        <v>0</v>
      </c>
      <c r="P106" s="81">
        <f t="shared" si="35"/>
        <v>3.4878501922126098E-3</v>
      </c>
      <c r="Q106" s="81">
        <f t="shared" si="36"/>
        <v>2.2641901723911805E-3</v>
      </c>
      <c r="R106" s="81">
        <f t="shared" si="37"/>
        <v>0</v>
      </c>
      <c r="U106" s="110">
        <f t="shared" si="50"/>
        <v>1.6153846153846154</v>
      </c>
      <c r="V106" s="6">
        <v>85</v>
      </c>
      <c r="W106" s="2">
        <f t="array" ref="W106:Y106">MMULT($W105:$Y105,$W$4:$Y$6)</f>
        <v>0.22413991820839199</v>
      </c>
      <c r="X106" s="2">
        <v>0.18013803066950651</v>
      </c>
      <c r="Y106" s="2">
        <v>0.5957220511221013</v>
      </c>
      <c r="Z106" s="79">
        <v>0.96618357487922713</v>
      </c>
      <c r="AA106" s="80">
        <f t="shared" si="38"/>
        <v>258.28714748674872</v>
      </c>
      <c r="AB106" s="80">
        <f t="shared" si="39"/>
        <v>207.58166803759133</v>
      </c>
      <c r="AC106" s="80">
        <f t="shared" si="40"/>
        <v>0</v>
      </c>
      <c r="AD106" s="81">
        <f t="shared" si="41"/>
        <v>3.7065129543936994E-3</v>
      </c>
      <c r="AE106" s="81">
        <f t="shared" si="42"/>
        <v>2.3094619316603397E-3</v>
      </c>
      <c r="AF106" s="81">
        <f t="shared" si="43"/>
        <v>0</v>
      </c>
      <c r="AG106" s="25">
        <f t="shared" si="47"/>
        <v>185.59737778401978</v>
      </c>
      <c r="AH106" s="25">
        <f t="shared" si="48"/>
        <v>2.6393452145024969E-4</v>
      </c>
      <c r="AI106">
        <f t="shared" si="44"/>
        <v>-159.2039256389948</v>
      </c>
      <c r="AJ106">
        <f t="shared" si="45"/>
        <v>-7.9601962819497404E-4</v>
      </c>
      <c r="AK106">
        <f>$AJ$106</f>
        <v>-7.9601962819497404E-4</v>
      </c>
      <c r="AV106">
        <v>50416.651391758744</v>
      </c>
      <c r="AW106">
        <v>1.1002765188270105</v>
      </c>
      <c r="AX106">
        <v>77153.599280205992</v>
      </c>
      <c r="AY106">
        <v>1.2019842351136287</v>
      </c>
      <c r="AZ106">
        <v>-26736.947888447248</v>
      </c>
      <c r="BA106">
        <v>-0.10170771628661823</v>
      </c>
      <c r="BE106" s="111">
        <f t="shared" si="25"/>
        <v>59611.000490942301</v>
      </c>
      <c r="BF106" s="111">
        <f t="shared" si="26"/>
        <v>43044.824231156876</v>
      </c>
      <c r="BG106" s="111">
        <f t="shared" si="27"/>
        <v>16566.176259785425</v>
      </c>
      <c r="BH106">
        <f t="shared" si="28"/>
        <v>1</v>
      </c>
      <c r="BI106">
        <f t="shared" si="29"/>
        <v>0</v>
      </c>
      <c r="BJ106">
        <f t="shared" si="30"/>
        <v>1</v>
      </c>
    </row>
    <row r="107" spans="6:62" x14ac:dyDescent="0.3">
      <c r="F107" s="110">
        <f t="shared" si="49"/>
        <v>1.6346153846153846</v>
      </c>
      <c r="G107" s="6">
        <v>86</v>
      </c>
      <c r="H107" s="219">
        <f t="shared" si="46"/>
        <v>0.38200174484862304</v>
      </c>
      <c r="I107" s="2">
        <f t="array" ref="I107:K107">MMULT($I106:$K106,$K$4:$M$6)</f>
        <v>0.20704522470222933</v>
      </c>
      <c r="J107" s="2">
        <v>0.17495652014639371</v>
      </c>
      <c r="K107" s="2">
        <v>0.61799825515137674</v>
      </c>
      <c r="L107" s="79">
        <f t="shared" si="31"/>
        <v>0.96618357487922713</v>
      </c>
      <c r="M107" s="80">
        <f t="shared" si="32"/>
        <v>149.74270816507612</v>
      </c>
      <c r="N107" s="80">
        <f t="shared" si="33"/>
        <v>126.5349788942831</v>
      </c>
      <c r="O107" s="80">
        <f t="shared" si="34"/>
        <v>0</v>
      </c>
      <c r="P107" s="81">
        <f t="shared" si="35"/>
        <v>3.4238247860457842E-3</v>
      </c>
      <c r="Q107" s="81">
        <f t="shared" si="36"/>
        <v>2.2430323095691501E-3</v>
      </c>
      <c r="R107" s="81">
        <f t="shared" si="37"/>
        <v>0</v>
      </c>
      <c r="U107" s="110">
        <f t="shared" si="50"/>
        <v>1.6346153846153846</v>
      </c>
      <c r="V107" s="6">
        <v>86</v>
      </c>
      <c r="W107" s="2">
        <f t="array" ref="W107:Y107">MMULT($W106:$Y106,$W$4:$Y$6)</f>
        <v>0.22018477966292135</v>
      </c>
      <c r="X107" s="2">
        <v>0.17985559009893232</v>
      </c>
      <c r="Y107" s="2">
        <v>0.59995963023814614</v>
      </c>
      <c r="Z107" s="79">
        <v>0.96618357487922713</v>
      </c>
      <c r="AA107" s="80">
        <f t="shared" si="38"/>
        <v>253.72945218200289</v>
      </c>
      <c r="AB107" s="80">
        <f t="shared" si="39"/>
        <v>207.2561982600914</v>
      </c>
      <c r="AC107" s="80">
        <f t="shared" si="40"/>
        <v>0</v>
      </c>
      <c r="AD107" s="81">
        <f t="shared" si="41"/>
        <v>3.6411083965068752E-3</v>
      </c>
      <c r="AE107" s="81">
        <f t="shared" si="42"/>
        <v>2.3058408987042603E-3</v>
      </c>
      <c r="AF107" s="81">
        <f t="shared" si="43"/>
        <v>0</v>
      </c>
      <c r="AG107" s="25">
        <f t="shared" si="47"/>
        <v>184.7079633827351</v>
      </c>
      <c r="AH107" s="25">
        <f t="shared" si="48"/>
        <v>2.8009219959620069E-4</v>
      </c>
      <c r="AI107">
        <f t="shared" si="44"/>
        <v>-156.69874342311505</v>
      </c>
      <c r="AJ107">
        <f t="shared" si="45"/>
        <v>-7.8349371711557516E-4</v>
      </c>
      <c r="AK107">
        <f>$AJ$107</f>
        <v>-7.8349371711557516E-4</v>
      </c>
      <c r="AV107">
        <v>49169.69902240525</v>
      </c>
      <c r="AW107">
        <v>1.141338546430223</v>
      </c>
      <c r="AX107">
        <v>76974.290595195576</v>
      </c>
      <c r="AY107">
        <v>1.2464813809161464</v>
      </c>
      <c r="AZ107">
        <v>-27804.591572790327</v>
      </c>
      <c r="BA107">
        <v>-0.10514283448592332</v>
      </c>
      <c r="BE107" s="111">
        <f t="shared" si="25"/>
        <v>64964.155620617057</v>
      </c>
      <c r="BF107" s="111">
        <f t="shared" si="26"/>
        <v>47673.847496419054</v>
      </c>
      <c r="BG107" s="111">
        <f t="shared" si="27"/>
        <v>17290.308124197996</v>
      </c>
      <c r="BH107">
        <f t="shared" si="28"/>
        <v>1</v>
      </c>
      <c r="BI107">
        <f t="shared" si="29"/>
        <v>0</v>
      </c>
      <c r="BJ107">
        <f t="shared" si="30"/>
        <v>1</v>
      </c>
    </row>
    <row r="108" spans="6:62" x14ac:dyDescent="0.3">
      <c r="F108" s="110">
        <f t="shared" si="49"/>
        <v>1.6538461538461537</v>
      </c>
      <c r="G108" s="6">
        <v>87</v>
      </c>
      <c r="H108" s="219">
        <f t="shared" si="46"/>
        <v>0.37654268996791218</v>
      </c>
      <c r="I108" s="2">
        <f t="array" ref="I108:K108">MMULT($I107:$K107,$K$4:$M$6)</f>
        <v>0.2032445584247444</v>
      </c>
      <c r="J108" s="2">
        <v>0.17329813154316778</v>
      </c>
      <c r="K108" s="2">
        <v>0.6234573100320876</v>
      </c>
      <c r="L108" s="79">
        <f t="shared" si="31"/>
        <v>0.96618357487922713</v>
      </c>
      <c r="M108" s="80">
        <f t="shared" si="32"/>
        <v>146.99392677182843</v>
      </c>
      <c r="N108" s="80">
        <f t="shared" si="33"/>
        <v>125.3355713687326</v>
      </c>
      <c r="O108" s="80">
        <f t="shared" si="34"/>
        <v>0</v>
      </c>
      <c r="P108" s="81">
        <f t="shared" si="35"/>
        <v>3.3609746748053237E-3</v>
      </c>
      <c r="Q108" s="81">
        <f t="shared" si="36"/>
        <v>2.2217709172200994E-3</v>
      </c>
      <c r="R108" s="81">
        <f t="shared" si="37"/>
        <v>0</v>
      </c>
      <c r="U108" s="110">
        <f t="shared" si="50"/>
        <v>1.6538461538461537</v>
      </c>
      <c r="V108" s="6">
        <v>87</v>
      </c>
      <c r="W108" s="2">
        <f t="array" ref="W108:Y108">MMULT($W107:$Y107,$W$4:$Y$6)</f>
        <v>0.21629943288430289</v>
      </c>
      <c r="X108" s="2">
        <v>0.17954965604536896</v>
      </c>
      <c r="Y108" s="2">
        <v>0.60415091107032792</v>
      </c>
      <c r="Z108" s="79">
        <v>0.96618357487922713</v>
      </c>
      <c r="AA108" s="80">
        <f t="shared" si="38"/>
        <v>249.252181268068</v>
      </c>
      <c r="AB108" s="80">
        <f t="shared" si="39"/>
        <v>206.90365581854169</v>
      </c>
      <c r="AC108" s="80">
        <f t="shared" si="40"/>
        <v>0</v>
      </c>
      <c r="AD108" s="81">
        <f t="shared" si="41"/>
        <v>3.5768579573955701E-3</v>
      </c>
      <c r="AE108" s="81">
        <f t="shared" si="42"/>
        <v>2.30191866724832E-3</v>
      </c>
      <c r="AF108" s="81">
        <f t="shared" si="43"/>
        <v>0</v>
      </c>
      <c r="AG108" s="25">
        <f t="shared" si="47"/>
        <v>183.82633894604868</v>
      </c>
      <c r="AH108" s="25">
        <f t="shared" si="48"/>
        <v>2.9603103261846651E-4</v>
      </c>
      <c r="AI108">
        <f t="shared" si="44"/>
        <v>-154.22323568420202</v>
      </c>
      <c r="AJ108">
        <f t="shared" si="45"/>
        <v>-7.7111617842101014E-4</v>
      </c>
      <c r="AK108">
        <f>$AJ$108</f>
        <v>-7.7111617842101014E-4</v>
      </c>
      <c r="AV108">
        <v>51196.883345462062</v>
      </c>
      <c r="AW108">
        <v>1.1729868780494277</v>
      </c>
      <c r="AX108">
        <v>110461.51564938511</v>
      </c>
      <c r="AY108">
        <v>1.2813185210164184</v>
      </c>
      <c r="AZ108">
        <v>-59264.632303923048</v>
      </c>
      <c r="BA108">
        <v>-0.10833164296699072</v>
      </c>
      <c r="BE108" s="111">
        <f t="shared" si="25"/>
        <v>66101.804459480714</v>
      </c>
      <c r="BF108" s="111">
        <f t="shared" si="26"/>
        <v>17670.336452256728</v>
      </c>
      <c r="BG108" s="111">
        <f t="shared" si="27"/>
        <v>48431.468007223979</v>
      </c>
      <c r="BH108">
        <f t="shared" si="28"/>
        <v>1</v>
      </c>
      <c r="BI108">
        <f t="shared" si="29"/>
        <v>0</v>
      </c>
      <c r="BJ108">
        <f t="shared" si="30"/>
        <v>1</v>
      </c>
    </row>
    <row r="109" spans="6:62" x14ac:dyDescent="0.3">
      <c r="F109" s="110">
        <f t="shared" si="49"/>
        <v>1.6730769230769231</v>
      </c>
      <c r="G109" s="6">
        <v>88</v>
      </c>
      <c r="H109" s="219">
        <f t="shared" si="46"/>
        <v>0.37114640069100763</v>
      </c>
      <c r="I109" s="2">
        <f t="array" ref="I109:K109">MMULT($I108:$K108,$K$4:$M$6)</f>
        <v>0.19951365982325192</v>
      </c>
      <c r="J109" s="2">
        <v>0.17163274086775571</v>
      </c>
      <c r="K109" s="2">
        <v>0.62885359930899221</v>
      </c>
      <c r="L109" s="79">
        <f t="shared" si="31"/>
        <v>0.96618357487922713</v>
      </c>
      <c r="M109" s="80">
        <f t="shared" si="32"/>
        <v>144.29560392337706</v>
      </c>
      <c r="N109" s="80">
        <f t="shared" si="33"/>
        <v>124.13109968749616</v>
      </c>
      <c r="O109" s="80">
        <f t="shared" si="34"/>
        <v>0</v>
      </c>
      <c r="P109" s="81">
        <f t="shared" si="35"/>
        <v>3.2992782839593874E-3</v>
      </c>
      <c r="Q109" s="81">
        <f t="shared" si="36"/>
        <v>2.2004197547148166E-3</v>
      </c>
      <c r="R109" s="81">
        <f t="shared" si="37"/>
        <v>0</v>
      </c>
      <c r="U109" s="110">
        <f t="shared" si="50"/>
        <v>1.6730769230769231</v>
      </c>
      <c r="V109" s="6">
        <v>88</v>
      </c>
      <c r="W109" s="2">
        <f t="array" ref="W109:Y109">MMULT($W108:$Y108,$W$4:$Y$6)</f>
        <v>0.21248264633774602</v>
      </c>
      <c r="X109" s="2">
        <v>0.17922092307542764</v>
      </c>
      <c r="Y109" s="2">
        <v>0.60829643058682614</v>
      </c>
      <c r="Z109" s="79">
        <v>0.96618357487922713</v>
      </c>
      <c r="AA109" s="80">
        <f t="shared" si="38"/>
        <v>244.85391558850523</v>
      </c>
      <c r="AB109" s="80">
        <f t="shared" si="39"/>
        <v>206.52484109526671</v>
      </c>
      <c r="AC109" s="80">
        <f t="shared" si="40"/>
        <v>0</v>
      </c>
      <c r="AD109" s="81">
        <f t="shared" si="41"/>
        <v>3.5137412716572647E-3</v>
      </c>
      <c r="AE109" s="81">
        <f t="shared" si="42"/>
        <v>2.2977041419926618E-3</v>
      </c>
      <c r="AF109" s="81">
        <f t="shared" si="43"/>
        <v>0</v>
      </c>
      <c r="AG109" s="25">
        <f t="shared" si="47"/>
        <v>182.95205307289871</v>
      </c>
      <c r="AH109" s="25">
        <f t="shared" si="48"/>
        <v>3.1174737497572345E-4</v>
      </c>
      <c r="AI109">
        <f t="shared" si="44"/>
        <v>-151.77731557532636</v>
      </c>
      <c r="AJ109">
        <f t="shared" si="45"/>
        <v>-7.5888657787663181E-4</v>
      </c>
      <c r="AK109">
        <f>$AJ$109</f>
        <v>-7.5888657787663181E-4</v>
      </c>
      <c r="AV109">
        <v>53975.937885011881</v>
      </c>
      <c r="AW109">
        <v>1.0922461093126061</v>
      </c>
      <c r="AX109">
        <v>77915.624388106444</v>
      </c>
      <c r="AY109">
        <v>1.1958716842536714</v>
      </c>
      <c r="AZ109">
        <v>-23939.686503094563</v>
      </c>
      <c r="BA109">
        <v>-0.10362557494106528</v>
      </c>
      <c r="BE109" s="111">
        <f t="shared" si="25"/>
        <v>55248.673046248732</v>
      </c>
      <c r="BF109" s="111">
        <f t="shared" si="26"/>
        <v>41671.544037260697</v>
      </c>
      <c r="BG109" s="111">
        <f t="shared" si="27"/>
        <v>13577.129008988035</v>
      </c>
      <c r="BH109">
        <f t="shared" si="28"/>
        <v>1</v>
      </c>
      <c r="BI109">
        <f t="shared" si="29"/>
        <v>0</v>
      </c>
      <c r="BJ109">
        <f t="shared" si="30"/>
        <v>1</v>
      </c>
    </row>
    <row r="110" spans="6:62" x14ac:dyDescent="0.3">
      <c r="F110" s="110">
        <f t="shared" si="49"/>
        <v>1.6923076923076923</v>
      </c>
      <c r="G110" s="6">
        <v>89</v>
      </c>
      <c r="H110" s="219">
        <f t="shared" si="46"/>
        <v>0.36581262754451427</v>
      </c>
      <c r="I110" s="2">
        <f t="array" ref="I110:K110">MMULT($I109:$K109,$K$4:$M$6)</f>
        <v>0.19585124819372318</v>
      </c>
      <c r="J110" s="2">
        <v>0.16996137935079111</v>
      </c>
      <c r="K110" s="2">
        <v>0.63418737245548551</v>
      </c>
      <c r="L110" s="79">
        <f t="shared" si="31"/>
        <v>0.96618357487922713</v>
      </c>
      <c r="M110" s="80">
        <f t="shared" si="32"/>
        <v>141.64681336754734</v>
      </c>
      <c r="N110" s="80">
        <f t="shared" si="33"/>
        <v>122.92230967442966</v>
      </c>
      <c r="O110" s="80">
        <f t="shared" si="34"/>
        <v>0</v>
      </c>
      <c r="P110" s="81">
        <f t="shared" si="35"/>
        <v>3.2387144350132595E-3</v>
      </c>
      <c r="Q110" s="81">
        <f t="shared" si="36"/>
        <v>2.1789920429588602E-3</v>
      </c>
      <c r="R110" s="81">
        <f t="shared" si="37"/>
        <v>0</v>
      </c>
      <c r="U110" s="110">
        <f t="shared" si="50"/>
        <v>1.6923076923076923</v>
      </c>
      <c r="V110" s="6">
        <v>89</v>
      </c>
      <c r="W110" s="2">
        <f t="array" ref="W110:Y110">MMULT($W109:$Y109,$W$4:$Y$6)</f>
        <v>0.2087332102199338</v>
      </c>
      <c r="X110" s="2">
        <v>0.17887007074635922</v>
      </c>
      <c r="Y110" s="2">
        <v>0.61239671903370685</v>
      </c>
      <c r="Z110" s="79">
        <v>0.96618357487922713</v>
      </c>
      <c r="AA110" s="80">
        <f t="shared" si="38"/>
        <v>240.53326102909239</v>
      </c>
      <c r="AB110" s="80">
        <f t="shared" si="39"/>
        <v>206.12053717658716</v>
      </c>
      <c r="AC110" s="80">
        <f t="shared" si="40"/>
        <v>0</v>
      </c>
      <c r="AD110" s="81">
        <f t="shared" si="41"/>
        <v>3.4517383332542009E-3</v>
      </c>
      <c r="AE110" s="81">
        <f t="shared" si="42"/>
        <v>2.2932060352097335E-3</v>
      </c>
      <c r="AF110" s="81">
        <f t="shared" si="43"/>
        <v>0</v>
      </c>
      <c r="AG110" s="25">
        <f t="shared" si="47"/>
        <v>182.08467516370257</v>
      </c>
      <c r="AH110" s="25">
        <f t="shared" si="48"/>
        <v>3.2723789049181502E-4</v>
      </c>
      <c r="AI110">
        <f t="shared" si="44"/>
        <v>-149.36088611452107</v>
      </c>
      <c r="AJ110">
        <f t="shared" si="45"/>
        <v>-7.4680443057260535E-4</v>
      </c>
      <c r="AK110">
        <f>$AJ$110</f>
        <v>-7.4680443057260535E-4</v>
      </c>
      <c r="AV110">
        <v>47575.616299264424</v>
      </c>
      <c r="AW110">
        <v>1.1996749864599534</v>
      </c>
      <c r="AX110">
        <v>76773.011850605442</v>
      </c>
      <c r="AY110">
        <v>1.3112367670451741</v>
      </c>
      <c r="AZ110">
        <v>-29197.395551341018</v>
      </c>
      <c r="BA110">
        <v>-0.1115617805852207</v>
      </c>
      <c r="BE110" s="111">
        <f t="shared" si="25"/>
        <v>72391.882346730912</v>
      </c>
      <c r="BF110" s="111">
        <f t="shared" si="26"/>
        <v>54350.664853911978</v>
      </c>
      <c r="BG110" s="111">
        <f t="shared" si="27"/>
        <v>18041.217492818949</v>
      </c>
      <c r="BH110">
        <f t="shared" si="28"/>
        <v>1</v>
      </c>
      <c r="BI110">
        <f t="shared" si="29"/>
        <v>0</v>
      </c>
      <c r="BJ110">
        <f t="shared" si="30"/>
        <v>1</v>
      </c>
    </row>
    <row r="111" spans="6:62" x14ac:dyDescent="0.3">
      <c r="F111" s="110">
        <f t="shared" si="49"/>
        <v>1.7115384615384615</v>
      </c>
      <c r="G111" s="6">
        <v>90</v>
      </c>
      <c r="H111" s="219">
        <f t="shared" si="46"/>
        <v>0.36054110387281124</v>
      </c>
      <c r="I111" s="2">
        <f t="array" ref="I111:K111">MMULT($I110:$K110,$K$4:$M$6)</f>
        <v>0.19225606634162418</v>
      </c>
      <c r="J111" s="2">
        <v>0.16828503753118704</v>
      </c>
      <c r="K111" s="2">
        <v>0.63945889612718865</v>
      </c>
      <c r="L111" s="79">
        <f t="shared" si="31"/>
        <v>0.96618357487922713</v>
      </c>
      <c r="M111" s="80">
        <f t="shared" si="32"/>
        <v>139.04664585509448</v>
      </c>
      <c r="N111" s="80">
        <f t="shared" si="33"/>
        <v>121.70991772364258</v>
      </c>
      <c r="O111" s="80">
        <f t="shared" si="34"/>
        <v>0</v>
      </c>
      <c r="P111" s="81">
        <f t="shared" si="35"/>
        <v>3.1792623382394187E-3</v>
      </c>
      <c r="Q111" s="81">
        <f t="shared" si="36"/>
        <v>2.1575004811690644E-3</v>
      </c>
      <c r="R111" s="81">
        <f t="shared" si="37"/>
        <v>0</v>
      </c>
      <c r="U111" s="110">
        <f t="shared" si="50"/>
        <v>1.7115384615384615</v>
      </c>
      <c r="V111" s="6">
        <v>90</v>
      </c>
      <c r="W111" s="2">
        <f t="array" ref="W111:Y111">MMULT($W110:$Y110,$W$4:$Y$6)</f>
        <v>0.20504993607555261</v>
      </c>
      <c r="X111" s="2">
        <v>0.17849776389797734</v>
      </c>
      <c r="Y111" s="2">
        <v>0.61645230002646989</v>
      </c>
      <c r="Z111" s="79">
        <v>0.96618357487922713</v>
      </c>
      <c r="AA111" s="80">
        <f t="shared" si="38"/>
        <v>236.28884807593244</v>
      </c>
      <c r="AB111" s="80">
        <f t="shared" si="39"/>
        <v>205.69151018921701</v>
      </c>
      <c r="AC111" s="80">
        <f t="shared" si="40"/>
        <v>0</v>
      </c>
      <c r="AD111" s="81">
        <f t="shared" si="41"/>
        <v>3.3908294891720893E-3</v>
      </c>
      <c r="AE111" s="81">
        <f t="shared" si="42"/>
        <v>2.2884328704868887E-3</v>
      </c>
      <c r="AF111" s="81">
        <f t="shared" si="43"/>
        <v>0</v>
      </c>
      <c r="AG111" s="25">
        <f t="shared" si="47"/>
        <v>181.22379468641236</v>
      </c>
      <c r="AH111" s="25">
        <f t="shared" si="48"/>
        <v>3.4249954025049496E-4</v>
      </c>
      <c r="AI111">
        <f t="shared" si="44"/>
        <v>-146.97384066136286</v>
      </c>
      <c r="AJ111">
        <f t="shared" si="45"/>
        <v>-7.3486920330681428E-4</v>
      </c>
      <c r="AK111">
        <f>$AJ$111</f>
        <v>-7.3486920330681428E-4</v>
      </c>
      <c r="AV111">
        <v>47655.955465342675</v>
      </c>
      <c r="AW111">
        <v>1.0694156867311915</v>
      </c>
      <c r="AX111">
        <v>78760.473942048062</v>
      </c>
      <c r="AY111">
        <v>1.1692751924607316</v>
      </c>
      <c r="AZ111">
        <v>-31104.518476705387</v>
      </c>
      <c r="BA111">
        <v>-9.9859505729540166E-2</v>
      </c>
      <c r="BE111" s="111">
        <f t="shared" si="25"/>
        <v>59285.613207776478</v>
      </c>
      <c r="BF111" s="111">
        <f t="shared" si="26"/>
        <v>38167.045304025101</v>
      </c>
      <c r="BG111" s="111">
        <f t="shared" si="27"/>
        <v>21118.567903751369</v>
      </c>
      <c r="BH111">
        <f t="shared" si="28"/>
        <v>1</v>
      </c>
      <c r="BI111">
        <f t="shared" si="29"/>
        <v>0</v>
      </c>
      <c r="BJ111">
        <f t="shared" si="30"/>
        <v>1</v>
      </c>
    </row>
    <row r="112" spans="6:62" x14ac:dyDescent="0.3">
      <c r="F112" s="110">
        <f t="shared" si="49"/>
        <v>1.7307692307692308</v>
      </c>
      <c r="G112" s="6">
        <v>91</v>
      </c>
      <c r="H112" s="219">
        <f t="shared" si="46"/>
        <v>0.35533154667808131</v>
      </c>
      <c r="I112" s="2">
        <f t="array" ref="I112:K112">MMULT($I111:$K111,$K$4:$M$6)</f>
        <v>0.18872688015035893</v>
      </c>
      <c r="J112" s="2">
        <v>0.16660466652772235</v>
      </c>
      <c r="K112" s="2">
        <v>0.64466845332191858</v>
      </c>
      <c r="L112" s="79">
        <f t="shared" si="31"/>
        <v>0.96618357487922713</v>
      </c>
      <c r="M112" s="80">
        <f t="shared" si="32"/>
        <v>136.49420882758568</v>
      </c>
      <c r="N112" s="80">
        <f t="shared" si="33"/>
        <v>120.49461171915611</v>
      </c>
      <c r="O112" s="80">
        <f t="shared" si="34"/>
        <v>0</v>
      </c>
      <c r="P112" s="81">
        <f t="shared" si="35"/>
        <v>3.1209015855410529E-3</v>
      </c>
      <c r="Q112" s="81">
        <f t="shared" si="36"/>
        <v>2.1359572631759272E-3</v>
      </c>
      <c r="R112" s="81">
        <f t="shared" si="37"/>
        <v>0</v>
      </c>
      <c r="U112" s="110">
        <f t="shared" si="50"/>
        <v>1.7307692307692308</v>
      </c>
      <c r="V112" s="6">
        <v>91</v>
      </c>
      <c r="W112" s="2">
        <f t="array" ref="W112:Y112">MMULT($W111:$Y111,$W$4:$Y$6)</f>
        <v>0.20143165642058866</v>
      </c>
      <c r="X112" s="2">
        <v>0.1781046529391643</v>
      </c>
      <c r="Y112" s="2">
        <v>0.62046369064024687</v>
      </c>
      <c r="Z112" s="79">
        <v>0.96618357487922713</v>
      </c>
      <c r="AA112" s="80">
        <f t="shared" si="38"/>
        <v>232.11933138136007</v>
      </c>
      <c r="AB112" s="80">
        <f t="shared" si="39"/>
        <v>205.23850963041784</v>
      </c>
      <c r="AC112" s="80">
        <f t="shared" si="40"/>
        <v>0</v>
      </c>
      <c r="AD112" s="81">
        <f t="shared" si="41"/>
        <v>3.3309954331907084E-3</v>
      </c>
      <c r="AE112" s="81">
        <f t="shared" si="42"/>
        <v>2.2833929863995423E-3</v>
      </c>
      <c r="AF112" s="81">
        <f t="shared" si="43"/>
        <v>0</v>
      </c>
      <c r="AG112" s="25">
        <f t="shared" si="47"/>
        <v>180.3690204650361</v>
      </c>
      <c r="AH112" s="25">
        <f t="shared" si="48"/>
        <v>3.5752957087327106E-4</v>
      </c>
      <c r="AI112">
        <f t="shared" si="44"/>
        <v>-144.616063377709</v>
      </c>
      <c r="AJ112">
        <f t="shared" si="45"/>
        <v>-7.23080316888545E-4</v>
      </c>
      <c r="AK112">
        <f>$AJ$112</f>
        <v>-7.23080316888545E-4</v>
      </c>
      <c r="AV112">
        <v>50261.135228353211</v>
      </c>
      <c r="AW112">
        <v>1.1016737044066094</v>
      </c>
      <c r="AX112">
        <v>86446.001577450457</v>
      </c>
      <c r="AY112">
        <v>1.1996803002140188</v>
      </c>
      <c r="AZ112">
        <v>-36184.866349097247</v>
      </c>
      <c r="BA112">
        <v>-9.8006595807409447E-2</v>
      </c>
      <c r="BE112" s="111">
        <f t="shared" si="25"/>
        <v>59906.235212307722</v>
      </c>
      <c r="BF112" s="111">
        <f t="shared" si="26"/>
        <v>33522.028443951422</v>
      </c>
      <c r="BG112" s="111">
        <f t="shared" si="27"/>
        <v>26384.2067683563</v>
      </c>
      <c r="BH112">
        <f t="shared" si="28"/>
        <v>1</v>
      </c>
      <c r="BI112">
        <f t="shared" si="29"/>
        <v>0</v>
      </c>
      <c r="BJ112">
        <f t="shared" si="30"/>
        <v>1</v>
      </c>
    </row>
    <row r="113" spans="6:62" x14ac:dyDescent="0.3">
      <c r="F113" s="110">
        <f t="shared" si="49"/>
        <v>1.75</v>
      </c>
      <c r="G113" s="6">
        <v>92</v>
      </c>
      <c r="H113" s="219">
        <f t="shared" si="46"/>
        <v>0.35018365743227359</v>
      </c>
      <c r="I113" s="2">
        <f t="array" ref="I113:K113">MMULT($I112:$K112,$K$4:$M$6)</f>
        <v>0.18526247815763486</v>
      </c>
      <c r="J113" s="2">
        <v>0.16492117927463873</v>
      </c>
      <c r="K113" s="2">
        <v>0.64981634256772625</v>
      </c>
      <c r="L113" s="79">
        <f t="shared" si="31"/>
        <v>0.96618357487922713</v>
      </c>
      <c r="M113" s="80">
        <f t="shared" si="32"/>
        <v>133.98862611101217</v>
      </c>
      <c r="N113" s="80">
        <f t="shared" si="33"/>
        <v>119.2770519285322</v>
      </c>
      <c r="O113" s="80">
        <f t="shared" si="34"/>
        <v>0</v>
      </c>
      <c r="P113" s="81">
        <f t="shared" si="35"/>
        <v>3.0636121434465821E-3</v>
      </c>
      <c r="Q113" s="81">
        <f t="shared" si="36"/>
        <v>2.1143740932645988E-3</v>
      </c>
      <c r="R113" s="81">
        <f t="shared" si="37"/>
        <v>0</v>
      </c>
      <c r="U113" s="110">
        <f t="shared" si="50"/>
        <v>1.75</v>
      </c>
      <c r="V113" s="6">
        <v>92</v>
      </c>
      <c r="W113" s="2">
        <f t="array" ref="W113:Y113">MMULT($W112:$Y112,$W$4:$Y$6)</f>
        <v>0.19787722437227162</v>
      </c>
      <c r="X113" s="2">
        <v>0.17769137412905761</v>
      </c>
      <c r="Y113" s="2">
        <v>0.6244314014986706</v>
      </c>
      <c r="Z113" s="79">
        <v>0.96618357487922713</v>
      </c>
      <c r="AA113" s="80">
        <f t="shared" si="38"/>
        <v>228.02338933750812</v>
      </c>
      <c r="AB113" s="80">
        <f t="shared" si="39"/>
        <v>204.76226869202358</v>
      </c>
      <c r="AC113" s="80">
        <f t="shared" si="40"/>
        <v>0</v>
      </c>
      <c r="AD113" s="81">
        <f t="shared" si="41"/>
        <v>3.2722171997644329E-3</v>
      </c>
      <c r="AE113" s="81">
        <f t="shared" si="42"/>
        <v>2.2780945401161233E-3</v>
      </c>
      <c r="AF113" s="81">
        <f t="shared" si="43"/>
        <v>0</v>
      </c>
      <c r="AG113" s="25">
        <f t="shared" si="47"/>
        <v>179.51997998998735</v>
      </c>
      <c r="AH113" s="25">
        <f t="shared" si="48"/>
        <v>3.723255031693757E-4</v>
      </c>
      <c r="AI113">
        <f t="shared" si="44"/>
        <v>-142.28742967304979</v>
      </c>
      <c r="AJ113">
        <f t="shared" si="45"/>
        <v>-7.1143714836524889E-4</v>
      </c>
      <c r="AK113">
        <f>$AJ$113</f>
        <v>-7.1143714836524889E-4</v>
      </c>
      <c r="AV113">
        <v>47635.862976797551</v>
      </c>
      <c r="AW113">
        <v>1.1583024636697012</v>
      </c>
      <c r="AX113">
        <v>79968.794255307133</v>
      </c>
      <c r="AY113">
        <v>1.2656702031692133</v>
      </c>
      <c r="AZ113">
        <v>-32332.931278509583</v>
      </c>
      <c r="BA113">
        <v>-0.10736773949951206</v>
      </c>
      <c r="BE113" s="111">
        <f t="shared" si="25"/>
        <v>68194.383390172574</v>
      </c>
      <c r="BF113" s="111">
        <f t="shared" si="26"/>
        <v>46598.226061614201</v>
      </c>
      <c r="BG113" s="111">
        <f t="shared" si="27"/>
        <v>21596.157328558376</v>
      </c>
      <c r="BH113">
        <f t="shared" si="28"/>
        <v>1</v>
      </c>
      <c r="BI113">
        <f t="shared" si="29"/>
        <v>0</v>
      </c>
      <c r="BJ113">
        <f t="shared" si="30"/>
        <v>1</v>
      </c>
    </row>
    <row r="114" spans="6:62" x14ac:dyDescent="0.3">
      <c r="F114" s="110">
        <f t="shared" si="49"/>
        <v>1.7692307692307692</v>
      </c>
      <c r="G114" s="6">
        <v>93</v>
      </c>
      <c r="H114" s="219">
        <f t="shared" si="46"/>
        <v>0.34509712286181837</v>
      </c>
      <c r="I114" s="2">
        <f t="array" ref="I114:K114">MMULT($I113:$K113,$K$4:$M$6)</f>
        <v>0.1818616711396045</v>
      </c>
      <c r="J114" s="2">
        <v>0.16323545172221388</v>
      </c>
      <c r="K114" s="2">
        <v>0.65490287713818141</v>
      </c>
      <c r="L114" s="79">
        <f t="shared" si="31"/>
        <v>0.96618357487922713</v>
      </c>
      <c r="M114" s="80">
        <f t="shared" si="32"/>
        <v>131.52903761502509</v>
      </c>
      <c r="N114" s="80">
        <f t="shared" si="33"/>
        <v>118.05787187117217</v>
      </c>
      <c r="O114" s="80">
        <f t="shared" si="34"/>
        <v>0</v>
      </c>
      <c r="P114" s="81">
        <f t="shared" si="35"/>
        <v>3.0073743462327765E-3</v>
      </c>
      <c r="Q114" s="81">
        <f t="shared" si="36"/>
        <v>2.0927622015668446E-3</v>
      </c>
      <c r="R114" s="81">
        <f t="shared" si="37"/>
        <v>0</v>
      </c>
      <c r="U114" s="110">
        <f t="shared" si="50"/>
        <v>1.7692307692307692</v>
      </c>
      <c r="V114" s="6">
        <v>93</v>
      </c>
      <c r="W114" s="2">
        <f t="array" ref="W114:Y114">MMULT($W113:$Y113,$W$4:$Y$6)</f>
        <v>0.19438551328554823</v>
      </c>
      <c r="X114" s="2">
        <v>0.17725854985301384</v>
      </c>
      <c r="Y114" s="2">
        <v>0.62835593686143776</v>
      </c>
      <c r="Z114" s="79">
        <v>0.96618357487922713</v>
      </c>
      <c r="AA114" s="80">
        <f t="shared" si="38"/>
        <v>223.9997236573987</v>
      </c>
      <c r="AB114" s="80">
        <f t="shared" si="39"/>
        <v>204.26350457844691</v>
      </c>
      <c r="AC114" s="80">
        <f t="shared" si="40"/>
        <v>0</v>
      </c>
      <c r="AD114" s="81">
        <f t="shared" si="41"/>
        <v>3.2144761580107386E-3</v>
      </c>
      <c r="AE114" s="81">
        <f t="shared" si="42"/>
        <v>2.2725455109360751E-3</v>
      </c>
      <c r="AF114" s="81">
        <f t="shared" si="43"/>
        <v>0</v>
      </c>
      <c r="AG114" s="25">
        <f t="shared" si="47"/>
        <v>178.67631874964837</v>
      </c>
      <c r="AH114" s="25">
        <f t="shared" si="48"/>
        <v>3.8688512114719211E-4</v>
      </c>
      <c r="AI114">
        <f t="shared" si="44"/>
        <v>-139.98780663492917</v>
      </c>
      <c r="AJ114">
        <f t="shared" si="45"/>
        <v>-6.9993903317464576E-4</v>
      </c>
      <c r="AK114">
        <f>$AJ$114</f>
        <v>-6.9993903317464576E-4</v>
      </c>
      <c r="AV114">
        <v>47891.663977836717</v>
      </c>
      <c r="AW114">
        <v>1.1516807064488619</v>
      </c>
      <c r="AX114">
        <v>78839.935229318755</v>
      </c>
      <c r="AY114">
        <v>1.2597127169690419</v>
      </c>
      <c r="AZ114">
        <v>-30948.271251482038</v>
      </c>
      <c r="BA114">
        <v>-0.10803201052017997</v>
      </c>
      <c r="BE114" s="111">
        <f t="shared" si="25"/>
        <v>67276.406667049479</v>
      </c>
      <c r="BF114" s="111">
        <f t="shared" si="26"/>
        <v>47131.336467585425</v>
      </c>
      <c r="BG114" s="111">
        <f t="shared" si="27"/>
        <v>20145.07019946404</v>
      </c>
      <c r="BH114">
        <f t="shared" si="28"/>
        <v>1</v>
      </c>
      <c r="BI114">
        <f t="shared" si="29"/>
        <v>0</v>
      </c>
      <c r="BJ114">
        <f t="shared" si="30"/>
        <v>1</v>
      </c>
    </row>
    <row r="115" spans="6:62" x14ac:dyDescent="0.3">
      <c r="F115" s="110">
        <f t="shared" si="49"/>
        <v>1.7884615384615385</v>
      </c>
      <c r="G115" s="6">
        <v>94</v>
      </c>
      <c r="H115" s="219">
        <f t="shared" si="46"/>
        <v>0.3400716157058925</v>
      </c>
      <c r="I115" s="2">
        <f t="array" ref="I115:K115">MMULT($I114:$K114,$K$4:$M$6)</f>
        <v>0.17852329170264128</v>
      </c>
      <c r="J115" s="2">
        <v>0.1615483240032512</v>
      </c>
      <c r="K115" s="2">
        <v>0.65992838429410727</v>
      </c>
      <c r="L115" s="79">
        <f t="shared" si="31"/>
        <v>0.96618357487922713</v>
      </c>
      <c r="M115" s="80">
        <f t="shared" si="32"/>
        <v>129.1145990376929</v>
      </c>
      <c r="N115" s="80">
        <f t="shared" si="33"/>
        <v>116.83767916196491</v>
      </c>
      <c r="O115" s="80">
        <f t="shared" si="34"/>
        <v>0</v>
      </c>
      <c r="P115" s="81">
        <f t="shared" si="35"/>
        <v>2.9521688891741131E-3</v>
      </c>
      <c r="Q115" s="81">
        <f t="shared" si="36"/>
        <v>2.0711323590160407E-3</v>
      </c>
      <c r="R115" s="81">
        <f t="shared" si="37"/>
        <v>0</v>
      </c>
      <c r="U115" s="110">
        <f t="shared" si="50"/>
        <v>1.7884615384615385</v>
      </c>
      <c r="V115" s="6">
        <v>94</v>
      </c>
      <c r="W115" s="2">
        <f t="array" ref="W115:Y115">MMULT($W114:$Y114,$W$4:$Y$6)</f>
        <v>0.19095541639597072</v>
      </c>
      <c r="X115" s="2">
        <v>0.17680678889344456</v>
      </c>
      <c r="Y115" s="2">
        <v>0.63223779471058461</v>
      </c>
      <c r="Z115" s="79">
        <v>0.96618357487922713</v>
      </c>
      <c r="AA115" s="80">
        <f t="shared" si="38"/>
        <v>220.04705896342639</v>
      </c>
      <c r="AB115" s="80">
        <f t="shared" si="39"/>
        <v>203.74291881877627</v>
      </c>
      <c r="AC115" s="80">
        <f t="shared" si="40"/>
        <v>0</v>
      </c>
      <c r="AD115" s="81">
        <f t="shared" si="41"/>
        <v>3.1577540058047929E-3</v>
      </c>
      <c r="AE115" s="81">
        <f t="shared" si="42"/>
        <v>2.2667537037621096E-3</v>
      </c>
      <c r="AF115" s="81">
        <f t="shared" si="43"/>
        <v>0</v>
      </c>
      <c r="AG115" s="25">
        <f t="shared" si="47"/>
        <v>177.83769958254481</v>
      </c>
      <c r="AH115" s="25">
        <f t="shared" si="48"/>
        <v>4.0120646137674874E-4</v>
      </c>
      <c r="AI115">
        <f t="shared" si="44"/>
        <v>-137.71705344486995</v>
      </c>
      <c r="AJ115">
        <f t="shared" si="45"/>
        <v>-6.8858526722434966E-4</v>
      </c>
      <c r="AK115">
        <f>$AJ$115</f>
        <v>-6.8858526722434966E-4</v>
      </c>
      <c r="AV115">
        <v>48820.535036211673</v>
      </c>
      <c r="AW115">
        <v>1.1508401266079389</v>
      </c>
      <c r="AX115">
        <v>77663.126375505075</v>
      </c>
      <c r="AY115">
        <v>1.2573644278001783</v>
      </c>
      <c r="AZ115">
        <v>-28842.591339293402</v>
      </c>
      <c r="BA115">
        <v>-0.10652430119223943</v>
      </c>
      <c r="BE115" s="111">
        <f t="shared" si="25"/>
        <v>66263.477624582214</v>
      </c>
      <c r="BF115" s="111">
        <f t="shared" si="26"/>
        <v>48073.316404512763</v>
      </c>
      <c r="BG115" s="111">
        <f t="shared" si="27"/>
        <v>18190.161220069458</v>
      </c>
      <c r="BH115">
        <f t="shared" si="28"/>
        <v>1</v>
      </c>
      <c r="BI115">
        <f t="shared" si="29"/>
        <v>0</v>
      </c>
      <c r="BJ115">
        <f t="shared" si="30"/>
        <v>1</v>
      </c>
    </row>
    <row r="116" spans="6:62" x14ac:dyDescent="0.3">
      <c r="F116" s="110">
        <f t="shared" si="49"/>
        <v>1.8076923076923077</v>
      </c>
      <c r="G116" s="6">
        <v>95</v>
      </c>
      <c r="H116" s="219">
        <f t="shared" si="46"/>
        <v>0.33510679544901079</v>
      </c>
      <c r="I116" s="2">
        <f t="array" ref="I116:K116">MMULT($I115:$K115,$K$4:$M$6)</f>
        <v>0.17524619388260868</v>
      </c>
      <c r="J116" s="2">
        <v>0.15986060156640214</v>
      </c>
      <c r="K116" s="2">
        <v>0.66489320455098888</v>
      </c>
      <c r="L116" s="79">
        <f t="shared" si="31"/>
        <v>0.96618357487922713</v>
      </c>
      <c r="M116" s="80">
        <f t="shared" si="32"/>
        <v>126.74448157567799</v>
      </c>
      <c r="N116" s="80">
        <f t="shared" si="33"/>
        <v>115.61705633094716</v>
      </c>
      <c r="O116" s="80">
        <f t="shared" si="34"/>
        <v>0</v>
      </c>
      <c r="P116" s="81">
        <f t="shared" si="35"/>
        <v>2.8979768219160487E-3</v>
      </c>
      <c r="Q116" s="81">
        <f t="shared" si="36"/>
        <v>2.0494948918769506E-3</v>
      </c>
      <c r="R116" s="81">
        <f t="shared" si="37"/>
        <v>0</v>
      </c>
      <c r="U116" s="110">
        <f t="shared" si="50"/>
        <v>1.8076923076923077</v>
      </c>
      <c r="V116" s="6">
        <v>95</v>
      </c>
      <c r="W116" s="2">
        <f t="array" ref="W116:Y116">MMULT($W115:$Y115,$W$4:$Y$6)</f>
        <v>0.18758584646888657</v>
      </c>
      <c r="X116" s="2">
        <v>0.17633668669561714</v>
      </c>
      <c r="Y116" s="2">
        <v>0.63607746683549615</v>
      </c>
      <c r="Z116" s="79">
        <v>0.96618357487922713</v>
      </c>
      <c r="AA116" s="80">
        <f t="shared" si="38"/>
        <v>216.16414238310301</v>
      </c>
      <c r="AB116" s="80">
        <f t="shared" si="39"/>
        <v>203.20119757307114</v>
      </c>
      <c r="AC116" s="80">
        <f t="shared" si="40"/>
        <v>0</v>
      </c>
      <c r="AD116" s="81">
        <f t="shared" si="41"/>
        <v>3.1020327639782433E-3</v>
      </c>
      <c r="AE116" s="81">
        <f t="shared" si="42"/>
        <v>2.2607267525079117E-3</v>
      </c>
      <c r="AF116" s="81">
        <f t="shared" si="43"/>
        <v>0</v>
      </c>
      <c r="AG116" s="25">
        <f t="shared" si="47"/>
        <v>177.00380204954897</v>
      </c>
      <c r="AH116" s="25">
        <f t="shared" si="48"/>
        <v>4.1528780269315616E-4</v>
      </c>
      <c r="AI116">
        <f t="shared" si="44"/>
        <v>-135.47502178023336</v>
      </c>
      <c r="AJ116">
        <f t="shared" si="45"/>
        <v>-6.7737510890116676E-4</v>
      </c>
      <c r="AK116">
        <f>$AJ$116</f>
        <v>-6.7737510890116676E-4</v>
      </c>
      <c r="AV116">
        <v>47517.430052761105</v>
      </c>
      <c r="AW116">
        <v>1.0899783106881906</v>
      </c>
      <c r="AX116">
        <v>78738.183895122813</v>
      </c>
      <c r="AY116">
        <v>1.1942183416494083</v>
      </c>
      <c r="AZ116">
        <v>-31220.753842361708</v>
      </c>
      <c r="BA116">
        <v>-0.1042400309612177</v>
      </c>
      <c r="BE116" s="111">
        <f t="shared" si="25"/>
        <v>61480.401016057964</v>
      </c>
      <c r="BF116" s="111">
        <f t="shared" si="26"/>
        <v>40683.650269818027</v>
      </c>
      <c r="BG116" s="111">
        <f t="shared" si="27"/>
        <v>20796.750746239937</v>
      </c>
      <c r="BH116">
        <f t="shared" si="28"/>
        <v>1</v>
      </c>
      <c r="BI116">
        <f t="shared" si="29"/>
        <v>0</v>
      </c>
      <c r="BJ116">
        <f t="shared" si="30"/>
        <v>1</v>
      </c>
    </row>
    <row r="117" spans="6:62" x14ac:dyDescent="0.3">
      <c r="F117" s="110">
        <f t="shared" si="49"/>
        <v>1.8269230769230769</v>
      </c>
      <c r="G117" s="6">
        <v>96</v>
      </c>
      <c r="H117" s="219">
        <f t="shared" si="46"/>
        <v>0.33020230902869896</v>
      </c>
      <c r="I117" s="2">
        <f t="array" ref="I117:K117">MMULT($I116:$K116,$K$4:$M$6)</f>
        <v>0.17202925275148562</v>
      </c>
      <c r="J117" s="2">
        <v>0.15817305627721337</v>
      </c>
      <c r="K117" s="2">
        <v>0.66979769097130071</v>
      </c>
      <c r="L117" s="79">
        <f t="shared" si="31"/>
        <v>0.96618357487922713</v>
      </c>
      <c r="M117" s="80">
        <f t="shared" si="32"/>
        <v>124.41787163973386</v>
      </c>
      <c r="N117" s="80">
        <f t="shared" si="33"/>
        <v>114.39656161962132</v>
      </c>
      <c r="O117" s="80">
        <f t="shared" si="34"/>
        <v>0</v>
      </c>
      <c r="P117" s="81">
        <f t="shared" si="35"/>
        <v>2.8447795419699407E-3</v>
      </c>
      <c r="Q117" s="81">
        <f t="shared" si="36"/>
        <v>2.0278596958617097E-3</v>
      </c>
      <c r="R117" s="81">
        <f t="shared" si="37"/>
        <v>0</v>
      </c>
      <c r="U117" s="110">
        <f t="shared" si="50"/>
        <v>1.8269230769230769</v>
      </c>
      <c r="V117" s="6">
        <v>96</v>
      </c>
      <c r="W117" s="2">
        <f t="array" ref="W117:Y117">MMULT($W116:$Y116,$W$4:$Y$6)</f>
        <v>0.18427573545481887</v>
      </c>
      <c r="X117" s="2">
        <v>0.17584882562851198</v>
      </c>
      <c r="Y117" s="2">
        <v>0.63987543891666898</v>
      </c>
      <c r="Z117" s="79">
        <v>0.96618357487922713</v>
      </c>
      <c r="AA117" s="80">
        <f t="shared" si="38"/>
        <v>212.3497431519356</v>
      </c>
      <c r="AB117" s="80">
        <f t="shared" si="39"/>
        <v>202.63901193296005</v>
      </c>
      <c r="AC117" s="80">
        <f t="shared" si="40"/>
        <v>0</v>
      </c>
      <c r="AD117" s="81">
        <f t="shared" si="41"/>
        <v>3.0472947706203794E-3</v>
      </c>
      <c r="AE117" s="81">
        <f t="shared" si="42"/>
        <v>2.2544721234424611E-3</v>
      </c>
      <c r="AF117" s="81">
        <f t="shared" si="43"/>
        <v>0</v>
      </c>
      <c r="AG117" s="25">
        <f t="shared" si="47"/>
        <v>176.17432182554043</v>
      </c>
      <c r="AH117" s="25">
        <f t="shared" si="48"/>
        <v>4.2912765623119055E-4</v>
      </c>
      <c r="AI117">
        <f t="shared" si="44"/>
        <v>-133.26155620242139</v>
      </c>
      <c r="AJ117">
        <f t="shared" si="45"/>
        <v>-6.6630778101210686E-4</v>
      </c>
      <c r="AK117">
        <f>$AJ$117</f>
        <v>-6.6630778101210686E-4</v>
      </c>
      <c r="AV117">
        <v>54606.693071639529</v>
      </c>
      <c r="AW117">
        <v>1.111524492506754</v>
      </c>
      <c r="AX117">
        <v>78011.277423318665</v>
      </c>
      <c r="AY117">
        <v>1.2129730335713407</v>
      </c>
      <c r="AZ117">
        <v>-23404.584351679136</v>
      </c>
      <c r="BA117">
        <v>-0.10144854106458667</v>
      </c>
      <c r="BE117" s="111">
        <f t="shared" si="25"/>
        <v>56545.756179035874</v>
      </c>
      <c r="BF117" s="111">
        <f t="shared" si="26"/>
        <v>43286.025933815399</v>
      </c>
      <c r="BG117" s="111">
        <f t="shared" si="27"/>
        <v>13259.730245220468</v>
      </c>
      <c r="BH117">
        <f t="shared" si="28"/>
        <v>1</v>
      </c>
      <c r="BI117">
        <f t="shared" si="29"/>
        <v>0</v>
      </c>
      <c r="BJ117">
        <f t="shared" si="30"/>
        <v>1</v>
      </c>
    </row>
    <row r="118" spans="6:62" x14ac:dyDescent="0.3">
      <c r="F118" s="110">
        <f t="shared" si="49"/>
        <v>1.8461538461538463</v>
      </c>
      <c r="G118" s="6">
        <v>97</v>
      </c>
      <c r="H118" s="219">
        <f t="shared" si="46"/>
        <v>0.3253577915189807</v>
      </c>
      <c r="I118" s="2">
        <f t="array" ref="I118:K118">MMULT($I117:$K117,$K$4:$M$6)</f>
        <v>0.16887136403121289</v>
      </c>
      <c r="J118" s="2">
        <v>0.15648642748776778</v>
      </c>
      <c r="K118" s="2">
        <v>0.67464220848101908</v>
      </c>
      <c r="L118" s="79">
        <f t="shared" si="31"/>
        <v>0.96618357487922713</v>
      </c>
      <c r="M118" s="80">
        <f t="shared" si="32"/>
        <v>122.13397057542456</v>
      </c>
      <c r="N118" s="80">
        <f t="shared" si="33"/>
        <v>113.17672975455901</v>
      </c>
      <c r="O118" s="80">
        <f t="shared" si="34"/>
        <v>0</v>
      </c>
      <c r="P118" s="81">
        <f t="shared" si="35"/>
        <v>2.7925587883273779E-3</v>
      </c>
      <c r="Q118" s="81">
        <f t="shared" si="36"/>
        <v>2.0062362498431767E-3</v>
      </c>
      <c r="R118" s="81">
        <f t="shared" si="37"/>
        <v>0</v>
      </c>
      <c r="U118" s="110">
        <f t="shared" si="50"/>
        <v>1.8461538461538463</v>
      </c>
      <c r="V118" s="6">
        <v>97</v>
      </c>
      <c r="W118" s="2">
        <f t="array" ref="W118:Y118">MMULT($W117:$Y117,$W$4:$Y$6)</f>
        <v>0.18102403415092763</v>
      </c>
      <c r="X118" s="2">
        <v>0.17534377524082595</v>
      </c>
      <c r="Y118" s="2">
        <v>0.64363219060824628</v>
      </c>
      <c r="Z118" s="79">
        <v>0.96618357487922713</v>
      </c>
      <c r="AA118" s="80">
        <f t="shared" si="38"/>
        <v>208.60265222331242</v>
      </c>
      <c r="AB118" s="80">
        <f t="shared" si="39"/>
        <v>202.0570182166457</v>
      </c>
      <c r="AC118" s="80">
        <f t="shared" si="40"/>
        <v>0</v>
      </c>
      <c r="AD118" s="81">
        <f t="shared" si="41"/>
        <v>2.9935226754798515E-3</v>
      </c>
      <c r="AE118" s="81">
        <f t="shared" si="42"/>
        <v>2.2479971184721274E-3</v>
      </c>
      <c r="AF118" s="81">
        <f t="shared" si="43"/>
        <v>0</v>
      </c>
      <c r="AG118" s="25">
        <f t="shared" si="47"/>
        <v>175.34897010997457</v>
      </c>
      <c r="AH118" s="25">
        <f t="shared" si="48"/>
        <v>4.427247557814238E-4</v>
      </c>
      <c r="AI118">
        <f t="shared" si="44"/>
        <v>-131.0764945318322</v>
      </c>
      <c r="AJ118">
        <f t="shared" si="45"/>
        <v>-6.5538247265916098E-4</v>
      </c>
      <c r="AK118">
        <f>$AJ$118</f>
        <v>-6.5538247265916098E-4</v>
      </c>
      <c r="AV118">
        <v>48581.883766198742</v>
      </c>
      <c r="AW118">
        <v>1.11855284427959</v>
      </c>
      <c r="AX118">
        <v>103799.11927190176</v>
      </c>
      <c r="AY118">
        <v>1.2230150905546417</v>
      </c>
      <c r="AZ118">
        <v>-55217.235505703014</v>
      </c>
      <c r="BA118">
        <v>-0.10446224627505174</v>
      </c>
      <c r="BE118" s="111">
        <f t="shared" si="25"/>
        <v>63273.400661760264</v>
      </c>
      <c r="BF118" s="111">
        <f t="shared" si="26"/>
        <v>18502.389783562423</v>
      </c>
      <c r="BG118" s="111">
        <f t="shared" si="27"/>
        <v>44771.010878197842</v>
      </c>
      <c r="BH118">
        <f t="shared" si="28"/>
        <v>1</v>
      </c>
      <c r="BI118">
        <f t="shared" si="29"/>
        <v>0</v>
      </c>
      <c r="BJ118">
        <f t="shared" si="30"/>
        <v>1</v>
      </c>
    </row>
    <row r="119" spans="6:62" x14ac:dyDescent="0.3">
      <c r="F119" s="110">
        <f t="shared" si="49"/>
        <v>1.8653846153846154</v>
      </c>
      <c r="G119" s="6">
        <v>98</v>
      </c>
      <c r="H119" s="219">
        <f t="shared" si="46"/>
        <v>0.32057286679039376</v>
      </c>
      <c r="I119" s="2">
        <f t="array" ref="I119:K119">MMULT($I118:$K118,$K$4:$M$6)</f>
        <v>0.16577144371462804</v>
      </c>
      <c r="J119" s="2">
        <v>0.15480142307576575</v>
      </c>
      <c r="K119" s="2">
        <v>0.6794271332096059</v>
      </c>
      <c r="L119" s="79">
        <f t="shared" si="31"/>
        <v>0.96618357487922713</v>
      </c>
      <c r="M119" s="80">
        <f t="shared" si="32"/>
        <v>119.89199438897084</v>
      </c>
      <c r="N119" s="80">
        <f t="shared" si="33"/>
        <v>111.95807269890285</v>
      </c>
      <c r="O119" s="80">
        <f t="shared" si="34"/>
        <v>0</v>
      </c>
      <c r="P119" s="81">
        <f t="shared" si="35"/>
        <v>2.7412966351917311E-3</v>
      </c>
      <c r="Q119" s="81">
        <f t="shared" si="36"/>
        <v>1.9846336291764835E-3</v>
      </c>
      <c r="R119" s="81">
        <f t="shared" si="37"/>
        <v>0</v>
      </c>
      <c r="U119" s="110">
        <f t="shared" si="50"/>
        <v>1.8653846153846154</v>
      </c>
      <c r="V119" s="6">
        <v>98</v>
      </c>
      <c r="W119" s="2">
        <f t="array" ref="W119:Y119">MMULT($W118:$Y118,$W$4:$Y$6)</f>
        <v>0.17782971186844487</v>
      </c>
      <c r="X119" s="2">
        <v>0.17482209251220993</v>
      </c>
      <c r="Y119" s="2">
        <v>0.64734819561934509</v>
      </c>
      <c r="Z119" s="79">
        <v>0.96618357487922713</v>
      </c>
      <c r="AA119" s="80">
        <f t="shared" si="38"/>
        <v>204.92168188527231</v>
      </c>
      <c r="AB119" s="80">
        <f t="shared" si="39"/>
        <v>201.45585825841789</v>
      </c>
      <c r="AC119" s="80">
        <f t="shared" si="40"/>
        <v>0</v>
      </c>
      <c r="AD119" s="81">
        <f t="shared" si="41"/>
        <v>2.9406994344651793E-3</v>
      </c>
      <c r="AE119" s="81">
        <f t="shared" si="42"/>
        <v>2.2413088783616655E-3</v>
      </c>
      <c r="AF119" s="81">
        <f t="shared" si="43"/>
        <v>0</v>
      </c>
      <c r="AG119" s="25">
        <f t="shared" si="47"/>
        <v>174.52747305581653</v>
      </c>
      <c r="AH119" s="25">
        <f t="shared" si="48"/>
        <v>4.5607804845862986E-4</v>
      </c>
      <c r="AI119">
        <f t="shared" si="44"/>
        <v>-128.91966820995356</v>
      </c>
      <c r="AJ119">
        <f t="shared" si="45"/>
        <v>-6.4459834104976777E-4</v>
      </c>
      <c r="AK119">
        <f>$AJ$119</f>
        <v>-6.4459834104976777E-4</v>
      </c>
      <c r="AV119">
        <v>51486.800863089418</v>
      </c>
      <c r="AW119">
        <v>1.1923313855581088</v>
      </c>
      <c r="AX119">
        <v>90984.533750685892</v>
      </c>
      <c r="AY119">
        <v>1.2994702007526686</v>
      </c>
      <c r="AZ119">
        <v>-39497.732887596474</v>
      </c>
      <c r="BA119">
        <v>-0.10713881519455981</v>
      </c>
      <c r="BE119" s="111">
        <f t="shared" si="25"/>
        <v>67746.337692721456</v>
      </c>
      <c r="BF119" s="111">
        <f t="shared" si="26"/>
        <v>38962.486324580968</v>
      </c>
      <c r="BG119" s="111">
        <f t="shared" si="27"/>
        <v>28783.851368140495</v>
      </c>
      <c r="BH119">
        <f t="shared" si="28"/>
        <v>1</v>
      </c>
      <c r="BI119">
        <f t="shared" si="29"/>
        <v>0</v>
      </c>
      <c r="BJ119">
        <f t="shared" si="30"/>
        <v>1</v>
      </c>
    </row>
    <row r="120" spans="6:62" x14ac:dyDescent="0.3">
      <c r="F120" s="110">
        <f t="shared" si="49"/>
        <v>1.8846153846153846</v>
      </c>
      <c r="G120" s="6">
        <v>99</v>
      </c>
      <c r="H120" s="219">
        <f t="shared" si="46"/>
        <v>0.31584714814722969</v>
      </c>
      <c r="I120" s="2">
        <f t="array" ref="I120:K120">MMULT($I119:$K119,$K$4:$M$6)</f>
        <v>0.16272842769335877</v>
      </c>
      <c r="J120" s="2">
        <v>0.15311872045387093</v>
      </c>
      <c r="K120" s="2">
        <v>0.68415285185276997</v>
      </c>
      <c r="L120" s="79">
        <f t="shared" si="31"/>
        <v>0.96618357487922713</v>
      </c>
      <c r="M120" s="80">
        <f t="shared" si="32"/>
        <v>117.69117347812919</v>
      </c>
      <c r="N120" s="80">
        <f t="shared" si="33"/>
        <v>110.7410803823624</v>
      </c>
      <c r="O120" s="80">
        <f t="shared" si="34"/>
        <v>0</v>
      </c>
      <c r="P120" s="81">
        <f t="shared" si="35"/>
        <v>2.6909754858247736E-3</v>
      </c>
      <c r="Q120" s="81">
        <f t="shared" si="36"/>
        <v>1.9630605186393706E-3</v>
      </c>
      <c r="R120" s="81">
        <f t="shared" si="37"/>
        <v>0</v>
      </c>
      <c r="U120" s="110">
        <f t="shared" si="50"/>
        <v>1.8846153846153846</v>
      </c>
      <c r="V120" s="6">
        <v>99</v>
      </c>
      <c r="W120" s="2">
        <f t="array" ref="W120:Y120">MMULT($W119:$Y119,$W$4:$Y$6)</f>
        <v>0.17469175610597823</v>
      </c>
      <c r="X120" s="2">
        <v>0.17428432209982714</v>
      </c>
      <c r="Y120" s="2">
        <v>0.65102392179419455</v>
      </c>
      <c r="Z120" s="79">
        <v>0.96618357487922713</v>
      </c>
      <c r="AA120" s="80">
        <f t="shared" si="38"/>
        <v>201.30566538403679</v>
      </c>
      <c r="AB120" s="80">
        <f t="shared" si="39"/>
        <v>200.83615969277469</v>
      </c>
      <c r="AC120" s="80">
        <f t="shared" si="40"/>
        <v>0</v>
      </c>
      <c r="AD120" s="81">
        <f t="shared" si="41"/>
        <v>2.8888083042423007E-3</v>
      </c>
      <c r="AE120" s="81">
        <f t="shared" si="42"/>
        <v>2.2344143858952195E-3</v>
      </c>
      <c r="AF120" s="81">
        <f t="shared" si="43"/>
        <v>0</v>
      </c>
      <c r="AG120" s="25">
        <f t="shared" si="47"/>
        <v>173.70957121631989</v>
      </c>
      <c r="AH120" s="25">
        <f t="shared" si="48"/>
        <v>4.6918668567337563E-4</v>
      </c>
      <c r="AI120">
        <f t="shared" si="44"/>
        <v>-126.79090264898232</v>
      </c>
      <c r="AJ120">
        <f t="shared" si="45"/>
        <v>-6.3395451324491157E-4</v>
      </c>
      <c r="AK120">
        <f>$AJ$120</f>
        <v>-6.3395451324491157E-4</v>
      </c>
      <c r="AV120">
        <v>48726.374332071122</v>
      </c>
      <c r="AW120">
        <v>1.1107868866602999</v>
      </c>
      <c r="AX120">
        <v>77806.94600394569</v>
      </c>
      <c r="AY120">
        <v>1.2153651313444036</v>
      </c>
      <c r="AZ120">
        <v>-29080.571671874568</v>
      </c>
      <c r="BA120">
        <v>-0.1045782446841037</v>
      </c>
      <c r="BE120" s="111">
        <f t="shared" si="25"/>
        <v>62352.314333958871</v>
      </c>
      <c r="BF120" s="111">
        <f t="shared" si="26"/>
        <v>43729.567130494674</v>
      </c>
      <c r="BG120" s="111">
        <f t="shared" si="27"/>
        <v>18622.747203464198</v>
      </c>
      <c r="BH120">
        <f t="shared" si="28"/>
        <v>1</v>
      </c>
      <c r="BI120">
        <f t="shared" si="29"/>
        <v>0</v>
      </c>
      <c r="BJ120">
        <f t="shared" si="30"/>
        <v>1</v>
      </c>
    </row>
    <row r="121" spans="6:62" x14ac:dyDescent="0.3">
      <c r="F121" s="110">
        <f t="shared" si="49"/>
        <v>1.9038461538461537</v>
      </c>
      <c r="G121" s="6">
        <v>100</v>
      </c>
      <c r="H121" s="219">
        <f t="shared" si="46"/>
        <v>0.31118023894267027</v>
      </c>
      <c r="I121" s="2">
        <f t="array" ref="I121:K121">MMULT($I120:$K120,$K$4:$M$6)</f>
        <v>0.15974127139254679</v>
      </c>
      <c r="J121" s="2">
        <v>0.15143896755012348</v>
      </c>
      <c r="K121" s="2">
        <v>0.68881976105732934</v>
      </c>
      <c r="L121" s="79">
        <f t="shared" si="31"/>
        <v>0.96618357487922713</v>
      </c>
      <c r="M121" s="80">
        <f t="shared" si="32"/>
        <v>115.53075236801052</v>
      </c>
      <c r="N121" s="80">
        <f t="shared" si="33"/>
        <v>109.52622141028496</v>
      </c>
      <c r="O121" s="80">
        <f t="shared" si="34"/>
        <v>0</v>
      </c>
      <c r="P121" s="81">
        <f t="shared" si="35"/>
        <v>2.6415780665062553E-3</v>
      </c>
      <c r="Q121" s="81">
        <f t="shared" si="36"/>
        <v>1.9415252250015831E-3</v>
      </c>
      <c r="R121" s="81">
        <f t="shared" si="37"/>
        <v>0</v>
      </c>
      <c r="U121" s="110">
        <f t="shared" si="50"/>
        <v>1.9038461538461537</v>
      </c>
      <c r="V121" s="6">
        <v>100</v>
      </c>
      <c r="W121" s="2">
        <f t="array" ref="W121:Y121">MMULT($W120:$Y120,$W$4:$Y$6)</f>
        <v>0.17160917222857927</v>
      </c>
      <c r="X121" s="2">
        <v>0.17373099658031718</v>
      </c>
      <c r="Y121" s="2">
        <v>0.65465983119110349</v>
      </c>
      <c r="Z121" s="79">
        <v>0.96618357487922713</v>
      </c>
      <c r="AA121" s="80">
        <f t="shared" si="38"/>
        <v>197.75345655418542</v>
      </c>
      <c r="AB121" s="80">
        <f t="shared" si="39"/>
        <v>200.19853623324894</v>
      </c>
      <c r="AC121" s="80">
        <f t="shared" si="40"/>
        <v>0</v>
      </c>
      <c r="AD121" s="81">
        <f t="shared" si="41"/>
        <v>2.8378328369274538E-3</v>
      </c>
      <c r="AE121" s="81">
        <f t="shared" si="42"/>
        <v>2.2273204689784252E-3</v>
      </c>
      <c r="AF121" s="81">
        <f t="shared" si="43"/>
        <v>0</v>
      </c>
      <c r="AG121" s="25">
        <f t="shared" si="47"/>
        <v>172.89501900913891</v>
      </c>
      <c r="AH121" s="25">
        <f t="shared" si="48"/>
        <v>4.8205001439804041E-4</v>
      </c>
      <c r="AI121">
        <f t="shared" si="44"/>
        <v>-124.69001756933486</v>
      </c>
      <c r="AJ121">
        <f t="shared" si="45"/>
        <v>-6.2345008784667427E-4</v>
      </c>
      <c r="AK121">
        <f>$AJ$121</f>
        <v>-6.2345008784667427E-4</v>
      </c>
      <c r="AV121">
        <v>48618.6653363613</v>
      </c>
      <c r="AW121">
        <v>1.0937539053963281</v>
      </c>
      <c r="AX121">
        <v>78246.014792106696</v>
      </c>
      <c r="AY121">
        <v>1.1926500257673587</v>
      </c>
      <c r="AZ121">
        <v>-29627.349455745396</v>
      </c>
      <c r="BA121">
        <v>-9.8896120371030571E-2</v>
      </c>
      <c r="BE121" s="111">
        <f t="shared" si="25"/>
        <v>60756.725203271504</v>
      </c>
      <c r="BF121" s="111">
        <f t="shared" si="26"/>
        <v>41018.987784629178</v>
      </c>
      <c r="BG121" s="111">
        <f t="shared" si="27"/>
        <v>19737.73741864234</v>
      </c>
      <c r="BH121">
        <f t="shared" si="28"/>
        <v>1</v>
      </c>
      <c r="BI121">
        <f t="shared" si="29"/>
        <v>0</v>
      </c>
      <c r="BJ121">
        <f t="shared" si="30"/>
        <v>1</v>
      </c>
    </row>
    <row r="122" spans="6:62" x14ac:dyDescent="0.3">
      <c r="F122" s="110">
        <f t="shared" si="49"/>
        <v>1.9230769230769231</v>
      </c>
      <c r="G122" s="6">
        <v>101</v>
      </c>
      <c r="H122" s="219">
        <f t="shared" si="46"/>
        <v>0.30657173317247977</v>
      </c>
      <c r="I122" s="2">
        <f t="array" ref="I122:K122">MMULT($I121:$K121,$K$4:$M$6)</f>
        <v>0.1568089494122771</v>
      </c>
      <c r="J122" s="2">
        <v>0.14976278376020266</v>
      </c>
      <c r="K122" s="2">
        <v>0.69342826682751979</v>
      </c>
      <c r="L122" s="79">
        <f t="shared" si="31"/>
        <v>0.96618357487922713</v>
      </c>
      <c r="M122" s="80">
        <f t="shared" si="32"/>
        <v>113.40998945174883</v>
      </c>
      <c r="N122" s="80">
        <f t="shared" si="33"/>
        <v>108.31394375236687</v>
      </c>
      <c r="O122" s="80">
        <f t="shared" si="34"/>
        <v>0</v>
      </c>
      <c r="P122" s="81">
        <f t="shared" si="35"/>
        <v>2.5930874206043595E-3</v>
      </c>
      <c r="Q122" s="81">
        <f t="shared" si="36"/>
        <v>1.9200356892333675E-3</v>
      </c>
      <c r="R122" s="81">
        <f t="shared" si="37"/>
        <v>0</v>
      </c>
      <c r="U122" s="110">
        <f t="shared" si="50"/>
        <v>1.9230769230769231</v>
      </c>
      <c r="V122" s="6">
        <v>101</v>
      </c>
      <c r="W122" s="2">
        <f t="array" ref="W122:Y122">MMULT($W121:$Y121,$W$4:$Y$6)</f>
        <v>0.16858098315247497</v>
      </c>
      <c r="X122" s="2">
        <v>0.17316263668724954</v>
      </c>
      <c r="Y122" s="2">
        <v>0.65825638016027543</v>
      </c>
      <c r="Z122" s="79">
        <v>0.96618357487922713</v>
      </c>
      <c r="AA122" s="80">
        <f t="shared" si="38"/>
        <v>194.26392945535636</v>
      </c>
      <c r="AB122" s="80">
        <f t="shared" si="39"/>
        <v>199.54358794603746</v>
      </c>
      <c r="AC122" s="80">
        <f t="shared" si="40"/>
        <v>0</v>
      </c>
      <c r="AD122" s="81">
        <f t="shared" si="41"/>
        <v>2.7877568748737036E-3</v>
      </c>
      <c r="AE122" s="81">
        <f t="shared" si="42"/>
        <v>2.2200338036826861E-3</v>
      </c>
      <c r="AF122" s="81">
        <f t="shared" si="43"/>
        <v>0</v>
      </c>
      <c r="AG122" s="25">
        <f t="shared" si="47"/>
        <v>172.08358419727816</v>
      </c>
      <c r="AH122" s="25">
        <f t="shared" si="48"/>
        <v>4.9466756871866316E-4</v>
      </c>
      <c r="AI122">
        <f t="shared" si="44"/>
        <v>-122.61682732541183</v>
      </c>
      <c r="AJ122">
        <f t="shared" si="45"/>
        <v>-6.1308413662705924E-4</v>
      </c>
      <c r="AK122">
        <f>$AJ$122</f>
        <v>-6.1308413662705924E-4</v>
      </c>
      <c r="AV122">
        <v>47761.738674879947</v>
      </c>
      <c r="AW122">
        <v>1.1395840487447659</v>
      </c>
      <c r="AX122">
        <v>80547.361718258355</v>
      </c>
      <c r="AY122">
        <v>1.2483777409942012</v>
      </c>
      <c r="AZ122">
        <v>-32785.623043378408</v>
      </c>
      <c r="BA122">
        <v>-0.10879369224943525</v>
      </c>
      <c r="BE122" s="111">
        <f t="shared" si="25"/>
        <v>66196.666199596642</v>
      </c>
      <c r="BF122" s="111">
        <f t="shared" si="26"/>
        <v>44290.412381161761</v>
      </c>
      <c r="BG122" s="111">
        <f t="shared" si="27"/>
        <v>21906.253818434881</v>
      </c>
      <c r="BH122">
        <f t="shared" si="28"/>
        <v>1</v>
      </c>
      <c r="BI122">
        <f t="shared" si="29"/>
        <v>0</v>
      </c>
      <c r="BJ122">
        <f t="shared" si="30"/>
        <v>1</v>
      </c>
    </row>
    <row r="123" spans="6:62" x14ac:dyDescent="0.3">
      <c r="F123" s="110">
        <f t="shared" si="49"/>
        <v>1.9423076923076923</v>
      </c>
      <c r="G123" s="6">
        <v>102</v>
      </c>
      <c r="H123" s="219">
        <f t="shared" si="46"/>
        <v>0.30202121604788967</v>
      </c>
      <c r="I123" s="2">
        <f t="array" ref="I123:K123">MMULT($I122:$K122,$K$4:$M$6)</f>
        <v>0.15393045517558937</v>
      </c>
      <c r="J123" s="2">
        <v>0.1480907608723003</v>
      </c>
      <c r="K123" s="2">
        <v>0.69797878395210988</v>
      </c>
      <c r="L123" s="79">
        <f t="shared" si="31"/>
        <v>0.96618357487922713</v>
      </c>
      <c r="M123" s="80">
        <f t="shared" si="32"/>
        <v>111.32815673592988</v>
      </c>
      <c r="N123" s="80">
        <f t="shared" si="33"/>
        <v>107.10467541155593</v>
      </c>
      <c r="O123" s="80">
        <f t="shared" si="34"/>
        <v>0</v>
      </c>
      <c r="P123" s="81">
        <f t="shared" si="35"/>
        <v>2.5454869027550088E-3</v>
      </c>
      <c r="Q123" s="81">
        <f t="shared" si="36"/>
        <v>1.8985994983628243E-3</v>
      </c>
      <c r="R123" s="81">
        <f t="shared" si="37"/>
        <v>0</v>
      </c>
      <c r="U123" s="110">
        <f t="shared" si="50"/>
        <v>1.9423076923076923</v>
      </c>
      <c r="V123" s="6">
        <v>102</v>
      </c>
      <c r="W123" s="2">
        <f t="array" ref="W123:Y123">MMULT($W122:$Y122,$W$4:$Y$6)</f>
        <v>0.1656062290353624</v>
      </c>
      <c r="X123" s="2">
        <v>0.17257975154414784</v>
      </c>
      <c r="Y123" s="2">
        <v>0.66181401942048967</v>
      </c>
      <c r="Z123" s="79">
        <v>0.96618357487922713</v>
      </c>
      <c r="AA123" s="80">
        <f t="shared" si="38"/>
        <v>190.83597801535848</v>
      </c>
      <c r="AB123" s="80">
        <f t="shared" si="39"/>
        <v>198.87190151852585</v>
      </c>
      <c r="AC123" s="80">
        <f t="shared" si="40"/>
        <v>0</v>
      </c>
      <c r="AD123" s="81">
        <f t="shared" si="41"/>
        <v>2.7385645455494712E-3</v>
      </c>
      <c r="AE123" s="81">
        <f t="shared" si="42"/>
        <v>2.2125609172326645E-3</v>
      </c>
      <c r="AF123" s="81">
        <f t="shared" si="43"/>
        <v>0</v>
      </c>
      <c r="AG123" s="25">
        <f t="shared" si="47"/>
        <v>171.27504738639854</v>
      </c>
      <c r="AH123" s="25">
        <f t="shared" si="48"/>
        <v>5.0703906166430293E-4</v>
      </c>
      <c r="AI123">
        <f t="shared" si="44"/>
        <v>-120.57114121996824</v>
      </c>
      <c r="AJ123">
        <f t="shared" si="45"/>
        <v>-6.0285570609984126E-4</v>
      </c>
      <c r="AK123">
        <f>$AJ$123</f>
        <v>-6.0285570609984126E-4</v>
      </c>
      <c r="AV123">
        <v>50892.490168961172</v>
      </c>
      <c r="AW123">
        <v>1.1247950574706238</v>
      </c>
      <c r="AX123">
        <v>104940.90123818703</v>
      </c>
      <c r="AY123">
        <v>1.2251742049938465</v>
      </c>
      <c r="AZ123">
        <v>-54048.411069225855</v>
      </c>
      <c r="BA123">
        <v>-0.10037914752322274</v>
      </c>
      <c r="BE123" s="111">
        <f t="shared" si="25"/>
        <v>61587.015578101214</v>
      </c>
      <c r="BF123" s="111">
        <f t="shared" si="26"/>
        <v>17576.519261197624</v>
      </c>
      <c r="BG123" s="111">
        <f t="shared" si="27"/>
        <v>44010.496316903576</v>
      </c>
      <c r="BH123">
        <f t="shared" si="28"/>
        <v>1</v>
      </c>
      <c r="BI123">
        <f t="shared" si="29"/>
        <v>0</v>
      </c>
      <c r="BJ123">
        <f t="shared" si="30"/>
        <v>1</v>
      </c>
    </row>
    <row r="124" spans="6:62" x14ac:dyDescent="0.3">
      <c r="F124" s="110">
        <f t="shared" si="49"/>
        <v>1.9615384615384615</v>
      </c>
      <c r="G124" s="6">
        <v>103</v>
      </c>
      <c r="H124" s="219">
        <f t="shared" si="46"/>
        <v>0.29752826454829751</v>
      </c>
      <c r="I124" s="2">
        <f t="array" ref="I124:K124">MMULT($I123:$K123,$K$4:$M$6)</f>
        <v>0.15110480058295067</v>
      </c>
      <c r="J124" s="2">
        <v>0.14642346396534681</v>
      </c>
      <c r="K124" s="2">
        <v>0.70247173545170205</v>
      </c>
      <c r="L124" s="79">
        <f t="shared" si="31"/>
        <v>0.96618357487922713</v>
      </c>
      <c r="M124" s="80">
        <f t="shared" si="32"/>
        <v>109.28453959069346</v>
      </c>
      <c r="N124" s="80">
        <f t="shared" si="33"/>
        <v>105.89882507368151</v>
      </c>
      <c r="O124" s="80">
        <f t="shared" si="34"/>
        <v>0</v>
      </c>
      <c r="P124" s="81">
        <f t="shared" si="35"/>
        <v>2.4987601731480138E-3</v>
      </c>
      <c r="Q124" s="81">
        <f t="shared" si="36"/>
        <v>1.8772238969916256E-3</v>
      </c>
      <c r="R124" s="81">
        <f t="shared" si="37"/>
        <v>0</v>
      </c>
      <c r="U124" s="110">
        <f t="shared" si="50"/>
        <v>1.9615384615384615</v>
      </c>
      <c r="V124" s="6">
        <v>103</v>
      </c>
      <c r="W124" s="2">
        <f t="array" ref="W124:Y124">MMULT($W123:$Y123,$W$4:$Y$6)</f>
        <v>0.16268396697216836</v>
      </c>
      <c r="X124" s="2">
        <v>0.1719828388931661</v>
      </c>
      <c r="Y124" s="2">
        <v>0.66533319413466552</v>
      </c>
      <c r="Z124" s="79">
        <v>0.96618357487922713</v>
      </c>
      <c r="AA124" s="80">
        <f t="shared" si="38"/>
        <v>187.46851567958043</v>
      </c>
      <c r="AB124" s="80">
        <f t="shared" si="39"/>
        <v>198.1840505228032</v>
      </c>
      <c r="AC124" s="80">
        <f t="shared" si="40"/>
        <v>0</v>
      </c>
      <c r="AD124" s="81">
        <f t="shared" si="41"/>
        <v>2.6902402565074294E-3</v>
      </c>
      <c r="AE124" s="81">
        <f t="shared" si="42"/>
        <v>2.2049081909380265E-3</v>
      </c>
      <c r="AF124" s="81">
        <f t="shared" si="43"/>
        <v>0</v>
      </c>
      <c r="AG124" s="25">
        <f t="shared" si="47"/>
        <v>170.46920153800869</v>
      </c>
      <c r="AH124" s="25">
        <f t="shared" si="48"/>
        <v>5.1916437730581671E-4</v>
      </c>
      <c r="AI124">
        <f t="shared" si="44"/>
        <v>-118.55276380742703</v>
      </c>
      <c r="AJ124">
        <f t="shared" si="45"/>
        <v>-5.9276381903713505E-4</v>
      </c>
      <c r="AK124">
        <f>$AJ$124</f>
        <v>-5.9276381903713505E-4</v>
      </c>
      <c r="AV124">
        <v>47106.352376205483</v>
      </c>
      <c r="AW124">
        <v>1.1172283858369245</v>
      </c>
      <c r="AX124">
        <v>80674.278209299417</v>
      </c>
      <c r="AY124">
        <v>1.223901307772818</v>
      </c>
      <c r="AZ124">
        <v>-33567.925833093934</v>
      </c>
      <c r="BA124">
        <v>-0.10667292193589351</v>
      </c>
      <c r="BE124" s="111">
        <f t="shared" si="25"/>
        <v>64616.486207486974</v>
      </c>
      <c r="BF124" s="111">
        <f t="shared" si="26"/>
        <v>41715.85256798238</v>
      </c>
      <c r="BG124" s="111">
        <f t="shared" si="27"/>
        <v>22900.633639504584</v>
      </c>
      <c r="BH124">
        <f t="shared" si="28"/>
        <v>1</v>
      </c>
      <c r="BI124">
        <f t="shared" si="29"/>
        <v>0</v>
      </c>
      <c r="BJ124">
        <f t="shared" si="30"/>
        <v>1</v>
      </c>
    </row>
    <row r="125" spans="6:62" x14ac:dyDescent="0.3">
      <c r="F125" s="110">
        <f t="shared" si="49"/>
        <v>1.9807692307692308</v>
      </c>
      <c r="G125" s="6">
        <v>104</v>
      </c>
      <c r="H125" s="219">
        <f t="shared" si="46"/>
        <v>0.29309244795438294</v>
      </c>
      <c r="I125" s="2">
        <f t="array" ref="I125:K125">MMULT($I124:$K124,$K$4:$M$6)</f>
        <v>0.14833101567307092</v>
      </c>
      <c r="J125" s="2">
        <v>0.144761432281312</v>
      </c>
      <c r="K125" s="2">
        <v>0.70690755204561662</v>
      </c>
      <c r="L125" s="79">
        <f t="shared" si="31"/>
        <v>0.96618357487922713</v>
      </c>
      <c r="M125" s="80">
        <f t="shared" si="32"/>
        <v>107.27843650442244</v>
      </c>
      <c r="N125" s="80">
        <f t="shared" si="33"/>
        <v>104.69678273833439</v>
      </c>
      <c r="O125" s="80">
        <f t="shared" si="34"/>
        <v>0</v>
      </c>
      <c r="P125" s="81">
        <f t="shared" si="35"/>
        <v>2.4528911919181181E-3</v>
      </c>
      <c r="Q125" s="81">
        <f t="shared" si="36"/>
        <v>1.8559157984783588E-3</v>
      </c>
      <c r="R125" s="81">
        <f t="shared" si="37"/>
        <v>0</v>
      </c>
      <c r="U125" s="110">
        <f t="shared" si="50"/>
        <v>1.9807692307692308</v>
      </c>
      <c r="V125" s="6">
        <v>104</v>
      </c>
      <c r="W125" s="2">
        <f t="array" ref="W125:Y125">MMULT($W124:$Y124,$W$4:$Y$6)</f>
        <v>0.15981327069617765</v>
      </c>
      <c r="X125" s="2">
        <v>0.17137238531949561</v>
      </c>
      <c r="Y125" s="2">
        <v>0.66881434398432671</v>
      </c>
      <c r="Z125" s="79">
        <v>0.96618357487922713</v>
      </c>
      <c r="AA125" s="80">
        <f t="shared" si="38"/>
        <v>184.16047506658663</v>
      </c>
      <c r="AB125" s="80">
        <f t="shared" si="39"/>
        <v>197.48059567425702</v>
      </c>
      <c r="AC125" s="80">
        <f t="shared" si="40"/>
        <v>0</v>
      </c>
      <c r="AD125" s="81">
        <f t="shared" si="41"/>
        <v>2.6427686904421798E-3</v>
      </c>
      <c r="AE125" s="81">
        <f t="shared" si="42"/>
        <v>2.1970818630704563E-3</v>
      </c>
      <c r="AF125" s="81">
        <f t="shared" si="43"/>
        <v>0</v>
      </c>
      <c r="AG125" s="25">
        <f t="shared" si="47"/>
        <v>169.66585149808679</v>
      </c>
      <c r="AH125" s="25">
        <f t="shared" si="48"/>
        <v>5.3104356311615974E-4</v>
      </c>
      <c r="AI125">
        <f t="shared" si="44"/>
        <v>-116.56149518647082</v>
      </c>
      <c r="AJ125">
        <f t="shared" si="45"/>
        <v>-5.8280747593235415E-4</v>
      </c>
      <c r="AK125">
        <f>$AJ$125</f>
        <v>-5.8280747593235415E-4</v>
      </c>
      <c r="AV125">
        <v>47652.686328169955</v>
      </c>
      <c r="AW125">
        <v>1.1846883894178881</v>
      </c>
      <c r="AX125">
        <v>80393.49535048187</v>
      </c>
      <c r="AY125">
        <v>1.2914560186628996</v>
      </c>
      <c r="AZ125">
        <v>-32740.809022311914</v>
      </c>
      <c r="BA125">
        <v>-0.10676762924501149</v>
      </c>
      <c r="BE125" s="111">
        <f t="shared" si="25"/>
        <v>70816.152613618848</v>
      </c>
      <c r="BF125" s="111">
        <f t="shared" si="26"/>
        <v>48752.106515808089</v>
      </c>
      <c r="BG125" s="111">
        <f t="shared" si="27"/>
        <v>22064.046097810766</v>
      </c>
      <c r="BH125">
        <f t="shared" si="28"/>
        <v>1</v>
      </c>
      <c r="BI125">
        <f t="shared" si="29"/>
        <v>0</v>
      </c>
      <c r="BJ125">
        <f t="shared" si="30"/>
        <v>1</v>
      </c>
    </row>
    <row r="126" spans="6:62" x14ac:dyDescent="0.3">
      <c r="F126" s="110">
        <f t="shared" si="49"/>
        <v>2</v>
      </c>
      <c r="G126" s="6">
        <v>105</v>
      </c>
      <c r="H126" s="219">
        <f t="shared" si="46"/>
        <v>0.28871332836222885</v>
      </c>
      <c r="I126" s="2">
        <f t="array" ref="I126:K126">MMULT($I125:$K125,$K$4:$M$6)</f>
        <v>0.14560814828994476</v>
      </c>
      <c r="J126" s="2">
        <v>0.14310518007228409</v>
      </c>
      <c r="K126" s="2">
        <v>0.71128667163777071</v>
      </c>
      <c r="L126" s="79">
        <f t="shared" si="31"/>
        <v>0.93351070036640305</v>
      </c>
      <c r="M126" s="80">
        <f t="shared" si="32"/>
        <v>101.74797955839169</v>
      </c>
      <c r="N126" s="80">
        <f t="shared" si="33"/>
        <v>99.99895684203436</v>
      </c>
      <c r="O126" s="80">
        <f t="shared" si="34"/>
        <v>0</v>
      </c>
      <c r="P126" s="81">
        <f t="shared" si="35"/>
        <v>2.3264388537574854E-3</v>
      </c>
      <c r="Q126" s="81">
        <f t="shared" si="36"/>
        <v>1.7726394162304482E-3</v>
      </c>
      <c r="R126" s="81">
        <f t="shared" si="37"/>
        <v>0</v>
      </c>
      <c r="U126" s="110">
        <f t="shared" si="50"/>
        <v>2</v>
      </c>
      <c r="V126" s="6">
        <v>105</v>
      </c>
      <c r="W126" s="2">
        <f t="array" ref="W126:Y126">MMULT($W125:$Y125,$W$4:$Y$6)</f>
        <v>0.15699323028543513</v>
      </c>
      <c r="X126" s="2">
        <v>0.1707488664715803</v>
      </c>
      <c r="Y126" s="2">
        <v>0.67225790324298451</v>
      </c>
      <c r="Z126" s="79">
        <v>0.93351070036640305</v>
      </c>
      <c r="AA126" s="80">
        <f t="shared" si="38"/>
        <v>174.79305085003875</v>
      </c>
      <c r="AB126" s="80">
        <f t="shared" si="39"/>
        <v>190.10829476844211</v>
      </c>
      <c r="AC126" s="80">
        <f t="shared" si="40"/>
        <v>0</v>
      </c>
      <c r="AD126" s="81">
        <f t="shared" si="41"/>
        <v>2.5083428022561745E-3</v>
      </c>
      <c r="AE126" s="81">
        <f t="shared" si="42"/>
        <v>2.1150609001806056E-3</v>
      </c>
      <c r="AF126" s="81">
        <f t="shared" si="43"/>
        <v>0</v>
      </c>
      <c r="AG126" s="25">
        <f t="shared" si="47"/>
        <v>163.15440921805478</v>
      </c>
      <c r="AH126" s="25">
        <f t="shared" si="48"/>
        <v>5.2432543244884666E-4</v>
      </c>
      <c r="AI126">
        <f t="shared" si="44"/>
        <v>-110.72186597317011</v>
      </c>
      <c r="AJ126">
        <f t="shared" si="45"/>
        <v>-5.5360932986585061E-4</v>
      </c>
      <c r="AK126">
        <f>$AJ$126</f>
        <v>-5.5360932986585061E-4</v>
      </c>
      <c r="AV126">
        <v>47626.638368915723</v>
      </c>
      <c r="AW126">
        <v>1.1619495189170637</v>
      </c>
      <c r="AX126">
        <v>83115.071879657466</v>
      </c>
      <c r="AY126">
        <v>1.2588809927777198</v>
      </c>
      <c r="AZ126">
        <v>-35488.433510741743</v>
      </c>
      <c r="BA126">
        <v>-9.6931473860656148E-2</v>
      </c>
      <c r="BE126" s="111">
        <f t="shared" si="25"/>
        <v>68568.313522790646</v>
      </c>
      <c r="BF126" s="111">
        <f t="shared" si="26"/>
        <v>42773.027398114515</v>
      </c>
      <c r="BG126" s="111">
        <f t="shared" si="27"/>
        <v>25795.286124676128</v>
      </c>
      <c r="BH126">
        <f t="shared" si="28"/>
        <v>1</v>
      </c>
      <c r="BI126">
        <f t="shared" si="29"/>
        <v>0</v>
      </c>
      <c r="BJ126">
        <f t="shared" si="30"/>
        <v>1</v>
      </c>
    </row>
    <row r="127" spans="6:62" x14ac:dyDescent="0.3">
      <c r="F127" s="110">
        <f t="shared" si="49"/>
        <v>2.0192307692307692</v>
      </c>
      <c r="G127" s="6">
        <v>106</v>
      </c>
      <c r="H127" s="219">
        <f t="shared" si="46"/>
        <v>0.28439046117901728</v>
      </c>
      <c r="I127" s="2">
        <f t="array" ref="I127:K127">MMULT($I126:$K126,$K$4:$M$6)</f>
        <v>0.14293526375600524</v>
      </c>
      <c r="J127" s="2">
        <v>0.14145519742301205</v>
      </c>
      <c r="K127" s="2">
        <v>0.71560953882098222</v>
      </c>
      <c r="L127" s="79">
        <f t="shared" si="31"/>
        <v>0.93351070036640305</v>
      </c>
      <c r="M127" s="80">
        <f t="shared" si="32"/>
        <v>99.880222814588649</v>
      </c>
      <c r="N127" s="80">
        <f t="shared" si="33"/>
        <v>98.845982899013435</v>
      </c>
      <c r="O127" s="80">
        <f t="shared" si="34"/>
        <v>0</v>
      </c>
      <c r="P127" s="81">
        <f t="shared" si="35"/>
        <v>2.2837331226264086E-3</v>
      </c>
      <c r="Q127" s="81">
        <f t="shared" si="36"/>
        <v>1.7522011324540077E-3</v>
      </c>
      <c r="R127" s="81">
        <f t="shared" si="37"/>
        <v>0</v>
      </c>
      <c r="U127" s="110">
        <f t="shared" si="50"/>
        <v>2.0192307692307692</v>
      </c>
      <c r="V127" s="6">
        <v>106</v>
      </c>
      <c r="W127" s="2">
        <f t="array" ref="W127:Y127">MMULT($W126:$Y126,$W$4:$Y$6)</f>
        <v>0.15422295187432869</v>
      </c>
      <c r="X127" s="2">
        <v>0.17011274727721645</v>
      </c>
      <c r="Y127" s="2">
        <v>0.67566430084845475</v>
      </c>
      <c r="Z127" s="79">
        <v>0.93351070036640305</v>
      </c>
      <c r="AA127" s="80">
        <f t="shared" si="38"/>
        <v>171.70867954115553</v>
      </c>
      <c r="AB127" s="80">
        <f t="shared" si="39"/>
        <v>189.400052671092</v>
      </c>
      <c r="AC127" s="80">
        <f t="shared" si="40"/>
        <v>0</v>
      </c>
      <c r="AD127" s="81">
        <f t="shared" si="41"/>
        <v>2.4640809707102496E-3</v>
      </c>
      <c r="AE127" s="81">
        <f t="shared" si="42"/>
        <v>2.1071813114977881E-3</v>
      </c>
      <c r="AF127" s="81">
        <f t="shared" si="43"/>
        <v>0</v>
      </c>
      <c r="AG127" s="25">
        <f t="shared" si="47"/>
        <v>162.38252649864546</v>
      </c>
      <c r="AH127" s="25">
        <f t="shared" si="48"/>
        <v>5.3532802712762118E-4</v>
      </c>
      <c r="AI127">
        <f t="shared" si="44"/>
        <v>-108.84972378588334</v>
      </c>
      <c r="AJ127">
        <f t="shared" si="45"/>
        <v>-5.4424861892941672E-4</v>
      </c>
      <c r="AK127">
        <f>$AJ$127</f>
        <v>-5.4424861892941672E-4</v>
      </c>
      <c r="AV127">
        <v>49066.664317623421</v>
      </c>
      <c r="AW127">
        <v>1.1281744288214473</v>
      </c>
      <c r="AX127">
        <v>78657.24934191689</v>
      </c>
      <c r="AY127">
        <v>1.2304624664504396</v>
      </c>
      <c r="AZ127">
        <v>-29590.585024293468</v>
      </c>
      <c r="BA127">
        <v>-0.1022880376289923</v>
      </c>
      <c r="BE127" s="111">
        <f t="shared" si="25"/>
        <v>63750.778564521301</v>
      </c>
      <c r="BF127" s="111">
        <f t="shared" si="26"/>
        <v>44388.997303127064</v>
      </c>
      <c r="BG127" s="111">
        <f t="shared" si="27"/>
        <v>19361.781261394237</v>
      </c>
      <c r="BH127">
        <f t="shared" si="28"/>
        <v>1</v>
      </c>
      <c r="BI127">
        <f t="shared" si="29"/>
        <v>0</v>
      </c>
      <c r="BJ127">
        <f t="shared" si="30"/>
        <v>1</v>
      </c>
    </row>
    <row r="128" spans="6:62" x14ac:dyDescent="0.3">
      <c r="F128" s="110">
        <f t="shared" si="49"/>
        <v>2.0384615384615383</v>
      </c>
      <c r="G128" s="6">
        <v>107</v>
      </c>
      <c r="H128" s="219">
        <f t="shared" si="46"/>
        <v>0.28012339560085553</v>
      </c>
      <c r="I128" s="2">
        <f t="array" ref="I128:K128">MMULT($I127:$K127,$K$4:$M$6)</f>
        <v>0.14031144455127759</v>
      </c>
      <c r="J128" s="2">
        <v>0.13981195104957791</v>
      </c>
      <c r="K128" s="2">
        <v>0.71987660439914403</v>
      </c>
      <c r="L128" s="79">
        <f t="shared" si="31"/>
        <v>0.93351070036640305</v>
      </c>
      <c r="M128" s="80">
        <f t="shared" si="32"/>
        <v>98.046751913798545</v>
      </c>
      <c r="N128" s="80">
        <f t="shared" si="33"/>
        <v>97.697716127014914</v>
      </c>
      <c r="O128" s="80">
        <f t="shared" si="34"/>
        <v>0</v>
      </c>
      <c r="P128" s="81">
        <f t="shared" si="35"/>
        <v>2.2418113276252219E-3</v>
      </c>
      <c r="Q128" s="81">
        <f t="shared" si="36"/>
        <v>1.7318462907169319E-3</v>
      </c>
      <c r="R128" s="81">
        <f t="shared" si="37"/>
        <v>0</v>
      </c>
      <c r="U128" s="110">
        <f t="shared" si="50"/>
        <v>2.0384615384615383</v>
      </c>
      <c r="V128" s="6">
        <v>107</v>
      </c>
      <c r="W128" s="2">
        <f t="array" ref="W128:Y128">MMULT($W127:$Y127,$W$4:$Y$6)</f>
        <v>0.15150155737026136</v>
      </c>
      <c r="X128" s="2">
        <v>0.16946448215561216</v>
      </c>
      <c r="Y128" s="2">
        <v>0.67903396047412634</v>
      </c>
      <c r="Z128" s="79">
        <v>0.93351070036640305</v>
      </c>
      <c r="AA128" s="80">
        <f t="shared" si="38"/>
        <v>168.67873457430821</v>
      </c>
      <c r="AB128" s="80">
        <f t="shared" si="39"/>
        <v>188.67828754683239</v>
      </c>
      <c r="AC128" s="80">
        <f t="shared" si="40"/>
        <v>0</v>
      </c>
      <c r="AD128" s="81">
        <f t="shared" si="41"/>
        <v>2.4206001766405574E-3</v>
      </c>
      <c r="AE128" s="81">
        <f t="shared" si="42"/>
        <v>2.0991512715918758E-3</v>
      </c>
      <c r="AF128" s="81">
        <f t="shared" si="43"/>
        <v>0</v>
      </c>
      <c r="AG128" s="25">
        <f t="shared" si="47"/>
        <v>161.61255408032719</v>
      </c>
      <c r="AH128" s="25">
        <f t="shared" si="48"/>
        <v>5.4609382989027899E-4</v>
      </c>
      <c r="AI128">
        <f t="shared" si="44"/>
        <v>-107.00317109129929</v>
      </c>
      <c r="AJ128">
        <f t="shared" si="45"/>
        <v>-5.3501585545649645E-4</v>
      </c>
      <c r="AK128">
        <f>$AJ$128</f>
        <v>-5.3501585545649645E-4</v>
      </c>
      <c r="AV128">
        <v>51263.336501416372</v>
      </c>
      <c r="AW128">
        <v>1.1235768390685834</v>
      </c>
      <c r="AX128">
        <v>77606.110747459621</v>
      </c>
      <c r="AY128">
        <v>1.2253884519620022</v>
      </c>
      <c r="AZ128">
        <v>-26342.774246043249</v>
      </c>
      <c r="BA128">
        <v>-0.10181161289341878</v>
      </c>
      <c r="BE128" s="111">
        <f t="shared" si="25"/>
        <v>61094.347405441964</v>
      </c>
      <c r="BF128" s="111">
        <f t="shared" si="26"/>
        <v>44932.734448740594</v>
      </c>
      <c r="BG128" s="111">
        <f t="shared" si="27"/>
        <v>16161.61295670137</v>
      </c>
      <c r="BH128">
        <f t="shared" si="28"/>
        <v>1</v>
      </c>
      <c r="BI128">
        <f t="shared" si="29"/>
        <v>0</v>
      </c>
      <c r="BJ128">
        <f t="shared" si="30"/>
        <v>1</v>
      </c>
    </row>
    <row r="129" spans="6:62" x14ac:dyDescent="0.3">
      <c r="F129" s="110">
        <f t="shared" si="49"/>
        <v>2.0576923076923075</v>
      </c>
      <c r="G129" s="6">
        <v>108</v>
      </c>
      <c r="H129" s="219">
        <f t="shared" si="46"/>
        <v>0.27591167507327169</v>
      </c>
      <c r="I129" s="2">
        <f t="array" ref="I129:K129">MMULT($I128:$K128,$K$4:$M$6)</f>
        <v>0.13773578999842231</v>
      </c>
      <c r="J129" s="2">
        <v>0.13817588507484937</v>
      </c>
      <c r="K129" s="2">
        <v>0.72408832492672781</v>
      </c>
      <c r="L129" s="79">
        <f t="shared" si="31"/>
        <v>0.93351070036640305</v>
      </c>
      <c r="M129" s="80">
        <f t="shared" si="32"/>
        <v>96.246937481219192</v>
      </c>
      <c r="N129" s="80">
        <f t="shared" si="33"/>
        <v>96.554466869965225</v>
      </c>
      <c r="O129" s="80">
        <f t="shared" si="34"/>
        <v>0</v>
      </c>
      <c r="P129" s="81">
        <f t="shared" si="35"/>
        <v>2.2006590782765933E-3</v>
      </c>
      <c r="Q129" s="81">
        <f t="shared" si="36"/>
        <v>1.7115803923553744E-3</v>
      </c>
      <c r="R129" s="81">
        <f t="shared" si="37"/>
        <v>0</v>
      </c>
      <c r="U129" s="110">
        <f t="shared" si="50"/>
        <v>2.0576923076923075</v>
      </c>
      <c r="V129" s="6">
        <v>108</v>
      </c>
      <c r="W129" s="2">
        <f t="array" ref="W129:Y129">MMULT($W128:$Y128,$W$4:$Y$6)</f>
        <v>0.14882818417532317</v>
      </c>
      <c r="X129" s="2">
        <v>0.16880451522547968</v>
      </c>
      <c r="Y129" s="2">
        <v>0.68236730059919704</v>
      </c>
      <c r="Z129" s="79">
        <v>0.93351070036640305</v>
      </c>
      <c r="AA129" s="80">
        <f t="shared" si="38"/>
        <v>165.70225555063075</v>
      </c>
      <c r="AB129" s="80">
        <f t="shared" si="39"/>
        <v>187.94349386835174</v>
      </c>
      <c r="AC129" s="80">
        <f t="shared" si="40"/>
        <v>0</v>
      </c>
      <c r="AD129" s="81">
        <f t="shared" si="41"/>
        <v>2.3778866379798405E-3</v>
      </c>
      <c r="AE129" s="81">
        <f t="shared" si="42"/>
        <v>2.0909762817475498E-3</v>
      </c>
      <c r="AF129" s="81">
        <f t="shared" si="43"/>
        <v>0</v>
      </c>
      <c r="AG129" s="25">
        <f t="shared" si="47"/>
        <v>160.84434506779809</v>
      </c>
      <c r="AH129" s="25">
        <f t="shared" si="48"/>
        <v>5.5662344909542232E-4</v>
      </c>
      <c r="AI129">
        <f t="shared" si="44"/>
        <v>-105.18200015825585</v>
      </c>
      <c r="AJ129">
        <f t="shared" si="45"/>
        <v>-5.2591000079127924E-4</v>
      </c>
      <c r="AK129">
        <f>$AJ$129</f>
        <v>-5.2591000079127924E-4</v>
      </c>
      <c r="AV129">
        <v>51016.180326960872</v>
      </c>
      <c r="AW129">
        <v>1.1965293087257058</v>
      </c>
      <c r="AX129">
        <v>80092.123140496245</v>
      </c>
      <c r="AY129">
        <v>1.3085055170472324</v>
      </c>
      <c r="AZ129">
        <v>-29075.942813535374</v>
      </c>
      <c r="BA129">
        <v>-0.11197620832152655</v>
      </c>
      <c r="BE129" s="111">
        <f t="shared" si="25"/>
        <v>68636.750545609713</v>
      </c>
      <c r="BF129" s="111">
        <f t="shared" si="26"/>
        <v>50758.428564226997</v>
      </c>
      <c r="BG129" s="111">
        <f t="shared" si="27"/>
        <v>17878.321981382716</v>
      </c>
      <c r="BH129">
        <f t="shared" si="28"/>
        <v>1</v>
      </c>
      <c r="BI129">
        <f t="shared" si="29"/>
        <v>0</v>
      </c>
      <c r="BJ129">
        <f t="shared" si="30"/>
        <v>1</v>
      </c>
    </row>
    <row r="130" spans="6:62" x14ac:dyDescent="0.3">
      <c r="F130" s="110">
        <f t="shared" si="49"/>
        <v>2.0769230769230771</v>
      </c>
      <c r="G130" s="6">
        <v>109</v>
      </c>
      <c r="H130" s="219">
        <f t="shared" si="46"/>
        <v>0.27175483773490483</v>
      </c>
      <c r="I130" s="2">
        <f t="array" ref="I130:K130">MMULT($I129:$K129,$K$4:$M$6)</f>
        <v>0.13520741595356026</v>
      </c>
      <c r="J130" s="2">
        <v>0.13654742178134455</v>
      </c>
      <c r="K130" s="2">
        <v>0.72824516226509473</v>
      </c>
      <c r="L130" s="79">
        <f t="shared" si="31"/>
        <v>0.93351070036640305</v>
      </c>
      <c r="M130" s="80">
        <f t="shared" si="32"/>
        <v>94.480161695290477</v>
      </c>
      <c r="N130" s="80">
        <f t="shared" si="33"/>
        <v>95.416530210203703</v>
      </c>
      <c r="O130" s="80">
        <f t="shared" si="34"/>
        <v>0</v>
      </c>
      <c r="P130" s="81">
        <f t="shared" si="35"/>
        <v>2.1602622482648128E-3</v>
      </c>
      <c r="Q130" s="81">
        <f t="shared" si="36"/>
        <v>1.6914086681697577E-3</v>
      </c>
      <c r="R130" s="81">
        <f t="shared" si="37"/>
        <v>0</v>
      </c>
      <c r="U130" s="110">
        <f t="shared" si="50"/>
        <v>2.0769230769230771</v>
      </c>
      <c r="V130" s="6">
        <v>109</v>
      </c>
      <c r="W130" s="2">
        <f t="array" ref="W130:Y130">MMULT($W129:$Y129,$W$4:$Y$6)</f>
        <v>0.14620198491287434</v>
      </c>
      <c r="X130" s="2">
        <v>0.16813328050923307</v>
      </c>
      <c r="Y130" s="2">
        <v>0.68566473457789245</v>
      </c>
      <c r="Z130" s="79">
        <v>0.93351070036640305</v>
      </c>
      <c r="AA130" s="80">
        <f t="shared" si="38"/>
        <v>162.77829901830796</v>
      </c>
      <c r="AB130" s="80">
        <f t="shared" si="39"/>
        <v>187.19615486732675</v>
      </c>
      <c r="AC130" s="80">
        <f t="shared" si="40"/>
        <v>0</v>
      </c>
      <c r="AD130" s="81">
        <f t="shared" si="41"/>
        <v>2.3359268158570823E-3</v>
      </c>
      <c r="AE130" s="81">
        <f t="shared" si="42"/>
        <v>2.0826617181869574E-3</v>
      </c>
      <c r="AF130" s="81">
        <f t="shared" si="43"/>
        <v>0</v>
      </c>
      <c r="AG130" s="25">
        <f t="shared" si="47"/>
        <v>160.07776198014054</v>
      </c>
      <c r="AH130" s="25">
        <f t="shared" si="48"/>
        <v>5.6691761760946889E-4</v>
      </c>
      <c r="AI130">
        <f t="shared" si="44"/>
        <v>-103.38600021919365</v>
      </c>
      <c r="AJ130">
        <f t="shared" si="45"/>
        <v>-5.1693000109596823E-4</v>
      </c>
      <c r="AK130">
        <f>$AJ$130</f>
        <v>-5.1693000109596823E-4</v>
      </c>
      <c r="AV130">
        <v>85882.930312199329</v>
      </c>
      <c r="AW130">
        <v>1.1034154170327677</v>
      </c>
      <c r="AX130">
        <v>78369.589152863831</v>
      </c>
      <c r="AY130">
        <v>1.212578979300982</v>
      </c>
      <c r="AZ130">
        <v>7513.3411593354977</v>
      </c>
      <c r="BA130">
        <v>-0.10916356226821433</v>
      </c>
      <c r="BE130" s="111">
        <f t="shared" si="25"/>
        <v>24458.611391077444</v>
      </c>
      <c r="BF130" s="111">
        <f t="shared" si="26"/>
        <v>42888.308777234372</v>
      </c>
      <c r="BG130" s="111">
        <f t="shared" si="27"/>
        <v>-18429.697386156931</v>
      </c>
      <c r="BH130">
        <f t="shared" si="28"/>
        <v>0</v>
      </c>
      <c r="BI130">
        <f t="shared" si="29"/>
        <v>1</v>
      </c>
      <c r="BJ130">
        <f t="shared" si="30"/>
        <v>0</v>
      </c>
    </row>
    <row r="131" spans="6:62" x14ac:dyDescent="0.3">
      <c r="F131" s="110">
        <f t="shared" si="49"/>
        <v>2.0961538461538463</v>
      </c>
      <c r="G131" s="6">
        <v>110</v>
      </c>
      <c r="H131" s="219">
        <f t="shared" si="46"/>
        <v>0.26765241684489804</v>
      </c>
      <c r="I131" s="2">
        <f t="array" ref="I131:K131">MMULT($I130:$K130,$K$4:$M$6)</f>
        <v>0.13272545450277273</v>
      </c>
      <c r="J131" s="2">
        <v>0.13492696234212531</v>
      </c>
      <c r="K131" s="2">
        <v>0.73234758315510151</v>
      </c>
      <c r="L131" s="79">
        <f t="shared" si="31"/>
        <v>0.93351070036640305</v>
      </c>
      <c r="M131" s="80">
        <f t="shared" si="32"/>
        <v>92.745818075614864</v>
      </c>
      <c r="N131" s="80">
        <f t="shared" si="33"/>
        <v>94.284186479215762</v>
      </c>
      <c r="O131" s="80">
        <f t="shared" si="34"/>
        <v>0</v>
      </c>
      <c r="P131" s="81">
        <f t="shared" si="35"/>
        <v>2.1206069705866529E-3</v>
      </c>
      <c r="Q131" s="81">
        <f t="shared" si="36"/>
        <v>1.6713360874783265E-3</v>
      </c>
      <c r="R131" s="81">
        <f t="shared" si="37"/>
        <v>0</v>
      </c>
      <c r="U131" s="110">
        <f t="shared" si="50"/>
        <v>2.0961538461538463</v>
      </c>
      <c r="V131" s="6">
        <v>110</v>
      </c>
      <c r="W131" s="2">
        <f t="array" ref="W131:Y131">MMULT($W130:$Y130,$W$4:$Y$6)</f>
        <v>0.14362212715895295</v>
      </c>
      <c r="X131" s="2">
        <v>0.16745120213336195</v>
      </c>
      <c r="Y131" s="2">
        <v>0.68892667070768498</v>
      </c>
      <c r="Z131" s="79">
        <v>0.93351070036640305</v>
      </c>
      <c r="AA131" s="80">
        <f t="shared" si="38"/>
        <v>159.9059381735303</v>
      </c>
      <c r="AB131" s="80">
        <f t="shared" si="39"/>
        <v>186.4367427575142</v>
      </c>
      <c r="AC131" s="80">
        <f t="shared" si="40"/>
        <v>0</v>
      </c>
      <c r="AD131" s="81">
        <f t="shared" si="41"/>
        <v>2.2947074103061042E-3</v>
      </c>
      <c r="AE131" s="81">
        <f t="shared" si="42"/>
        <v>2.07421283455174E-3</v>
      </c>
      <c r="AF131" s="81">
        <f t="shared" si="43"/>
        <v>0</v>
      </c>
      <c r="AG131" s="25">
        <f t="shared" si="47"/>
        <v>159.31267637621386</v>
      </c>
      <c r="AH131" s="25">
        <f t="shared" si="48"/>
        <v>5.7697718679286481E-4</v>
      </c>
      <c r="AI131">
        <f t="shared" si="44"/>
        <v>-101.61495769692738</v>
      </c>
      <c r="AJ131">
        <f t="shared" si="45"/>
        <v>-5.0807478848463692E-4</v>
      </c>
      <c r="AK131">
        <f>$AJ$131</f>
        <v>-5.0807478848463692E-4</v>
      </c>
      <c r="AV131">
        <v>50664.416696665343</v>
      </c>
      <c r="AW131">
        <v>1.1634855412716543</v>
      </c>
      <c r="AX131">
        <v>78959.369793389807</v>
      </c>
      <c r="AY131">
        <v>1.2687796716222546</v>
      </c>
      <c r="AZ131">
        <v>-28294.953096724465</v>
      </c>
      <c r="BA131">
        <v>-0.10529413035060031</v>
      </c>
      <c r="BE131" s="111">
        <f t="shared" si="25"/>
        <v>65684.137430500079</v>
      </c>
      <c r="BF131" s="111">
        <f t="shared" si="26"/>
        <v>47918.597368835646</v>
      </c>
      <c r="BG131" s="111">
        <f t="shared" si="27"/>
        <v>17765.540061664433</v>
      </c>
      <c r="BH131">
        <f t="shared" si="28"/>
        <v>1</v>
      </c>
      <c r="BI131">
        <f t="shared" si="29"/>
        <v>0</v>
      </c>
      <c r="BJ131">
        <f t="shared" si="30"/>
        <v>1</v>
      </c>
    </row>
    <row r="132" spans="6:62" x14ac:dyDescent="0.3">
      <c r="F132" s="110">
        <f t="shared" si="49"/>
        <v>2.1153846153846154</v>
      </c>
      <c r="G132" s="6">
        <v>111</v>
      </c>
      <c r="H132" s="219">
        <f t="shared" si="46"/>
        <v>0.26360394119449215</v>
      </c>
      <c r="I132" s="2">
        <f t="array" ref="I132:K132">MMULT($I131:$K131,$K$4:$M$6)</f>
        <v>0.13028905366417315</v>
      </c>
      <c r="J132" s="2">
        <v>0.13331488753031898</v>
      </c>
      <c r="K132" s="2">
        <v>0.7363960588055074</v>
      </c>
      <c r="L132" s="79">
        <f t="shared" si="31"/>
        <v>0.93351070036640305</v>
      </c>
      <c r="M132" s="80">
        <f t="shared" si="32"/>
        <v>91.043311274771227</v>
      </c>
      <c r="N132" s="80">
        <f t="shared" si="33"/>
        <v>93.157701753432079</v>
      </c>
      <c r="O132" s="80">
        <f t="shared" si="34"/>
        <v>0</v>
      </c>
      <c r="P132" s="81">
        <f t="shared" si="35"/>
        <v>2.0816796327912529E-3</v>
      </c>
      <c r="Q132" s="81">
        <f t="shared" si="36"/>
        <v>1.6513673669059702E-3</v>
      </c>
      <c r="R132" s="81">
        <f t="shared" si="37"/>
        <v>0</v>
      </c>
      <c r="U132" s="110">
        <f t="shared" si="50"/>
        <v>2.1153846153846154</v>
      </c>
      <c r="V132" s="6">
        <v>111</v>
      </c>
      <c r="W132" s="2">
        <f t="array" ref="W132:Y132">MMULT($W131:$Y131,$W$4:$Y$6)</f>
        <v>0.14108779317842243</v>
      </c>
      <c r="X132" s="2">
        <v>0.16675869452505107</v>
      </c>
      <c r="Y132" s="2">
        <v>0.69215351229652644</v>
      </c>
      <c r="Z132" s="79">
        <v>0.93351070036640305</v>
      </c>
      <c r="AA132" s="80">
        <f t="shared" si="38"/>
        <v>157.08426256672581</v>
      </c>
      <c r="AB132" s="80">
        <f t="shared" si="39"/>
        <v>185.66571895366323</v>
      </c>
      <c r="AC132" s="80">
        <f t="shared" si="40"/>
        <v>0</v>
      </c>
      <c r="AD132" s="81">
        <f t="shared" si="41"/>
        <v>2.2542153560498853E-3</v>
      </c>
      <c r="AE132" s="81">
        <f t="shared" si="42"/>
        <v>2.0656347643385488E-3</v>
      </c>
      <c r="AF132" s="81">
        <f t="shared" si="43"/>
        <v>0</v>
      </c>
      <c r="AG132" s="25">
        <f t="shared" si="47"/>
        <v>158.54896849218574</v>
      </c>
      <c r="AH132" s="25">
        <f t="shared" si="48"/>
        <v>5.8680312069121082E-4</v>
      </c>
      <c r="AI132">
        <f t="shared" si="44"/>
        <v>-99.868656423064664</v>
      </c>
      <c r="AJ132">
        <f t="shared" si="45"/>
        <v>-4.9934328211532326E-4</v>
      </c>
      <c r="AK132">
        <f>$AJ$132</f>
        <v>-4.9934328211532326E-4</v>
      </c>
      <c r="AV132">
        <v>63343.675967133837</v>
      </c>
      <c r="AW132">
        <v>1.1130721852871213</v>
      </c>
      <c r="AX132">
        <v>84369.228236068753</v>
      </c>
      <c r="AY132">
        <v>1.215338794522612</v>
      </c>
      <c r="AZ132">
        <v>-21025.552268934916</v>
      </c>
      <c r="BA132">
        <v>-0.10226660923549069</v>
      </c>
      <c r="BE132" s="111">
        <f t="shared" si="25"/>
        <v>47963.542561578288</v>
      </c>
      <c r="BF132" s="111">
        <f t="shared" si="26"/>
        <v>37164.651216192447</v>
      </c>
      <c r="BG132" s="111">
        <f t="shared" si="27"/>
        <v>10798.891345385848</v>
      </c>
      <c r="BH132">
        <f t="shared" si="28"/>
        <v>1</v>
      </c>
      <c r="BI132">
        <f t="shared" si="29"/>
        <v>0</v>
      </c>
      <c r="BJ132">
        <f t="shared" si="30"/>
        <v>1</v>
      </c>
    </row>
    <row r="133" spans="6:62" x14ac:dyDescent="0.3">
      <c r="F133" s="110">
        <f t="shared" si="49"/>
        <v>2.1346153846153846</v>
      </c>
      <c r="G133" s="6">
        <v>112</v>
      </c>
      <c r="H133" s="219">
        <f t="shared" si="46"/>
        <v>0.25960893550329989</v>
      </c>
      <c r="I133" s="2">
        <f t="array" ref="I133:K133">MMULT($I132:$K132,$K$4:$M$6)</f>
        <v>0.12789737709544755</v>
      </c>
      <c r="J133" s="2">
        <v>0.13171155840785234</v>
      </c>
      <c r="K133" s="2">
        <v>0.74039106449669967</v>
      </c>
      <c r="L133" s="79">
        <f t="shared" si="31"/>
        <v>0.93351070036640305</v>
      </c>
      <c r="M133" s="80">
        <f t="shared" si="32"/>
        <v>89.372056873950172</v>
      </c>
      <c r="N133" s="80">
        <f t="shared" si="33"/>
        <v>92.037328335501769</v>
      </c>
      <c r="O133" s="80">
        <f t="shared" si="34"/>
        <v>0</v>
      </c>
      <c r="P133" s="81">
        <f t="shared" si="35"/>
        <v>2.0434668723073751E-3</v>
      </c>
      <c r="Q133" s="81">
        <f t="shared" si="36"/>
        <v>1.63150697891555E-3</v>
      </c>
      <c r="R133" s="81">
        <f t="shared" si="37"/>
        <v>0</v>
      </c>
      <c r="U133" s="110">
        <f t="shared" si="50"/>
        <v>2.1346153846153846</v>
      </c>
      <c r="V133" s="6">
        <v>112</v>
      </c>
      <c r="W133" s="2">
        <f t="array" ref="W133:Y133">MMULT($W132:$Y132,$W$4:$Y$6)</f>
        <v>0.1385981796657747</v>
      </c>
      <c r="X133" s="2">
        <v>0.16605616260511408</v>
      </c>
      <c r="Y133" s="2">
        <v>0.69534565772911117</v>
      </c>
      <c r="Z133" s="79">
        <v>0.93351070036640305</v>
      </c>
      <c r="AA133" s="80">
        <f t="shared" si="38"/>
        <v>154.31237781397573</v>
      </c>
      <c r="AB133" s="80">
        <f t="shared" si="39"/>
        <v>184.88353428632402</v>
      </c>
      <c r="AC133" s="80">
        <f t="shared" si="40"/>
        <v>0</v>
      </c>
      <c r="AD133" s="81">
        <f t="shared" si="41"/>
        <v>2.2144378183592741E-3</v>
      </c>
      <c r="AE133" s="81">
        <f t="shared" si="42"/>
        <v>2.0569325232889144E-3</v>
      </c>
      <c r="AF133" s="81">
        <f t="shared" si="43"/>
        <v>0</v>
      </c>
      <c r="AG133" s="25">
        <f t="shared" si="47"/>
        <v>157.78652689084782</v>
      </c>
      <c r="AH133" s="25">
        <f t="shared" si="48"/>
        <v>5.9639649042526367E-4</v>
      </c>
      <c r="AI133">
        <f t="shared" si="44"/>
        <v>-98.146877848321452</v>
      </c>
      <c r="AJ133">
        <f t="shared" si="45"/>
        <v>-4.9073438924160731E-4</v>
      </c>
      <c r="AK133">
        <f>$AJ$133</f>
        <v>-4.9073438924160731E-4</v>
      </c>
      <c r="AV133">
        <v>49876.749997855535</v>
      </c>
      <c r="AW133">
        <v>1.1654060618153321</v>
      </c>
      <c r="AX133">
        <v>77504.678511943348</v>
      </c>
      <c r="AY133">
        <v>1.2733523204066126</v>
      </c>
      <c r="AZ133">
        <v>-27627.928514087813</v>
      </c>
      <c r="BA133">
        <v>-0.10794625859128049</v>
      </c>
      <c r="BE133" s="111">
        <f t="shared" si="25"/>
        <v>66663.856183677679</v>
      </c>
      <c r="BF133" s="111">
        <f t="shared" si="26"/>
        <v>49830.553528717908</v>
      </c>
      <c r="BG133" s="111">
        <f t="shared" si="27"/>
        <v>16833.302654959763</v>
      </c>
      <c r="BH133">
        <f t="shared" si="28"/>
        <v>1</v>
      </c>
      <c r="BI133">
        <f t="shared" si="29"/>
        <v>0</v>
      </c>
      <c r="BJ133">
        <f t="shared" si="30"/>
        <v>1</v>
      </c>
    </row>
    <row r="134" spans="6:62" x14ac:dyDescent="0.3">
      <c r="F134" s="110">
        <f t="shared" si="49"/>
        <v>2.1538461538461537</v>
      </c>
      <c r="G134" s="6">
        <v>113</v>
      </c>
      <c r="H134" s="219">
        <f t="shared" si="46"/>
        <v>0.25566692080073045</v>
      </c>
      <c r="I134" s="2">
        <f t="array" ref="I134:K134">MMULT($I133:$K133,$K$4:$M$6)</f>
        <v>0.12554960380676369</v>
      </c>
      <c r="J134" s="2">
        <v>0.13011731699396675</v>
      </c>
      <c r="K134" s="2">
        <v>0.74433307919926917</v>
      </c>
      <c r="L134" s="79">
        <f t="shared" si="31"/>
        <v>0.93351070036640305</v>
      </c>
      <c r="M134" s="80">
        <f t="shared" si="32"/>
        <v>87.731481182340744</v>
      </c>
      <c r="N134" s="80">
        <f t="shared" si="33"/>
        <v>90.923305221436976</v>
      </c>
      <c r="O134" s="80">
        <f t="shared" si="34"/>
        <v>0</v>
      </c>
      <c r="P134" s="81">
        <f t="shared" si="35"/>
        <v>2.0059555718564422E-3</v>
      </c>
      <c r="Q134" s="81">
        <f t="shared" si="36"/>
        <v>1.6117591600887742E-3</v>
      </c>
      <c r="R134" s="81">
        <f t="shared" si="37"/>
        <v>0</v>
      </c>
      <c r="U134" s="110">
        <f t="shared" si="50"/>
        <v>2.1538461538461537</v>
      </c>
      <c r="V134" s="6">
        <v>113</v>
      </c>
      <c r="W134" s="2">
        <f t="array" ref="W134:Y134">MMULT($W133:$Y133,$W$4:$Y$6)</f>
        <v>0.13615249749050723</v>
      </c>
      <c r="X134" s="2">
        <v>0.16534400197730864</v>
      </c>
      <c r="Y134" s="2">
        <v>0.69850350053218402</v>
      </c>
      <c r="Z134" s="79">
        <v>0.93351070036640305</v>
      </c>
      <c r="AA134" s="80">
        <f t="shared" si="38"/>
        <v>151.58940531352252</v>
      </c>
      <c r="AB134" s="80">
        <f t="shared" si="39"/>
        <v>184.09062921262711</v>
      </c>
      <c r="AC134" s="80">
        <f t="shared" si="40"/>
        <v>0</v>
      </c>
      <c r="AD134" s="81">
        <f t="shared" si="41"/>
        <v>2.1753621889847789E-3</v>
      </c>
      <c r="AE134" s="81">
        <f t="shared" si="42"/>
        <v>2.0481110117342828E-3</v>
      </c>
      <c r="AF134" s="81">
        <f t="shared" si="43"/>
        <v>0</v>
      </c>
      <c r="AG134" s="25">
        <f t="shared" si="47"/>
        <v>157.02524812237186</v>
      </c>
      <c r="AH134" s="25">
        <f t="shared" si="48"/>
        <v>6.0575846877384491E-4</v>
      </c>
      <c r="AI134">
        <f t="shared" si="44"/>
        <v>-96.449401244987371</v>
      </c>
      <c r="AJ134">
        <f t="shared" si="45"/>
        <v>-4.822470062249369E-4</v>
      </c>
      <c r="AK134">
        <f>$AJ$134</f>
        <v>-4.822470062249369E-4</v>
      </c>
      <c r="AV134">
        <v>87002.763567132817</v>
      </c>
      <c r="AW134">
        <v>1.1798715147551997</v>
      </c>
      <c r="AX134">
        <v>79948.216127180844</v>
      </c>
      <c r="AY134">
        <v>1.2916465187147408</v>
      </c>
      <c r="AZ134">
        <v>7054.5474399519735</v>
      </c>
      <c r="BA134">
        <v>-0.1117750039595411</v>
      </c>
      <c r="BE134" s="111">
        <f t="shared" si="25"/>
        <v>30984.387908387158</v>
      </c>
      <c r="BF134" s="111">
        <f t="shared" si="26"/>
        <v>49216.435744293238</v>
      </c>
      <c r="BG134" s="111">
        <f t="shared" si="27"/>
        <v>-18232.047835906083</v>
      </c>
      <c r="BH134">
        <f t="shared" si="28"/>
        <v>0</v>
      </c>
      <c r="BI134">
        <f t="shared" si="29"/>
        <v>1</v>
      </c>
      <c r="BJ134">
        <f t="shared" si="30"/>
        <v>0</v>
      </c>
    </row>
    <row r="135" spans="6:62" x14ac:dyDescent="0.3">
      <c r="F135" s="110">
        <f t="shared" si="49"/>
        <v>2.1730769230769229</v>
      </c>
      <c r="G135" s="6">
        <v>114</v>
      </c>
      <c r="H135" s="219">
        <f t="shared" si="46"/>
        <v>0.25177741479301846</v>
      </c>
      <c r="I135" s="2">
        <f t="array" ref="I135:K135">MMULT($I134:$K134,$K$4:$M$6)</f>
        <v>0.12324492787895021</v>
      </c>
      <c r="J135" s="2">
        <v>0.12853248691406827</v>
      </c>
      <c r="K135" s="2">
        <v>0.74822258520698115</v>
      </c>
      <c r="L135" s="79">
        <f t="shared" si="31"/>
        <v>0.93351070036640305</v>
      </c>
      <c r="M135" s="80">
        <f t="shared" si="32"/>
        <v>86.121021040199935</v>
      </c>
      <c r="N135" s="80">
        <f t="shared" si="33"/>
        <v>89.815858554016017</v>
      </c>
      <c r="O135" s="80">
        <f t="shared" si="34"/>
        <v>0</v>
      </c>
      <c r="P135" s="81">
        <f t="shared" si="35"/>
        <v>1.9691328549497735E-3</v>
      </c>
      <c r="Q135" s="81">
        <f t="shared" si="36"/>
        <v>1.5921279191634865E-3</v>
      </c>
      <c r="R135" s="81">
        <f t="shared" si="37"/>
        <v>0</v>
      </c>
      <c r="U135" s="110">
        <f t="shared" si="50"/>
        <v>2.1730769230769229</v>
      </c>
      <c r="V135" s="6">
        <v>114</v>
      </c>
      <c r="W135" s="2">
        <f t="array" ref="W135:Y135">MMULT($W134:$Y134,$W$4:$Y$6)</f>
        <v>0.13374997144699305</v>
      </c>
      <c r="X135" s="2">
        <v>0.16462259911409882</v>
      </c>
      <c r="Y135" s="2">
        <v>0.70162742943890799</v>
      </c>
      <c r="Z135" s="79">
        <v>0.93351070036640305</v>
      </c>
      <c r="AA135" s="80">
        <f t="shared" si="38"/>
        <v>148.91448196728015</v>
      </c>
      <c r="AB135" s="80">
        <f t="shared" si="39"/>
        <v>183.28743402310755</v>
      </c>
      <c r="AC135" s="80">
        <f t="shared" si="40"/>
        <v>0</v>
      </c>
      <c r="AD135" s="81">
        <f t="shared" si="41"/>
        <v>2.1369760821601407E-3</v>
      </c>
      <c r="AE135" s="81">
        <f t="shared" si="42"/>
        <v>2.0391750168970496E-3</v>
      </c>
      <c r="AF135" s="81">
        <f t="shared" si="43"/>
        <v>0</v>
      </c>
      <c r="AG135" s="25">
        <f t="shared" si="47"/>
        <v>156.26503639617175</v>
      </c>
      <c r="AH135" s="25">
        <f t="shared" si="48"/>
        <v>6.1489032494393102E-4</v>
      </c>
      <c r="AI135">
        <f t="shared" si="44"/>
        <v>-94.776003901778651</v>
      </c>
      <c r="AJ135">
        <f t="shared" si="45"/>
        <v>-4.7388001950889329E-4</v>
      </c>
      <c r="AK135">
        <f>$AJ$135</f>
        <v>-4.7388001950889329E-4</v>
      </c>
      <c r="AV135">
        <v>47522.791574968302</v>
      </c>
      <c r="AW135">
        <v>1.1968126145529441</v>
      </c>
      <c r="AX135">
        <v>84638.483137717063</v>
      </c>
      <c r="AY135">
        <v>1.3068320699087321</v>
      </c>
      <c r="AZ135">
        <v>-37115.691562748761</v>
      </c>
      <c r="BA135">
        <v>-0.11001945535578805</v>
      </c>
      <c r="BE135" s="111">
        <f t="shared" si="25"/>
        <v>72158.469880326113</v>
      </c>
      <c r="BF135" s="111">
        <f t="shared" si="26"/>
        <v>46044.723853156145</v>
      </c>
      <c r="BG135" s="111">
        <f t="shared" si="27"/>
        <v>26113.746027169957</v>
      </c>
      <c r="BH135">
        <f t="shared" si="28"/>
        <v>1</v>
      </c>
      <c r="BI135">
        <f t="shared" si="29"/>
        <v>0</v>
      </c>
      <c r="BJ135">
        <f t="shared" si="30"/>
        <v>1</v>
      </c>
    </row>
    <row r="136" spans="6:62" x14ac:dyDescent="0.3">
      <c r="F136" s="110">
        <f t="shared" si="49"/>
        <v>2.1923076923076925</v>
      </c>
      <c r="G136" s="6">
        <v>115</v>
      </c>
      <c r="H136" s="219">
        <f t="shared" si="46"/>
        <v>0.2479399322163009</v>
      </c>
      <c r="I136" s="2">
        <f t="array" ref="I136:K136">MMULT($I135:$K135,$K$4:$M$6)</f>
        <v>0.1209825581868491</v>
      </c>
      <c r="J136" s="2">
        <v>0.12695737402945181</v>
      </c>
      <c r="K136" s="2">
        <v>0.75206006778369872</v>
      </c>
      <c r="L136" s="79">
        <f t="shared" si="31"/>
        <v>0.93351070036640305</v>
      </c>
      <c r="M136" s="80">
        <f t="shared" si="32"/>
        <v>84.540123625537021</v>
      </c>
      <c r="N136" s="80">
        <f t="shared" si="33"/>
        <v>88.715202062821689</v>
      </c>
      <c r="O136" s="80">
        <f t="shared" si="34"/>
        <v>0</v>
      </c>
      <c r="P136" s="81">
        <f t="shared" si="35"/>
        <v>1.9329860814684787E-3</v>
      </c>
      <c r="Q136" s="81">
        <f t="shared" si="36"/>
        <v>1.572617044834037E-3</v>
      </c>
      <c r="R136" s="81">
        <f t="shared" si="37"/>
        <v>0</v>
      </c>
      <c r="U136" s="110">
        <f t="shared" si="50"/>
        <v>2.1923076923076925</v>
      </c>
      <c r="V136" s="6">
        <v>115</v>
      </c>
      <c r="W136" s="2">
        <f t="array" ref="W136:Y136">MMULT($W135:$Y135,$W$4:$Y$6)</f>
        <v>0.1313898400087645</v>
      </c>
      <c r="X136" s="2">
        <v>0.16389233153892963</v>
      </c>
      <c r="Y136" s="2">
        <v>0.70471782845230568</v>
      </c>
      <c r="Z136" s="79">
        <v>0.93351070036640305</v>
      </c>
      <c r="AA136" s="80">
        <f t="shared" si="38"/>
        <v>146.28675990725873</v>
      </c>
      <c r="AB136" s="80">
        <f t="shared" si="39"/>
        <v>182.4743690446457</v>
      </c>
      <c r="AC136" s="80">
        <f t="shared" si="40"/>
        <v>0</v>
      </c>
      <c r="AD136" s="81">
        <f t="shared" si="41"/>
        <v>2.0992673306764261E-3</v>
      </c>
      <c r="AE136" s="81">
        <f t="shared" si="42"/>
        <v>2.0301292151483912E-3</v>
      </c>
      <c r="AF136" s="81">
        <f t="shared" si="43"/>
        <v>0</v>
      </c>
      <c r="AG136" s="25">
        <f t="shared" si="47"/>
        <v>155.50580326354572</v>
      </c>
      <c r="AH136" s="25">
        <f t="shared" si="48"/>
        <v>6.2379341952230154E-4</v>
      </c>
      <c r="AI136">
        <f t="shared" si="44"/>
        <v>-93.126461311315552</v>
      </c>
      <c r="AJ136">
        <f t="shared" si="45"/>
        <v>-4.6563230655657776E-4</v>
      </c>
      <c r="AK136">
        <f>$AJ$136</f>
        <v>-4.6563230655657776E-4</v>
      </c>
      <c r="AV136">
        <v>115014.77934999479</v>
      </c>
      <c r="AW136">
        <v>1.1472115868298831</v>
      </c>
      <c r="AX136">
        <v>77028.200507807167</v>
      </c>
      <c r="AY136">
        <v>1.2519452737489554</v>
      </c>
      <c r="AZ136">
        <v>37986.57884218762</v>
      </c>
      <c r="BA136">
        <v>-0.10473368691907226</v>
      </c>
      <c r="BE136" s="111">
        <f t="shared" si="25"/>
        <v>-293.62066700647119</v>
      </c>
      <c r="BF136" s="111">
        <f t="shared" si="26"/>
        <v>48166.32686708837</v>
      </c>
      <c r="BG136" s="111">
        <f t="shared" si="27"/>
        <v>-48459.947534094848</v>
      </c>
      <c r="BH136">
        <f t="shared" si="28"/>
        <v>0</v>
      </c>
      <c r="BI136">
        <f t="shared" si="29"/>
        <v>1</v>
      </c>
      <c r="BJ136">
        <f t="shared" si="30"/>
        <v>0</v>
      </c>
    </row>
    <row r="137" spans="6:62" x14ac:dyDescent="0.3">
      <c r="F137" s="110">
        <f t="shared" si="49"/>
        <v>2.2115384615384617</v>
      </c>
      <c r="G137" s="6">
        <v>116</v>
      </c>
      <c r="H137" s="219">
        <f t="shared" si="46"/>
        <v>0.24415398517617107</v>
      </c>
      <c r="I137" s="2">
        <f t="array" ref="I137:K137">MMULT($I136:$K136,$K$4:$M$6)</f>
        <v>0.11876171812774647</v>
      </c>
      <c r="J137" s="2">
        <v>0.1253922670484246</v>
      </c>
      <c r="K137" s="2">
        <v>0.75584601482382852</v>
      </c>
      <c r="L137" s="79">
        <f t="shared" si="31"/>
        <v>0.93351070036640305</v>
      </c>
      <c r="M137" s="80">
        <f t="shared" si="32"/>
        <v>82.988246264346543</v>
      </c>
      <c r="N137" s="80">
        <f t="shared" si="33"/>
        <v>87.6215374912817</v>
      </c>
      <c r="O137" s="80">
        <f t="shared" si="34"/>
        <v>0</v>
      </c>
      <c r="P137" s="81">
        <f t="shared" si="35"/>
        <v>1.8975028433244896E-3</v>
      </c>
      <c r="Q137" s="81">
        <f t="shared" si="36"/>
        <v>1.5532301133212511E-3</v>
      </c>
      <c r="R137" s="81">
        <f t="shared" si="37"/>
        <v>0</v>
      </c>
      <c r="U137" s="110">
        <f t="shared" si="50"/>
        <v>2.2115384615384617</v>
      </c>
      <c r="V137" s="6">
        <v>116</v>
      </c>
      <c r="W137" s="2">
        <f t="array" ref="W137:Y137">MMULT($W136:$Y136,$W$4:$Y$6)</f>
        <v>0.12907135508713294</v>
      </c>
      <c r="X137" s="2">
        <v>0.16315356800507727</v>
      </c>
      <c r="Y137" s="2">
        <v>0.70777507690778962</v>
      </c>
      <c r="Z137" s="79">
        <v>0.93351070036640305</v>
      </c>
      <c r="AA137" s="80">
        <f t="shared" si="38"/>
        <v>143.70540622681671</v>
      </c>
      <c r="AB137" s="80">
        <f t="shared" si="39"/>
        <v>181.65184483959536</v>
      </c>
      <c r="AC137" s="80">
        <f t="shared" si="40"/>
        <v>0</v>
      </c>
      <c r="AD137" s="81">
        <f t="shared" si="41"/>
        <v>2.0622239820254013E-3</v>
      </c>
      <c r="AE137" s="81">
        <f t="shared" si="42"/>
        <v>2.0209781742236751E-3</v>
      </c>
      <c r="AF137" s="81">
        <f t="shared" si="43"/>
        <v>0</v>
      </c>
      <c r="AG137" s="25">
        <f t="shared" si="47"/>
        <v>154.7474673107838</v>
      </c>
      <c r="AH137" s="25">
        <f t="shared" si="48"/>
        <v>6.3246919960333568E-4</v>
      </c>
      <c r="AI137">
        <f t="shared" si="44"/>
        <v>-91.500547350450233</v>
      </c>
      <c r="AJ137">
        <f t="shared" si="45"/>
        <v>-4.5750273675225115E-4</v>
      </c>
      <c r="AK137">
        <f>$AJ$137</f>
        <v>-4.5750273675225115E-4</v>
      </c>
      <c r="AV137">
        <v>47781.51838561162</v>
      </c>
      <c r="AW137">
        <v>1.1058419909735508</v>
      </c>
      <c r="AX137">
        <v>77495.011790044096</v>
      </c>
      <c r="AY137">
        <v>1.2125888841294021</v>
      </c>
      <c r="AZ137">
        <v>-29713.493404432476</v>
      </c>
      <c r="BA137">
        <v>-0.10674689315585129</v>
      </c>
      <c r="BE137" s="111">
        <f t="shared" ref="BE137:BE200" si="51">AW137*lambda-AV137</f>
        <v>62802.680711743466</v>
      </c>
      <c r="BF137" s="111">
        <f t="shared" ref="BF137:BF200" si="52">AY137*lambda-AX137</f>
        <v>43763.876622896118</v>
      </c>
      <c r="BG137" s="111">
        <f t="shared" ref="BG137:BG200" si="53">BA137*lambda-AZ137</f>
        <v>19038.804088847348</v>
      </c>
      <c r="BH137">
        <f t="shared" si="28"/>
        <v>1</v>
      </c>
      <c r="BI137">
        <f t="shared" si="29"/>
        <v>0</v>
      </c>
      <c r="BJ137">
        <f t="shared" si="30"/>
        <v>1</v>
      </c>
    </row>
    <row r="138" spans="6:62" x14ac:dyDescent="0.3">
      <c r="F138" s="110">
        <f t="shared" si="49"/>
        <v>2.2307692307692308</v>
      </c>
      <c r="G138" s="6">
        <v>117</v>
      </c>
      <c r="H138" s="219">
        <f t="shared" si="46"/>
        <v>0.24041908347412838</v>
      </c>
      <c r="I138" s="2">
        <f t="array" ref="I138:K138">MMULT($I137:$K137,$K$4:$M$6)</f>
        <v>0.11658164535478849</v>
      </c>
      <c r="J138" s="2">
        <v>0.12383743811933991</v>
      </c>
      <c r="K138" s="2">
        <v>0.75958091652587123</v>
      </c>
      <c r="L138" s="79">
        <f t="shared" ref="L138:L201" si="54">L86/(1+discount_rate)</f>
        <v>0.93351070036640305</v>
      </c>
      <c r="M138" s="80">
        <f t="shared" si="32"/>
        <v>81.464856244324892</v>
      </c>
      <c r="N138" s="80">
        <f t="shared" si="33"/>
        <v>86.535055011068536</v>
      </c>
      <c r="O138" s="80">
        <f t="shared" si="34"/>
        <v>0</v>
      </c>
      <c r="P138" s="81">
        <f t="shared" si="35"/>
        <v>1.8626709602012391E-3</v>
      </c>
      <c r="Q138" s="81">
        <f t="shared" si="36"/>
        <v>1.5339704957183192E-3</v>
      </c>
      <c r="R138" s="81">
        <f t="shared" si="37"/>
        <v>0</v>
      </c>
      <c r="U138" s="110">
        <f t="shared" si="50"/>
        <v>2.2307692307692308</v>
      </c>
      <c r="V138" s="6">
        <v>117</v>
      </c>
      <c r="W138" s="2">
        <f t="array" ref="W138:Y138">MMULT($W137:$Y137,$W$4:$Y$6)</f>
        <v>0.12679378179406775</v>
      </c>
      <c r="X138" s="2">
        <v>0.16240666867113751</v>
      </c>
      <c r="Y138" s="2">
        <v>0.71079954953479452</v>
      </c>
      <c r="Z138" s="79">
        <v>0.93351070036640305</v>
      </c>
      <c r="AA138" s="80">
        <f t="shared" si="38"/>
        <v>141.16960271665496</v>
      </c>
      <c r="AB138" s="80">
        <f t="shared" si="39"/>
        <v>180.820262401169</v>
      </c>
      <c r="AC138" s="80">
        <f t="shared" si="40"/>
        <v>0</v>
      </c>
      <c r="AD138" s="81">
        <f t="shared" si="41"/>
        <v>2.0258342946109557E-3</v>
      </c>
      <c r="AE138" s="81">
        <f t="shared" si="42"/>
        <v>2.0117263553962282E-3</v>
      </c>
      <c r="AF138" s="81">
        <f t="shared" si="43"/>
        <v>0</v>
      </c>
      <c r="AG138" s="25">
        <f t="shared" si="47"/>
        <v>153.98995386243053</v>
      </c>
      <c r="AH138" s="25">
        <f t="shared" si="48"/>
        <v>6.4091919408762596E-4</v>
      </c>
      <c r="AI138">
        <f t="shared" si="44"/>
        <v>-89.898034453667933</v>
      </c>
      <c r="AJ138">
        <f t="shared" si="45"/>
        <v>-4.4949017226833966E-4</v>
      </c>
      <c r="AK138">
        <f>$AJ$138</f>
        <v>-4.4949017226833966E-4</v>
      </c>
      <c r="AV138">
        <v>68245.233356738536</v>
      </c>
      <c r="AW138">
        <v>1.0970580464534483</v>
      </c>
      <c r="AX138">
        <v>78224.312030587025</v>
      </c>
      <c r="AY138">
        <v>1.1957087873301218</v>
      </c>
      <c r="AZ138">
        <v>-9979.0786738484894</v>
      </c>
      <c r="BA138">
        <v>-9.8650740876673471E-2</v>
      </c>
      <c r="BE138" s="111">
        <f t="shared" si="51"/>
        <v>41460.571288606297</v>
      </c>
      <c r="BF138" s="111">
        <f t="shared" si="52"/>
        <v>41346.566702425145</v>
      </c>
      <c r="BG138" s="111">
        <f t="shared" si="53"/>
        <v>114.00458618114317</v>
      </c>
      <c r="BH138">
        <f t="shared" ref="BH138:BH201" si="55">IF(MAX(BE138:BF138)=BE138,1,0)</f>
        <v>1</v>
      </c>
      <c r="BI138">
        <f t="shared" ref="BI138:BI201" si="56">IF(MAX(BE138:BF138)=BF138,1,0)</f>
        <v>0</v>
      </c>
      <c r="BJ138">
        <f t="shared" ref="BJ138:BJ201" si="57">IF(BG138&gt;0,1,0)</f>
        <v>1</v>
      </c>
    </row>
    <row r="139" spans="6:62" x14ac:dyDescent="0.3">
      <c r="F139" s="110">
        <f t="shared" si="49"/>
        <v>2.25</v>
      </c>
      <c r="G139" s="6">
        <v>118</v>
      </c>
      <c r="H139" s="219">
        <f t="shared" si="46"/>
        <v>0.23673473492132968</v>
      </c>
      <c r="I139" s="2">
        <f t="array" ref="I139:K139">MMULT($I138:$K138,$K$4:$M$6)</f>
        <v>0.11444159151529087</v>
      </c>
      <c r="J139" s="2">
        <v>0.12229314340603882</v>
      </c>
      <c r="K139" s="2">
        <v>0.76326526507866999</v>
      </c>
      <c r="L139" s="79">
        <f t="shared" si="54"/>
        <v>0.93351070036640305</v>
      </c>
      <c r="M139" s="80">
        <f t="shared" si="32"/>
        <v>79.969430632006336</v>
      </c>
      <c r="N139" s="80">
        <f t="shared" si="33"/>
        <v>85.455933624206267</v>
      </c>
      <c r="O139" s="80">
        <f t="shared" si="34"/>
        <v>0</v>
      </c>
      <c r="P139" s="81">
        <f t="shared" si="35"/>
        <v>1.8284784753725318E-3</v>
      </c>
      <c r="Q139" s="81">
        <f t="shared" si="36"/>
        <v>1.5148413651187764E-3</v>
      </c>
      <c r="R139" s="81">
        <f t="shared" si="37"/>
        <v>0</v>
      </c>
      <c r="U139" s="110">
        <f t="shared" si="50"/>
        <v>2.25</v>
      </c>
      <c r="V139" s="6">
        <v>118</v>
      </c>
      <c r="W139" s="2">
        <f t="array" ref="W139:Y139">MMULT($W138:$Y138,$W$4:$Y$6)</f>
        <v>0.12455639820925954</v>
      </c>
      <c r="X139" s="2">
        <v>0.16165198527321356</v>
      </c>
      <c r="Y139" s="2">
        <v>0.71379161651752665</v>
      </c>
      <c r="Z139" s="79">
        <v>0.93351070036640305</v>
      </c>
      <c r="AA139" s="80">
        <f t="shared" si="38"/>
        <v>138.67854560547005</v>
      </c>
      <c r="AB139" s="80">
        <f t="shared" si="39"/>
        <v>179.98001334514817</v>
      </c>
      <c r="AC139" s="80">
        <f t="shared" si="40"/>
        <v>0</v>
      </c>
      <c r="AD139" s="81">
        <f t="shared" si="41"/>
        <v>1.9900867340273804E-3</v>
      </c>
      <c r="AE139" s="81">
        <f t="shared" si="42"/>
        <v>2.0023781156102262E-3</v>
      </c>
      <c r="AF139" s="81">
        <f t="shared" si="43"/>
        <v>0</v>
      </c>
      <c r="AG139" s="25">
        <f t="shared" si="47"/>
        <v>153.2331946944056</v>
      </c>
      <c r="AH139" s="25">
        <f t="shared" si="48"/>
        <v>6.4914500914629771E-4</v>
      </c>
      <c r="AI139">
        <f t="shared" si="44"/>
        <v>-88.318693779775828</v>
      </c>
      <c r="AJ139">
        <f t="shared" si="45"/>
        <v>-4.4159346889887914E-4</v>
      </c>
      <c r="AK139">
        <f>$AJ$139</f>
        <v>-4.4159346889887914E-4</v>
      </c>
      <c r="AV139">
        <v>53450.204359893476</v>
      </c>
      <c r="AW139">
        <v>1.1296132497412106</v>
      </c>
      <c r="AX139">
        <v>77406.255718499946</v>
      </c>
      <c r="AY139">
        <v>1.2351773045935666</v>
      </c>
      <c r="AZ139">
        <v>-23956.05135860647</v>
      </c>
      <c r="BA139">
        <v>-0.10556405485235598</v>
      </c>
      <c r="BE139" s="111">
        <f t="shared" si="51"/>
        <v>59511.120614227584</v>
      </c>
      <c r="BF139" s="111">
        <f t="shared" si="52"/>
        <v>46111.474740856705</v>
      </c>
      <c r="BG139" s="111">
        <f t="shared" si="53"/>
        <v>13399.645873370871</v>
      </c>
      <c r="BH139">
        <f t="shared" si="55"/>
        <v>1</v>
      </c>
      <c r="BI139">
        <f t="shared" si="56"/>
        <v>0</v>
      </c>
      <c r="BJ139">
        <f t="shared" si="57"/>
        <v>1</v>
      </c>
    </row>
    <row r="140" spans="6:62" x14ac:dyDescent="0.3">
      <c r="F140" s="110">
        <f t="shared" si="49"/>
        <v>2.2692307692307692</v>
      </c>
      <c r="G140" s="6">
        <v>119</v>
      </c>
      <c r="H140" s="219">
        <f t="shared" si="46"/>
        <v>0.23310044564003699</v>
      </c>
      <c r="I140" s="2">
        <f t="array" ref="I140:K140">MMULT($I139:$K139,$K$4:$M$6)</f>
        <v>0.11234082199385217</v>
      </c>
      <c r="J140" s="2">
        <v>0.12075962364618481</v>
      </c>
      <c r="K140" s="2">
        <v>0.76689955435996271</v>
      </c>
      <c r="L140" s="79">
        <f t="shared" si="54"/>
        <v>0.93351070036640305</v>
      </c>
      <c r="M140" s="80">
        <f t="shared" si="32"/>
        <v>78.501456093255896</v>
      </c>
      <c r="N140" s="80">
        <f t="shared" si="33"/>
        <v>84.384341553223308</v>
      </c>
      <c r="O140" s="80">
        <f t="shared" si="34"/>
        <v>0</v>
      </c>
      <c r="P140" s="81">
        <f t="shared" si="35"/>
        <v>1.7949136515981604E-3</v>
      </c>
      <c r="Q140" s="81">
        <f t="shared" si="36"/>
        <v>1.4958457035325753E-3</v>
      </c>
      <c r="R140" s="81">
        <f t="shared" si="37"/>
        <v>0</v>
      </c>
      <c r="U140" s="110">
        <f t="shared" si="50"/>
        <v>2.2692307692307692</v>
      </c>
      <c r="V140" s="6">
        <v>119</v>
      </c>
      <c r="W140" s="2">
        <f t="array" ref="W140:Y140">MMULT($W139:$Y139,$W$4:$Y$6)</f>
        <v>0.12235849515129373</v>
      </c>
      <c r="X140" s="2">
        <v>0.16088986129386379</v>
      </c>
      <c r="Y140" s="2">
        <v>0.71675164355484222</v>
      </c>
      <c r="Z140" s="79">
        <v>0.93351070036640305</v>
      </c>
      <c r="AA140" s="80">
        <f t="shared" si="38"/>
        <v>136.23144530518331</v>
      </c>
      <c r="AB140" s="80">
        <f t="shared" si="39"/>
        <v>179.13148009798638</v>
      </c>
      <c r="AC140" s="80">
        <f t="shared" si="40"/>
        <v>0</v>
      </c>
      <c r="AD140" s="81">
        <f t="shared" si="41"/>
        <v>1.954969969403315E-3</v>
      </c>
      <c r="AE140" s="81">
        <f t="shared" si="42"/>
        <v>1.9929377095734397E-3</v>
      </c>
      <c r="AF140" s="81">
        <f t="shared" si="43"/>
        <v>0</v>
      </c>
      <c r="AG140" s="25">
        <f t="shared" si="47"/>
        <v>152.47712775669049</v>
      </c>
      <c r="AH140" s="25">
        <f t="shared" si="48"/>
        <v>6.5714832384601921E-4</v>
      </c>
      <c r="AI140">
        <f t="shared" si="44"/>
        <v>-86.762295372088573</v>
      </c>
      <c r="AJ140">
        <f t="shared" si="45"/>
        <v>-4.3381147686044283E-4</v>
      </c>
      <c r="AK140">
        <f>$AJ$140</f>
        <v>-4.3381147686044283E-4</v>
      </c>
      <c r="AV140">
        <v>47465.236638143477</v>
      </c>
      <c r="AW140">
        <v>1.1540406489137083</v>
      </c>
      <c r="AX140">
        <v>77585.319702395238</v>
      </c>
      <c r="AY140">
        <v>1.258836267637339</v>
      </c>
      <c r="AZ140">
        <v>-30120.083064251761</v>
      </c>
      <c r="BA140">
        <v>-0.10479561872363075</v>
      </c>
      <c r="BE140" s="111">
        <f t="shared" si="51"/>
        <v>67938.828253227344</v>
      </c>
      <c r="BF140" s="111">
        <f t="shared" si="52"/>
        <v>48298.307061338666</v>
      </c>
      <c r="BG140" s="111">
        <f t="shared" si="53"/>
        <v>19640.521191888685</v>
      </c>
      <c r="BH140">
        <f t="shared" si="55"/>
        <v>1</v>
      </c>
      <c r="BI140">
        <f t="shared" si="56"/>
        <v>0</v>
      </c>
      <c r="BJ140">
        <f t="shared" si="57"/>
        <v>1</v>
      </c>
    </row>
    <row r="141" spans="6:62" x14ac:dyDescent="0.3">
      <c r="F141" s="110">
        <f t="shared" si="49"/>
        <v>2.2884615384615383</v>
      </c>
      <c r="G141" s="6">
        <v>120</v>
      </c>
      <c r="H141" s="219">
        <f t="shared" si="46"/>
        <v>0.2295157203531453</v>
      </c>
      <c r="I141" s="2">
        <f t="array" ref="I141:K141">MMULT($I140:$K140,$K$4:$M$6)</f>
        <v>0.11027861566018263</v>
      </c>
      <c r="J141" s="2">
        <v>0.11923710469296267</v>
      </c>
      <c r="K141" s="2">
        <v>0.7704842796468544</v>
      </c>
      <c r="L141" s="79">
        <f t="shared" si="54"/>
        <v>0.93351070036640305</v>
      </c>
      <c r="M141" s="80">
        <f t="shared" si="32"/>
        <v>77.060428717057306</v>
      </c>
      <c r="N141" s="80">
        <f t="shared" si="33"/>
        <v>83.320436619680464</v>
      </c>
      <c r="O141" s="80">
        <f t="shared" si="34"/>
        <v>0</v>
      </c>
      <c r="P141" s="81">
        <f t="shared" si="35"/>
        <v>1.7619649670948707E-3</v>
      </c>
      <c r="Q141" s="81">
        <f t="shared" si="36"/>
        <v>1.476986308596094E-3</v>
      </c>
      <c r="R141" s="81">
        <f t="shared" si="37"/>
        <v>0</v>
      </c>
      <c r="U141" s="110">
        <f t="shared" si="50"/>
        <v>2.2884615384615383</v>
      </c>
      <c r="V141" s="6">
        <v>120</v>
      </c>
      <c r="W141" s="2">
        <f t="array" ref="W141:Y141">MMULT($W140:$Y140,$W$4:$Y$6)</f>
        <v>0.12019937595286197</v>
      </c>
      <c r="X141" s="2">
        <v>0.16012063212786831</v>
      </c>
      <c r="Y141" s="2">
        <v>0.71967999191926946</v>
      </c>
      <c r="Z141" s="79">
        <v>0.93351070036640305</v>
      </c>
      <c r="AA141" s="80">
        <f t="shared" si="38"/>
        <v>133.82752616066597</v>
      </c>
      <c r="AB141" s="80">
        <f t="shared" si="39"/>
        <v>178.27503608137039</v>
      </c>
      <c r="AC141" s="80">
        <f t="shared" si="40"/>
        <v>0</v>
      </c>
      <c r="AD141" s="81">
        <f t="shared" si="41"/>
        <v>1.9204728698102129E-3</v>
      </c>
      <c r="AE141" s="81">
        <f t="shared" si="42"/>
        <v>1.9834092918105824E-3</v>
      </c>
      <c r="AF141" s="81">
        <f t="shared" si="43"/>
        <v>0</v>
      </c>
      <c r="AG141" s="25">
        <f t="shared" si="47"/>
        <v>151.72169690529859</v>
      </c>
      <c r="AH141" s="25">
        <f t="shared" si="48"/>
        <v>6.6493088592983057E-4</v>
      </c>
      <c r="AI141">
        <f t="shared" si="44"/>
        <v>-85.228608312315529</v>
      </c>
      <c r="AJ141">
        <f t="shared" si="45"/>
        <v>-4.2614304156157767E-4</v>
      </c>
      <c r="AK141">
        <f>$AJ$141</f>
        <v>-4.2614304156157767E-4</v>
      </c>
      <c r="AV141">
        <v>56120.180293860452</v>
      </c>
      <c r="AW141">
        <v>1.1134654169088147</v>
      </c>
      <c r="AX141">
        <v>77327.284019248211</v>
      </c>
      <c r="AY141">
        <v>1.2176328426251919</v>
      </c>
      <c r="AZ141">
        <v>-21207.103725387758</v>
      </c>
      <c r="BA141">
        <v>-0.10416742571637716</v>
      </c>
      <c r="BE141" s="111">
        <f t="shared" si="51"/>
        <v>55226.361397021014</v>
      </c>
      <c r="BF141" s="111">
        <f t="shared" si="52"/>
        <v>44436.000243270973</v>
      </c>
      <c r="BG141" s="111">
        <f t="shared" si="53"/>
        <v>10790.361153750042</v>
      </c>
      <c r="BH141">
        <f t="shared" si="55"/>
        <v>1</v>
      </c>
      <c r="BI141">
        <f t="shared" si="56"/>
        <v>0</v>
      </c>
      <c r="BJ141">
        <f t="shared" si="57"/>
        <v>1</v>
      </c>
    </row>
    <row r="142" spans="6:62" x14ac:dyDescent="0.3">
      <c r="F142" s="110">
        <f t="shared" si="49"/>
        <v>2.3076923076923075</v>
      </c>
      <c r="G142" s="6">
        <v>121</v>
      </c>
      <c r="H142" s="219">
        <f t="shared" si="46"/>
        <v>0.22598006266216333</v>
      </c>
      <c r="I142" s="2">
        <f t="array" ref="I142:K142">MMULT($I141:$K141,$K$4:$M$6)</f>
        <v>0.1082542646215621</v>
      </c>
      <c r="J142" s="2">
        <v>0.11772579804060124</v>
      </c>
      <c r="K142" s="2">
        <v>0.77401993733783636</v>
      </c>
      <c r="L142" s="79">
        <f t="shared" si="54"/>
        <v>0.93351070036640305</v>
      </c>
      <c r="M142" s="80">
        <f t="shared" si="32"/>
        <v>75.645853842535701</v>
      </c>
      <c r="N142" s="80">
        <f t="shared" si="33"/>
        <v>82.264366611395417</v>
      </c>
      <c r="O142" s="80">
        <f t="shared" si="34"/>
        <v>0</v>
      </c>
      <c r="P142" s="81">
        <f t="shared" si="35"/>
        <v>1.7296211115812822E-3</v>
      </c>
      <c r="Q142" s="81">
        <f t="shared" si="36"/>
        <v>1.4582658000817693E-3</v>
      </c>
      <c r="R142" s="81">
        <f t="shared" si="37"/>
        <v>0</v>
      </c>
      <c r="U142" s="110">
        <f t="shared" si="50"/>
        <v>2.3076923076923075</v>
      </c>
      <c r="V142" s="6">
        <v>121</v>
      </c>
      <c r="W142" s="2">
        <f t="array" ref="W142:Y142">MMULT($W141:$Y141,$W$4:$Y$6)</f>
        <v>0.11807835623994016</v>
      </c>
      <c r="X142" s="2">
        <v>0.15934462524487253</v>
      </c>
      <c r="Y142" s="2">
        <v>0.72257701851518708</v>
      </c>
      <c r="Z142" s="79">
        <v>0.93351070036640305</v>
      </c>
      <c r="AA142" s="80">
        <f t="shared" si="38"/>
        <v>131.46602620388043</v>
      </c>
      <c r="AB142" s="80">
        <f t="shared" si="39"/>
        <v>177.41104589330399</v>
      </c>
      <c r="AC142" s="80">
        <f t="shared" si="40"/>
        <v>0</v>
      </c>
      <c r="AD142" s="81">
        <f t="shared" si="41"/>
        <v>1.8865845007341837E-3</v>
      </c>
      <c r="AE142" s="81">
        <f t="shared" si="42"/>
        <v>1.9737969186779704E-3</v>
      </c>
      <c r="AF142" s="81">
        <f t="shared" si="43"/>
        <v>0</v>
      </c>
      <c r="AG142" s="25">
        <f t="shared" si="47"/>
        <v>150.96685164325328</v>
      </c>
      <c r="AH142" s="25">
        <f t="shared" si="48"/>
        <v>6.7249450774910235E-4</v>
      </c>
      <c r="AI142">
        <f t="shared" si="44"/>
        <v>-83.717400868343049</v>
      </c>
      <c r="AJ142">
        <f t="shared" si="45"/>
        <v>-4.1858700434171524E-4</v>
      </c>
      <c r="AK142">
        <f>$AJ$142</f>
        <v>-4.1858700434171524E-4</v>
      </c>
      <c r="AV142">
        <v>62292.471172857782</v>
      </c>
      <c r="AW142">
        <v>1.1302752950483945</v>
      </c>
      <c r="AX142">
        <v>80518.634883492414</v>
      </c>
      <c r="AY142">
        <v>1.2292127545901272</v>
      </c>
      <c r="AZ142">
        <v>-18226.163710634632</v>
      </c>
      <c r="BA142">
        <v>-9.893745954173272E-2</v>
      </c>
      <c r="BE142" s="111">
        <f t="shared" si="51"/>
        <v>50735.058331981665</v>
      </c>
      <c r="BF142" s="111">
        <f t="shared" si="52"/>
        <v>42402.640575520316</v>
      </c>
      <c r="BG142" s="111">
        <f t="shared" si="53"/>
        <v>8332.4177564613601</v>
      </c>
      <c r="BH142">
        <f t="shared" si="55"/>
        <v>1</v>
      </c>
      <c r="BI142">
        <f t="shared" si="56"/>
        <v>0</v>
      </c>
      <c r="BJ142">
        <f t="shared" si="57"/>
        <v>1</v>
      </c>
    </row>
    <row r="143" spans="6:62" x14ac:dyDescent="0.3">
      <c r="F143" s="110">
        <f t="shared" si="49"/>
        <v>2.3269230769230771</v>
      </c>
      <c r="G143" s="6">
        <v>122</v>
      </c>
      <c r="H143" s="219">
        <f t="shared" si="46"/>
        <v>0.22249297531400924</v>
      </c>
      <c r="I143" s="2">
        <f t="array" ref="I143:K143">MMULT($I142:$K142,$K$4:$M$6)</f>
        <v>0.10626707397984202</v>
      </c>
      <c r="J143" s="2">
        <v>0.11622590133416723</v>
      </c>
      <c r="K143" s="2">
        <v>0.77750702468599042</v>
      </c>
      <c r="L143" s="79">
        <f t="shared" si="54"/>
        <v>0.93351070036640305</v>
      </c>
      <c r="M143" s="80">
        <f t="shared" si="32"/>
        <v>74.257245889155641</v>
      </c>
      <c r="N143" s="80">
        <f t="shared" si="33"/>
        <v>81.216269638676167</v>
      </c>
      <c r="O143" s="80">
        <f t="shared" si="34"/>
        <v>0</v>
      </c>
      <c r="P143" s="81">
        <f t="shared" si="35"/>
        <v>1.6978709823954137E-3</v>
      </c>
      <c r="Q143" s="81">
        <f t="shared" si="36"/>
        <v>1.4396866262128976E-3</v>
      </c>
      <c r="R143" s="81">
        <f t="shared" si="37"/>
        <v>0</v>
      </c>
      <c r="U143" s="110">
        <f t="shared" si="50"/>
        <v>2.3269230769230771</v>
      </c>
      <c r="V143" s="6">
        <v>122</v>
      </c>
      <c r="W143" s="2">
        <f t="array" ref="W143:Y143">MMULT($W142:$Y142,$W$4:$Y$6)</f>
        <v>0.11599476371486304</v>
      </c>
      <c r="X143" s="2">
        <v>0.15856216034896495</v>
      </c>
      <c r="Y143" s="2">
        <v>0.72544307593617174</v>
      </c>
      <c r="Z143" s="79">
        <v>0.93351070036640305</v>
      </c>
      <c r="AA143" s="80">
        <f t="shared" si="38"/>
        <v>129.14619691236001</v>
      </c>
      <c r="AB143" s="80">
        <f t="shared" si="39"/>
        <v>176.5398654857789</v>
      </c>
      <c r="AC143" s="80">
        <f t="shared" si="40"/>
        <v>0</v>
      </c>
      <c r="AD143" s="81">
        <f t="shared" si="41"/>
        <v>1.8532941206100874E-3</v>
      </c>
      <c r="AE143" s="81">
        <f t="shared" si="42"/>
        <v>1.9641045503402074E-3</v>
      </c>
      <c r="AF143" s="81">
        <f t="shared" si="43"/>
        <v>0</v>
      </c>
      <c r="AG143" s="25">
        <f t="shared" si="47"/>
        <v>150.21254687030711</v>
      </c>
      <c r="AH143" s="25">
        <f t="shared" si="48"/>
        <v>6.7984106234198361E-4</v>
      </c>
      <c r="AI143">
        <f t="shared" si="44"/>
        <v>-82.228440636108743</v>
      </c>
      <c r="AJ143">
        <f t="shared" si="45"/>
        <v>-4.1114220318054376E-4</v>
      </c>
      <c r="AK143">
        <f>$AJ$143</f>
        <v>-4.1114220318054376E-4</v>
      </c>
      <c r="AV143">
        <v>52249.420815120611</v>
      </c>
      <c r="AW143">
        <v>1.1012220105286885</v>
      </c>
      <c r="AX143">
        <v>77363.463246755869</v>
      </c>
      <c r="AY143">
        <v>1.2052979055768207</v>
      </c>
      <c r="AZ143">
        <v>-25114.042431635258</v>
      </c>
      <c r="BA143">
        <v>-0.10407589504813219</v>
      </c>
      <c r="BE143" s="111">
        <f t="shared" si="51"/>
        <v>57872.780237748244</v>
      </c>
      <c r="BF143" s="111">
        <f t="shared" si="52"/>
        <v>43166.327310926208</v>
      </c>
      <c r="BG143" s="111">
        <f t="shared" si="53"/>
        <v>14706.452926822039</v>
      </c>
      <c r="BH143">
        <f t="shared" si="55"/>
        <v>1</v>
      </c>
      <c r="BI143">
        <f t="shared" si="56"/>
        <v>0</v>
      </c>
      <c r="BJ143">
        <f t="shared" si="57"/>
        <v>1</v>
      </c>
    </row>
    <row r="144" spans="6:62" x14ac:dyDescent="0.3">
      <c r="F144" s="110">
        <f t="shared" si="49"/>
        <v>2.3461538461538463</v>
      </c>
      <c r="G144" s="6">
        <v>123</v>
      </c>
      <c r="H144" s="219">
        <f t="shared" si="46"/>
        <v>0.21905396045697323</v>
      </c>
      <c r="I144" s="2">
        <f t="array" ref="I144:K144">MMULT($I143:$K143,$K$4:$M$6)</f>
        <v>0.10431636159290797</v>
      </c>
      <c r="J144" s="2">
        <v>0.11473759886406527</v>
      </c>
      <c r="K144" s="2">
        <v>0.78094603954302644</v>
      </c>
      <c r="L144" s="79">
        <f t="shared" si="54"/>
        <v>0.93351070036640305</v>
      </c>
      <c r="M144" s="80">
        <f t="shared" si="32"/>
        <v>72.894128190035957</v>
      </c>
      <c r="N144" s="80">
        <f t="shared" si="33"/>
        <v>80.176274479867502</v>
      </c>
      <c r="O144" s="80">
        <f t="shared" si="34"/>
        <v>0</v>
      </c>
      <c r="P144" s="81">
        <f t="shared" si="35"/>
        <v>1.6667036806834751E-3</v>
      </c>
      <c r="Q144" s="81">
        <f t="shared" si="36"/>
        <v>1.4212510697889913E-3</v>
      </c>
      <c r="R144" s="81">
        <f t="shared" si="37"/>
        <v>0</v>
      </c>
      <c r="U144" s="110">
        <f t="shared" si="50"/>
        <v>2.3461538461538463</v>
      </c>
      <c r="V144" s="6">
        <v>123</v>
      </c>
      <c r="W144" s="2">
        <f t="array" ref="W144:Y144">MMULT($W143:$Y143,$W$4:$Y$6)</f>
        <v>0.11394793794322663</v>
      </c>
      <c r="X144" s="2">
        <v>0.15777354953524492</v>
      </c>
      <c r="Y144" s="2">
        <v>0.7282785125215282</v>
      </c>
      <c r="Z144" s="79">
        <v>0.93351070036640305</v>
      </c>
      <c r="AA144" s="80">
        <f t="shared" si="38"/>
        <v>126.86730297195038</v>
      </c>
      <c r="AB144" s="80">
        <f t="shared" si="39"/>
        <v>175.66184233909394</v>
      </c>
      <c r="AC144" s="80">
        <f t="shared" si="40"/>
        <v>0</v>
      </c>
      <c r="AD144" s="81">
        <f t="shared" si="41"/>
        <v>1.8205911774167912E-3</v>
      </c>
      <c r="AE144" s="81">
        <f t="shared" si="42"/>
        <v>1.9543360527095864E-3</v>
      </c>
      <c r="AF144" s="81">
        <f t="shared" si="43"/>
        <v>0</v>
      </c>
      <c r="AG144" s="25">
        <f t="shared" si="47"/>
        <v>149.45874264114087</v>
      </c>
      <c r="AH144" s="25">
        <f t="shared" si="48"/>
        <v>6.8697247965391088E-4</v>
      </c>
      <c r="AI144">
        <f t="shared" si="44"/>
        <v>-80.761494675749788</v>
      </c>
      <c r="AJ144">
        <f t="shared" si="45"/>
        <v>-4.0380747337874891E-4</v>
      </c>
      <c r="AK144">
        <f>$AJ$144</f>
        <v>-4.0380747337874891E-4</v>
      </c>
      <c r="AV144">
        <v>50213.039945099525</v>
      </c>
      <c r="AW144">
        <v>1.1435756233279475</v>
      </c>
      <c r="AX144">
        <v>85663.011512502562</v>
      </c>
      <c r="AY144">
        <v>1.2506789302557615</v>
      </c>
      <c r="AZ144">
        <v>-35449.971567403038</v>
      </c>
      <c r="BA144">
        <v>-0.107103306927814</v>
      </c>
      <c r="BE144" s="111">
        <f t="shared" si="51"/>
        <v>64144.52238769523</v>
      </c>
      <c r="BF144" s="111">
        <f t="shared" si="52"/>
        <v>39404.881513073589</v>
      </c>
      <c r="BG144" s="111">
        <f t="shared" si="53"/>
        <v>24739.640874621637</v>
      </c>
      <c r="BH144">
        <f t="shared" si="55"/>
        <v>1</v>
      </c>
      <c r="BI144">
        <f t="shared" si="56"/>
        <v>0</v>
      </c>
      <c r="BJ144">
        <f t="shared" si="57"/>
        <v>1</v>
      </c>
    </row>
    <row r="145" spans="6:62" x14ac:dyDescent="0.3">
      <c r="F145" s="110">
        <f t="shared" si="49"/>
        <v>2.3653846153846154</v>
      </c>
      <c r="G145" s="6">
        <v>124</v>
      </c>
      <c r="H145" s="219">
        <f t="shared" si="46"/>
        <v>0.21566251988618923</v>
      </c>
      <c r="I145" s="2">
        <f t="array" ref="I145:K145">MMULT($I144:$K144,$K$4:$M$6)</f>
        <v>0.10240145784052106</v>
      </c>
      <c r="J145" s="2">
        <v>0.11326106204566819</v>
      </c>
      <c r="K145" s="2">
        <v>0.78433748011381044</v>
      </c>
      <c r="L145" s="79">
        <f t="shared" si="54"/>
        <v>0.93351070036640305</v>
      </c>
      <c r="M145" s="80">
        <f t="shared" si="32"/>
        <v>71.556032828324618</v>
      </c>
      <c r="N145" s="80">
        <f t="shared" si="33"/>
        <v>79.144500916506729</v>
      </c>
      <c r="O145" s="80">
        <f t="shared" si="34"/>
        <v>0</v>
      </c>
      <c r="P145" s="81">
        <f t="shared" si="35"/>
        <v>1.636108507658625E-3</v>
      </c>
      <c r="Q145" s="81">
        <f t="shared" si="36"/>
        <v>1.402961254126944E-3</v>
      </c>
      <c r="R145" s="81">
        <f t="shared" si="37"/>
        <v>0</v>
      </c>
      <c r="U145" s="110">
        <f t="shared" si="50"/>
        <v>2.3653846153846154</v>
      </c>
      <c r="V145" s="6">
        <v>124</v>
      </c>
      <c r="W145" s="2">
        <f t="array" ref="W145:Y145">MMULT($W144:$Y144,$W$4:$Y$6)</f>
        <v>0.11193723014455091</v>
      </c>
      <c r="X145" s="2">
        <v>0.15697909744343544</v>
      </c>
      <c r="Y145" s="2">
        <v>0.73108367241201344</v>
      </c>
      <c r="Z145" s="79">
        <v>0.93351070036640305</v>
      </c>
      <c r="AA145" s="80">
        <f t="shared" si="38"/>
        <v>124.62862204373775</v>
      </c>
      <c r="AB145" s="80">
        <f t="shared" si="39"/>
        <v>174.77731563288438</v>
      </c>
      <c r="AC145" s="80">
        <f t="shared" si="40"/>
        <v>0</v>
      </c>
      <c r="AD145" s="81">
        <f t="shared" si="41"/>
        <v>1.7884653053325062E-3</v>
      </c>
      <c r="AE145" s="81">
        <f t="shared" si="42"/>
        <v>1.9444951993488843E-3</v>
      </c>
      <c r="AF145" s="81">
        <f t="shared" si="43"/>
        <v>0</v>
      </c>
      <c r="AG145" s="25">
        <f t="shared" si="47"/>
        <v>148.70540393179076</v>
      </c>
      <c r="AH145" s="25">
        <f t="shared" si="48"/>
        <v>6.9389074289582164E-4</v>
      </c>
      <c r="AI145">
        <f t="shared" si="44"/>
        <v>-79.316329642208586</v>
      </c>
      <c r="AJ145">
        <f t="shared" si="45"/>
        <v>-3.9658164821104291E-4</v>
      </c>
      <c r="AK145">
        <f>$AJ$145</f>
        <v>-3.9658164821104291E-4</v>
      </c>
      <c r="AV145">
        <v>77372.808633056775</v>
      </c>
      <c r="AW145">
        <v>1.1740663632602972</v>
      </c>
      <c r="AX145">
        <v>88195.000054987293</v>
      </c>
      <c r="AY145">
        <v>1.2831503362338377</v>
      </c>
      <c r="AZ145">
        <v>-10822.191421930518</v>
      </c>
      <c r="BA145">
        <v>-0.10908397297354044</v>
      </c>
      <c r="BE145" s="111">
        <f t="shared" si="51"/>
        <v>40033.827692972947</v>
      </c>
      <c r="BF145" s="111">
        <f t="shared" si="52"/>
        <v>40120.03356839648</v>
      </c>
      <c r="BG145" s="111">
        <f t="shared" si="53"/>
        <v>-86.205875423525868</v>
      </c>
      <c r="BH145">
        <f t="shared" si="55"/>
        <v>0</v>
      </c>
      <c r="BI145">
        <f t="shared" si="56"/>
        <v>1</v>
      </c>
      <c r="BJ145">
        <f t="shared" si="57"/>
        <v>0</v>
      </c>
    </row>
    <row r="146" spans="6:62" x14ac:dyDescent="0.3">
      <c r="F146" s="110">
        <f t="shared" si="49"/>
        <v>2.3846153846153846</v>
      </c>
      <c r="G146" s="6">
        <v>125</v>
      </c>
      <c r="H146" s="219">
        <f t="shared" si="46"/>
        <v>0.21231815527894771</v>
      </c>
      <c r="I146" s="2">
        <f t="array" ref="I146:K146">MMULT($I145:$K145,$K$4:$M$6)</f>
        <v>0.10052170539445765</v>
      </c>
      <c r="J146" s="2">
        <v>0.11179644988449007</v>
      </c>
      <c r="K146" s="2">
        <v>0.78768184472105196</v>
      </c>
      <c r="L146" s="79">
        <f t="shared" si="54"/>
        <v>0.93351070036640305</v>
      </c>
      <c r="M146" s="80">
        <f t="shared" si="32"/>
        <v>70.242500476577078</v>
      </c>
      <c r="N146" s="80">
        <f t="shared" si="33"/>
        <v>78.12106005837714</v>
      </c>
      <c r="O146" s="80">
        <f t="shared" si="34"/>
        <v>0</v>
      </c>
      <c r="P146" s="81">
        <f t="shared" si="35"/>
        <v>1.6060749609283999E-3</v>
      </c>
      <c r="Q146" s="81">
        <f t="shared" si="36"/>
        <v>1.3848191488231149E-3</v>
      </c>
      <c r="R146" s="81">
        <f t="shared" si="37"/>
        <v>0</v>
      </c>
      <c r="U146" s="110">
        <f t="shared" si="50"/>
        <v>2.3846153846153846</v>
      </c>
      <c r="V146" s="6">
        <v>125</v>
      </c>
      <c r="W146" s="2">
        <f t="array" ref="W146:Y146">MMULT($W145:$Y145,$W$4:$Y$6)</f>
        <v>0.1099620029866365</v>
      </c>
      <c r="X146" s="2">
        <v>0.15617910140859539</v>
      </c>
      <c r="Y146" s="2">
        <v>0.73385889560476791</v>
      </c>
      <c r="Z146" s="79">
        <v>0.93351070036640305</v>
      </c>
      <c r="AA146" s="80">
        <f t="shared" si="38"/>
        <v>122.42944453508984</v>
      </c>
      <c r="AB146" s="80">
        <f t="shared" si="39"/>
        <v>173.88661641392196</v>
      </c>
      <c r="AC146" s="80">
        <f t="shared" si="40"/>
        <v>0</v>
      </c>
      <c r="AD146" s="81">
        <f t="shared" si="41"/>
        <v>1.7569063214491407E-3</v>
      </c>
      <c r="AE146" s="81">
        <f t="shared" si="42"/>
        <v>1.9345856733382308E-3</v>
      </c>
      <c r="AF146" s="81">
        <f t="shared" si="43"/>
        <v>0</v>
      </c>
      <c r="AG146" s="25">
        <f t="shared" si="47"/>
        <v>147.95250041405757</v>
      </c>
      <c r="AH146" s="25">
        <f t="shared" si="48"/>
        <v>7.0059788503585652E-4</v>
      </c>
      <c r="AI146">
        <f t="shared" si="44"/>
        <v>-77.892711910471917</v>
      </c>
      <c r="AJ146">
        <f t="shared" si="45"/>
        <v>-3.8946355955235957E-4</v>
      </c>
      <c r="AK146">
        <f>$AJ$146</f>
        <v>-3.8946355955235957E-4</v>
      </c>
      <c r="AV146">
        <v>47818.11906809442</v>
      </c>
      <c r="AW146">
        <v>1.1065168900454512</v>
      </c>
      <c r="AX146">
        <v>78254.053353252646</v>
      </c>
      <c r="AY146">
        <v>1.2014064640001751</v>
      </c>
      <c r="AZ146">
        <v>-30435.934285158226</v>
      </c>
      <c r="BA146">
        <v>-9.4889573954723971E-2</v>
      </c>
      <c r="BE146" s="111">
        <f t="shared" si="51"/>
        <v>62833.569936450695</v>
      </c>
      <c r="BF146" s="111">
        <f t="shared" si="52"/>
        <v>41886.593046764872</v>
      </c>
      <c r="BG146" s="111">
        <f t="shared" si="53"/>
        <v>20946.97688968583</v>
      </c>
      <c r="BH146">
        <f t="shared" si="55"/>
        <v>1</v>
      </c>
      <c r="BI146">
        <f t="shared" si="56"/>
        <v>0</v>
      </c>
      <c r="BJ146">
        <f t="shared" si="57"/>
        <v>1</v>
      </c>
    </row>
    <row r="147" spans="6:62" x14ac:dyDescent="0.3">
      <c r="F147" s="110">
        <f t="shared" si="49"/>
        <v>2.4038461538461537</v>
      </c>
      <c r="G147" s="6">
        <v>126</v>
      </c>
      <c r="H147" s="219">
        <f t="shared" si="46"/>
        <v>0.20902036842017235</v>
      </c>
      <c r="I147" s="2">
        <f t="array" ref="I147:K147">MMULT($I146:$K146,$K$4:$M$6)</f>
        <v>9.8676458992868574E-2</v>
      </c>
      <c r="J147" s="2">
        <v>0.11034390942730377</v>
      </c>
      <c r="K147" s="2">
        <v>0.79097963157982731</v>
      </c>
      <c r="L147" s="79">
        <f t="shared" si="54"/>
        <v>0.93351070036640305</v>
      </c>
      <c r="M147" s="80">
        <f t="shared" si="32"/>
        <v>68.953080239083079</v>
      </c>
      <c r="N147" s="80">
        <f t="shared" si="33"/>
        <v>77.106054658739524</v>
      </c>
      <c r="O147" s="80">
        <f t="shared" si="34"/>
        <v>0</v>
      </c>
      <c r="P147" s="81">
        <f t="shared" si="35"/>
        <v>1.5765927308895647E-3</v>
      </c>
      <c r="Q147" s="81">
        <f t="shared" si="36"/>
        <v>1.3668265753413076E-3</v>
      </c>
      <c r="R147" s="81">
        <f t="shared" si="37"/>
        <v>0</v>
      </c>
      <c r="U147" s="110">
        <f t="shared" si="50"/>
        <v>2.4038461538461537</v>
      </c>
      <c r="V147" s="6">
        <v>126</v>
      </c>
      <c r="W147" s="2">
        <f t="array" ref="W147:Y147">MMULT($W146:$Y146,$W$4:$Y$6)</f>
        <v>0.10802163038355003</v>
      </c>
      <c r="X147" s="2">
        <v>0.15537385160898373</v>
      </c>
      <c r="Y147" s="2">
        <v>0.73660451800746607</v>
      </c>
      <c r="Z147" s="79">
        <v>0.93351070036640305</v>
      </c>
      <c r="AA147" s="80">
        <f t="shared" si="38"/>
        <v>120.26907337473682</v>
      </c>
      <c r="AB147" s="80">
        <f t="shared" si="39"/>
        <v>172.99006776074373</v>
      </c>
      <c r="AC147" s="80">
        <f t="shared" si="40"/>
        <v>0</v>
      </c>
      <c r="AD147" s="81">
        <f t="shared" si="41"/>
        <v>1.7259042225446341E-3</v>
      </c>
      <c r="AE147" s="81">
        <f t="shared" si="42"/>
        <v>1.9246110691066981E-3</v>
      </c>
      <c r="AF147" s="81">
        <f t="shared" si="43"/>
        <v>0</v>
      </c>
      <c r="AG147" s="25">
        <f t="shared" si="47"/>
        <v>147.20000623765793</v>
      </c>
      <c r="AH147" s="25">
        <f t="shared" si="48"/>
        <v>7.0709598542046011E-4</v>
      </c>
      <c r="AI147">
        <f t="shared" si="44"/>
        <v>-76.490407695611921</v>
      </c>
      <c r="AJ147">
        <f t="shared" si="45"/>
        <v>-3.8245203847805964E-4</v>
      </c>
      <c r="AK147">
        <f>$AJ$147</f>
        <v>-3.8245203847805964E-4</v>
      </c>
      <c r="AV147">
        <v>59999.252438071737</v>
      </c>
      <c r="AW147">
        <v>1.1325228817829309</v>
      </c>
      <c r="AX147">
        <v>78627.423442817002</v>
      </c>
      <c r="AY147">
        <v>1.2348279520476102</v>
      </c>
      <c r="AZ147">
        <v>-18628.171004745265</v>
      </c>
      <c r="BA147">
        <v>-0.10230507026467928</v>
      </c>
      <c r="BE147" s="111">
        <f t="shared" si="51"/>
        <v>53253.035740221356</v>
      </c>
      <c r="BF147" s="111">
        <f t="shared" si="52"/>
        <v>44855.371761944014</v>
      </c>
      <c r="BG147" s="111">
        <f t="shared" si="53"/>
        <v>8397.6639782773382</v>
      </c>
      <c r="BH147">
        <f t="shared" si="55"/>
        <v>1</v>
      </c>
      <c r="BI147">
        <f t="shared" si="56"/>
        <v>0</v>
      </c>
      <c r="BJ147">
        <f t="shared" si="57"/>
        <v>1</v>
      </c>
    </row>
    <row r="148" spans="6:62" x14ac:dyDescent="0.3">
      <c r="F148" s="110">
        <f t="shared" si="49"/>
        <v>2.4230769230769229</v>
      </c>
      <c r="G148" s="6">
        <v>127</v>
      </c>
      <c r="H148" s="219">
        <f t="shared" si="46"/>
        <v>0.20576866141837419</v>
      </c>
      <c r="I148" s="2">
        <f t="array" ref="I148:K148">MMULT($I147:$K147,$K$4:$M$6)</f>
        <v>9.6865085218780358E-2</v>
      </c>
      <c r="J148" s="2">
        <v>0.10890357619959383</v>
      </c>
      <c r="K148" s="2">
        <v>0.79423133858162542</v>
      </c>
      <c r="L148" s="79">
        <f t="shared" si="54"/>
        <v>0.93351070036640305</v>
      </c>
      <c r="M148" s="80">
        <f t="shared" si="32"/>
        <v>67.687329497087944</v>
      </c>
      <c r="N148" s="80">
        <f t="shared" si="33"/>
        <v>76.099579420015374</v>
      </c>
      <c r="O148" s="80">
        <f t="shared" si="34"/>
        <v>0</v>
      </c>
      <c r="P148" s="81">
        <f t="shared" si="35"/>
        <v>1.5476516971891369E-3</v>
      </c>
      <c r="Q148" s="81">
        <f t="shared" si="36"/>
        <v>1.3489852124314854E-3</v>
      </c>
      <c r="R148" s="81">
        <f t="shared" si="37"/>
        <v>0</v>
      </c>
      <c r="U148" s="110">
        <f t="shared" si="50"/>
        <v>2.4230769230769229</v>
      </c>
      <c r="V148" s="6">
        <v>127</v>
      </c>
      <c r="W148" s="2">
        <f t="array" ref="W148:Y148">MMULT($W147:$Y147,$W$4:$Y$6)</f>
        <v>0.10611549729717433</v>
      </c>
      <c r="X148" s="2">
        <v>0.15456363121112807</v>
      </c>
      <c r="Y148" s="2">
        <v>0.73932087149169745</v>
      </c>
      <c r="Z148" s="79">
        <v>0.93351070036640305</v>
      </c>
      <c r="AA148" s="80">
        <f t="shared" si="38"/>
        <v>118.1468237918214</v>
      </c>
      <c r="AB148" s="80">
        <f t="shared" si="39"/>
        <v>172.08798494516859</v>
      </c>
      <c r="AC148" s="80">
        <f t="shared" si="40"/>
        <v>0</v>
      </c>
      <c r="AD148" s="81">
        <f t="shared" si="41"/>
        <v>1.6954491819122458E-3</v>
      </c>
      <c r="AE148" s="81">
        <f t="shared" si="42"/>
        <v>1.9145748942292588E-3</v>
      </c>
      <c r="AF148" s="81">
        <f t="shared" si="43"/>
        <v>0</v>
      </c>
      <c r="AG148" s="25">
        <f t="shared" si="47"/>
        <v>146.44789981988666</v>
      </c>
      <c r="AH148" s="25">
        <f t="shared" si="48"/>
        <v>7.1338716652088238E-4</v>
      </c>
      <c r="AI148">
        <f t="shared" si="44"/>
        <v>-75.10918316779842</v>
      </c>
      <c r="AJ148">
        <f t="shared" si="45"/>
        <v>-3.7554591583899212E-4</v>
      </c>
      <c r="AK148">
        <f>$AJ$148</f>
        <v>-3.7554591583899212E-4</v>
      </c>
      <c r="AV148">
        <v>47816.60378366556</v>
      </c>
      <c r="AW148">
        <v>1.1384835104756972</v>
      </c>
      <c r="AX148">
        <v>85731.703099578241</v>
      </c>
      <c r="AY148">
        <v>1.2446553196540413</v>
      </c>
      <c r="AZ148">
        <v>-37915.099315912681</v>
      </c>
      <c r="BA148">
        <v>-0.10617180917834412</v>
      </c>
      <c r="BE148" s="111">
        <f t="shared" si="51"/>
        <v>66031.747263904152</v>
      </c>
      <c r="BF148" s="111">
        <f t="shared" si="52"/>
        <v>38733.828865825883</v>
      </c>
      <c r="BG148" s="111">
        <f t="shared" si="53"/>
        <v>27297.918398078269</v>
      </c>
      <c r="BH148">
        <f t="shared" si="55"/>
        <v>1</v>
      </c>
      <c r="BI148">
        <f t="shared" si="56"/>
        <v>0</v>
      </c>
      <c r="BJ148">
        <f t="shared" si="57"/>
        <v>1</v>
      </c>
    </row>
    <row r="149" spans="6:62" x14ac:dyDescent="0.3">
      <c r="F149" s="110">
        <f t="shared" si="49"/>
        <v>2.4423076923076925</v>
      </c>
      <c r="G149" s="6">
        <v>128</v>
      </c>
      <c r="H149" s="219">
        <f t="shared" si="46"/>
        <v>0.2025625369123879</v>
      </c>
      <c r="I149" s="2">
        <f t="array" ref="I149:K149">MMULT($I148:$K148,$K$4:$M$6)</f>
        <v>9.5086962282662432E-2</v>
      </c>
      <c r="J149" s="2">
        <v>0.10747557462972548</v>
      </c>
      <c r="K149" s="2">
        <v>0.79743746308761165</v>
      </c>
      <c r="L149" s="79">
        <f t="shared" si="54"/>
        <v>0.93351070036640305</v>
      </c>
      <c r="M149" s="80">
        <f t="shared" si="32"/>
        <v>66.44481375685497</v>
      </c>
      <c r="N149" s="80">
        <f t="shared" si="33"/>
        <v>75.101721290187413</v>
      </c>
      <c r="O149" s="80">
        <f t="shared" si="34"/>
        <v>0</v>
      </c>
      <c r="P149" s="81">
        <f t="shared" si="35"/>
        <v>1.5192419252503797E-3</v>
      </c>
      <c r="Q149" s="81">
        <f t="shared" si="36"/>
        <v>1.3312966013839401E-3</v>
      </c>
      <c r="R149" s="81">
        <f t="shared" si="37"/>
        <v>0</v>
      </c>
      <c r="U149" s="110">
        <f t="shared" si="50"/>
        <v>2.4423076923076925</v>
      </c>
      <c r="V149" s="6">
        <v>128</v>
      </c>
      <c r="W149" s="2">
        <f t="array" ref="W149:Y149">MMULT($W148:$Y148,$W$4:$Y$6)</f>
        <v>0.10424299954226025</v>
      </c>
      <c r="X149" s="2">
        <v>0.15374871651214872</v>
      </c>
      <c r="Y149" s="2">
        <v>0.74200828394559093</v>
      </c>
      <c r="Z149" s="79">
        <v>0.93351070036640305</v>
      </c>
      <c r="AA149" s="80">
        <f t="shared" si="38"/>
        <v>116.06202309884753</v>
      </c>
      <c r="AB149" s="80">
        <f t="shared" si="39"/>
        <v>171.1806755907578</v>
      </c>
      <c r="AC149" s="80">
        <f t="shared" si="40"/>
        <v>0</v>
      </c>
      <c r="AD149" s="81">
        <f t="shared" si="41"/>
        <v>1.6655315462457904E-3</v>
      </c>
      <c r="AE149" s="81">
        <f t="shared" si="42"/>
        <v>1.9044805711897527E-3</v>
      </c>
      <c r="AF149" s="81">
        <f t="shared" si="43"/>
        <v>0</v>
      </c>
      <c r="AG149" s="25">
        <f t="shared" si="47"/>
        <v>145.69616364256296</v>
      </c>
      <c r="AH149" s="25">
        <f t="shared" si="48"/>
        <v>7.1947359080122304E-4</v>
      </c>
      <c r="AI149">
        <f t="shared" si="44"/>
        <v>-73.748804562440668</v>
      </c>
      <c r="AJ149">
        <f t="shared" si="45"/>
        <v>-3.6874402281220336E-4</v>
      </c>
      <c r="AK149">
        <f>$AJ$149</f>
        <v>-3.6874402281220336E-4</v>
      </c>
      <c r="AV149">
        <v>47852.577972688086</v>
      </c>
      <c r="AW149">
        <v>1.1653282104890279</v>
      </c>
      <c r="AX149">
        <v>80046.867451892947</v>
      </c>
      <c r="AY149">
        <v>1.2772373768976895</v>
      </c>
      <c r="AZ149">
        <v>-32194.289479204861</v>
      </c>
      <c r="BA149">
        <v>-0.11190916640866155</v>
      </c>
      <c r="BE149" s="111">
        <f t="shared" si="51"/>
        <v>68680.243076214698</v>
      </c>
      <c r="BF149" s="111">
        <f t="shared" si="52"/>
        <v>47676.870237875992</v>
      </c>
      <c r="BG149" s="111">
        <f t="shared" si="53"/>
        <v>21003.372838338706</v>
      </c>
      <c r="BH149">
        <f t="shared" si="55"/>
        <v>1</v>
      </c>
      <c r="BI149">
        <f t="shared" si="56"/>
        <v>0</v>
      </c>
      <c r="BJ149">
        <f t="shared" si="57"/>
        <v>1</v>
      </c>
    </row>
    <row r="150" spans="6:62" x14ac:dyDescent="0.3">
      <c r="F150" s="110">
        <f t="shared" si="49"/>
        <v>2.4615384615384617</v>
      </c>
      <c r="G150" s="6">
        <v>129</v>
      </c>
      <c r="H150" s="219">
        <f t="shared" si="46"/>
        <v>0.19940149826918602</v>
      </c>
      <c r="I150" s="2">
        <f t="array" ref="I150:K150">MMULT($I149:$K149,$K$4:$M$6)</f>
        <v>9.3341479808985731E-2</v>
      </c>
      <c r="J150" s="2">
        <v>0.10606001846020027</v>
      </c>
      <c r="K150" s="2">
        <v>0.80059850173081359</v>
      </c>
      <c r="L150" s="79">
        <f t="shared" si="54"/>
        <v>0.93351070036640305</v>
      </c>
      <c r="M150" s="80">
        <f t="shared" ref="M150:M213" si="58">c_ffs_IC*I150*L150</f>
        <v>65.225106500516958</v>
      </c>
      <c r="N150" s="80">
        <f t="shared" ref="N150:N213" si="59">c_pd_IC*J150*L150</f>
        <v>74.112559750176587</v>
      </c>
      <c r="O150" s="80">
        <f t="shared" ref="O150:O213" si="60">c_dead_IC*K150*L150</f>
        <v>0</v>
      </c>
      <c r="P150" s="81">
        <f t="shared" ref="P150:P213" si="61">u_ffs*I150*L150</f>
        <v>1.4913536628625623E-3</v>
      </c>
      <c r="Q150" s="81">
        <f t="shared" ref="Q150:Q213" si="62">u_pd*J150*L150</f>
        <v>1.3137621511235015E-3</v>
      </c>
      <c r="R150" s="81">
        <f t="shared" ref="R150:R213" si="63">u_dead*K150*L150</f>
        <v>0</v>
      </c>
      <c r="U150" s="110">
        <f t="shared" si="50"/>
        <v>2.4615384615384617</v>
      </c>
      <c r="V150" s="6">
        <v>129</v>
      </c>
      <c r="W150" s="2">
        <f t="array" ref="W150:Y150">MMULT($W149:$Y149,$W$4:$Y$6)</f>
        <v>0.10240354359491873</v>
      </c>
      <c r="X150" s="2">
        <v>0.15292937707938856</v>
      </c>
      <c r="Y150" s="2">
        <v>0.74466707932569265</v>
      </c>
      <c r="Z150" s="79">
        <v>0.93351070036640305</v>
      </c>
      <c r="AA150" s="80">
        <f t="shared" ref="AA150:AA213" si="64">c_ffs_CC*W150*Z150</f>
        <v>114.0140104784594</v>
      </c>
      <c r="AB150" s="80">
        <f t="shared" ref="AB150:AB213" si="65">c_pd_CC*X150*Z150</f>
        <v>170.26843982827617</v>
      </c>
      <c r="AC150" s="80">
        <f t="shared" ref="AC150:AC213" si="66">u_dead*Y150*Z150</f>
        <v>0</v>
      </c>
      <c r="AD150" s="81">
        <f t="shared" ref="AD150:AD213" si="67">u_ffs*W150*Z150</f>
        <v>1.6361418325798408E-3</v>
      </c>
      <c r="AE150" s="81">
        <f t="shared" ref="AE150:AE213" si="68">u_pd*X150*Z150</f>
        <v>1.8943314391104736E-3</v>
      </c>
      <c r="AF150" s="81">
        <f t="shared" ref="AF150:AF213" si="69">u_dead*Y150*Z150</f>
        <v>0</v>
      </c>
      <c r="AG150" s="25">
        <f t="shared" si="47"/>
        <v>144.94478405604201</v>
      </c>
      <c r="AH150" s="25">
        <f t="shared" si="48"/>
        <v>7.2535745770425063E-4</v>
      </c>
      <c r="AI150">
        <f t="shared" ref="AI150:AI213" si="70">(AH150*lambda)-AG150</f>
        <v>-72.409038285616944</v>
      </c>
      <c r="AJ150">
        <f t="shared" ref="AJ150:AJ213" si="71">(SUM(AD150:AF150)-SUM(P150:R150)-((SUM(AA150:AC150)-SUM(M150:O150))/lambda))*0.5</f>
        <v>-3.6204519142808472E-4</v>
      </c>
      <c r="AK150">
        <f>$AJ$150</f>
        <v>-3.6204519142808472E-4</v>
      </c>
      <c r="AV150">
        <v>50221.402166430998</v>
      </c>
      <c r="AW150">
        <v>1.1902227384671418</v>
      </c>
      <c r="AX150">
        <v>77375.695251206926</v>
      </c>
      <c r="AY150">
        <v>1.2982168054976335</v>
      </c>
      <c r="AZ150">
        <v>-27154.293084775927</v>
      </c>
      <c r="BA150">
        <v>-0.10799406703049175</v>
      </c>
      <c r="BE150" s="111">
        <f t="shared" si="51"/>
        <v>68800.871680283177</v>
      </c>
      <c r="BF150" s="111">
        <f t="shared" si="52"/>
        <v>52445.985298556421</v>
      </c>
      <c r="BG150" s="111">
        <f t="shared" si="53"/>
        <v>16354.886381726752</v>
      </c>
      <c r="BH150">
        <f t="shared" si="55"/>
        <v>1</v>
      </c>
      <c r="BI150">
        <f t="shared" si="56"/>
        <v>0</v>
      </c>
      <c r="BJ150">
        <f t="shared" si="57"/>
        <v>1</v>
      </c>
    </row>
    <row r="151" spans="6:62" x14ac:dyDescent="0.3">
      <c r="F151" s="110">
        <f t="shared" si="49"/>
        <v>2.4807692307692308</v>
      </c>
      <c r="G151" s="6">
        <v>130</v>
      </c>
      <c r="H151" s="219">
        <f t="shared" ref="H151:H214" si="72">I151+J151</f>
        <v>0.19628504977305805</v>
      </c>
      <c r="I151" s="2">
        <f t="array" ref="I151:K151">MMULT($I150:$K150,$K$4:$M$6)</f>
        <v>9.1628038626699271E-2</v>
      </c>
      <c r="J151" s="2">
        <v>0.10465701114635877</v>
      </c>
      <c r="K151" s="2">
        <v>0.80371495022694162</v>
      </c>
      <c r="L151" s="79">
        <f t="shared" si="54"/>
        <v>0.93351070036640305</v>
      </c>
      <c r="M151" s="80">
        <f t="shared" si="58"/>
        <v>64.027789039665564</v>
      </c>
      <c r="N151" s="80">
        <f t="shared" si="59"/>
        <v>73.13216709244729</v>
      </c>
      <c r="O151" s="80">
        <f t="shared" si="60"/>
        <v>0</v>
      </c>
      <c r="P151" s="81">
        <f t="shared" si="61"/>
        <v>1.4639773368333227E-3</v>
      </c>
      <c r="Q151" s="81">
        <f t="shared" si="62"/>
        <v>1.2963831431482566E-3</v>
      </c>
      <c r="R151" s="81">
        <f t="shared" si="63"/>
        <v>0</v>
      </c>
      <c r="U151" s="110">
        <f t="shared" si="50"/>
        <v>2.4807692307692308</v>
      </c>
      <c r="V151" s="6">
        <v>130</v>
      </c>
      <c r="W151" s="2">
        <f t="array" ref="W151:Y151">MMULT($W150:$Y150,$W$4:$Y$6)</f>
        <v>0.10059654640449198</v>
      </c>
      <c r="X151" s="2">
        <v>0.15210587588739791</v>
      </c>
      <c r="Y151" s="2">
        <v>0.74729757770811012</v>
      </c>
      <c r="Z151" s="79">
        <v>0.93351070036640305</v>
      </c>
      <c r="AA151" s="80">
        <f t="shared" si="64"/>
        <v>112.00213677398258</v>
      </c>
      <c r="AB151" s="80">
        <f t="shared" si="65"/>
        <v>169.35157044820809</v>
      </c>
      <c r="AC151" s="80">
        <f t="shared" si="66"/>
        <v>0</v>
      </c>
      <c r="AD151" s="81">
        <f t="shared" si="67"/>
        <v>1.6072707252839196E-3</v>
      </c>
      <c r="AE151" s="81">
        <f t="shared" si="68"/>
        <v>1.8841307554490017E-3</v>
      </c>
      <c r="AF151" s="81">
        <f t="shared" si="69"/>
        <v>0</v>
      </c>
      <c r="AG151" s="25">
        <f t="shared" ref="AG151:AG214" si="73">SUM(AA151:AC151)-SUM(M151:O151)</f>
        <v>144.19375109007782</v>
      </c>
      <c r="AH151" s="25">
        <f t="shared" ref="AH151:AH214" si="74">SUM(AD151:AF151)-SUM(P151:R151)</f>
        <v>7.3104100075134168E-4</v>
      </c>
      <c r="AI151">
        <f t="shared" si="70"/>
        <v>-71.089651014943655</v>
      </c>
      <c r="AJ151">
        <f t="shared" si="71"/>
        <v>-3.5544825507471825E-4</v>
      </c>
      <c r="AK151">
        <f>$AJ$151</f>
        <v>-3.5544825507471825E-4</v>
      </c>
      <c r="AV151">
        <v>47492.025374821445</v>
      </c>
      <c r="AW151">
        <v>1.1730449146655799</v>
      </c>
      <c r="AX151">
        <v>81181.148086843503</v>
      </c>
      <c r="AY151">
        <v>1.2784830853843179</v>
      </c>
      <c r="AZ151">
        <v>-33689.122712022057</v>
      </c>
      <c r="BA151">
        <v>-0.10543817071873796</v>
      </c>
      <c r="BE151" s="111">
        <f t="shared" si="51"/>
        <v>69812.46609173654</v>
      </c>
      <c r="BF151" s="111">
        <f t="shared" si="52"/>
        <v>46667.160451588279</v>
      </c>
      <c r="BG151" s="111">
        <f t="shared" si="53"/>
        <v>23145.305640148261</v>
      </c>
      <c r="BH151">
        <f t="shared" si="55"/>
        <v>1</v>
      </c>
      <c r="BI151">
        <f t="shared" si="56"/>
        <v>0</v>
      </c>
      <c r="BJ151">
        <f t="shared" si="57"/>
        <v>1</v>
      </c>
    </row>
    <row r="152" spans="6:62" x14ac:dyDescent="0.3">
      <c r="F152" s="110">
        <f t="shared" si="49"/>
        <v>2.5</v>
      </c>
      <c r="G152" s="6">
        <v>131</v>
      </c>
      <c r="H152" s="219">
        <f t="shared" si="72"/>
        <v>0.19321269680643466</v>
      </c>
      <c r="I152" s="2">
        <f t="array" ref="I152:K152">MMULT($I151:$K151,$K$4:$M$6)</f>
        <v>8.9946050563553023E-2</v>
      </c>
      <c r="J152" s="2">
        <v>0.10326664624288165</v>
      </c>
      <c r="K152" s="2">
        <v>0.80678730319356495</v>
      </c>
      <c r="L152" s="79">
        <f t="shared" si="54"/>
        <v>0.93351070036640305</v>
      </c>
      <c r="M152" s="80">
        <f t="shared" si="58"/>
        <v>62.852450371628386</v>
      </c>
      <c r="N152" s="80">
        <f t="shared" si="59"/>
        <v>72.160608691086438</v>
      </c>
      <c r="O152" s="80">
        <f t="shared" si="60"/>
        <v>0</v>
      </c>
      <c r="P152" s="81">
        <f t="shared" si="61"/>
        <v>1.4371035497024831E-3</v>
      </c>
      <c r="Q152" s="81">
        <f t="shared" si="62"/>
        <v>1.2791607363171267E-3</v>
      </c>
      <c r="R152" s="81">
        <f t="shared" si="63"/>
        <v>0</v>
      </c>
      <c r="U152" s="110">
        <f t="shared" si="50"/>
        <v>2.5</v>
      </c>
      <c r="V152" s="6">
        <v>131</v>
      </c>
      <c r="W152" s="2">
        <f t="array" ref="W152:Y152">MMULT($W151:$Y151,$W$4:$Y$6)</f>
        <v>9.8821435208744535E-2</v>
      </c>
      <c r="X152" s="2">
        <v>0.15127846945232273</v>
      </c>
      <c r="Y152" s="2">
        <v>0.74990009533893276</v>
      </c>
      <c r="Z152" s="79">
        <v>0.93351070036640305</v>
      </c>
      <c r="AA152" s="80">
        <f t="shared" si="64"/>
        <v>110.02576428366163</v>
      </c>
      <c r="AB152" s="80">
        <f t="shared" si="65"/>
        <v>168.43035305038276</v>
      </c>
      <c r="AC152" s="80">
        <f t="shared" si="66"/>
        <v>0</v>
      </c>
      <c r="AD152" s="81">
        <f t="shared" si="67"/>
        <v>1.5789090731097332E-3</v>
      </c>
      <c r="AE152" s="81">
        <f t="shared" si="68"/>
        <v>1.8738816976628604E-3</v>
      </c>
      <c r="AF152" s="81">
        <f t="shared" si="69"/>
        <v>0</v>
      </c>
      <c r="AG152" s="25">
        <f t="shared" si="73"/>
        <v>143.44305827132956</v>
      </c>
      <c r="AH152" s="25">
        <f t="shared" si="74"/>
        <v>7.3652648475298378E-4</v>
      </c>
      <c r="AI152">
        <f t="shared" si="70"/>
        <v>-69.790409796031184</v>
      </c>
      <c r="AJ152">
        <f t="shared" si="71"/>
        <v>-3.489520489801559E-4</v>
      </c>
      <c r="AK152">
        <f>$AJ$152</f>
        <v>-3.489520489801559E-4</v>
      </c>
      <c r="AV152">
        <v>49440.481252398502</v>
      </c>
      <c r="AW152">
        <v>1.1593592563180575</v>
      </c>
      <c r="AX152">
        <v>78695.560437017935</v>
      </c>
      <c r="AY152">
        <v>1.2666132462760142</v>
      </c>
      <c r="AZ152">
        <v>-29255.079184619433</v>
      </c>
      <c r="BA152">
        <v>-0.10725398995795676</v>
      </c>
      <c r="BE152" s="111">
        <f t="shared" si="51"/>
        <v>66495.444379407243</v>
      </c>
      <c r="BF152" s="111">
        <f t="shared" si="52"/>
        <v>47965.76419058349</v>
      </c>
      <c r="BG152" s="111">
        <f t="shared" si="53"/>
        <v>18529.680188823757</v>
      </c>
      <c r="BH152">
        <f t="shared" si="55"/>
        <v>1</v>
      </c>
      <c r="BI152">
        <f t="shared" si="56"/>
        <v>0</v>
      </c>
      <c r="BJ152">
        <f t="shared" si="57"/>
        <v>1</v>
      </c>
    </row>
    <row r="153" spans="6:62" x14ac:dyDescent="0.3">
      <c r="F153" s="110">
        <f t="shared" ref="F153:F216" si="75">(G153-1)/52</f>
        <v>2.5192307692307692</v>
      </c>
      <c r="G153" s="6">
        <v>132</v>
      </c>
      <c r="H153" s="219">
        <f t="shared" si="72"/>
        <v>0.19018394602262695</v>
      </c>
      <c r="I153" s="2">
        <f t="array" ref="I153:K153">MMULT($I152:$K152,$K$4:$M$6)</f>
        <v>8.8294938244196208E-2</v>
      </c>
      <c r="J153" s="2">
        <v>0.10188900777843074</v>
      </c>
      <c r="K153" s="2">
        <v>0.80981605397737266</v>
      </c>
      <c r="L153" s="79">
        <f t="shared" si="54"/>
        <v>0.93351070036640305</v>
      </c>
      <c r="M153" s="80">
        <f t="shared" si="58"/>
        <v>61.698687038384165</v>
      </c>
      <c r="N153" s="80">
        <f t="shared" si="59"/>
        <v>71.197943263594794</v>
      </c>
      <c r="O153" s="80">
        <f t="shared" si="60"/>
        <v>0</v>
      </c>
      <c r="P153" s="81">
        <f t="shared" si="61"/>
        <v>1.4107230765161853E-3</v>
      </c>
      <c r="Q153" s="81">
        <f t="shared" si="62"/>
        <v>1.262095971490533E-3</v>
      </c>
      <c r="R153" s="81">
        <f t="shared" si="63"/>
        <v>0</v>
      </c>
      <c r="U153" s="110">
        <f t="shared" ref="U153:U216" si="76">(V153-1)/52</f>
        <v>2.5192307692307692</v>
      </c>
      <c r="V153" s="6">
        <v>132</v>
      </c>
      <c r="W153" s="2">
        <f t="array" ref="W153:Y153">MMULT($W152:$Y152,$W$4:$Y$6)</f>
        <v>9.7077647352315305E-2</v>
      </c>
      <c r="X153" s="2">
        <v>0.15044740796374431</v>
      </c>
      <c r="Y153" s="2">
        <v>0.75247494468394038</v>
      </c>
      <c r="Z153" s="79">
        <v>0.93351070036640305</v>
      </c>
      <c r="AA153" s="80">
        <f t="shared" si="64"/>
        <v>108.08426655852823</v>
      </c>
      <c r="AB153" s="80">
        <f t="shared" si="65"/>
        <v>167.50506619076157</v>
      </c>
      <c r="AC153" s="80">
        <f t="shared" si="66"/>
        <v>0</v>
      </c>
      <c r="AD153" s="81">
        <f t="shared" si="67"/>
        <v>1.5510478862905091E-3</v>
      </c>
      <c r="AE153" s="81">
        <f t="shared" si="68"/>
        <v>1.8635873648426152E-3</v>
      </c>
      <c r="AF153" s="81">
        <f t="shared" si="69"/>
        <v>0</v>
      </c>
      <c r="AG153" s="25">
        <f t="shared" si="73"/>
        <v>142.69270244731081</v>
      </c>
      <c r="AH153" s="25">
        <f t="shared" si="74"/>
        <v>7.4181620312640606E-4</v>
      </c>
      <c r="AI153">
        <f t="shared" si="70"/>
        <v>-68.511082134670204</v>
      </c>
      <c r="AJ153">
        <f t="shared" si="71"/>
        <v>-3.4255541067335104E-4</v>
      </c>
      <c r="AK153">
        <f>$AJ$153</f>
        <v>-3.4255541067335104E-4</v>
      </c>
      <c r="AV153">
        <v>48218.407268611096</v>
      </c>
      <c r="AW153">
        <v>1.1663966037498619</v>
      </c>
      <c r="AX153">
        <v>78836.953624490066</v>
      </c>
      <c r="AY153">
        <v>1.2716127420133505</v>
      </c>
      <c r="AZ153">
        <v>-30618.546355878971</v>
      </c>
      <c r="BA153">
        <v>-0.10521613826348863</v>
      </c>
      <c r="BE153" s="111">
        <f t="shared" si="51"/>
        <v>68421.253106375079</v>
      </c>
      <c r="BF153" s="111">
        <f t="shared" si="52"/>
        <v>48324.320576844984</v>
      </c>
      <c r="BG153" s="111">
        <f t="shared" si="53"/>
        <v>20096.93252953011</v>
      </c>
      <c r="BH153">
        <f t="shared" si="55"/>
        <v>1</v>
      </c>
      <c r="BI153">
        <f t="shared" si="56"/>
        <v>0</v>
      </c>
      <c r="BJ153">
        <f t="shared" si="57"/>
        <v>1</v>
      </c>
    </row>
    <row r="154" spans="6:62" x14ac:dyDescent="0.3">
      <c r="F154" s="110">
        <f t="shared" si="75"/>
        <v>2.5384615384615383</v>
      </c>
      <c r="G154" s="6">
        <v>133</v>
      </c>
      <c r="H154" s="219">
        <f t="shared" si="72"/>
        <v>0.18719830551074451</v>
      </c>
      <c r="I154" s="2">
        <f t="array" ref="I154:K154">MMULT($I153:$K153,$K$4:$M$6)</f>
        <v>8.6674134891981933E-2</v>
      </c>
      <c r="J154" s="2">
        <v>0.10052417061876258</v>
      </c>
      <c r="K154" s="2">
        <v>0.8128016944892551</v>
      </c>
      <c r="L154" s="79">
        <f t="shared" si="54"/>
        <v>0.93351070036640305</v>
      </c>
      <c r="M154" s="80">
        <f t="shared" si="58"/>
        <v>60.566102988067932</v>
      </c>
      <c r="N154" s="80">
        <f t="shared" si="59"/>
        <v>70.244223124623417</v>
      </c>
      <c r="O154" s="80">
        <f t="shared" si="60"/>
        <v>0</v>
      </c>
      <c r="P154" s="81">
        <f t="shared" si="61"/>
        <v>1.3848268616602475E-3</v>
      </c>
      <c r="Q154" s="81">
        <f t="shared" si="62"/>
        <v>1.2451897760282743E-3</v>
      </c>
      <c r="R154" s="81">
        <f t="shared" si="63"/>
        <v>0</v>
      </c>
      <c r="U154" s="110">
        <f t="shared" si="76"/>
        <v>2.5384615384615383</v>
      </c>
      <c r="V154" s="6">
        <v>133</v>
      </c>
      <c r="W154" s="2">
        <f t="array" ref="W154:Y154">MMULT($W153:$Y153,$W$4:$Y$6)</f>
        <v>9.5364630108373205E-2</v>
      </c>
      <c r="X154" s="2">
        <v>0.14961293541401641</v>
      </c>
      <c r="Y154" s="2">
        <v>0.75502243447761042</v>
      </c>
      <c r="Z154" s="79">
        <v>0.93351070036640305</v>
      </c>
      <c r="AA154" s="80">
        <f t="shared" si="64"/>
        <v>106.17702820383631</v>
      </c>
      <c r="AB154" s="80">
        <f t="shared" si="65"/>
        <v>166.57598152543963</v>
      </c>
      <c r="AC154" s="80">
        <f t="shared" si="66"/>
        <v>0</v>
      </c>
      <c r="AD154" s="81">
        <f t="shared" si="67"/>
        <v>1.523678333691517E-3</v>
      </c>
      <c r="AE154" s="81">
        <f t="shared" si="68"/>
        <v>1.853250779313965E-3</v>
      </c>
      <c r="AF154" s="81">
        <f t="shared" si="69"/>
        <v>0</v>
      </c>
      <c r="AG154" s="25">
        <f t="shared" si="73"/>
        <v>141.94268361658462</v>
      </c>
      <c r="AH154" s="25">
        <f t="shared" si="74"/>
        <v>7.4691247531696045E-4</v>
      </c>
      <c r="AI154">
        <f t="shared" si="70"/>
        <v>-67.251436084888567</v>
      </c>
      <c r="AJ154">
        <f t="shared" si="71"/>
        <v>-3.3625718042444282E-4</v>
      </c>
      <c r="AK154">
        <f>$AJ$154</f>
        <v>-3.3625718042444282E-4</v>
      </c>
      <c r="AV154">
        <v>48764.206427261517</v>
      </c>
      <c r="AW154">
        <v>1.0956843105653917</v>
      </c>
      <c r="AX154">
        <v>82888.338892210391</v>
      </c>
      <c r="AY154">
        <v>1.1999930847001408</v>
      </c>
      <c r="AZ154">
        <v>-34124.132464948874</v>
      </c>
      <c r="BA154">
        <v>-0.10430877413474904</v>
      </c>
      <c r="BE154" s="111">
        <f t="shared" si="51"/>
        <v>60804.224629277662</v>
      </c>
      <c r="BF154" s="111">
        <f t="shared" si="52"/>
        <v>37110.969577803684</v>
      </c>
      <c r="BG154" s="111">
        <f t="shared" si="53"/>
        <v>23693.255051473971</v>
      </c>
      <c r="BH154">
        <f t="shared" si="55"/>
        <v>1</v>
      </c>
      <c r="BI154">
        <f t="shared" si="56"/>
        <v>0</v>
      </c>
      <c r="BJ154">
        <f t="shared" si="57"/>
        <v>1</v>
      </c>
    </row>
    <row r="155" spans="6:62" x14ac:dyDescent="0.3">
      <c r="F155" s="110">
        <f t="shared" si="75"/>
        <v>2.5576923076923075</v>
      </c>
      <c r="G155" s="6">
        <v>134</v>
      </c>
      <c r="H155" s="219">
        <f t="shared" si="72"/>
        <v>0.18425528495304822</v>
      </c>
      <c r="I155" s="2">
        <f t="array" ref="I155:K155">MMULT($I154:$K154,$K$4:$M$6)</f>
        <v>8.5083084134409986E-2</v>
      </c>
      <c r="J155" s="2">
        <v>9.9172200818638215E-2</v>
      </c>
      <c r="K155" s="2">
        <v>0.81574471504695145</v>
      </c>
      <c r="L155" s="79">
        <f t="shared" si="54"/>
        <v>0.93351070036640305</v>
      </c>
      <c r="M155" s="80">
        <f t="shared" si="58"/>
        <v>59.454309439018502</v>
      </c>
      <c r="N155" s="80">
        <f t="shared" si="59"/>
        <v>69.299494431880916</v>
      </c>
      <c r="O155" s="80">
        <f t="shared" si="60"/>
        <v>0</v>
      </c>
      <c r="P155" s="81">
        <f t="shared" si="61"/>
        <v>1.3594060157516448E-3</v>
      </c>
      <c r="Q155" s="81">
        <f t="shared" si="62"/>
        <v>1.2284429681486215E-3</v>
      </c>
      <c r="R155" s="81">
        <f t="shared" si="63"/>
        <v>0</v>
      </c>
      <c r="U155" s="110">
        <f t="shared" si="76"/>
        <v>2.5576923076923075</v>
      </c>
      <c r="V155" s="6">
        <v>134</v>
      </c>
      <c r="W155" s="2">
        <f t="array" ref="W155:Y155">MMULT($W154:$Y154,$W$4:$Y$6)</f>
        <v>9.368184050341985E-2</v>
      </c>
      <c r="X155" s="2">
        <v>0.14877528972514634</v>
      </c>
      <c r="Y155" s="2">
        <v>0.75754286977143381</v>
      </c>
      <c r="Z155" s="79">
        <v>0.93351070036640305</v>
      </c>
      <c r="AA155" s="80">
        <f t="shared" si="64"/>
        <v>104.30344468400082</v>
      </c>
      <c r="AB155" s="80">
        <f t="shared" si="65"/>
        <v>165.64336395191256</v>
      </c>
      <c r="AC155" s="80">
        <f t="shared" si="66"/>
        <v>0</v>
      </c>
      <c r="AD155" s="81">
        <f t="shared" si="67"/>
        <v>1.4967917400108732E-3</v>
      </c>
      <c r="AE155" s="81">
        <f t="shared" si="68"/>
        <v>1.8428748882094183E-3</v>
      </c>
      <c r="AF155" s="81">
        <f t="shared" si="69"/>
        <v>0</v>
      </c>
      <c r="AG155" s="25">
        <f t="shared" si="73"/>
        <v>141.19300476501397</v>
      </c>
      <c r="AH155" s="25">
        <f t="shared" si="74"/>
        <v>7.518176443200254E-4</v>
      </c>
      <c r="AI155">
        <f t="shared" si="70"/>
        <v>-66.011240333011429</v>
      </c>
      <c r="AJ155">
        <f t="shared" si="71"/>
        <v>-3.3005620166505717E-4</v>
      </c>
      <c r="AK155">
        <f>$AJ$155</f>
        <v>-3.3005620166505717E-4</v>
      </c>
      <c r="AV155">
        <v>50141.541610435816</v>
      </c>
      <c r="AW155">
        <v>1.1446348347365085</v>
      </c>
      <c r="AX155">
        <v>79152.097200550663</v>
      </c>
      <c r="AY155">
        <v>1.2518306513939037</v>
      </c>
      <c r="AZ155">
        <v>-29010.555590114847</v>
      </c>
      <c r="BA155">
        <v>-0.10719581665739519</v>
      </c>
      <c r="BE155" s="111">
        <f t="shared" si="51"/>
        <v>64321.941863215034</v>
      </c>
      <c r="BF155" s="111">
        <f t="shared" si="52"/>
        <v>46030.967938839705</v>
      </c>
      <c r="BG155" s="111">
        <f t="shared" si="53"/>
        <v>18290.973924375328</v>
      </c>
      <c r="BH155">
        <f t="shared" si="55"/>
        <v>1</v>
      </c>
      <c r="BI155">
        <f t="shared" si="56"/>
        <v>0</v>
      </c>
      <c r="BJ155">
        <f t="shared" si="57"/>
        <v>1</v>
      </c>
    </row>
    <row r="156" spans="6:62" x14ac:dyDescent="0.3">
      <c r="F156" s="110">
        <f t="shared" si="75"/>
        <v>2.5769230769230771</v>
      </c>
      <c r="G156" s="6">
        <v>135</v>
      </c>
      <c r="H156" s="219">
        <f t="shared" si="72"/>
        <v>0.18135439577498549</v>
      </c>
      <c r="I156" s="2">
        <f t="array" ref="I156:K156">MMULT($I155:$K155,$K$4:$M$6)</f>
        <v>8.3521239812141088E-2</v>
      </c>
      <c r="J156" s="2">
        <v>9.7833155962844406E-2</v>
      </c>
      <c r="K156" s="2">
        <v>0.8186456042250142</v>
      </c>
      <c r="L156" s="79">
        <f t="shared" si="54"/>
        <v>0.93351070036640305</v>
      </c>
      <c r="M156" s="80">
        <f t="shared" si="58"/>
        <v>58.362924746321468</v>
      </c>
      <c r="N156" s="80">
        <f t="shared" si="59"/>
        <v>68.363797424432022</v>
      </c>
      <c r="O156" s="80">
        <f t="shared" si="60"/>
        <v>0</v>
      </c>
      <c r="P156" s="81">
        <f t="shared" si="61"/>
        <v>1.3344518125870558E-3</v>
      </c>
      <c r="Q156" s="81">
        <f t="shared" si="62"/>
        <v>1.2118562611525383E-3</v>
      </c>
      <c r="R156" s="81">
        <f t="shared" si="63"/>
        <v>0</v>
      </c>
      <c r="U156" s="110">
        <f t="shared" si="76"/>
        <v>2.5769230769230771</v>
      </c>
      <c r="V156" s="6">
        <v>135</v>
      </c>
      <c r="W156" s="2">
        <f t="array" ref="W156:Y156">MMULT($W155:$Y155,$W$4:$Y$6)</f>
        <v>9.2028745145183763E-2</v>
      </c>
      <c r="X156" s="2">
        <v>0.14793470287326468</v>
      </c>
      <c r="Y156" s="2">
        <v>0.76003655198155151</v>
      </c>
      <c r="Z156" s="79">
        <v>0.93351070036640305</v>
      </c>
      <c r="AA156" s="80">
        <f t="shared" si="64"/>
        <v>102.46292213097881</v>
      </c>
      <c r="AB156" s="80">
        <f t="shared" si="65"/>
        <v>164.70747174765836</v>
      </c>
      <c r="AC156" s="80">
        <f t="shared" si="66"/>
        <v>0</v>
      </c>
      <c r="AD156" s="81">
        <f t="shared" si="67"/>
        <v>1.4703795830297369E-3</v>
      </c>
      <c r="AE156" s="81">
        <f t="shared" si="68"/>
        <v>1.8324625650100912E-3</v>
      </c>
      <c r="AF156" s="81">
        <f t="shared" si="69"/>
        <v>0</v>
      </c>
      <c r="AG156" s="25">
        <f t="shared" si="73"/>
        <v>140.44367170788371</v>
      </c>
      <c r="AH156" s="25">
        <f t="shared" si="74"/>
        <v>7.5653407430023405E-4</v>
      </c>
      <c r="AI156">
        <f t="shared" si="70"/>
        <v>-64.790264277860302</v>
      </c>
      <c r="AJ156">
        <f t="shared" si="71"/>
        <v>-3.2395132138930151E-4</v>
      </c>
      <c r="AK156">
        <f>$AJ$156</f>
        <v>-3.2395132138930151E-4</v>
      </c>
      <c r="AV156">
        <v>48381.013236786326</v>
      </c>
      <c r="AW156">
        <v>1.0967593539591394</v>
      </c>
      <c r="AX156">
        <v>76747.8675304153</v>
      </c>
      <c r="AY156">
        <v>1.1985115148776637</v>
      </c>
      <c r="AZ156">
        <v>-28366.854293628974</v>
      </c>
      <c r="BA156">
        <v>-0.10175216091852435</v>
      </c>
      <c r="BE156" s="111">
        <f t="shared" si="51"/>
        <v>61294.922159127615</v>
      </c>
      <c r="BF156" s="111">
        <f t="shared" si="52"/>
        <v>43103.283957351072</v>
      </c>
      <c r="BG156" s="111">
        <f t="shared" si="53"/>
        <v>18191.638201776539</v>
      </c>
      <c r="BH156">
        <f t="shared" si="55"/>
        <v>1</v>
      </c>
      <c r="BI156">
        <f t="shared" si="56"/>
        <v>0</v>
      </c>
      <c r="BJ156">
        <f t="shared" si="57"/>
        <v>1</v>
      </c>
    </row>
    <row r="157" spans="6:62" x14ac:dyDescent="0.3">
      <c r="F157" s="110">
        <f t="shared" si="75"/>
        <v>2.5961538461538463</v>
      </c>
      <c r="G157" s="6">
        <v>136</v>
      </c>
      <c r="H157" s="219">
        <f t="shared" si="72"/>
        <v>0.17849515128814972</v>
      </c>
      <c r="I157" s="2">
        <f t="array" ref="I157:K157">MMULT($I156:$K156,$K$4:$M$6)</f>
        <v>8.198806579151699E-2</v>
      </c>
      <c r="J157" s="2">
        <v>9.6507085496632727E-2</v>
      </c>
      <c r="K157" s="2">
        <v>0.82150484871185003</v>
      </c>
      <c r="L157" s="79">
        <f t="shared" si="54"/>
        <v>0.93351070036640305</v>
      </c>
      <c r="M157" s="80">
        <f t="shared" si="58"/>
        <v>57.291574270802158</v>
      </c>
      <c r="N157" s="80">
        <f t="shared" si="59"/>
        <v>67.437166653601651</v>
      </c>
      <c r="O157" s="80">
        <f t="shared" si="60"/>
        <v>0</v>
      </c>
      <c r="P157" s="81">
        <f t="shared" si="61"/>
        <v>1.3099556861474217E-3</v>
      </c>
      <c r="Q157" s="81">
        <f t="shared" si="62"/>
        <v>1.1954302675168181E-3</v>
      </c>
      <c r="R157" s="81">
        <f t="shared" si="63"/>
        <v>0</v>
      </c>
      <c r="U157" s="110">
        <f t="shared" si="76"/>
        <v>2.5961538461538463</v>
      </c>
      <c r="V157" s="6">
        <v>136</v>
      </c>
      <c r="W157" s="2">
        <f t="array" ref="W157:Y157">MMULT($W156:$Y156,$W$4:$Y$6)</f>
        <v>9.0404820053551507E-2</v>
      </c>
      <c r="X157" s="2">
        <v>0.14709140101072801</v>
      </c>
      <c r="Y157" s="2">
        <v>0.76250377893572041</v>
      </c>
      <c r="Z157" s="79">
        <v>0.93351070036640305</v>
      </c>
      <c r="AA157" s="80">
        <f t="shared" si="64"/>
        <v>100.65487715603147</v>
      </c>
      <c r="AB157" s="80">
        <f t="shared" si="65"/>
        <v>163.76855670608424</v>
      </c>
      <c r="AC157" s="80">
        <f t="shared" si="66"/>
        <v>0</v>
      </c>
      <c r="AD157" s="81">
        <f t="shared" si="67"/>
        <v>1.4444334909110318E-3</v>
      </c>
      <c r="AE157" s="81">
        <f t="shared" si="68"/>
        <v>1.8220166110581941E-3</v>
      </c>
      <c r="AF157" s="81">
        <f t="shared" si="69"/>
        <v>0</v>
      </c>
      <c r="AG157" s="25">
        <f t="shared" si="73"/>
        <v>139.69469293771189</v>
      </c>
      <c r="AH157" s="25">
        <f t="shared" si="74"/>
        <v>7.6106414830498645E-4</v>
      </c>
      <c r="AI157">
        <f t="shared" si="70"/>
        <v>-63.588278107213242</v>
      </c>
      <c r="AJ157">
        <f t="shared" si="71"/>
        <v>-3.1794139053606624E-4</v>
      </c>
      <c r="AK157">
        <f>$AJ$157</f>
        <v>-3.1794139053606624E-4</v>
      </c>
      <c r="AV157">
        <v>48080.335047887042</v>
      </c>
      <c r="AW157">
        <v>1.2219800011640836</v>
      </c>
      <c r="AX157">
        <v>78161.817444074113</v>
      </c>
      <c r="AY157">
        <v>1.333455417052233</v>
      </c>
      <c r="AZ157">
        <v>-30081.482396187072</v>
      </c>
      <c r="BA157">
        <v>-0.11147541588814947</v>
      </c>
      <c r="BE157" s="111">
        <f t="shared" si="51"/>
        <v>74117.66506852131</v>
      </c>
      <c r="BF157" s="111">
        <f t="shared" si="52"/>
        <v>55183.724261149182</v>
      </c>
      <c r="BG157" s="111">
        <f t="shared" si="53"/>
        <v>18933.940807372124</v>
      </c>
      <c r="BH157">
        <f t="shared" si="55"/>
        <v>1</v>
      </c>
      <c r="BI157">
        <f t="shared" si="56"/>
        <v>0</v>
      </c>
      <c r="BJ157">
        <f t="shared" si="57"/>
        <v>1</v>
      </c>
    </row>
    <row r="158" spans="6:62" x14ac:dyDescent="0.3">
      <c r="F158" s="110">
        <f t="shared" si="75"/>
        <v>2.6153846153846154</v>
      </c>
      <c r="G158" s="6">
        <v>137</v>
      </c>
      <c r="H158" s="219">
        <f t="shared" si="72"/>
        <v>0.17567706682639722</v>
      </c>
      <c r="I158" s="2">
        <f t="array" ref="I158:K158">MMULT($I157:$K157,$K$4:$M$6)</f>
        <v>8.04830357805221E-2</v>
      </c>
      <c r="J158" s="2">
        <v>9.5194031045875135E-2</v>
      </c>
      <c r="K158" s="2">
        <v>0.8243229331736025</v>
      </c>
      <c r="L158" s="79">
        <f t="shared" si="54"/>
        <v>0.93351070036640305</v>
      </c>
      <c r="M158" s="80">
        <f t="shared" si="58"/>
        <v>56.239890250423407</v>
      </c>
      <c r="N158" s="80">
        <f t="shared" si="59"/>
        <v>66.51963120669312</v>
      </c>
      <c r="O158" s="80">
        <f t="shared" si="60"/>
        <v>0</v>
      </c>
      <c r="P158" s="81">
        <f t="shared" si="61"/>
        <v>1.2859092276574929E-3</v>
      </c>
      <c r="Q158" s="81">
        <f t="shared" si="62"/>
        <v>1.179165502859843E-3</v>
      </c>
      <c r="R158" s="81">
        <f t="shared" si="63"/>
        <v>0</v>
      </c>
      <c r="U158" s="110">
        <f t="shared" si="76"/>
        <v>2.6153846153846154</v>
      </c>
      <c r="V158" s="6">
        <v>137</v>
      </c>
      <c r="W158" s="2">
        <f t="array" ref="W158:Y158">MMULT($W157:$Y157,$W$4:$Y$6)</f>
        <v>8.8809550494482165E-2</v>
      </c>
      <c r="X158" s="2">
        <v>0.14624560458589814</v>
      </c>
      <c r="Y158" s="2">
        <v>0.76494484491961956</v>
      </c>
      <c r="Z158" s="79">
        <v>0.93351070036640305</v>
      </c>
      <c r="AA158" s="80">
        <f t="shared" si="64"/>
        <v>98.878736664808031</v>
      </c>
      <c r="AB158" s="80">
        <f t="shared" si="65"/>
        <v>162.82686426988633</v>
      </c>
      <c r="AC158" s="80">
        <f t="shared" si="66"/>
        <v>0</v>
      </c>
      <c r="AD158" s="81">
        <f t="shared" si="67"/>
        <v>1.4189452395458315E-3</v>
      </c>
      <c r="AE158" s="81">
        <f t="shared" si="68"/>
        <v>1.81153975704073E-3</v>
      </c>
      <c r="AF158" s="81">
        <f t="shared" si="69"/>
        <v>0</v>
      </c>
      <c r="AG158" s="25">
        <f t="shared" si="73"/>
        <v>138.94607947757783</v>
      </c>
      <c r="AH158" s="25">
        <f t="shared" si="74"/>
        <v>7.6541026606922547E-4</v>
      </c>
      <c r="AI158">
        <f t="shared" si="70"/>
        <v>-62.405052870655283</v>
      </c>
      <c r="AJ158">
        <f t="shared" si="71"/>
        <v>-3.1202526435327642E-4</v>
      </c>
      <c r="AK158">
        <f>$AJ$158</f>
        <v>-3.1202526435327642E-4</v>
      </c>
      <c r="AV158">
        <v>55274.372389072007</v>
      </c>
      <c r="AW158">
        <v>1.1220169384986356</v>
      </c>
      <c r="AX158">
        <v>77020.874567165316</v>
      </c>
      <c r="AY158">
        <v>1.2254886785836909</v>
      </c>
      <c r="AZ158">
        <v>-21746.502178093309</v>
      </c>
      <c r="BA158">
        <v>-0.10347174008505533</v>
      </c>
      <c r="BE158" s="111">
        <f t="shared" si="51"/>
        <v>56927.321460791551</v>
      </c>
      <c r="BF158" s="111">
        <f t="shared" si="52"/>
        <v>45527.993291203777</v>
      </c>
      <c r="BG158" s="111">
        <f t="shared" si="53"/>
        <v>11399.328169587776</v>
      </c>
      <c r="BH158">
        <f t="shared" si="55"/>
        <v>1</v>
      </c>
      <c r="BI158">
        <f t="shared" si="56"/>
        <v>0</v>
      </c>
      <c r="BJ158">
        <f t="shared" si="57"/>
        <v>1</v>
      </c>
    </row>
    <row r="159" spans="6:62" x14ac:dyDescent="0.3">
      <c r="F159" s="110">
        <f t="shared" si="75"/>
        <v>2.6346153846153846</v>
      </c>
      <c r="G159" s="6">
        <v>138</v>
      </c>
      <c r="H159" s="219">
        <f t="shared" si="72"/>
        <v>0.17289965987534989</v>
      </c>
      <c r="I159" s="2">
        <f t="array" ref="I159:K159">MMULT($I158:$K158,$K$4:$M$6)</f>
        <v>7.900563314812345E-2</v>
      </c>
      <c r="J159" s="2">
        <v>9.3894026727226437E-2</v>
      </c>
      <c r="K159" s="2">
        <v>0.82710034012464984</v>
      </c>
      <c r="L159" s="79">
        <f t="shared" si="54"/>
        <v>0.93351070036640305</v>
      </c>
      <c r="M159" s="80">
        <f t="shared" si="58"/>
        <v>55.207511674044028</v>
      </c>
      <c r="N159" s="80">
        <f t="shared" si="59"/>
        <v>65.611214923723168</v>
      </c>
      <c r="O159" s="80">
        <f t="shared" si="60"/>
        <v>0</v>
      </c>
      <c r="P159" s="81">
        <f t="shared" si="61"/>
        <v>1.2623041826993516E-3</v>
      </c>
      <c r="Q159" s="81">
        <f t="shared" si="62"/>
        <v>1.1630623897835553E-3</v>
      </c>
      <c r="R159" s="81">
        <f t="shared" si="63"/>
        <v>0</v>
      </c>
      <c r="U159" s="110">
        <f t="shared" si="76"/>
        <v>2.6346153846153846</v>
      </c>
      <c r="V159" s="6">
        <v>138</v>
      </c>
      <c r="W159" s="2">
        <f t="array" ref="W159:Y159">MMULT($W158:$Y158,$W$4:$Y$6)</f>
        <v>8.7242430816852623E-2</v>
      </c>
      <c r="X159" s="2">
        <v>0.14539752846064041</v>
      </c>
      <c r="Y159" s="2">
        <v>0.76736004072250685</v>
      </c>
      <c r="Z159" s="79">
        <v>0.93351070036640305</v>
      </c>
      <c r="AA159" s="80">
        <f t="shared" si="64"/>
        <v>97.133937675692579</v>
      </c>
      <c r="AB159" s="80">
        <f t="shared" si="65"/>
        <v>161.88263366186993</v>
      </c>
      <c r="AC159" s="80">
        <f t="shared" si="66"/>
        <v>0</v>
      </c>
      <c r="AD159" s="81">
        <f t="shared" si="67"/>
        <v>1.3939067499465717E-3</v>
      </c>
      <c r="AE159" s="81">
        <f t="shared" si="68"/>
        <v>1.801034664444945E-3</v>
      </c>
      <c r="AF159" s="81">
        <f t="shared" si="69"/>
        <v>0</v>
      </c>
      <c r="AG159" s="25">
        <f t="shared" si="73"/>
        <v>138.1978447397953</v>
      </c>
      <c r="AH159" s="25">
        <f t="shared" si="74"/>
        <v>7.6957484190860953E-4</v>
      </c>
      <c r="AI159">
        <f t="shared" si="70"/>
        <v>-61.240360548934348</v>
      </c>
      <c r="AJ159">
        <f t="shared" si="71"/>
        <v>-3.0620180274467171E-4</v>
      </c>
      <c r="AK159">
        <f>$AJ$159</f>
        <v>-3.0620180274467171E-4</v>
      </c>
      <c r="AV159">
        <v>48218.50984475165</v>
      </c>
      <c r="AW159">
        <v>1.1385870702256133</v>
      </c>
      <c r="AX159">
        <v>79000.277736776421</v>
      </c>
      <c r="AY159">
        <v>1.245877482691361</v>
      </c>
      <c r="AZ159">
        <v>-30781.767892024771</v>
      </c>
      <c r="BA159">
        <v>-0.10729041246574766</v>
      </c>
      <c r="BE159" s="111">
        <f t="shared" si="51"/>
        <v>65640.197177809678</v>
      </c>
      <c r="BF159" s="111">
        <f t="shared" si="52"/>
        <v>45587.470532359686</v>
      </c>
      <c r="BG159" s="111">
        <f t="shared" si="53"/>
        <v>20052.726645450006</v>
      </c>
      <c r="BH159">
        <f t="shared" si="55"/>
        <v>1</v>
      </c>
      <c r="BI159">
        <f t="shared" si="56"/>
        <v>0</v>
      </c>
      <c r="BJ159">
        <f t="shared" si="57"/>
        <v>1</v>
      </c>
    </row>
    <row r="160" spans="6:62" x14ac:dyDescent="0.3">
      <c r="F160" s="110">
        <f t="shared" si="75"/>
        <v>2.6538461538461537</v>
      </c>
      <c r="G160" s="6">
        <v>139</v>
      </c>
      <c r="H160" s="219">
        <f t="shared" si="72"/>
        <v>0.17016245019550313</v>
      </c>
      <c r="I160" s="2">
        <f t="array" ref="I160:K160">MMULT($I159:$K159,$K$4:$M$6)</f>
        <v>7.7555350746926946E-2</v>
      </c>
      <c r="J160" s="2">
        <v>9.2607099448576202E-2</v>
      </c>
      <c r="K160" s="2">
        <v>0.82983754980449653</v>
      </c>
      <c r="L160" s="79">
        <f t="shared" si="54"/>
        <v>0.93351070036640305</v>
      </c>
      <c r="M160" s="80">
        <f t="shared" si="58"/>
        <v>54.194084157494615</v>
      </c>
      <c r="N160" s="80">
        <f t="shared" si="59"/>
        <v>64.711936607371683</v>
      </c>
      <c r="O160" s="80">
        <f t="shared" si="60"/>
        <v>0</v>
      </c>
      <c r="P160" s="81">
        <f t="shared" si="61"/>
        <v>1.2391324483789227E-3</v>
      </c>
      <c r="Q160" s="81">
        <f t="shared" si="62"/>
        <v>1.1471212615951467E-3</v>
      </c>
      <c r="R160" s="81">
        <f t="shared" si="63"/>
        <v>0</v>
      </c>
      <c r="U160" s="110">
        <f t="shared" si="76"/>
        <v>2.6538461538461537</v>
      </c>
      <c r="V160" s="6">
        <v>139</v>
      </c>
      <c r="W160" s="2">
        <f t="array" ref="W160:Y160">MMULT($W159:$Y159,$W$4:$Y$6)</f>
        <v>8.5702964292181744E-2</v>
      </c>
      <c r="X160" s="2">
        <v>0.14454738202558293</v>
      </c>
      <c r="Y160" s="2">
        <v>0.76974965368223525</v>
      </c>
      <c r="Z160" s="79">
        <v>0.93351070036640305</v>
      </c>
      <c r="AA160" s="80">
        <f t="shared" si="64"/>
        <v>95.419927141356226</v>
      </c>
      <c r="AB160" s="80">
        <f t="shared" si="65"/>
        <v>160.93609801327662</v>
      </c>
      <c r="AC160" s="80">
        <f t="shared" si="66"/>
        <v>0</v>
      </c>
      <c r="AD160" s="81">
        <f t="shared" si="67"/>
        <v>1.3693100856862607E-3</v>
      </c>
      <c r="AE160" s="81">
        <f t="shared" si="68"/>
        <v>1.7905039269860389E-3</v>
      </c>
      <c r="AF160" s="81">
        <f t="shared" si="69"/>
        <v>0</v>
      </c>
      <c r="AG160" s="25">
        <f t="shared" si="73"/>
        <v>137.45000438976655</v>
      </c>
      <c r="AH160" s="25">
        <f t="shared" si="74"/>
        <v>7.7356030269822972E-4</v>
      </c>
      <c r="AI160">
        <f t="shared" si="70"/>
        <v>-60.093974119943582</v>
      </c>
      <c r="AJ160">
        <f t="shared" si="71"/>
        <v>-3.004698705997179E-4</v>
      </c>
      <c r="AK160">
        <f>$AJ$160</f>
        <v>-3.004698705997179E-4</v>
      </c>
      <c r="AV160">
        <v>49451.890500337438</v>
      </c>
      <c r="AW160">
        <v>1.1890774739455561</v>
      </c>
      <c r="AX160">
        <v>83347.46505009057</v>
      </c>
      <c r="AY160">
        <v>1.2943723929263122</v>
      </c>
      <c r="AZ160">
        <v>-33895.574549753132</v>
      </c>
      <c r="BA160">
        <v>-0.10529491898075616</v>
      </c>
      <c r="BE160" s="111">
        <f t="shared" si="51"/>
        <v>69455.856894218174</v>
      </c>
      <c r="BF160" s="111">
        <f t="shared" si="52"/>
        <v>46089.774242540647</v>
      </c>
      <c r="BG160" s="111">
        <f t="shared" si="53"/>
        <v>23366.082651677516</v>
      </c>
      <c r="BH160">
        <f t="shared" si="55"/>
        <v>1</v>
      </c>
      <c r="BI160">
        <f t="shared" si="56"/>
        <v>0</v>
      </c>
      <c r="BJ160">
        <f t="shared" si="57"/>
        <v>1</v>
      </c>
    </row>
    <row r="161" spans="6:62" x14ac:dyDescent="0.3">
      <c r="F161" s="110">
        <f t="shared" si="75"/>
        <v>2.6730769230769229</v>
      </c>
      <c r="G161" s="6">
        <v>140</v>
      </c>
      <c r="H161" s="219">
        <f t="shared" si="72"/>
        <v>0.16746495993915456</v>
      </c>
      <c r="I161" s="2">
        <f t="array" ref="I161:K161">MMULT($I160:$K160,$K$4:$M$6)</f>
        <v>7.6131690739089111E-2</v>
      </c>
      <c r="J161" s="2">
        <v>9.1333269200065431E-2</v>
      </c>
      <c r="K161" s="2">
        <v>0.83253504006084511</v>
      </c>
      <c r="L161" s="79">
        <f t="shared" si="54"/>
        <v>0.93351070036640305</v>
      </c>
      <c r="M161" s="80">
        <f t="shared" si="58"/>
        <v>53.199259821928308</v>
      </c>
      <c r="N161" s="80">
        <f t="shared" si="59"/>
        <v>63.821810226338059</v>
      </c>
      <c r="O161" s="80">
        <f t="shared" si="60"/>
        <v>0</v>
      </c>
      <c r="P161" s="81">
        <f t="shared" si="61"/>
        <v>1.2163860705444937E-3</v>
      </c>
      <c r="Q161" s="81">
        <f t="shared" si="62"/>
        <v>1.131342365911872E-3</v>
      </c>
      <c r="R161" s="81">
        <f t="shared" si="63"/>
        <v>0</v>
      </c>
      <c r="U161" s="110">
        <f t="shared" si="76"/>
        <v>2.6730769230769229</v>
      </c>
      <c r="V161" s="6">
        <v>140</v>
      </c>
      <c r="W161" s="2">
        <f t="array" ref="W161:Y161">MMULT($W160:$Y160,$W$4:$Y$6)</f>
        <v>8.4190662957182819E-2</v>
      </c>
      <c r="X161" s="2">
        <v>0.14369536931317806</v>
      </c>
      <c r="Y161" s="2">
        <v>0.77211396772963903</v>
      </c>
      <c r="Z161" s="79">
        <v>0.93351070036640305</v>
      </c>
      <c r="AA161" s="80">
        <f t="shared" si="64"/>
        <v>93.736161773458235</v>
      </c>
      <c r="AB161" s="80">
        <f t="shared" si="65"/>
        <v>159.98748448966481</v>
      </c>
      <c r="AC161" s="80">
        <f t="shared" si="66"/>
        <v>0</v>
      </c>
      <c r="AD161" s="81">
        <f t="shared" si="67"/>
        <v>1.345147450382878E-3</v>
      </c>
      <c r="AE161" s="81">
        <f t="shared" si="68"/>
        <v>1.7799500720076559E-3</v>
      </c>
      <c r="AF161" s="81">
        <f t="shared" si="69"/>
        <v>0</v>
      </c>
      <c r="AG161" s="25">
        <f t="shared" si="73"/>
        <v>136.70257621485666</v>
      </c>
      <c r="AH161" s="25">
        <f t="shared" si="74"/>
        <v>7.7736908593416818E-4</v>
      </c>
      <c r="AI161">
        <f t="shared" si="70"/>
        <v>-58.965667621439849</v>
      </c>
      <c r="AJ161">
        <f t="shared" si="71"/>
        <v>-2.9482833810719926E-4</v>
      </c>
      <c r="AK161">
        <f>$AJ$161</f>
        <v>-2.9482833810719926E-4</v>
      </c>
      <c r="AV161">
        <v>47246.174479824891</v>
      </c>
      <c r="AW161">
        <v>1.1185001092309514</v>
      </c>
      <c r="AX161">
        <v>79187.009829472532</v>
      </c>
      <c r="AY161">
        <v>1.226189460871091</v>
      </c>
      <c r="AZ161">
        <v>-31940.835349647641</v>
      </c>
      <c r="BA161">
        <v>-0.1076893516401396</v>
      </c>
      <c r="BE161" s="111">
        <f t="shared" si="51"/>
        <v>64603.836443270258</v>
      </c>
      <c r="BF161" s="111">
        <f t="shared" si="52"/>
        <v>43431.936257636567</v>
      </c>
      <c r="BG161" s="111">
        <f t="shared" si="53"/>
        <v>21171.900185633684</v>
      </c>
      <c r="BH161">
        <f t="shared" si="55"/>
        <v>1</v>
      </c>
      <c r="BI161">
        <f t="shared" si="56"/>
        <v>0</v>
      </c>
      <c r="BJ161">
        <f t="shared" si="57"/>
        <v>1</v>
      </c>
    </row>
    <row r="162" spans="6:62" x14ac:dyDescent="0.3">
      <c r="F162" s="110">
        <f t="shared" si="75"/>
        <v>2.6923076923076925</v>
      </c>
      <c r="G162" s="6">
        <v>141</v>
      </c>
      <c r="H162" s="219">
        <f t="shared" si="72"/>
        <v>0.16480671376135994</v>
      </c>
      <c r="I162" s="2">
        <f t="array" ref="I162:K162">MMULT($I161:$K161,$K$4:$M$6)</f>
        <v>7.4734164425424493E-2</v>
      </c>
      <c r="J162" s="2">
        <v>9.0072549335935448E-2</v>
      </c>
      <c r="K162" s="2">
        <v>0.83519328623863975</v>
      </c>
      <c r="L162" s="79">
        <f t="shared" si="54"/>
        <v>0.93351070036640305</v>
      </c>
      <c r="M162" s="80">
        <f t="shared" si="58"/>
        <v>52.222697174404544</v>
      </c>
      <c r="N162" s="80">
        <f t="shared" si="59"/>
        <v>62.940845112291512</v>
      </c>
      <c r="O162" s="80">
        <f t="shared" si="60"/>
        <v>0</v>
      </c>
      <c r="P162" s="81">
        <f t="shared" si="61"/>
        <v>1.1940572410562998E-3</v>
      </c>
      <c r="Q162" s="81">
        <f t="shared" si="62"/>
        <v>1.1157258681523032E-3</v>
      </c>
      <c r="R162" s="81">
        <f t="shared" si="63"/>
        <v>0</v>
      </c>
      <c r="U162" s="110">
        <f t="shared" si="76"/>
        <v>2.6923076923076925</v>
      </c>
      <c r="V162" s="6">
        <v>141</v>
      </c>
      <c r="W162" s="2">
        <f t="array" ref="W162:Y162">MMULT($W161:$Y161,$W$4:$Y$6)</f>
        <v>8.2705047459094294E-2</v>
      </c>
      <c r="X162" s="2">
        <v>0.14284168910860642</v>
      </c>
      <c r="Y162" s="2">
        <v>0.77445326343229914</v>
      </c>
      <c r="Z162" s="79">
        <v>0.93351070036640305</v>
      </c>
      <c r="AA162" s="80">
        <f t="shared" si="64"/>
        <v>92.082107870440467</v>
      </c>
      <c r="AB162" s="80">
        <f t="shared" si="65"/>
        <v>159.03701441438793</v>
      </c>
      <c r="AC162" s="80">
        <f t="shared" si="66"/>
        <v>0</v>
      </c>
      <c r="AD162" s="81">
        <f t="shared" si="67"/>
        <v>1.3214111852281614E-3</v>
      </c>
      <c r="AE162" s="81">
        <f t="shared" si="68"/>
        <v>1.7693755618556474E-3</v>
      </c>
      <c r="AF162" s="81">
        <f t="shared" si="69"/>
        <v>0</v>
      </c>
      <c r="AG162" s="25">
        <f t="shared" si="73"/>
        <v>135.95557999813235</v>
      </c>
      <c r="AH162" s="25">
        <f t="shared" si="74"/>
        <v>7.8100363787520551E-4</v>
      </c>
      <c r="AI162">
        <f t="shared" si="70"/>
        <v>-57.8552162106118</v>
      </c>
      <c r="AJ162">
        <f t="shared" si="71"/>
        <v>-2.89276081053059E-4</v>
      </c>
      <c r="AK162">
        <f>$AJ$162</f>
        <v>-2.89276081053059E-4</v>
      </c>
      <c r="AV162">
        <v>57570.823624547862</v>
      </c>
      <c r="AW162">
        <v>1.0706422682061265</v>
      </c>
      <c r="AX162">
        <v>80437.187535468925</v>
      </c>
      <c r="AY162">
        <v>1.1767416790956364</v>
      </c>
      <c r="AZ162">
        <v>-22866.363910921064</v>
      </c>
      <c r="BA162">
        <v>-0.10609941088950992</v>
      </c>
      <c r="BE162" s="111">
        <f t="shared" si="51"/>
        <v>49493.403196064784</v>
      </c>
      <c r="BF162" s="111">
        <f t="shared" si="52"/>
        <v>37236.980374094725</v>
      </c>
      <c r="BG162" s="111">
        <f t="shared" si="53"/>
        <v>12256.422821970073</v>
      </c>
      <c r="BH162">
        <f t="shared" si="55"/>
        <v>1</v>
      </c>
      <c r="BI162">
        <f t="shared" si="56"/>
        <v>0</v>
      </c>
      <c r="BJ162">
        <f t="shared" si="57"/>
        <v>1</v>
      </c>
    </row>
    <row r="163" spans="6:62" x14ac:dyDescent="0.3">
      <c r="F163" s="110">
        <f t="shared" si="75"/>
        <v>2.7115384615384617</v>
      </c>
      <c r="G163" s="6">
        <v>142</v>
      </c>
      <c r="H163" s="219">
        <f t="shared" si="72"/>
        <v>0.16218723892511985</v>
      </c>
      <c r="I163" s="2">
        <f t="array" ref="I163:K163">MMULT($I162:$K162,$K$4:$M$6)</f>
        <v>7.336229207765009E-2</v>
      </c>
      <c r="J163" s="2">
        <v>8.8824946847469763E-2</v>
      </c>
      <c r="K163" s="2">
        <v>0.83781276107487979</v>
      </c>
      <c r="L163" s="79">
        <f t="shared" si="54"/>
        <v>0.93351070036640305</v>
      </c>
      <c r="M163" s="80">
        <f t="shared" si="58"/>
        <v>51.264060990664873</v>
      </c>
      <c r="N163" s="80">
        <f t="shared" si="59"/>
        <v>62.069046150597202</v>
      </c>
      <c r="O163" s="80">
        <f t="shared" si="60"/>
        <v>0</v>
      </c>
      <c r="P163" s="81">
        <f t="shared" si="61"/>
        <v>1.1721382951062245E-3</v>
      </c>
      <c r="Q163" s="81">
        <f t="shared" si="62"/>
        <v>1.1002718549172519E-3</v>
      </c>
      <c r="R163" s="81">
        <f t="shared" si="63"/>
        <v>0</v>
      </c>
      <c r="U163" s="110">
        <f t="shared" si="76"/>
        <v>2.7115384615384617</v>
      </c>
      <c r="V163" s="6">
        <v>142</v>
      </c>
      <c r="W163" s="2">
        <f t="array" ref="W163:Y163">MMULT($W162:$Y162,$W$4:$Y$6)</f>
        <v>8.1245646903739782E-2</v>
      </c>
      <c r="X163" s="2">
        <v>0.14198653505856301</v>
      </c>
      <c r="Y163" s="2">
        <v>0.77676781803769712</v>
      </c>
      <c r="Z163" s="79">
        <v>0.93351070036640305</v>
      </c>
      <c r="AA163" s="80">
        <f t="shared" si="64"/>
        <v>90.457241148360382</v>
      </c>
      <c r="AB163" s="80">
        <f t="shared" si="65"/>
        <v>158.0849033897145</v>
      </c>
      <c r="AC163" s="80">
        <f t="shared" si="66"/>
        <v>0</v>
      </c>
      <c r="AD163" s="81">
        <f t="shared" si="67"/>
        <v>1.2980937665600027E-3</v>
      </c>
      <c r="AE163" s="81">
        <f t="shared" si="68"/>
        <v>1.7587827952256041E-3</v>
      </c>
      <c r="AF163" s="81">
        <f t="shared" si="69"/>
        <v>0</v>
      </c>
      <c r="AG163" s="25">
        <f t="shared" si="73"/>
        <v>135.20903739681279</v>
      </c>
      <c r="AH163" s="25">
        <f t="shared" si="74"/>
        <v>7.8446641176213062E-4</v>
      </c>
      <c r="AI163">
        <f t="shared" si="70"/>
        <v>-56.762396220599726</v>
      </c>
      <c r="AJ163">
        <f t="shared" si="71"/>
        <v>-2.8381198110299867E-4</v>
      </c>
      <c r="AK163">
        <f>$AJ$163</f>
        <v>-2.8381198110299867E-4</v>
      </c>
      <c r="AV163">
        <v>64175.252658280711</v>
      </c>
      <c r="AW163">
        <v>1.1624833664905929</v>
      </c>
      <c r="AX163">
        <v>80896.083890240625</v>
      </c>
      <c r="AY163">
        <v>1.2645415021537876</v>
      </c>
      <c r="AZ163">
        <v>-16720.831231959914</v>
      </c>
      <c r="BA163">
        <v>-0.10205813566319466</v>
      </c>
      <c r="BE163" s="111">
        <f t="shared" si="51"/>
        <v>52073.083990778578</v>
      </c>
      <c r="BF163" s="111">
        <f t="shared" si="52"/>
        <v>45558.066325138134</v>
      </c>
      <c r="BG163" s="111">
        <f t="shared" si="53"/>
        <v>6515.0176656404474</v>
      </c>
      <c r="BH163">
        <f t="shared" si="55"/>
        <v>1</v>
      </c>
      <c r="BI163">
        <f t="shared" si="56"/>
        <v>0</v>
      </c>
      <c r="BJ163">
        <f t="shared" si="57"/>
        <v>1</v>
      </c>
    </row>
    <row r="164" spans="6:62" x14ac:dyDescent="0.3">
      <c r="F164" s="110">
        <f t="shared" si="75"/>
        <v>2.7307692307692308</v>
      </c>
      <c r="G164" s="6">
        <v>143</v>
      </c>
      <c r="H164" s="219">
        <f t="shared" si="72"/>
        <v>0.15960606540099143</v>
      </c>
      <c r="I164" s="2">
        <f t="array" ref="I164:K164">MMULT($I163:$K163,$K$4:$M$6)</f>
        <v>7.2015602773709234E-2</v>
      </c>
      <c r="J164" s="2">
        <v>8.7590462627282192E-2</v>
      </c>
      <c r="K164" s="2">
        <v>0.84039393459900824</v>
      </c>
      <c r="L164" s="79">
        <f t="shared" si="54"/>
        <v>0.93351070036640305</v>
      </c>
      <c r="M164" s="80">
        <f t="shared" si="58"/>
        <v>50.32302220006072</v>
      </c>
      <c r="N164" s="80">
        <f t="shared" si="59"/>
        <v>61.206413964995299</v>
      </c>
      <c r="O164" s="80">
        <f t="shared" si="60"/>
        <v>0</v>
      </c>
      <c r="P164" s="81">
        <f t="shared" si="61"/>
        <v>1.1506217085867046E-3</v>
      </c>
      <c r="Q164" s="81">
        <f t="shared" si="62"/>
        <v>1.0849803372634979E-3</v>
      </c>
      <c r="R164" s="81">
        <f t="shared" si="63"/>
        <v>0</v>
      </c>
      <c r="U164" s="110">
        <f t="shared" si="76"/>
        <v>2.7307692307692308</v>
      </c>
      <c r="V164" s="6">
        <v>143</v>
      </c>
      <c r="W164" s="2">
        <f t="array" ref="W164:Y164">MMULT($W163:$Y163,$W$4:$Y$6)</f>
        <v>7.9811998706269136E-2</v>
      </c>
      <c r="X164" s="2">
        <v>0.14113009577796454</v>
      </c>
      <c r="Y164" s="2">
        <v>0.77905790551576626</v>
      </c>
      <c r="Z164" s="79">
        <v>0.93351070036640305</v>
      </c>
      <c r="AA164" s="80">
        <f t="shared" si="64"/>
        <v>88.861046574709391</v>
      </c>
      <c r="AB164" s="80">
        <f t="shared" si="65"/>
        <v>157.13136141563419</v>
      </c>
      <c r="AC164" s="80">
        <f t="shared" si="66"/>
        <v>0</v>
      </c>
      <c r="AD164" s="81">
        <f t="shared" si="67"/>
        <v>1.2751878034776782E-3</v>
      </c>
      <c r="AE164" s="81">
        <f t="shared" si="68"/>
        <v>1.7481741084846344E-3</v>
      </c>
      <c r="AF164" s="81">
        <f t="shared" si="69"/>
        <v>0</v>
      </c>
      <c r="AG164" s="25">
        <f t="shared" si="73"/>
        <v>134.46297182528755</v>
      </c>
      <c r="AH164" s="25">
        <f t="shared" si="74"/>
        <v>7.8775986611210984E-4</v>
      </c>
      <c r="AI164">
        <f t="shared" si="70"/>
        <v>-55.686985214076572</v>
      </c>
      <c r="AJ164">
        <f t="shared" si="71"/>
        <v>-2.7843492607038285E-4</v>
      </c>
      <c r="AK164">
        <f>$AJ$164</f>
        <v>-2.7843492607038285E-4</v>
      </c>
      <c r="AV164">
        <v>49077.83586695671</v>
      </c>
      <c r="AW164">
        <v>1.1844694232459931</v>
      </c>
      <c r="AX164">
        <v>86032.733486308964</v>
      </c>
      <c r="AY164">
        <v>1.2951282142467551</v>
      </c>
      <c r="AZ164">
        <v>-36954.897619352254</v>
      </c>
      <c r="BA164">
        <v>-0.11065879100076192</v>
      </c>
      <c r="BE164" s="111">
        <f t="shared" si="51"/>
        <v>69369.1064576426</v>
      </c>
      <c r="BF164" s="111">
        <f t="shared" si="52"/>
        <v>43480.087938366545</v>
      </c>
      <c r="BG164" s="111">
        <f t="shared" si="53"/>
        <v>25889.018519276062</v>
      </c>
      <c r="BH164">
        <f t="shared" si="55"/>
        <v>1</v>
      </c>
      <c r="BI164">
        <f t="shared" si="56"/>
        <v>0</v>
      </c>
      <c r="BJ164">
        <f t="shared" si="57"/>
        <v>1</v>
      </c>
    </row>
    <row r="165" spans="6:62" x14ac:dyDescent="0.3">
      <c r="F165" s="110">
        <f t="shared" si="75"/>
        <v>2.75</v>
      </c>
      <c r="G165" s="6">
        <v>144</v>
      </c>
      <c r="H165" s="219">
        <f t="shared" si="72"/>
        <v>0.15706272596131637</v>
      </c>
      <c r="I165" s="2">
        <f t="array" ref="I165:K165">MMULT($I164:$K164,$K$4:$M$6)</f>
        <v>7.0693634236118325E-2</v>
      </c>
      <c r="J165" s="2">
        <v>8.6369091725198036E-2</v>
      </c>
      <c r="K165" s="2">
        <v>0.84293727403868335</v>
      </c>
      <c r="L165" s="79">
        <f t="shared" si="54"/>
        <v>0.93351070036640305</v>
      </c>
      <c r="M165" s="80">
        <f t="shared" si="58"/>
        <v>49.399257772593408</v>
      </c>
      <c r="N165" s="80">
        <f t="shared" si="59"/>
        <v>60.352945096405513</v>
      </c>
      <c r="O165" s="80">
        <f t="shared" si="60"/>
        <v>0</v>
      </c>
      <c r="P165" s="81">
        <f t="shared" si="61"/>
        <v>1.1295000955079343E-3</v>
      </c>
      <c r="Q165" s="81">
        <f t="shared" si="62"/>
        <v>1.0698512538733808E-3</v>
      </c>
      <c r="R165" s="81">
        <f t="shared" si="63"/>
        <v>0</v>
      </c>
      <c r="U165" s="110">
        <f t="shared" si="76"/>
        <v>2.75</v>
      </c>
      <c r="V165" s="6">
        <v>144</v>
      </c>
      <c r="W165" s="2">
        <f t="array" ref="W165:Y165">MMULT($W164:$Y164,$W$4:$Y$6)</f>
        <v>7.8403648444533389E-2</v>
      </c>
      <c r="X165" s="2">
        <v>0.14027255495461613</v>
      </c>
      <c r="Y165" s="2">
        <v>0.78132379660085038</v>
      </c>
      <c r="Z165" s="79">
        <v>0.93351070036640305</v>
      </c>
      <c r="AA165" s="80">
        <f t="shared" si="64"/>
        <v>87.293018205163321</v>
      </c>
      <c r="AB165" s="80">
        <f t="shared" si="65"/>
        <v>156.17659300639133</v>
      </c>
      <c r="AC165" s="80">
        <f t="shared" si="66"/>
        <v>0</v>
      </c>
      <c r="AD165" s="81">
        <f t="shared" si="67"/>
        <v>1.2526860354991629E-3</v>
      </c>
      <c r="AE165" s="81">
        <f t="shared" si="68"/>
        <v>1.7375517769678698E-3</v>
      </c>
      <c r="AF165" s="81">
        <f t="shared" si="69"/>
        <v>0</v>
      </c>
      <c r="AG165" s="25">
        <f t="shared" si="73"/>
        <v>133.71740834255573</v>
      </c>
      <c r="AH165" s="25">
        <f t="shared" si="74"/>
        <v>7.9088646308571754E-4</v>
      </c>
      <c r="AI165">
        <f t="shared" si="70"/>
        <v>-54.628762033983975</v>
      </c>
      <c r="AJ165">
        <f t="shared" si="71"/>
        <v>-2.7314381016991986E-4</v>
      </c>
      <c r="AK165">
        <f>$AJ$165</f>
        <v>-2.7314381016991986E-4</v>
      </c>
      <c r="AV165">
        <v>51791.48718481043</v>
      </c>
      <c r="AW165">
        <v>1.0831704377866451</v>
      </c>
      <c r="AX165">
        <v>76988.984122904832</v>
      </c>
      <c r="AY165">
        <v>1.1854366797791727</v>
      </c>
      <c r="AZ165">
        <v>-25197.496938094402</v>
      </c>
      <c r="BA165">
        <v>-0.10226624199252754</v>
      </c>
      <c r="BE165" s="111">
        <f t="shared" si="51"/>
        <v>56525.556593854075</v>
      </c>
      <c r="BF165" s="111">
        <f t="shared" si="52"/>
        <v>41554.683855012438</v>
      </c>
      <c r="BG165" s="111">
        <f t="shared" si="53"/>
        <v>14970.872738841648</v>
      </c>
      <c r="BH165">
        <f t="shared" si="55"/>
        <v>1</v>
      </c>
      <c r="BI165">
        <f t="shared" si="56"/>
        <v>0</v>
      </c>
      <c r="BJ165">
        <f t="shared" si="57"/>
        <v>1</v>
      </c>
    </row>
    <row r="166" spans="6:62" x14ac:dyDescent="0.3">
      <c r="F166" s="110">
        <f t="shared" si="75"/>
        <v>2.7692307692307692</v>
      </c>
      <c r="G166" s="6">
        <v>145</v>
      </c>
      <c r="H166" s="219">
        <f t="shared" si="72"/>
        <v>0.15455675626924947</v>
      </c>
      <c r="I166" s="2">
        <f t="array" ref="I166:K166">MMULT($I165:$K165,$K$4:$M$6)</f>
        <v>6.9395932673281091E-2</v>
      </c>
      <c r="J166" s="2">
        <v>8.5160823595968396E-2</v>
      </c>
      <c r="K166" s="2">
        <v>0.84544324373075019</v>
      </c>
      <c r="L166" s="79">
        <f t="shared" si="54"/>
        <v>0.93351070036640305</v>
      </c>
      <c r="M166" s="80">
        <f t="shared" si="58"/>
        <v>48.492450608027781</v>
      </c>
      <c r="N166" s="80">
        <f t="shared" si="59"/>
        <v>59.508632176024776</v>
      </c>
      <c r="O166" s="80">
        <f t="shared" si="60"/>
        <v>0</v>
      </c>
      <c r="P166" s="81">
        <f t="shared" si="61"/>
        <v>1.1087662054624771E-3</v>
      </c>
      <c r="Q166" s="81">
        <f t="shared" si="62"/>
        <v>1.0548844741232305E-3</v>
      </c>
      <c r="R166" s="81">
        <f t="shared" si="63"/>
        <v>0</v>
      </c>
      <c r="U166" s="110">
        <f t="shared" si="76"/>
        <v>2.7692307692307692</v>
      </c>
      <c r="V166" s="6">
        <v>145</v>
      </c>
      <c r="W166" s="2">
        <f t="array" ref="W166:Y166">MMULT($W165:$Y165,$W$4:$Y$6)</f>
        <v>7.7020149715046962E-2</v>
      </c>
      <c r="X166" s="2">
        <v>0.13941409145187511</v>
      </c>
      <c r="Y166" s="2">
        <v>0.78356575883307789</v>
      </c>
      <c r="Z166" s="79">
        <v>0.93351070036640305</v>
      </c>
      <c r="AA166" s="80">
        <f t="shared" si="64"/>
        <v>85.752659023213809</v>
      </c>
      <c r="AB166" s="80">
        <f t="shared" si="65"/>
        <v>155.22079730478882</v>
      </c>
      <c r="AC166" s="80">
        <f t="shared" si="66"/>
        <v>0</v>
      </c>
      <c r="AD166" s="81">
        <f t="shared" si="67"/>
        <v>1.2305813302597817E-3</v>
      </c>
      <c r="AE166" s="81">
        <f t="shared" si="68"/>
        <v>1.7269180162501562E-3</v>
      </c>
      <c r="AF166" s="81">
        <f t="shared" si="69"/>
        <v>0</v>
      </c>
      <c r="AG166" s="25">
        <f t="shared" si="73"/>
        <v>132.97237354395006</v>
      </c>
      <c r="AH166" s="25">
        <f t="shared" si="74"/>
        <v>7.9384866692423003E-4</v>
      </c>
      <c r="AI166">
        <f t="shared" si="70"/>
        <v>-53.587506851527053</v>
      </c>
      <c r="AJ166">
        <f t="shared" si="71"/>
        <v>-2.679375342576353E-4</v>
      </c>
      <c r="AK166">
        <f>$AJ$166</f>
        <v>-2.679375342576353E-4</v>
      </c>
      <c r="AV166">
        <v>49133.163673797513</v>
      </c>
      <c r="AW166">
        <v>1.1733019183783397</v>
      </c>
      <c r="AX166">
        <v>90484.789055893358</v>
      </c>
      <c r="AY166">
        <v>1.2791195113662666</v>
      </c>
      <c r="AZ166">
        <v>-41351.625382095845</v>
      </c>
      <c r="BA166">
        <v>-0.10581759298792681</v>
      </c>
      <c r="BE166" s="111">
        <f t="shared" si="51"/>
        <v>68197.028164036456</v>
      </c>
      <c r="BF166" s="111">
        <f t="shared" si="52"/>
        <v>37427.162080733295</v>
      </c>
      <c r="BG166" s="111">
        <f t="shared" si="53"/>
        <v>30769.866083303161</v>
      </c>
      <c r="BH166">
        <f t="shared" si="55"/>
        <v>1</v>
      </c>
      <c r="BI166">
        <f t="shared" si="56"/>
        <v>0</v>
      </c>
      <c r="BJ166">
        <f t="shared" si="57"/>
        <v>1</v>
      </c>
    </row>
    <row r="167" spans="6:62" x14ac:dyDescent="0.3">
      <c r="F167" s="110">
        <f t="shared" si="75"/>
        <v>2.7884615384615383</v>
      </c>
      <c r="G167" s="6">
        <v>146</v>
      </c>
      <c r="H167" s="219">
        <f t="shared" si="72"/>
        <v>0.15208769496276681</v>
      </c>
      <c r="I167" s="2">
        <f t="array" ref="I167:K167">MMULT($I166:$K166,$K$4:$M$6)</f>
        <v>6.8122052623715693E-2</v>
      </c>
      <c r="J167" s="2">
        <v>8.3965642339051114E-2</v>
      </c>
      <c r="K167" s="2">
        <v>0.84791230503723292</v>
      </c>
      <c r="L167" s="79">
        <f t="shared" si="54"/>
        <v>0.93351070036640305</v>
      </c>
      <c r="M167" s="80">
        <f t="shared" si="58"/>
        <v>47.602289427041363</v>
      </c>
      <c r="N167" s="80">
        <f t="shared" si="59"/>
        <v>58.673464092881247</v>
      </c>
      <c r="O167" s="80">
        <f t="shared" si="60"/>
        <v>0</v>
      </c>
      <c r="P167" s="81">
        <f t="shared" si="61"/>
        <v>1.0884129211364232E-3</v>
      </c>
      <c r="Q167" s="81">
        <f t="shared" si="62"/>
        <v>1.0400798010535256E-3</v>
      </c>
      <c r="R167" s="81">
        <f t="shared" si="63"/>
        <v>0</v>
      </c>
      <c r="U167" s="110">
        <f t="shared" si="76"/>
        <v>2.7884615384615383</v>
      </c>
      <c r="V167" s="6">
        <v>146</v>
      </c>
      <c r="W167" s="2">
        <f t="array" ref="W167:Y167">MMULT($W166:$Y166,$W$4:$Y$6)</f>
        <v>7.5661063991491556E-2</v>
      </c>
      <c r="X167" s="2">
        <v>0.13855487940934835</v>
      </c>
      <c r="Y167" s="2">
        <v>0.78578405659916006</v>
      </c>
      <c r="Z167" s="79">
        <v>0.93351070036640305</v>
      </c>
      <c r="AA167" s="80">
        <f t="shared" si="64"/>
        <v>84.239480782629371</v>
      </c>
      <c r="AB167" s="80">
        <f t="shared" si="65"/>
        <v>154.26416819430241</v>
      </c>
      <c r="AC167" s="80">
        <f t="shared" si="66"/>
        <v>0</v>
      </c>
      <c r="AD167" s="81">
        <f t="shared" si="67"/>
        <v>1.2088666812514696E-3</v>
      </c>
      <c r="AE167" s="81">
        <f t="shared" si="68"/>
        <v>1.7162749833933898E-3</v>
      </c>
      <c r="AF167" s="81">
        <f t="shared" si="69"/>
        <v>0</v>
      </c>
      <c r="AG167" s="25">
        <f t="shared" si="73"/>
        <v>132.2278954570092</v>
      </c>
      <c r="AH167" s="25">
        <f t="shared" si="74"/>
        <v>7.9664894245491061E-4</v>
      </c>
      <c r="AI167">
        <f t="shared" si="70"/>
        <v>-52.563001211518142</v>
      </c>
      <c r="AJ167">
        <f t="shared" si="71"/>
        <v>-2.6281500605759064E-4</v>
      </c>
      <c r="AK167">
        <f>$AJ$167</f>
        <v>-2.6281500605759064E-4</v>
      </c>
      <c r="AV167">
        <v>48224.981913881056</v>
      </c>
      <c r="AW167">
        <v>1.1201681293658197</v>
      </c>
      <c r="AX167">
        <v>79016.078924899775</v>
      </c>
      <c r="AY167">
        <v>1.2255432025823445</v>
      </c>
      <c r="AZ167">
        <v>-30791.097011018719</v>
      </c>
      <c r="BA167">
        <v>-0.10537507321652484</v>
      </c>
      <c r="BE167" s="111">
        <f t="shared" si="51"/>
        <v>63791.831022700906</v>
      </c>
      <c r="BF167" s="111">
        <f t="shared" si="52"/>
        <v>43538.241333334678</v>
      </c>
      <c r="BG167" s="111">
        <f t="shared" si="53"/>
        <v>20253.589689366236</v>
      </c>
      <c r="BH167">
        <f t="shared" si="55"/>
        <v>1</v>
      </c>
      <c r="BI167">
        <f t="shared" si="56"/>
        <v>0</v>
      </c>
      <c r="BJ167">
        <f t="shared" si="57"/>
        <v>1</v>
      </c>
    </row>
    <row r="168" spans="6:62" x14ac:dyDescent="0.3">
      <c r="F168" s="110">
        <f t="shared" si="75"/>
        <v>2.8076923076923075</v>
      </c>
      <c r="G168" s="6">
        <v>147</v>
      </c>
      <c r="H168" s="219">
        <f t="shared" si="72"/>
        <v>0.14965508373382691</v>
      </c>
      <c r="I168" s="2">
        <f t="array" ref="I168:K168">MMULT($I167:$K167,$K$4:$M$6)</f>
        <v>6.6871556803141372E-2</v>
      </c>
      <c r="J168" s="2">
        <v>8.2783526930685539E-2</v>
      </c>
      <c r="K168" s="2">
        <v>0.85034491626617281</v>
      </c>
      <c r="L168" s="79">
        <f t="shared" si="54"/>
        <v>0.93351070036640305</v>
      </c>
      <c r="M168" s="80">
        <f t="shared" si="58"/>
        <v>46.728468664371604</v>
      </c>
      <c r="N168" s="80">
        <f t="shared" si="59"/>
        <v>57.847426156003323</v>
      </c>
      <c r="O168" s="80">
        <f t="shared" si="60"/>
        <v>0</v>
      </c>
      <c r="P168" s="81">
        <f t="shared" si="61"/>
        <v>1.068433255866232E-3</v>
      </c>
      <c r="Q168" s="81">
        <f t="shared" si="62"/>
        <v>1.0254369742435964E-3</v>
      </c>
      <c r="R168" s="81">
        <f t="shared" si="63"/>
        <v>0</v>
      </c>
      <c r="U168" s="110">
        <f t="shared" si="76"/>
        <v>2.8076923076923075</v>
      </c>
      <c r="V168" s="6">
        <v>147</v>
      </c>
      <c r="W168" s="2">
        <f t="array" ref="W168:Y168">MMULT($W167:$Y167,$W$4:$Y$6)</f>
        <v>7.4325960485716894E-2</v>
      </c>
      <c r="X168" s="2">
        <v>0.13769508834166003</v>
      </c>
      <c r="Y168" s="2">
        <v>0.78797895117262307</v>
      </c>
      <c r="Z168" s="79">
        <v>0.93351070036640305</v>
      </c>
      <c r="AA168" s="80">
        <f t="shared" si="64"/>
        <v>82.753003852696509</v>
      </c>
      <c r="AB168" s="80">
        <f t="shared" si="65"/>
        <v>153.30689440904672</v>
      </c>
      <c r="AC168" s="80">
        <f t="shared" si="66"/>
        <v>0</v>
      </c>
      <c r="AD168" s="81">
        <f t="shared" si="67"/>
        <v>1.1875352056019265E-3</v>
      </c>
      <c r="AE168" s="81">
        <f t="shared" si="68"/>
        <v>1.7056247781699495E-3</v>
      </c>
      <c r="AF168" s="81">
        <f t="shared" si="69"/>
        <v>0</v>
      </c>
      <c r="AG168" s="25">
        <f t="shared" si="73"/>
        <v>131.48400344136832</v>
      </c>
      <c r="AH168" s="25">
        <f t="shared" si="74"/>
        <v>7.992897536620476E-4</v>
      </c>
      <c r="AI168">
        <f t="shared" si="70"/>
        <v>-51.555028075163548</v>
      </c>
      <c r="AJ168">
        <f t="shared" si="71"/>
        <v>-2.5777514037581776E-4</v>
      </c>
      <c r="AK168">
        <f>$AJ$168</f>
        <v>-2.5777514037581776E-4</v>
      </c>
      <c r="AV168">
        <v>47748.799665155886</v>
      </c>
      <c r="AW168">
        <v>1.2076795637695796</v>
      </c>
      <c r="AX168">
        <v>80646.296987840557</v>
      </c>
      <c r="AY168">
        <v>1.3162057242749539</v>
      </c>
      <c r="AZ168">
        <v>-32897.497322684671</v>
      </c>
      <c r="BA168">
        <v>-0.10852616050537423</v>
      </c>
      <c r="BE168" s="111">
        <f t="shared" si="51"/>
        <v>73019.15671180209</v>
      </c>
      <c r="BF168" s="111">
        <f t="shared" si="52"/>
        <v>50974.275439654826</v>
      </c>
      <c r="BG168" s="111">
        <f t="shared" si="53"/>
        <v>22044.88127214725</v>
      </c>
      <c r="BH168">
        <f t="shared" si="55"/>
        <v>1</v>
      </c>
      <c r="BI168">
        <f t="shared" si="56"/>
        <v>0</v>
      </c>
      <c r="BJ168">
        <f t="shared" si="57"/>
        <v>1</v>
      </c>
    </row>
    <row r="169" spans="6:62" x14ac:dyDescent="0.3">
      <c r="F169" s="110">
        <f t="shared" si="75"/>
        <v>2.8269230769230771</v>
      </c>
      <c r="G169" s="6">
        <v>148</v>
      </c>
      <c r="H169" s="219">
        <f t="shared" si="72"/>
        <v>0.14725846740285448</v>
      </c>
      <c r="I169" s="2">
        <f t="array" ref="I169:K169">MMULT($I168:$K168,$K$4:$M$6)</f>
        <v>6.5644015954372012E-2</v>
      </c>
      <c r="J169" s="2">
        <v>8.161445144848245E-2</v>
      </c>
      <c r="K169" s="2">
        <v>0.85274153259714525</v>
      </c>
      <c r="L169" s="79">
        <f t="shared" si="54"/>
        <v>0.93351070036640305</v>
      </c>
      <c r="M169" s="80">
        <f t="shared" si="58"/>
        <v>45.870688363924643</v>
      </c>
      <c r="N169" s="80">
        <f t="shared" si="59"/>
        <v>57.030500251358525</v>
      </c>
      <c r="O169" s="80">
        <f t="shared" si="60"/>
        <v>0</v>
      </c>
      <c r="P169" s="81">
        <f t="shared" si="61"/>
        <v>1.048820351240422E-3</v>
      </c>
      <c r="Q169" s="81">
        <f t="shared" si="62"/>
        <v>1.0109556725936138E-3</v>
      </c>
      <c r="R169" s="81">
        <f t="shared" si="63"/>
        <v>0</v>
      </c>
      <c r="U169" s="110">
        <f t="shared" si="76"/>
        <v>2.8269230769230771</v>
      </c>
      <c r="V169" s="6">
        <v>148</v>
      </c>
      <c r="W169" s="2">
        <f t="array" ref="W169:Y169">MMULT($W168:$Y168,$W$4:$Y$6)</f>
        <v>7.3014416011194197E-2</v>
      </c>
      <c r="X169" s="2">
        <v>0.13683488323532467</v>
      </c>
      <c r="Y169" s="2">
        <v>0.79015070075348115</v>
      </c>
      <c r="Z169" s="79">
        <v>0.93351070036640305</v>
      </c>
      <c r="AA169" s="80">
        <f t="shared" si="64"/>
        <v>81.292757066191584</v>
      </c>
      <c r="AB169" s="80">
        <f t="shared" si="65"/>
        <v>152.34915964163179</v>
      </c>
      <c r="AC169" s="80">
        <f t="shared" si="66"/>
        <v>0</v>
      </c>
      <c r="AD169" s="81">
        <f t="shared" si="67"/>
        <v>1.1665801418929594E-3</v>
      </c>
      <c r="AE169" s="81">
        <f t="shared" si="68"/>
        <v>1.6949694442626613E-3</v>
      </c>
      <c r="AF169" s="81">
        <f t="shared" si="69"/>
        <v>0</v>
      </c>
      <c r="AG169" s="25">
        <f t="shared" si="73"/>
        <v>130.74072809254022</v>
      </c>
      <c r="AH169" s="25">
        <f t="shared" si="74"/>
        <v>8.0177356232158511E-4</v>
      </c>
      <c r="AI169">
        <f t="shared" si="70"/>
        <v>-50.563371860381707</v>
      </c>
      <c r="AJ169">
        <f t="shared" si="71"/>
        <v>-2.528168593019086E-4</v>
      </c>
      <c r="AK169">
        <f>$AJ$169</f>
        <v>-2.528168593019086E-4</v>
      </c>
      <c r="AV169">
        <v>48967.374458391831</v>
      </c>
      <c r="AW169">
        <v>1.1082461130062793</v>
      </c>
      <c r="AX169">
        <v>77442.705848457903</v>
      </c>
      <c r="AY169">
        <v>1.2136812239176245</v>
      </c>
      <c r="AZ169">
        <v>-28475.331390066072</v>
      </c>
      <c r="BA169">
        <v>-0.10543511091134516</v>
      </c>
      <c r="BE169" s="111">
        <f t="shared" si="51"/>
        <v>61857.236842236103</v>
      </c>
      <c r="BF169" s="111">
        <f t="shared" si="52"/>
        <v>43925.416543304542</v>
      </c>
      <c r="BG169" s="111">
        <f t="shared" si="53"/>
        <v>17931.820298931554</v>
      </c>
      <c r="BH169">
        <f t="shared" si="55"/>
        <v>1</v>
      </c>
      <c r="BI169">
        <f t="shared" si="56"/>
        <v>0</v>
      </c>
      <c r="BJ169">
        <f t="shared" si="57"/>
        <v>1</v>
      </c>
    </row>
    <row r="170" spans="6:62" x14ac:dyDescent="0.3">
      <c r="F170" s="110">
        <f t="shared" si="75"/>
        <v>2.8461538461538463</v>
      </c>
      <c r="G170" s="6">
        <v>149</v>
      </c>
      <c r="H170" s="219">
        <f t="shared" si="72"/>
        <v>0.14489739398870929</v>
      </c>
      <c r="I170" s="2">
        <f t="array" ref="I170:K170">MMULT($I169:$K169,$K$4:$M$6)</f>
        <v>6.4439008699965244E-2</v>
      </c>
      <c r="J170" s="2">
        <v>8.045838528874405E-2</v>
      </c>
      <c r="K170" s="2">
        <v>0.8551026060112904</v>
      </c>
      <c r="L170" s="79">
        <f t="shared" si="54"/>
        <v>0.93351070036640305</v>
      </c>
      <c r="M170" s="80">
        <f t="shared" si="58"/>
        <v>45.028654075809456</v>
      </c>
      <c r="N170" s="80">
        <f t="shared" si="59"/>
        <v>56.222664993712208</v>
      </c>
      <c r="O170" s="80">
        <f t="shared" si="60"/>
        <v>0</v>
      </c>
      <c r="P170" s="81">
        <f t="shared" si="61"/>
        <v>1.0295674747452877E-3</v>
      </c>
      <c r="Q170" s="81">
        <f t="shared" si="62"/>
        <v>9.966355170165247E-4</v>
      </c>
      <c r="R170" s="81">
        <f t="shared" si="63"/>
        <v>0</v>
      </c>
      <c r="U170" s="110">
        <f t="shared" si="76"/>
        <v>2.8461538461538463</v>
      </c>
      <c r="V170" s="6">
        <v>149</v>
      </c>
      <c r="W170" s="2">
        <f t="array" ref="W170:Y170">MMULT($W169:$Y169,$W$4:$Y$6)</f>
        <v>7.1726014848879097E-2</v>
      </c>
      <c r="X170" s="2">
        <v>0.13597442464376094</v>
      </c>
      <c r="Y170" s="2">
        <v>0.79229956050735995</v>
      </c>
      <c r="Z170" s="79">
        <v>0.93351070036640305</v>
      </c>
      <c r="AA170" s="80">
        <f t="shared" si="64"/>
        <v>79.858277570035355</v>
      </c>
      <c r="AB170" s="80">
        <f t="shared" si="65"/>
        <v>151.39114264894937</v>
      </c>
      <c r="AC170" s="80">
        <f t="shared" si="66"/>
        <v>0</v>
      </c>
      <c r="AD170" s="81">
        <f t="shared" si="67"/>
        <v>1.1459948480173204E-3</v>
      </c>
      <c r="AE170" s="81">
        <f t="shared" si="68"/>
        <v>1.6843109704417309E-3</v>
      </c>
      <c r="AF170" s="81">
        <f t="shared" si="69"/>
        <v>0</v>
      </c>
      <c r="AG170" s="25">
        <f t="shared" si="73"/>
        <v>129.99810114946305</v>
      </c>
      <c r="AH170" s="25">
        <f t="shared" si="74"/>
        <v>8.0410282669723899E-4</v>
      </c>
      <c r="AI170">
        <f t="shared" si="70"/>
        <v>-49.587818479739155</v>
      </c>
      <c r="AJ170">
        <f t="shared" si="71"/>
        <v>-2.4793909239869576E-4</v>
      </c>
      <c r="AK170">
        <f>$AJ$170</f>
        <v>-2.4793909239869576E-4</v>
      </c>
      <c r="AV170">
        <v>48816.381346084294</v>
      </c>
      <c r="AW170">
        <v>1.1151544394506303</v>
      </c>
      <c r="AX170">
        <v>90246.496087165666</v>
      </c>
      <c r="AY170">
        <v>1.2181058044294675</v>
      </c>
      <c r="AZ170">
        <v>-41430.114741081372</v>
      </c>
      <c r="BA170">
        <v>-0.10295136497883717</v>
      </c>
      <c r="BE170" s="111">
        <f t="shared" si="51"/>
        <v>62699.062598978737</v>
      </c>
      <c r="BF170" s="111">
        <f t="shared" si="52"/>
        <v>31564.084355781088</v>
      </c>
      <c r="BG170" s="111">
        <f t="shared" si="53"/>
        <v>31134.978243197656</v>
      </c>
      <c r="BH170">
        <f t="shared" si="55"/>
        <v>1</v>
      </c>
      <c r="BI170">
        <f t="shared" si="56"/>
        <v>0</v>
      </c>
      <c r="BJ170">
        <f t="shared" si="57"/>
        <v>1</v>
      </c>
    </row>
    <row r="171" spans="6:62" x14ac:dyDescent="0.3">
      <c r="F171" s="110">
        <f t="shared" si="75"/>
        <v>2.8653846153846154</v>
      </c>
      <c r="G171" s="6">
        <v>150</v>
      </c>
      <c r="H171" s="219">
        <f t="shared" si="72"/>
        <v>0.14257141477429991</v>
      </c>
      <c r="I171" s="2">
        <f t="array" ref="I171:K171">MMULT($I170:$K170,$K$4:$M$6)</f>
        <v>6.3256121397576387E-2</v>
      </c>
      <c r="J171" s="2">
        <v>7.9315293376723522E-2</v>
      </c>
      <c r="K171" s="2">
        <v>0.85742858522569976</v>
      </c>
      <c r="L171" s="79">
        <f t="shared" si="54"/>
        <v>0.93351070036640305</v>
      </c>
      <c r="M171" s="80">
        <f t="shared" si="58"/>
        <v>44.202076755262254</v>
      </c>
      <c r="N171" s="80">
        <f t="shared" si="59"/>
        <v>55.42389587355261</v>
      </c>
      <c r="O171" s="80">
        <f t="shared" si="60"/>
        <v>0</v>
      </c>
      <c r="P171" s="81">
        <f t="shared" si="61"/>
        <v>1.0106680174538315E-3</v>
      </c>
      <c r="Q171" s="81">
        <f t="shared" si="62"/>
        <v>9.8247607304253093E-4</v>
      </c>
      <c r="R171" s="81">
        <f t="shared" si="63"/>
        <v>0</v>
      </c>
      <c r="U171" s="110">
        <f t="shared" si="76"/>
        <v>2.8653846153846154</v>
      </c>
      <c r="V171" s="6">
        <v>150</v>
      </c>
      <c r="W171" s="2">
        <f t="array" ref="W171:Y171">MMULT($W170:$Y170,$W$4:$Y$6)</f>
        <v>7.0460348615441606E-2</v>
      </c>
      <c r="X171" s="2">
        <v>0.13511386878048023</v>
      </c>
      <c r="Y171" s="2">
        <v>0.79442578260407815</v>
      </c>
      <c r="Z171" s="79">
        <v>0.93351070036640305</v>
      </c>
      <c r="AA171" s="80">
        <f t="shared" si="64"/>
        <v>78.449110678582826</v>
      </c>
      <c r="AB171" s="80">
        <f t="shared" si="65"/>
        <v>150.43301735592726</v>
      </c>
      <c r="AC171" s="80">
        <f t="shared" si="66"/>
        <v>0</v>
      </c>
      <c r="AD171" s="81">
        <f t="shared" si="67"/>
        <v>1.1257727990733656E-3</v>
      </c>
      <c r="AE171" s="81">
        <f t="shared" si="68"/>
        <v>1.6736512917190664E-3</v>
      </c>
      <c r="AF171" s="81">
        <f t="shared" si="69"/>
        <v>0</v>
      </c>
      <c r="AG171" s="25">
        <f t="shared" si="73"/>
        <v>129.25615540569521</v>
      </c>
      <c r="AH171" s="25">
        <f t="shared" si="74"/>
        <v>8.0628000029606909E-4</v>
      </c>
      <c r="AI171">
        <f t="shared" si="70"/>
        <v>-48.628155376088301</v>
      </c>
      <c r="AJ171">
        <f t="shared" si="71"/>
        <v>-2.4314077688044147E-4</v>
      </c>
      <c r="AK171">
        <f>$AJ$171</f>
        <v>-2.4314077688044147E-4</v>
      </c>
      <c r="AV171">
        <v>57034.408274949456</v>
      </c>
      <c r="AW171">
        <v>1.1141163992382959</v>
      </c>
      <c r="AX171">
        <v>77696.5013728224</v>
      </c>
      <c r="AY171">
        <v>1.2185328797353436</v>
      </c>
      <c r="AZ171">
        <v>-20662.093097872945</v>
      </c>
      <c r="BA171">
        <v>-0.10441648049704777</v>
      </c>
      <c r="BE171" s="111">
        <f t="shared" si="51"/>
        <v>54377.23164888013</v>
      </c>
      <c r="BF171" s="111">
        <f t="shared" si="52"/>
        <v>44156.786600711959</v>
      </c>
      <c r="BG171" s="111">
        <f t="shared" si="53"/>
        <v>10220.445048168167</v>
      </c>
      <c r="BH171">
        <f t="shared" si="55"/>
        <v>1</v>
      </c>
      <c r="BI171">
        <f t="shared" si="56"/>
        <v>0</v>
      </c>
      <c r="BJ171">
        <f t="shared" si="57"/>
        <v>1</v>
      </c>
    </row>
    <row r="172" spans="6:62" x14ac:dyDescent="0.3">
      <c r="F172" s="110">
        <f t="shared" si="75"/>
        <v>2.8846153846153846</v>
      </c>
      <c r="G172" s="6">
        <v>151</v>
      </c>
      <c r="H172" s="219">
        <f t="shared" si="72"/>
        <v>0.14028008436799522</v>
      </c>
      <c r="I172" s="2">
        <f t="array" ref="I172:K172">MMULT($I171:$K171,$K$4:$M$6)</f>
        <v>6.209494799796756E-2</v>
      </c>
      <c r="J172" s="2">
        <v>7.818513637002765E-2</v>
      </c>
      <c r="K172" s="2">
        <v>0.85971991563200445</v>
      </c>
      <c r="L172" s="79">
        <f t="shared" si="54"/>
        <v>0.93351070036640305</v>
      </c>
      <c r="M172" s="80">
        <f t="shared" si="58"/>
        <v>43.390672663426095</v>
      </c>
      <c r="N172" s="80">
        <f t="shared" si="59"/>
        <v>54.634165399224436</v>
      </c>
      <c r="O172" s="80">
        <f t="shared" si="60"/>
        <v>0</v>
      </c>
      <c r="P172" s="81">
        <f t="shared" si="61"/>
        <v>9.9211549175712093E-4</v>
      </c>
      <c r="Q172" s="81">
        <f t="shared" si="62"/>
        <v>9.6847685333863068E-4</v>
      </c>
      <c r="R172" s="81">
        <f t="shared" si="63"/>
        <v>0</v>
      </c>
      <c r="U172" s="110">
        <f t="shared" si="76"/>
        <v>2.8846153846153846</v>
      </c>
      <c r="V172" s="6">
        <v>151</v>
      </c>
      <c r="W172" s="2">
        <f t="array" ref="W172:Y172">MMULT($W171:$Y171,$W$4:$Y$6)</f>
        <v>6.921701613382121E-2</v>
      </c>
      <c r="X172" s="2">
        <v>0.13425336761048356</v>
      </c>
      <c r="Y172" s="2">
        <v>0.79652961625569518</v>
      </c>
      <c r="Z172" s="79">
        <v>0.93351070036640305</v>
      </c>
      <c r="AA172" s="80">
        <f t="shared" si="64"/>
        <v>77.064809729502088</v>
      </c>
      <c r="AB172" s="80">
        <f t="shared" si="65"/>
        <v>149.47495295728865</v>
      </c>
      <c r="AC172" s="80">
        <f t="shared" si="66"/>
        <v>0</v>
      </c>
      <c r="AD172" s="81">
        <f t="shared" si="67"/>
        <v>1.1059075852968634E-3</v>
      </c>
      <c r="AE172" s="81">
        <f t="shared" si="68"/>
        <v>1.6629922904804106E-3</v>
      </c>
      <c r="AF172" s="81">
        <f t="shared" si="69"/>
        <v>0</v>
      </c>
      <c r="AG172" s="25">
        <f t="shared" si="73"/>
        <v>128.51492462414021</v>
      </c>
      <c r="AH172" s="25">
        <f t="shared" si="74"/>
        <v>8.0830753068152246E-4</v>
      </c>
      <c r="AI172">
        <f t="shared" si="70"/>
        <v>-47.684171555987959</v>
      </c>
      <c r="AJ172">
        <f t="shared" si="71"/>
        <v>-2.3842085777993978E-4</v>
      </c>
      <c r="AK172">
        <f>$AJ$172</f>
        <v>-2.3842085777993978E-4</v>
      </c>
      <c r="AV172">
        <v>47784.137714061522</v>
      </c>
      <c r="AW172">
        <v>1.0832923792754183</v>
      </c>
      <c r="AX172">
        <v>83359.887095372833</v>
      </c>
      <c r="AY172">
        <v>1.1828505382370569</v>
      </c>
      <c r="AZ172">
        <v>-35575.749381311311</v>
      </c>
      <c r="BA172">
        <v>-9.9558158961638554E-2</v>
      </c>
      <c r="BE172" s="111">
        <f t="shared" si="51"/>
        <v>60545.100213480313</v>
      </c>
      <c r="BF172" s="111">
        <f t="shared" si="52"/>
        <v>34925.166728332857</v>
      </c>
      <c r="BG172" s="111">
        <f t="shared" si="53"/>
        <v>25619.933485147456</v>
      </c>
      <c r="BH172">
        <f t="shared" si="55"/>
        <v>1</v>
      </c>
      <c r="BI172">
        <f t="shared" si="56"/>
        <v>0</v>
      </c>
      <c r="BJ172">
        <f t="shared" si="57"/>
        <v>1</v>
      </c>
    </row>
    <row r="173" spans="6:62" x14ac:dyDescent="0.3">
      <c r="F173" s="110">
        <f t="shared" si="75"/>
        <v>2.9038461538461537</v>
      </c>
      <c r="G173" s="6">
        <v>152</v>
      </c>
      <c r="H173" s="219">
        <f t="shared" si="72"/>
        <v>0.13802296076098416</v>
      </c>
      <c r="I173" s="2">
        <f t="array" ref="I173:K173">MMULT($I172:$K172,$K$4:$M$6)</f>
        <v>6.0955089905623379E-2</v>
      </c>
      <c r="J173" s="2">
        <v>7.7067870855360793E-2</v>
      </c>
      <c r="K173" s="2">
        <v>0.86197703923901547</v>
      </c>
      <c r="L173" s="79">
        <f t="shared" si="54"/>
        <v>0.93351070036640305</v>
      </c>
      <c r="M173" s="80">
        <f t="shared" si="58"/>
        <v>42.594163269952048</v>
      </c>
      <c r="N173" s="80">
        <f t="shared" si="59"/>
        <v>53.853443234409504</v>
      </c>
      <c r="O173" s="80">
        <f t="shared" si="60"/>
        <v>0</v>
      </c>
      <c r="P173" s="81">
        <f t="shared" si="61"/>
        <v>9.7390352913728914E-4</v>
      </c>
      <c r="Q173" s="81">
        <f t="shared" si="62"/>
        <v>9.5463732014568062E-4</v>
      </c>
      <c r="R173" s="81">
        <f t="shared" si="63"/>
        <v>0</v>
      </c>
      <c r="U173" s="110">
        <f t="shared" si="76"/>
        <v>2.9038461538461537</v>
      </c>
      <c r="V173" s="6">
        <v>152</v>
      </c>
      <c r="W173" s="2">
        <f t="array" ref="W173:Y173">MMULT($W172:$Y172,$W$4:$Y$6)</f>
        <v>6.7995623306066136E-2</v>
      </c>
      <c r="X173" s="2">
        <v>0.1333930689399003</v>
      </c>
      <c r="Y173" s="2">
        <v>0.79861130775403355</v>
      </c>
      <c r="Z173" s="79">
        <v>0.93351070036640305</v>
      </c>
      <c r="AA173" s="80">
        <f t="shared" si="64"/>
        <v>75.704935942196045</v>
      </c>
      <c r="AB173" s="80">
        <f t="shared" si="65"/>
        <v>148.51711401735423</v>
      </c>
      <c r="AC173" s="80">
        <f t="shared" si="66"/>
        <v>0</v>
      </c>
      <c r="AD173" s="81">
        <f t="shared" si="67"/>
        <v>1.0863929100292955E-3</v>
      </c>
      <c r="AE173" s="81">
        <f t="shared" si="68"/>
        <v>1.6523357975956931E-3</v>
      </c>
      <c r="AF173" s="81">
        <f t="shared" si="69"/>
        <v>0</v>
      </c>
      <c r="AG173" s="25">
        <f t="shared" si="73"/>
        <v>127.77444345518873</v>
      </c>
      <c r="AH173" s="25">
        <f t="shared" si="74"/>
        <v>8.1018785834201853E-4</v>
      </c>
      <c r="AI173">
        <f t="shared" si="70"/>
        <v>-46.755657620986881</v>
      </c>
      <c r="AJ173">
        <f t="shared" si="71"/>
        <v>-2.3377828810493436E-4</v>
      </c>
      <c r="AK173">
        <f>$AJ$173</f>
        <v>-2.3377828810493436E-4</v>
      </c>
      <c r="AV173">
        <v>48979.376840094847</v>
      </c>
      <c r="AW173">
        <v>1.1465565444960781</v>
      </c>
      <c r="AX173">
        <v>77436.66847890729</v>
      </c>
      <c r="AY173">
        <v>1.251968407480166</v>
      </c>
      <c r="AZ173">
        <v>-28457.291638812443</v>
      </c>
      <c r="BA173">
        <v>-0.10541186298408789</v>
      </c>
      <c r="BE173" s="111">
        <f t="shared" si="51"/>
        <v>65676.277609512967</v>
      </c>
      <c r="BF173" s="111">
        <f t="shared" si="52"/>
        <v>47760.172269109316</v>
      </c>
      <c r="BG173" s="111">
        <f t="shared" si="53"/>
        <v>17916.105340403654</v>
      </c>
      <c r="BH173">
        <f t="shared" si="55"/>
        <v>1</v>
      </c>
      <c r="BI173">
        <f t="shared" si="56"/>
        <v>0</v>
      </c>
      <c r="BJ173">
        <f t="shared" si="57"/>
        <v>1</v>
      </c>
    </row>
    <row r="174" spans="6:62" x14ac:dyDescent="0.3">
      <c r="F174" s="110">
        <f t="shared" si="75"/>
        <v>2.9230769230769229</v>
      </c>
      <c r="G174" s="6">
        <v>153</v>
      </c>
      <c r="H174" s="219">
        <f t="shared" si="72"/>
        <v>0.13579960538072797</v>
      </c>
      <c r="I174" s="2">
        <f t="array" ref="I174:K174">MMULT($I173:$K173,$K$4:$M$6)</f>
        <v>5.9836155841925212E-2</v>
      </c>
      <c r="J174" s="2">
        <v>7.5963449538802755E-2</v>
      </c>
      <c r="K174" s="2">
        <v>0.86420039461927167</v>
      </c>
      <c r="L174" s="79">
        <f t="shared" si="54"/>
        <v>0.93351070036640305</v>
      </c>
      <c r="M174" s="80">
        <f t="shared" si="58"/>
        <v>41.81227515738815</v>
      </c>
      <c r="N174" s="80">
        <f t="shared" si="59"/>
        <v>53.081696331088992</v>
      </c>
      <c r="O174" s="80">
        <f t="shared" si="60"/>
        <v>0</v>
      </c>
      <c r="P174" s="81">
        <f t="shared" si="61"/>
        <v>9.5602587798141662E-4</v>
      </c>
      <c r="Q174" s="81">
        <f t="shared" si="62"/>
        <v>9.4095688763536176E-4</v>
      </c>
      <c r="R174" s="81">
        <f t="shared" si="63"/>
        <v>0</v>
      </c>
      <c r="U174" s="110">
        <f t="shared" si="76"/>
        <v>2.9230769230769229</v>
      </c>
      <c r="V174" s="6">
        <v>153</v>
      </c>
      <c r="W174" s="2">
        <f t="array" ref="W174:Y174">MMULT($W173:$Y173,$W$4:$Y$6)</f>
        <v>6.6795782988416486E-2</v>
      </c>
      <c r="X174" s="2">
        <v>0.13253311650390062</v>
      </c>
      <c r="Y174" s="2">
        <v>0.80067110050768286</v>
      </c>
      <c r="Z174" s="79">
        <v>0.93351070036640305</v>
      </c>
      <c r="AA174" s="80">
        <f t="shared" si="64"/>
        <v>74.369058278722562</v>
      </c>
      <c r="AB174" s="80">
        <f t="shared" si="65"/>
        <v>147.55966056792195</v>
      </c>
      <c r="AC174" s="80">
        <f t="shared" si="66"/>
        <v>0</v>
      </c>
      <c r="AD174" s="81">
        <f t="shared" si="67"/>
        <v>1.0672225877220128E-3</v>
      </c>
      <c r="AE174" s="81">
        <f t="shared" si="68"/>
        <v>1.6416835935079972E-3</v>
      </c>
      <c r="AF174" s="81">
        <f t="shared" si="69"/>
        <v>0</v>
      </c>
      <c r="AG174" s="25">
        <f t="shared" si="73"/>
        <v>127.03474735816738</v>
      </c>
      <c r="AH174" s="25">
        <f t="shared" si="74"/>
        <v>8.1192341561323132E-4</v>
      </c>
      <c r="AI174">
        <f t="shared" si="70"/>
        <v>-45.842405796844247</v>
      </c>
      <c r="AJ174">
        <f t="shared" si="71"/>
        <v>-2.2921202898422129E-4</v>
      </c>
      <c r="AK174">
        <f>$AJ$174</f>
        <v>-2.2921202898422129E-4</v>
      </c>
      <c r="AV174">
        <v>56118.443160718001</v>
      </c>
      <c r="AW174">
        <v>1.1361658591359935</v>
      </c>
      <c r="AX174">
        <v>78264.50167170458</v>
      </c>
      <c r="AY174">
        <v>1.2416208286131383</v>
      </c>
      <c r="AZ174">
        <v>-22146.058510986579</v>
      </c>
      <c r="BA174">
        <v>-0.10545496947714472</v>
      </c>
      <c r="BE174" s="111">
        <f t="shared" si="51"/>
        <v>57498.142752881351</v>
      </c>
      <c r="BF174" s="111">
        <f t="shared" si="52"/>
        <v>45897.581189609249</v>
      </c>
      <c r="BG174" s="111">
        <f t="shared" si="53"/>
        <v>11600.561563272107</v>
      </c>
      <c r="BH174">
        <f t="shared" si="55"/>
        <v>1</v>
      </c>
      <c r="BI174">
        <f t="shared" si="56"/>
        <v>0</v>
      </c>
      <c r="BJ174">
        <f t="shared" si="57"/>
        <v>1</v>
      </c>
    </row>
    <row r="175" spans="6:62" x14ac:dyDescent="0.3">
      <c r="F175" s="110">
        <f t="shared" si="75"/>
        <v>2.9423076923076925</v>
      </c>
      <c r="G175" s="6">
        <v>154</v>
      </c>
      <c r="H175" s="219">
        <f t="shared" si="72"/>
        <v>0.13360958314064539</v>
      </c>
      <c r="I175" s="2">
        <f t="array" ref="I175:K175">MMULT($I174:$K174,$K$4:$M$6)</f>
        <v>5.8737761710837146E-2</v>
      </c>
      <c r="J175" s="2">
        <v>7.487182142980825E-2</v>
      </c>
      <c r="K175" s="2">
        <v>0.86639041685935425</v>
      </c>
      <c r="L175" s="79">
        <f t="shared" si="54"/>
        <v>0.93351070036640305</v>
      </c>
      <c r="M175" s="80">
        <f t="shared" si="58"/>
        <v>41.044739927323526</v>
      </c>
      <c r="N175" s="80">
        <f t="shared" si="59"/>
        <v>52.318889058118479</v>
      </c>
      <c r="O175" s="80">
        <f t="shared" si="60"/>
        <v>0</v>
      </c>
      <c r="P175" s="81">
        <f t="shared" si="61"/>
        <v>9.3847640143554316E-4</v>
      </c>
      <c r="Q175" s="81">
        <f t="shared" si="62"/>
        <v>9.2743492418937508E-4</v>
      </c>
      <c r="R175" s="81">
        <f t="shared" si="63"/>
        <v>0</v>
      </c>
      <c r="U175" s="110">
        <f t="shared" si="76"/>
        <v>2.9423076923076925</v>
      </c>
      <c r="V175" s="6">
        <v>154</v>
      </c>
      <c r="W175" s="2">
        <f t="array" ref="W175:Y175">MMULT($W174:$Y174,$W$4:$Y$6)</f>
        <v>6.5617114868591647E-2</v>
      </c>
      <c r="X175" s="2">
        <v>0.13167365005291404</v>
      </c>
      <c r="Y175" s="2">
        <v>0.80270923507849423</v>
      </c>
      <c r="Z175" s="79">
        <v>0.93351070036640305</v>
      </c>
      <c r="AA175" s="80">
        <f t="shared" si="64"/>
        <v>73.056753307168776</v>
      </c>
      <c r="AB175" s="80">
        <f t="shared" si="65"/>
        <v>146.60274820426102</v>
      </c>
      <c r="AC175" s="80">
        <f t="shared" si="66"/>
        <v>0</v>
      </c>
      <c r="AD175" s="81">
        <f t="shared" si="67"/>
        <v>1.0483905419756061E-3</v>
      </c>
      <c r="AE175" s="81">
        <f t="shared" si="68"/>
        <v>1.6310374093015487E-3</v>
      </c>
      <c r="AF175" s="81">
        <f t="shared" si="69"/>
        <v>0</v>
      </c>
      <c r="AG175" s="25">
        <f t="shared" si="73"/>
        <v>126.29587252598779</v>
      </c>
      <c r="AH175" s="25">
        <f t="shared" si="74"/>
        <v>8.1351662565223685E-4</v>
      </c>
      <c r="AI175">
        <f t="shared" si="70"/>
        <v>-44.944209960764098</v>
      </c>
      <c r="AJ175">
        <f t="shared" si="71"/>
        <v>-2.2472104980382056E-4</v>
      </c>
      <c r="AK175">
        <f>$AJ$175</f>
        <v>-2.2472104980382056E-4</v>
      </c>
      <c r="AV175">
        <v>55483.713102570713</v>
      </c>
      <c r="AW175">
        <v>1.1733585264250892</v>
      </c>
      <c r="AX175">
        <v>84909.182477431707</v>
      </c>
      <c r="AY175">
        <v>1.2776379462222418</v>
      </c>
      <c r="AZ175">
        <v>-29425.469374860993</v>
      </c>
      <c r="BA175">
        <v>-0.10427941979715261</v>
      </c>
      <c r="BE175" s="111">
        <f t="shared" si="51"/>
        <v>61852.139539938209</v>
      </c>
      <c r="BF175" s="111">
        <f t="shared" si="52"/>
        <v>42854.612144792467</v>
      </c>
      <c r="BG175" s="111">
        <f t="shared" si="53"/>
        <v>18997.527395145735</v>
      </c>
      <c r="BH175">
        <f t="shared" si="55"/>
        <v>1</v>
      </c>
      <c r="BI175">
        <f t="shared" si="56"/>
        <v>0</v>
      </c>
      <c r="BJ175">
        <f t="shared" si="57"/>
        <v>1</v>
      </c>
    </row>
    <row r="176" spans="6:62" x14ac:dyDescent="0.3">
      <c r="F176" s="110">
        <f t="shared" si="75"/>
        <v>2.9615384615384617</v>
      </c>
      <c r="G176" s="6">
        <v>155</v>
      </c>
      <c r="H176" s="219">
        <f t="shared" si="72"/>
        <v>0.13145246248616779</v>
      </c>
      <c r="I176" s="2">
        <f t="array" ref="I176:K176">MMULT($I175:$K175,$K$4:$M$6)</f>
        <v>5.7659530467057483E-2</v>
      </c>
      <c r="J176" s="2">
        <v>7.3792932019110302E-2</v>
      </c>
      <c r="K176" s="2">
        <v>0.86854753751383185</v>
      </c>
      <c r="L176" s="79">
        <f t="shared" si="54"/>
        <v>0.93351070036640305</v>
      </c>
      <c r="M176" s="80">
        <f t="shared" si="58"/>
        <v>40.291294108255393</v>
      </c>
      <c r="N176" s="80">
        <f t="shared" si="59"/>
        <v>51.564983325543203</v>
      </c>
      <c r="O176" s="80">
        <f t="shared" si="60"/>
        <v>0</v>
      </c>
      <c r="P176" s="81">
        <f t="shared" si="61"/>
        <v>9.2124907529807112E-4</v>
      </c>
      <c r="Q176" s="81">
        <f t="shared" si="62"/>
        <v>9.1407075460312533E-4</v>
      </c>
      <c r="R176" s="81">
        <f t="shared" si="63"/>
        <v>0</v>
      </c>
      <c r="U176" s="110">
        <f t="shared" si="76"/>
        <v>2.9615384615384617</v>
      </c>
      <c r="V176" s="6">
        <v>155</v>
      </c>
      <c r="W176" s="2">
        <f t="array" ref="W176:Y176">MMULT($W175:$Y175,$W$4:$Y$6)</f>
        <v>6.4459245345243069E-2</v>
      </c>
      <c r="X176" s="2">
        <v>0.13081480543718507</v>
      </c>
      <c r="Y176" s="2">
        <v>0.80472594921757179</v>
      </c>
      <c r="Z176" s="79">
        <v>0.93351070036640305</v>
      </c>
      <c r="AA176" s="80">
        <f t="shared" si="64"/>
        <v>71.767605067436349</v>
      </c>
      <c r="AB176" s="80">
        <f t="shared" si="65"/>
        <v>145.64652817925449</v>
      </c>
      <c r="AC176" s="80">
        <f t="shared" si="66"/>
        <v>0</v>
      </c>
      <c r="AD176" s="81">
        <f t="shared" si="67"/>
        <v>1.0298908036138774E-3</v>
      </c>
      <c r="AE176" s="81">
        <f t="shared" si="68"/>
        <v>1.6203989277491027E-3</v>
      </c>
      <c r="AF176" s="81">
        <f t="shared" si="69"/>
        <v>0</v>
      </c>
      <c r="AG176" s="25">
        <f t="shared" si="73"/>
        <v>125.55785581289223</v>
      </c>
      <c r="AH176" s="25">
        <f t="shared" si="74"/>
        <v>8.1496990146178328E-4</v>
      </c>
      <c r="AI176">
        <f t="shared" si="70"/>
        <v>-44.060865666713894</v>
      </c>
      <c r="AJ176">
        <f t="shared" si="71"/>
        <v>-2.2030432833356948E-4</v>
      </c>
      <c r="AK176">
        <f>$AJ$176</f>
        <v>-2.2030432833356948E-4</v>
      </c>
      <c r="AV176">
        <v>72026.157286838104</v>
      </c>
      <c r="AW176">
        <v>1.1482329131990769</v>
      </c>
      <c r="AX176">
        <v>89449.559923836641</v>
      </c>
      <c r="AY176">
        <v>1.2550044995393346</v>
      </c>
      <c r="AZ176">
        <v>-17423.402636998537</v>
      </c>
      <c r="BA176">
        <v>-0.10677158634025763</v>
      </c>
      <c r="BE176" s="111">
        <f t="shared" si="51"/>
        <v>42797.134033069597</v>
      </c>
      <c r="BF176" s="111">
        <f t="shared" si="52"/>
        <v>36050.890030096809</v>
      </c>
      <c r="BG176" s="111">
        <f t="shared" si="53"/>
        <v>6746.2440029727732</v>
      </c>
      <c r="BH176">
        <f t="shared" si="55"/>
        <v>1</v>
      </c>
      <c r="BI176">
        <f t="shared" si="56"/>
        <v>0</v>
      </c>
      <c r="BJ176">
        <f t="shared" si="57"/>
        <v>1</v>
      </c>
    </row>
    <row r="177" spans="6:62" x14ac:dyDescent="0.3">
      <c r="F177" s="110">
        <f t="shared" si="75"/>
        <v>2.9807692307692308</v>
      </c>
      <c r="G177" s="6">
        <v>156</v>
      </c>
      <c r="H177" s="219">
        <f t="shared" si="72"/>
        <v>0.12932781543729546</v>
      </c>
      <c r="I177" s="2">
        <f t="array" ref="I177:K177">MMULT($I176:$K176,$K$4:$M$6)</f>
        <v>5.6601091986590558E-2</v>
      </c>
      <c r="J177" s="2">
        <v>7.2726723450704897E-2</v>
      </c>
      <c r="K177" s="2">
        <v>0.87067218456270412</v>
      </c>
      <c r="L177" s="79">
        <f t="shared" si="54"/>
        <v>0.93351070036640305</v>
      </c>
      <c r="M177" s="80">
        <f t="shared" si="58"/>
        <v>39.551679065147255</v>
      </c>
      <c r="N177" s="80">
        <f t="shared" si="59"/>
        <v>50.819938704777385</v>
      </c>
      <c r="O177" s="80">
        <f t="shared" si="60"/>
        <v>0</v>
      </c>
      <c r="P177" s="81">
        <f t="shared" si="61"/>
        <v>9.0433798595184161E-4</v>
      </c>
      <c r="Q177" s="81">
        <f t="shared" si="62"/>
        <v>9.0086366221608938E-4</v>
      </c>
      <c r="R177" s="81">
        <f t="shared" si="63"/>
        <v>0</v>
      </c>
      <c r="U177" s="110">
        <f t="shared" si="76"/>
        <v>2.9807692307692308</v>
      </c>
      <c r="V177" s="6">
        <v>156</v>
      </c>
      <c r="W177" s="2">
        <f t="array" ref="W177:Y177">MMULT($W176:$Y176,$W$4:$Y$6)</f>
        <v>6.332180740953415E-2</v>
      </c>
      <c r="X177" s="2">
        <v>0.12995671468969672</v>
      </c>
      <c r="Y177" s="2">
        <v>0.80672147790076909</v>
      </c>
      <c r="Z177" s="79">
        <v>0.93351070036640305</v>
      </c>
      <c r="AA177" s="80">
        <f t="shared" si="64"/>
        <v>70.501204939394782</v>
      </c>
      <c r="AB177" s="80">
        <f t="shared" si="65"/>
        <v>144.69114749572449</v>
      </c>
      <c r="AC177" s="80">
        <f t="shared" si="66"/>
        <v>0</v>
      </c>
      <c r="AD177" s="81">
        <f t="shared" si="67"/>
        <v>1.0117175087917931E-3</v>
      </c>
      <c r="AE177" s="81">
        <f t="shared" si="68"/>
        <v>1.6097697843391145E-3</v>
      </c>
      <c r="AF177" s="81">
        <f t="shared" si="69"/>
        <v>0</v>
      </c>
      <c r="AG177" s="25">
        <f t="shared" si="73"/>
        <v>124.82073466519465</v>
      </c>
      <c r="AH177" s="25">
        <f t="shared" si="74"/>
        <v>8.1628564496297662E-4</v>
      </c>
      <c r="AI177">
        <f t="shared" si="70"/>
        <v>-43.192170168896993</v>
      </c>
      <c r="AJ177">
        <f t="shared" si="71"/>
        <v>-2.1596085084448489E-4</v>
      </c>
      <c r="AK177">
        <f>$AJ$177</f>
        <v>-2.1596085084448489E-4</v>
      </c>
      <c r="AV177">
        <v>47606.518019930882</v>
      </c>
      <c r="AW177">
        <v>0.95359686093355955</v>
      </c>
      <c r="AX177">
        <v>78806.58606290225</v>
      </c>
      <c r="AY177">
        <v>1.0454370843753744</v>
      </c>
      <c r="AZ177">
        <v>-31200.068042971368</v>
      </c>
      <c r="BA177">
        <v>-9.1840223441814861E-2</v>
      </c>
      <c r="BE177" s="111">
        <f t="shared" si="51"/>
        <v>47753.168073425069</v>
      </c>
      <c r="BF177" s="111">
        <f t="shared" si="52"/>
        <v>25737.12237463519</v>
      </c>
      <c r="BG177" s="111">
        <f t="shared" si="53"/>
        <v>22016.04569878988</v>
      </c>
      <c r="BH177">
        <f t="shared" si="55"/>
        <v>1</v>
      </c>
      <c r="BI177">
        <f t="shared" si="56"/>
        <v>0</v>
      </c>
      <c r="BJ177">
        <f t="shared" si="57"/>
        <v>1</v>
      </c>
    </row>
    <row r="178" spans="6:62" x14ac:dyDescent="0.3">
      <c r="F178" s="110">
        <f t="shared" si="75"/>
        <v>3</v>
      </c>
      <c r="G178" s="6">
        <v>157</v>
      </c>
      <c r="H178" s="219">
        <f t="shared" si="72"/>
        <v>0.12723521762778417</v>
      </c>
      <c r="I178" s="2">
        <f t="array" ref="I178:K178">MMULT($I177:$K177,$K$4:$M$6)</f>
        <v>5.5562082939694432E-2</v>
      </c>
      <c r="J178" s="2">
        <v>7.1673134688089751E-2</v>
      </c>
      <c r="K178" s="2">
        <v>0.87276478237221544</v>
      </c>
      <c r="L178" s="79">
        <f t="shared" si="54"/>
        <v>0.90194270566802237</v>
      </c>
      <c r="M178" s="80">
        <f t="shared" si="58"/>
        <v>37.512696532026489</v>
      </c>
      <c r="N178" s="80">
        <f t="shared" si="59"/>
        <v>48.390060429727981</v>
      </c>
      <c r="O178" s="80">
        <f t="shared" si="60"/>
        <v>0</v>
      </c>
      <c r="P178" s="81">
        <f t="shared" si="61"/>
        <v>8.5771722544364176E-4</v>
      </c>
      <c r="Q178" s="81">
        <f t="shared" si="62"/>
        <v>8.5779023282223327E-4</v>
      </c>
      <c r="R178" s="81">
        <f t="shared" si="63"/>
        <v>0</v>
      </c>
      <c r="U178" s="110">
        <f t="shared" si="76"/>
        <v>3</v>
      </c>
      <c r="V178" s="6">
        <v>157</v>
      </c>
      <c r="W178" s="2">
        <f t="array" ref="W178:Y178">MMULT($W177:$Y177,$W$4:$Y$6)</f>
        <v>6.2204440528809822E-2</v>
      </c>
      <c r="X178" s="2">
        <v>0.12909950610749221</v>
      </c>
      <c r="Y178" s="2">
        <v>0.80869605336369788</v>
      </c>
      <c r="Z178" s="79">
        <v>0.90194270566802237</v>
      </c>
      <c r="AA178" s="80">
        <f t="shared" si="64"/>
        <v>66.915122235132088</v>
      </c>
      <c r="AB178" s="80">
        <f t="shared" si="65"/>
        <v>138.8760859874148</v>
      </c>
      <c r="AC178" s="80">
        <f t="shared" si="66"/>
        <v>0</v>
      </c>
      <c r="AD178" s="81">
        <f t="shared" si="67"/>
        <v>9.6025593926263612E-4</v>
      </c>
      <c r="AE178" s="81">
        <f t="shared" si="68"/>
        <v>1.5450739790174588E-3</v>
      </c>
      <c r="AF178" s="81">
        <f t="shared" si="69"/>
        <v>0</v>
      </c>
      <c r="AG178" s="25">
        <f t="shared" si="73"/>
        <v>119.88845126079241</v>
      </c>
      <c r="AH178" s="25">
        <f t="shared" si="74"/>
        <v>7.8982246001421978E-4</v>
      </c>
      <c r="AI178">
        <f t="shared" si="70"/>
        <v>-40.906205259370424</v>
      </c>
      <c r="AJ178">
        <f t="shared" si="71"/>
        <v>-2.0453102629685216E-4</v>
      </c>
      <c r="AK178">
        <f>$AJ$178</f>
        <v>-2.0453102629685216E-4</v>
      </c>
      <c r="AV178">
        <v>62269.068788061573</v>
      </c>
      <c r="AW178">
        <v>1.1231556802538427</v>
      </c>
      <c r="AX178">
        <v>79189.216955538548</v>
      </c>
      <c r="AY178">
        <v>1.2349168554474161</v>
      </c>
      <c r="AZ178">
        <v>-16920.148167476975</v>
      </c>
      <c r="BA178">
        <v>-0.11176117519357343</v>
      </c>
      <c r="BE178" s="111">
        <f t="shared" si="51"/>
        <v>50046.4992373227</v>
      </c>
      <c r="BF178" s="111">
        <f t="shared" si="52"/>
        <v>44302.468589203068</v>
      </c>
      <c r="BG178" s="111">
        <f t="shared" si="53"/>
        <v>5744.030648119633</v>
      </c>
      <c r="BH178">
        <f t="shared" si="55"/>
        <v>1</v>
      </c>
      <c r="BI178">
        <f t="shared" si="56"/>
        <v>0</v>
      </c>
      <c r="BJ178">
        <f t="shared" si="57"/>
        <v>1</v>
      </c>
    </row>
    <row r="179" spans="6:62" x14ac:dyDescent="0.3">
      <c r="F179" s="110">
        <f t="shared" si="75"/>
        <v>3.0192307692307692</v>
      </c>
      <c r="G179" s="6">
        <v>158</v>
      </c>
      <c r="H179" s="219">
        <f t="shared" si="72"/>
        <v>0.12517424834108559</v>
      </c>
      <c r="I179" s="2">
        <f t="array" ref="I179:K179">MMULT($I178:$K178,$K$4:$M$6)</f>
        <v>5.4542146666160835E-2</v>
      </c>
      <c r="J179" s="2">
        <v>7.0632101674924744E-2</v>
      </c>
      <c r="K179" s="2">
        <v>0.87482575165891407</v>
      </c>
      <c r="L179" s="79">
        <f t="shared" si="54"/>
        <v>0.90194270566802237</v>
      </c>
      <c r="M179" s="80">
        <f t="shared" si="58"/>
        <v>36.824087360325727</v>
      </c>
      <c r="N179" s="80">
        <f t="shared" si="59"/>
        <v>47.687207810882391</v>
      </c>
      <c r="O179" s="80">
        <f t="shared" si="60"/>
        <v>0</v>
      </c>
      <c r="P179" s="81">
        <f t="shared" si="61"/>
        <v>8.4197237096052106E-4</v>
      </c>
      <c r="Q179" s="81">
        <f t="shared" si="62"/>
        <v>8.4533106029371777E-4</v>
      </c>
      <c r="R179" s="81">
        <f t="shared" si="63"/>
        <v>0</v>
      </c>
      <c r="U179" s="110">
        <f t="shared" si="76"/>
        <v>3.0192307692307692</v>
      </c>
      <c r="V179" s="6">
        <v>158</v>
      </c>
      <c r="W179" s="2">
        <f t="array" ref="W179:Y179">MMULT($W178:$Y178,$W$4:$Y$6)</f>
        <v>6.1106790532318836E-2</v>
      </c>
      <c r="X179" s="2">
        <v>0.12824330433142436</v>
      </c>
      <c r="Y179" s="2">
        <v>0.81064990513625668</v>
      </c>
      <c r="Z179" s="79">
        <v>0.90194270566802237</v>
      </c>
      <c r="AA179" s="80">
        <f t="shared" si="64"/>
        <v>65.734348273302643</v>
      </c>
      <c r="AB179" s="80">
        <f t="shared" si="65"/>
        <v>137.95504488461793</v>
      </c>
      <c r="AC179" s="80">
        <f t="shared" si="66"/>
        <v>0</v>
      </c>
      <c r="AD179" s="81">
        <f t="shared" si="67"/>
        <v>9.433114105537266E-4</v>
      </c>
      <c r="AE179" s="81">
        <f t="shared" si="68"/>
        <v>1.5348268826119195E-3</v>
      </c>
      <c r="AF179" s="81">
        <f t="shared" si="69"/>
        <v>0</v>
      </c>
      <c r="AG179" s="25">
        <f t="shared" si="73"/>
        <v>119.17809798671244</v>
      </c>
      <c r="AH179" s="25">
        <f t="shared" si="74"/>
        <v>7.9083486191140751E-4</v>
      </c>
      <c r="AI179">
        <f t="shared" si="70"/>
        <v>-40.094611795571694</v>
      </c>
      <c r="AJ179">
        <f t="shared" si="71"/>
        <v>-2.0047305897785846E-4</v>
      </c>
      <c r="AK179">
        <f>$AJ$179</f>
        <v>-2.0047305897785846E-4</v>
      </c>
      <c r="AV179">
        <v>48872.70140963103</v>
      </c>
      <c r="AW179">
        <v>1.1521810790129856</v>
      </c>
      <c r="AX179">
        <v>96363.642804679752</v>
      </c>
      <c r="AY179">
        <v>1.2600879573807064</v>
      </c>
      <c r="AZ179">
        <v>-47490.941395048721</v>
      </c>
      <c r="BA179">
        <v>-0.10790687836772084</v>
      </c>
      <c r="BE179" s="111">
        <f t="shared" si="51"/>
        <v>66345.406491667527</v>
      </c>
      <c r="BF179" s="111">
        <f t="shared" si="52"/>
        <v>29645.152933390898</v>
      </c>
      <c r="BG179" s="111">
        <f t="shared" si="53"/>
        <v>36700.253558276636</v>
      </c>
      <c r="BH179">
        <f t="shared" si="55"/>
        <v>1</v>
      </c>
      <c r="BI179">
        <f t="shared" si="56"/>
        <v>0</v>
      </c>
      <c r="BJ179">
        <f t="shared" si="57"/>
        <v>1</v>
      </c>
    </row>
    <row r="180" spans="6:62" x14ac:dyDescent="0.3">
      <c r="F180" s="110">
        <f t="shared" si="75"/>
        <v>3.0384615384615383</v>
      </c>
      <c r="G180" s="6">
        <v>159</v>
      </c>
      <c r="H180" s="219">
        <f t="shared" si="72"/>
        <v>0.1231444905431623</v>
      </c>
      <c r="I180" s="2">
        <f t="array" ref="I180:K180">MMULT($I179:$K179,$K$4:$M$6)</f>
        <v>5.3540933052884571E-2</v>
      </c>
      <c r="J180" s="2">
        <v>6.9603557490277732E-2</v>
      </c>
      <c r="K180" s="2">
        <v>0.87685550945683732</v>
      </c>
      <c r="L180" s="79">
        <f t="shared" si="54"/>
        <v>0.90194270566802237</v>
      </c>
      <c r="M180" s="80">
        <f t="shared" si="58"/>
        <v>36.148118777950387</v>
      </c>
      <c r="N180" s="80">
        <f t="shared" si="59"/>
        <v>46.992787014773619</v>
      </c>
      <c r="O180" s="80">
        <f t="shared" si="60"/>
        <v>0</v>
      </c>
      <c r="P180" s="81">
        <f t="shared" si="61"/>
        <v>8.2651653998694525E-4</v>
      </c>
      <c r="Q180" s="81">
        <f t="shared" si="62"/>
        <v>8.3302135513772259E-4</v>
      </c>
      <c r="R180" s="81">
        <f t="shared" si="63"/>
        <v>0</v>
      </c>
      <c r="U180" s="110">
        <f t="shared" si="76"/>
        <v>3.0384615384615383</v>
      </c>
      <c r="V180" s="6">
        <v>159</v>
      </c>
      <c r="W180" s="2">
        <f t="array" ref="W180:Y180">MMULT($W179:$Y179,$W$4:$Y$6)</f>
        <v>6.0028509498952574E-2</v>
      </c>
      <c r="X180" s="2">
        <v>0.1273882304243617</v>
      </c>
      <c r="Y180" s="2">
        <v>0.81258326007668558</v>
      </c>
      <c r="Z180" s="79">
        <v>0.90194270566802237</v>
      </c>
      <c r="AA180" s="80">
        <f t="shared" si="64"/>
        <v>64.574410067313806</v>
      </c>
      <c r="AB180" s="80">
        <f t="shared" si="65"/>
        <v>137.0352170632477</v>
      </c>
      <c r="AC180" s="80">
        <f t="shared" si="66"/>
        <v>0</v>
      </c>
      <c r="AD180" s="81">
        <f t="shared" si="67"/>
        <v>9.2666588239396998E-4</v>
      </c>
      <c r="AE180" s="81">
        <f t="shared" si="68"/>
        <v>1.5245932846395208E-3</v>
      </c>
      <c r="AF180" s="81">
        <f t="shared" si="69"/>
        <v>0</v>
      </c>
      <c r="AG180" s="25">
        <f t="shared" si="73"/>
        <v>118.46872133783751</v>
      </c>
      <c r="AH180" s="25">
        <f t="shared" si="74"/>
        <v>7.9172127190882272E-4</v>
      </c>
      <c r="AI180">
        <f t="shared" si="70"/>
        <v>-39.296594146955229</v>
      </c>
      <c r="AJ180">
        <f t="shared" si="71"/>
        <v>-1.9648297073477619E-4</v>
      </c>
      <c r="AK180">
        <f>$AJ$180</f>
        <v>-1.9648297073477619E-4</v>
      </c>
      <c r="AV180">
        <v>47558.575349959407</v>
      </c>
      <c r="AW180">
        <v>1.0925124817575183</v>
      </c>
      <c r="AX180">
        <v>78205.081010117516</v>
      </c>
      <c r="AY180">
        <v>1.1964717905009623</v>
      </c>
      <c r="AZ180">
        <v>-30646.505660158109</v>
      </c>
      <c r="BA180">
        <v>-0.10395930874344406</v>
      </c>
      <c r="BE180" s="111">
        <f t="shared" si="51"/>
        <v>61692.672825792419</v>
      </c>
      <c r="BF180" s="111">
        <f t="shared" si="52"/>
        <v>41442.098039978722</v>
      </c>
      <c r="BG180" s="111">
        <f t="shared" si="53"/>
        <v>20250.574785813704</v>
      </c>
      <c r="BH180">
        <f t="shared" si="55"/>
        <v>1</v>
      </c>
      <c r="BI180">
        <f t="shared" si="56"/>
        <v>0</v>
      </c>
      <c r="BJ180">
        <f t="shared" si="57"/>
        <v>1</v>
      </c>
    </row>
    <row r="181" spans="6:62" x14ac:dyDescent="0.3">
      <c r="F181" s="110">
        <f t="shared" si="75"/>
        <v>3.0576923076923075</v>
      </c>
      <c r="G181" s="6">
        <v>160</v>
      </c>
      <c r="H181" s="219">
        <f t="shared" si="72"/>
        <v>0.12114553091229446</v>
      </c>
      <c r="I181" s="2">
        <f t="array" ref="I181:K181">MMULT($I180:$K180,$K$4:$M$6)</f>
        <v>5.2558098413680331E-2</v>
      </c>
      <c r="J181" s="2">
        <v>6.858743249861414E-2</v>
      </c>
      <c r="K181" s="2">
        <v>0.87885446908770515</v>
      </c>
      <c r="L181" s="79">
        <f t="shared" si="54"/>
        <v>0.90194270566802237</v>
      </c>
      <c r="M181" s="80">
        <f t="shared" si="58"/>
        <v>35.484558745443174</v>
      </c>
      <c r="N181" s="80">
        <f t="shared" si="59"/>
        <v>46.306751027025363</v>
      </c>
      <c r="O181" s="80">
        <f t="shared" si="60"/>
        <v>0</v>
      </c>
      <c r="P181" s="81">
        <f t="shared" si="61"/>
        <v>8.113444270061715E-4</v>
      </c>
      <c r="Q181" s="81">
        <f t="shared" si="62"/>
        <v>8.208602839501882E-4</v>
      </c>
      <c r="R181" s="81">
        <f t="shared" si="63"/>
        <v>0</v>
      </c>
      <c r="U181" s="110">
        <f t="shared" si="76"/>
        <v>3.0576923076923075</v>
      </c>
      <c r="V181" s="6">
        <v>160</v>
      </c>
      <c r="W181" s="2">
        <f t="array" ref="W181:Y181">MMULT($W180:$Y180,$W$4:$Y$6)</f>
        <v>5.8969255646964827E-2</v>
      </c>
      <c r="X181" s="2">
        <v>0.1265344019478801</v>
      </c>
      <c r="Y181" s="2">
        <v>0.81449634240515489</v>
      </c>
      <c r="Z181" s="79">
        <v>0.90194270566802237</v>
      </c>
      <c r="AA181" s="80">
        <f t="shared" si="64"/>
        <v>63.43493995262051</v>
      </c>
      <c r="AB181" s="80">
        <f t="shared" si="65"/>
        <v>136.1167289877036</v>
      </c>
      <c r="AC181" s="80">
        <f t="shared" si="66"/>
        <v>0</v>
      </c>
      <c r="AD181" s="81">
        <f t="shared" si="67"/>
        <v>9.1031407866563386E-4</v>
      </c>
      <c r="AE181" s="81">
        <f t="shared" si="68"/>
        <v>1.5143745920873013E-3</v>
      </c>
      <c r="AF181" s="81">
        <f t="shared" si="69"/>
        <v>0</v>
      </c>
      <c r="AG181" s="25">
        <f t="shared" si="73"/>
        <v>117.76035916785557</v>
      </c>
      <c r="AH181" s="25">
        <f t="shared" si="74"/>
        <v>7.9248395979657563E-4</v>
      </c>
      <c r="AI181">
        <f t="shared" si="70"/>
        <v>-38.51196318819801</v>
      </c>
      <c r="AJ181">
        <f t="shared" si="71"/>
        <v>-1.9255981594099004E-4</v>
      </c>
      <c r="AK181">
        <f>$AJ$181</f>
        <v>-1.9255981594099004E-4</v>
      </c>
      <c r="AV181">
        <v>50243.38990668019</v>
      </c>
      <c r="AW181">
        <v>1.0368444029376136</v>
      </c>
      <c r="AX181">
        <v>81782.838518129429</v>
      </c>
      <c r="AY181">
        <v>1.1308549818726332</v>
      </c>
      <c r="AZ181">
        <v>-31539.448611449239</v>
      </c>
      <c r="BA181">
        <v>-9.4010578935019629E-2</v>
      </c>
      <c r="BE181" s="111">
        <f t="shared" si="51"/>
        <v>53441.050387081174</v>
      </c>
      <c r="BF181" s="111">
        <f t="shared" si="52"/>
        <v>31302.659669133893</v>
      </c>
      <c r="BG181" s="111">
        <f t="shared" si="53"/>
        <v>22138.390717947277</v>
      </c>
      <c r="BH181">
        <f t="shared" si="55"/>
        <v>1</v>
      </c>
      <c r="BI181">
        <f t="shared" si="56"/>
        <v>0</v>
      </c>
      <c r="BJ181">
        <f t="shared" si="57"/>
        <v>1</v>
      </c>
    </row>
    <row r="182" spans="6:62" x14ac:dyDescent="0.3">
      <c r="F182" s="110">
        <f t="shared" si="75"/>
        <v>3.0769230769230771</v>
      </c>
      <c r="G182" s="6">
        <v>161</v>
      </c>
      <c r="H182" s="219">
        <f t="shared" si="72"/>
        <v>0.1191769598659909</v>
      </c>
      <c r="I182" s="2">
        <f t="array" ref="I182:K182">MMULT($I181:$K181,$K$4:$M$6)</f>
        <v>5.1593305371305673E-2</v>
      </c>
      <c r="J182" s="2">
        <v>6.758365449468523E-2</v>
      </c>
      <c r="K182" s="2">
        <v>0.88082304013400869</v>
      </c>
      <c r="L182" s="79">
        <f t="shared" si="54"/>
        <v>0.90194270566802237</v>
      </c>
      <c r="M182" s="80">
        <f t="shared" si="58"/>
        <v>34.833179482824583</v>
      </c>
      <c r="N182" s="80">
        <f t="shared" si="59"/>
        <v>45.629051098320787</v>
      </c>
      <c r="O182" s="80">
        <f t="shared" si="60"/>
        <v>0</v>
      </c>
      <c r="P182" s="81">
        <f t="shared" si="61"/>
        <v>7.9645082389321611E-4</v>
      </c>
      <c r="Q182" s="81">
        <f t="shared" si="62"/>
        <v>8.0884698257249494E-4</v>
      </c>
      <c r="R182" s="81">
        <f t="shared" si="63"/>
        <v>0</v>
      </c>
      <c r="U182" s="110">
        <f t="shared" si="76"/>
        <v>3.0769230769230771</v>
      </c>
      <c r="V182" s="6">
        <v>161</v>
      </c>
      <c r="W182" s="2">
        <f t="array" ref="W182:Y182">MMULT($W181:$Y181,$W$4:$Y$6)</f>
        <v>5.7928693225637547E-2</v>
      </c>
      <c r="X182" s="2">
        <v>0.12568193303746775</v>
      </c>
      <c r="Y182" s="2">
        <v>0.81638937373689457</v>
      </c>
      <c r="Z182" s="79">
        <v>0.90194270566802237</v>
      </c>
      <c r="AA182" s="80">
        <f t="shared" si="64"/>
        <v>62.315576752429827</v>
      </c>
      <c r="AB182" s="80">
        <f t="shared" si="65"/>
        <v>135.19970343684324</v>
      </c>
      <c r="AC182" s="80">
        <f t="shared" si="66"/>
        <v>0</v>
      </c>
      <c r="AD182" s="81">
        <f t="shared" si="67"/>
        <v>8.9425081635254792E-4</v>
      </c>
      <c r="AE182" s="81">
        <f t="shared" si="68"/>
        <v>1.5041721709385884E-3</v>
      </c>
      <c r="AF182" s="81">
        <f t="shared" si="69"/>
        <v>0</v>
      </c>
      <c r="AG182" s="25">
        <f t="shared" si="73"/>
        <v>117.05304960812768</v>
      </c>
      <c r="AH182" s="25">
        <f t="shared" si="74"/>
        <v>7.9312518082542537E-4</v>
      </c>
      <c r="AI182">
        <f t="shared" si="70"/>
        <v>-37.740531525585141</v>
      </c>
      <c r="AJ182">
        <f t="shared" si="71"/>
        <v>-1.8870265762792576E-4</v>
      </c>
      <c r="AK182">
        <f>$AJ$182</f>
        <v>-1.8870265762792576E-4</v>
      </c>
      <c r="AV182">
        <v>47404.202190799522</v>
      </c>
      <c r="AW182">
        <v>1.1485502755967025</v>
      </c>
      <c r="AX182">
        <v>77741.761582328996</v>
      </c>
      <c r="AY182">
        <v>1.2506436926474762</v>
      </c>
      <c r="AZ182">
        <v>-30337.559391529474</v>
      </c>
      <c r="BA182">
        <v>-0.10209341705077368</v>
      </c>
      <c r="BE182" s="111">
        <f t="shared" si="51"/>
        <v>67450.825368870734</v>
      </c>
      <c r="BF182" s="111">
        <f t="shared" si="52"/>
        <v>47322.607682418631</v>
      </c>
      <c r="BG182" s="111">
        <f t="shared" si="53"/>
        <v>20128.217686452106</v>
      </c>
      <c r="BH182">
        <f t="shared" si="55"/>
        <v>1</v>
      </c>
      <c r="BI182">
        <f t="shared" si="56"/>
        <v>0</v>
      </c>
      <c r="BJ182">
        <f t="shared" si="57"/>
        <v>1</v>
      </c>
    </row>
    <row r="183" spans="6:62" x14ac:dyDescent="0.3">
      <c r="F183" s="110">
        <f t="shared" si="75"/>
        <v>3.0961538461538463</v>
      </c>
      <c r="G183" s="6">
        <v>162</v>
      </c>
      <c r="H183" s="219">
        <f t="shared" si="72"/>
        <v>0.11723837158511463</v>
      </c>
      <c r="I183" s="2">
        <f t="array" ref="I183:K183">MMULT($I182:$K182,$K$4:$M$6)</f>
        <v>5.0646222741649677E-2</v>
      </c>
      <c r="J183" s="2">
        <v>6.6592148843464954E-2</v>
      </c>
      <c r="K183" s="2">
        <v>0.88276162841488492</v>
      </c>
      <c r="L183" s="79">
        <f t="shared" si="54"/>
        <v>0.90194270566802237</v>
      </c>
      <c r="M183" s="80">
        <f t="shared" si="58"/>
        <v>34.193757391402997</v>
      </c>
      <c r="N183" s="80">
        <f t="shared" si="59"/>
        <v>44.959636838880861</v>
      </c>
      <c r="O183" s="80">
        <f t="shared" si="60"/>
        <v>0</v>
      </c>
      <c r="P183" s="81">
        <f t="shared" si="61"/>
        <v>7.8183061812706273E-4</v>
      </c>
      <c r="Q183" s="81">
        <f t="shared" si="62"/>
        <v>7.9698055776624007E-4</v>
      </c>
      <c r="R183" s="81">
        <f t="shared" si="63"/>
        <v>0</v>
      </c>
      <c r="U183" s="110">
        <f t="shared" si="76"/>
        <v>3.0961538461538463</v>
      </c>
      <c r="V183" s="6">
        <v>162</v>
      </c>
      <c r="W183" s="2">
        <f t="array" ref="W183:Y183">MMULT($W182:$Y182,$W$4:$Y$6)</f>
        <v>5.6906492408858249E-2</v>
      </c>
      <c r="X183" s="2">
        <v>0.12483093447627115</v>
      </c>
      <c r="Y183" s="2">
        <v>0.8182625731148705</v>
      </c>
      <c r="Z183" s="79">
        <v>0.90194270566802237</v>
      </c>
      <c r="AA183" s="80">
        <f t="shared" si="64"/>
        <v>61.215965663218931</v>
      </c>
      <c r="AB183" s="80">
        <f t="shared" si="65"/>
        <v>134.28425958331292</v>
      </c>
      <c r="AC183" s="80">
        <f t="shared" si="66"/>
        <v>0</v>
      </c>
      <c r="AD183" s="81">
        <f t="shared" si="67"/>
        <v>8.7847100389724854E-4</v>
      </c>
      <c r="AE183" s="81">
        <f t="shared" si="68"/>
        <v>1.4939873470555956E-3</v>
      </c>
      <c r="AF183" s="81">
        <f t="shared" si="69"/>
        <v>0</v>
      </c>
      <c r="AG183" s="25">
        <f t="shared" si="73"/>
        <v>116.34683101624799</v>
      </c>
      <c r="AH183" s="25">
        <f t="shared" si="74"/>
        <v>7.9364717505954127E-4</v>
      </c>
      <c r="AI183">
        <f t="shared" si="70"/>
        <v>-36.982113510293857</v>
      </c>
      <c r="AJ183">
        <f t="shared" si="71"/>
        <v>-1.849105675514693E-4</v>
      </c>
      <c r="AK183">
        <f>$AJ$183</f>
        <v>-1.849105675514693E-4</v>
      </c>
      <c r="AV183">
        <v>52529.469623175348</v>
      </c>
      <c r="AW183">
        <v>1.0721836875345114</v>
      </c>
      <c r="AX183">
        <v>82493.818190318663</v>
      </c>
      <c r="AY183">
        <v>1.1734476613537221</v>
      </c>
      <c r="AZ183">
        <v>-29964.348567143315</v>
      </c>
      <c r="BA183">
        <v>-0.10126397381921071</v>
      </c>
      <c r="BE183" s="111">
        <f t="shared" si="51"/>
        <v>54688.899130275793</v>
      </c>
      <c r="BF183" s="111">
        <f t="shared" si="52"/>
        <v>34850.947945053544</v>
      </c>
      <c r="BG183" s="111">
        <f t="shared" si="53"/>
        <v>19837.951185222242</v>
      </c>
      <c r="BH183">
        <f t="shared" si="55"/>
        <v>1</v>
      </c>
      <c r="BI183">
        <f t="shared" si="56"/>
        <v>0</v>
      </c>
      <c r="BJ183">
        <f t="shared" si="57"/>
        <v>1</v>
      </c>
    </row>
    <row r="184" spans="6:62" x14ac:dyDescent="0.3">
      <c r="F184" s="110">
        <f t="shared" si="75"/>
        <v>3.1153846153846154</v>
      </c>
      <c r="G184" s="6">
        <v>163</v>
      </c>
      <c r="H184" s="219">
        <f t="shared" si="72"/>
        <v>0.11532936403532933</v>
      </c>
      <c r="I184" s="2">
        <f t="array" ref="I184:K184">MMULT($I183:$K183,$K$4:$M$6)</f>
        <v>4.9716525420047522E-2</v>
      </c>
      <c r="J184" s="2">
        <v>6.5612838615281804E-2</v>
      </c>
      <c r="K184" s="2">
        <v>0.88467063596467022</v>
      </c>
      <c r="L184" s="79">
        <f t="shared" si="54"/>
        <v>0.90194270566802237</v>
      </c>
      <c r="M184" s="80">
        <f t="shared" si="58"/>
        <v>33.566072977020035</v>
      </c>
      <c r="N184" s="80">
        <f t="shared" si="59"/>
        <v>44.298456309698444</v>
      </c>
      <c r="O184" s="80">
        <f t="shared" si="60"/>
        <v>0</v>
      </c>
      <c r="P184" s="81">
        <f t="shared" si="61"/>
        <v>7.6747879103569044E-4</v>
      </c>
      <c r="Q184" s="81">
        <f t="shared" si="62"/>
        <v>7.8526008883050629E-4</v>
      </c>
      <c r="R184" s="81">
        <f t="shared" si="63"/>
        <v>0</v>
      </c>
      <c r="U184" s="110">
        <f t="shared" si="76"/>
        <v>3.1153846153846154</v>
      </c>
      <c r="V184" s="6">
        <v>163</v>
      </c>
      <c r="W184" s="2">
        <f t="array" ref="W184:Y184">MMULT($W183:$Y183,$W$4:$Y$6)</f>
        <v>5.5902329190575334E-2</v>
      </c>
      <c r="X184" s="2">
        <v>0.12398151376740911</v>
      </c>
      <c r="Y184" s="2">
        <v>0.82011615704201546</v>
      </c>
      <c r="Z184" s="79">
        <v>0.90194270566802237</v>
      </c>
      <c r="AA184" s="80">
        <f t="shared" si="64"/>
        <v>60.135758142273474</v>
      </c>
      <c r="AB184" s="80">
        <f t="shared" si="65"/>
        <v>133.37051307133791</v>
      </c>
      <c r="AC184" s="80">
        <f t="shared" si="66"/>
        <v>0</v>
      </c>
      <c r="AD184" s="81">
        <f t="shared" si="67"/>
        <v>8.6296963958711287E-4</v>
      </c>
      <c r="AE184" s="81">
        <f t="shared" si="68"/>
        <v>1.4838214070448834E-3</v>
      </c>
      <c r="AF184" s="81">
        <f t="shared" si="69"/>
        <v>0</v>
      </c>
      <c r="AG184" s="25">
        <f t="shared" si="73"/>
        <v>115.64174192689292</v>
      </c>
      <c r="AH184" s="25">
        <f t="shared" si="74"/>
        <v>7.9405216676579969E-4</v>
      </c>
      <c r="AI184">
        <f t="shared" si="70"/>
        <v>-36.236525250312951</v>
      </c>
      <c r="AJ184">
        <f t="shared" si="71"/>
        <v>-1.8118262625156471E-4</v>
      </c>
      <c r="AK184">
        <f>$AJ$184</f>
        <v>-1.8118262625156471E-4</v>
      </c>
      <c r="AV184">
        <v>67674.156838348325</v>
      </c>
      <c r="AW184">
        <v>1.0674214443241414</v>
      </c>
      <c r="AX184">
        <v>77688.154619636756</v>
      </c>
      <c r="AY184">
        <v>1.1667043512410309</v>
      </c>
      <c r="AZ184">
        <v>-10013.997781288432</v>
      </c>
      <c r="BA184">
        <v>-9.9282906916889457E-2</v>
      </c>
      <c r="BE184" s="111">
        <f t="shared" si="51"/>
        <v>39067.987594065824</v>
      </c>
      <c r="BF184" s="111">
        <f t="shared" si="52"/>
        <v>38982.280504466326</v>
      </c>
      <c r="BG184" s="111">
        <f t="shared" si="53"/>
        <v>85.707089599485698</v>
      </c>
      <c r="BH184">
        <f t="shared" si="55"/>
        <v>1</v>
      </c>
      <c r="BI184">
        <f t="shared" si="56"/>
        <v>0</v>
      </c>
      <c r="BJ184">
        <f t="shared" si="57"/>
        <v>1</v>
      </c>
    </row>
    <row r="185" spans="6:62" x14ac:dyDescent="0.3">
      <c r="F185" s="110">
        <f t="shared" si="75"/>
        <v>3.1346153846153846</v>
      </c>
      <c r="G185" s="6">
        <v>164</v>
      </c>
      <c r="H185" s="219">
        <f t="shared" si="72"/>
        <v>0.11344953898596952</v>
      </c>
      <c r="I185" s="2">
        <f t="array" ref="I185:K185">MMULT($I184:$K184,$K$4:$M$6)</f>
        <v>4.8803894269681937E-2</v>
      </c>
      <c r="J185" s="2">
        <v>6.4645644716287587E-2</v>
      </c>
      <c r="K185" s="2">
        <v>0.88655046101403001</v>
      </c>
      <c r="L185" s="79">
        <f t="shared" si="54"/>
        <v>0.90194270566802237</v>
      </c>
      <c r="M185" s="80">
        <f t="shared" si="58"/>
        <v>32.949910774704904</v>
      </c>
      <c r="N185" s="80">
        <f t="shared" si="59"/>
        <v>43.645456110624245</v>
      </c>
      <c r="O185" s="80">
        <f t="shared" si="60"/>
        <v>0</v>
      </c>
      <c r="P185" s="81">
        <f t="shared" si="61"/>
        <v>7.5339041607331507E-4</v>
      </c>
      <c r="Q185" s="81">
        <f t="shared" si="62"/>
        <v>7.7368462916332416E-4</v>
      </c>
      <c r="R185" s="81">
        <f t="shared" si="63"/>
        <v>0</v>
      </c>
      <c r="U185" s="110">
        <f t="shared" si="76"/>
        <v>3.1346153846153846</v>
      </c>
      <c r="V185" s="6">
        <v>164</v>
      </c>
      <c r="W185" s="2">
        <f t="array" ref="W185:Y185">MMULT($W184:$Y184,$W$4:$Y$6)</f>
        <v>5.491588528209819E-2</v>
      </c>
      <c r="X185" s="2">
        <v>0.12313377520488129</v>
      </c>
      <c r="Y185" s="2">
        <v>0.82195033951302043</v>
      </c>
      <c r="Z185" s="79">
        <v>0.90194270566802237</v>
      </c>
      <c r="AA185" s="80">
        <f t="shared" si="64"/>
        <v>59.074611797210238</v>
      </c>
      <c r="AB185" s="80">
        <f t="shared" si="65"/>
        <v>132.45857609300097</v>
      </c>
      <c r="AC185" s="80">
        <f t="shared" si="66"/>
        <v>0</v>
      </c>
      <c r="AD185" s="81">
        <f t="shared" si="67"/>
        <v>8.4774180996896977E-4</v>
      </c>
      <c r="AE185" s="81">
        <f t="shared" si="68"/>
        <v>1.4736755991059996E-3</v>
      </c>
      <c r="AF185" s="81">
        <f t="shared" si="69"/>
        <v>0</v>
      </c>
      <c r="AG185" s="25">
        <f t="shared" si="73"/>
        <v>114.93782100488204</v>
      </c>
      <c r="AH185" s="25">
        <f t="shared" si="74"/>
        <v>7.9434236383833009E-4</v>
      </c>
      <c r="AI185">
        <f t="shared" si="70"/>
        <v>-35.503584621049029</v>
      </c>
      <c r="AJ185">
        <f t="shared" si="71"/>
        <v>-1.775179231052451E-4</v>
      </c>
      <c r="AK185">
        <f>$AJ$185</f>
        <v>-1.775179231052451E-4</v>
      </c>
      <c r="AV185">
        <v>50189.363570226371</v>
      </c>
      <c r="AW185">
        <v>1.1679414880411385</v>
      </c>
      <c r="AX185">
        <v>78693.418957845803</v>
      </c>
      <c r="AY185">
        <v>1.2733625422874821</v>
      </c>
      <c r="AZ185">
        <v>-28504.055387619432</v>
      </c>
      <c r="BA185">
        <v>-0.10542105424634363</v>
      </c>
      <c r="BE185" s="111">
        <f t="shared" si="51"/>
        <v>66604.78523388748</v>
      </c>
      <c r="BF185" s="111">
        <f t="shared" si="52"/>
        <v>48642.835270902404</v>
      </c>
      <c r="BG185" s="111">
        <f t="shared" si="53"/>
        <v>17961.949962985069</v>
      </c>
      <c r="BH185">
        <f t="shared" si="55"/>
        <v>1</v>
      </c>
      <c r="BI185">
        <f t="shared" si="56"/>
        <v>0</v>
      </c>
      <c r="BJ185">
        <f t="shared" si="57"/>
        <v>1</v>
      </c>
    </row>
    <row r="186" spans="6:62" x14ac:dyDescent="0.3">
      <c r="F186" s="110">
        <f t="shared" si="75"/>
        <v>3.1538461538461537</v>
      </c>
      <c r="G186" s="6">
        <v>165</v>
      </c>
      <c r="H186" s="219">
        <f t="shared" si="72"/>
        <v>0.11159850202643468</v>
      </c>
      <c r="I186" s="2">
        <f t="array" ref="I186:K186">MMULT($I185:$K185,$K$4:$M$6)</f>
        <v>4.7908016012033219E-2</v>
      </c>
      <c r="J186" s="2">
        <v>6.3690486014401457E-2</v>
      </c>
      <c r="K186" s="2">
        <v>0.88840149797356482</v>
      </c>
      <c r="L186" s="79">
        <f t="shared" si="54"/>
        <v>0.90194270566802237</v>
      </c>
      <c r="M186" s="80">
        <f t="shared" si="58"/>
        <v>32.345059274711772</v>
      </c>
      <c r="N186" s="80">
        <f t="shared" si="59"/>
        <v>43.000581465397779</v>
      </c>
      <c r="O186" s="80">
        <f t="shared" si="60"/>
        <v>0</v>
      </c>
      <c r="P186" s="81">
        <f t="shared" si="61"/>
        <v>7.3956065712925693E-4</v>
      </c>
      <c r="Q186" s="81">
        <f t="shared" si="62"/>
        <v>7.6225320776898069E-4</v>
      </c>
      <c r="R186" s="81">
        <f t="shared" si="63"/>
        <v>0</v>
      </c>
      <c r="U186" s="110">
        <f t="shared" si="76"/>
        <v>3.1538461538461537</v>
      </c>
      <c r="V186" s="6">
        <v>165</v>
      </c>
      <c r="W186" s="2">
        <f t="array" ref="W186:Y186">MMULT($W185:$Y185,$W$4:$Y$6)</f>
        <v>5.3946848011209518E-2</v>
      </c>
      <c r="X186" s="2">
        <v>0.12228781994309744</v>
      </c>
      <c r="Y186" s="2">
        <v>0.82376533204569291</v>
      </c>
      <c r="Z186" s="79">
        <v>0.90194270566802237</v>
      </c>
      <c r="AA186" s="80">
        <f t="shared" si="64"/>
        <v>58.032190277449409</v>
      </c>
      <c r="AB186" s="80">
        <f t="shared" si="65"/>
        <v>131.54855746303673</v>
      </c>
      <c r="AC186" s="80">
        <f t="shared" si="66"/>
        <v>0</v>
      </c>
      <c r="AD186" s="81">
        <f t="shared" si="67"/>
        <v>8.3278268829168798E-4</v>
      </c>
      <c r="AE186" s="81">
        <f t="shared" si="68"/>
        <v>1.4635511338636088E-3</v>
      </c>
      <c r="AF186" s="81">
        <f t="shared" si="69"/>
        <v>0</v>
      </c>
      <c r="AG186" s="25">
        <f t="shared" si="73"/>
        <v>114.23510700037659</v>
      </c>
      <c r="AH186" s="25">
        <f t="shared" si="74"/>
        <v>7.9451995725705925E-4</v>
      </c>
      <c r="AI186">
        <f t="shared" si="70"/>
        <v>-34.783111274670659</v>
      </c>
      <c r="AJ186">
        <f t="shared" si="71"/>
        <v>-1.7391555637335328E-4</v>
      </c>
      <c r="AK186">
        <f>$AJ$186</f>
        <v>-1.7391555637335328E-4</v>
      </c>
      <c r="AV186">
        <v>59072.205972652257</v>
      </c>
      <c r="AW186">
        <v>1.0566316830760023</v>
      </c>
      <c r="AX186">
        <v>77123.149901348588</v>
      </c>
      <c r="AY186">
        <v>1.1558426922442173</v>
      </c>
      <c r="AZ186">
        <v>-18050.943928696332</v>
      </c>
      <c r="BA186">
        <v>-9.9211009168215014E-2</v>
      </c>
      <c r="BE186" s="111">
        <f t="shared" si="51"/>
        <v>46590.962334947981</v>
      </c>
      <c r="BF186" s="111">
        <f t="shared" si="52"/>
        <v>38461.119323073144</v>
      </c>
      <c r="BG186" s="111">
        <f t="shared" si="53"/>
        <v>8129.8430118748292</v>
      </c>
      <c r="BH186">
        <f t="shared" si="55"/>
        <v>1</v>
      </c>
      <c r="BI186">
        <f t="shared" si="56"/>
        <v>0</v>
      </c>
      <c r="BJ186">
        <f t="shared" si="57"/>
        <v>1</v>
      </c>
    </row>
    <row r="187" spans="6:62" x14ac:dyDescent="0.3">
      <c r="F187" s="110">
        <f t="shared" si="75"/>
        <v>3.1730769230769229</v>
      </c>
      <c r="G187" s="6">
        <v>166</v>
      </c>
      <c r="H187" s="219">
        <f t="shared" si="72"/>
        <v>0.1097758625802038</v>
      </c>
      <c r="I187" s="2">
        <f t="array" ref="I187:K187">MMULT($I186:$K186,$K$4:$M$6)</f>
        <v>4.7028583119340273E-2</v>
      </c>
      <c r="J187" s="2">
        <v>6.2747279460863531E-2</v>
      </c>
      <c r="K187" s="2">
        <v>0.89022413741979567</v>
      </c>
      <c r="L187" s="79">
        <f t="shared" si="54"/>
        <v>0.90194270566802237</v>
      </c>
      <c r="M187" s="80">
        <f t="shared" si="58"/>
        <v>31.751310849914965</v>
      </c>
      <c r="N187" s="80">
        <f t="shared" si="59"/>
        <v>42.363776303714232</v>
      </c>
      <c r="O187" s="80">
        <f t="shared" si="60"/>
        <v>0</v>
      </c>
      <c r="P187" s="81">
        <f t="shared" si="61"/>
        <v>7.2598476686785019E-4</v>
      </c>
      <c r="Q187" s="81">
        <f t="shared" si="62"/>
        <v>7.5096483071278373E-4</v>
      </c>
      <c r="R187" s="81">
        <f t="shared" si="63"/>
        <v>0</v>
      </c>
      <c r="U187" s="110">
        <f t="shared" si="76"/>
        <v>3.1730769230769229</v>
      </c>
      <c r="V187" s="6">
        <v>166</v>
      </c>
      <c r="W187" s="2">
        <f t="array" ref="W187:Y187">MMULT($W186:$Y186,$W$4:$Y$6)</f>
        <v>5.2994910223057905E-2</v>
      </c>
      <c r="X187" s="2">
        <v>0.12144374606505286</v>
      </c>
      <c r="Y187" s="2">
        <v>0.82556134371188905</v>
      </c>
      <c r="Z187" s="79">
        <v>0.90194270566802237</v>
      </c>
      <c r="AA187" s="80">
        <f t="shared" si="64"/>
        <v>57.008163167601779</v>
      </c>
      <c r="AB187" s="80">
        <f t="shared" si="65"/>
        <v>130.64056269217025</v>
      </c>
      <c r="AC187" s="80">
        <f t="shared" si="66"/>
        <v>0</v>
      </c>
      <c r="AD187" s="81">
        <f t="shared" si="67"/>
        <v>8.1808753297624463E-4</v>
      </c>
      <c r="AE187" s="81">
        <f t="shared" si="68"/>
        <v>1.4534491851834243E-3</v>
      </c>
      <c r="AF187" s="81">
        <f t="shared" si="69"/>
        <v>0</v>
      </c>
      <c r="AG187" s="25">
        <f t="shared" si="73"/>
        <v>113.53363870614282</v>
      </c>
      <c r="AH187" s="25">
        <f t="shared" si="74"/>
        <v>7.9458712057903528E-4</v>
      </c>
      <c r="AI187">
        <f t="shared" si="70"/>
        <v>-34.074926648239298</v>
      </c>
      <c r="AJ187">
        <f t="shared" si="71"/>
        <v>-1.703746332411965E-4</v>
      </c>
      <c r="AK187">
        <f>$AJ$187</f>
        <v>-1.703746332411965E-4</v>
      </c>
      <c r="AV187">
        <v>50734.183731228273</v>
      </c>
      <c r="AW187">
        <v>1.1559357998534698</v>
      </c>
      <c r="AX187">
        <v>87045.09467460771</v>
      </c>
      <c r="AY187">
        <v>1.2634053943429522</v>
      </c>
      <c r="AZ187">
        <v>-36310.910943379437</v>
      </c>
      <c r="BA187">
        <v>-0.10746959448948235</v>
      </c>
      <c r="BE187" s="111">
        <f t="shared" si="51"/>
        <v>64859.396254118707</v>
      </c>
      <c r="BF187" s="111">
        <f t="shared" si="52"/>
        <v>39295.444759687511</v>
      </c>
      <c r="BG187" s="111">
        <f t="shared" si="53"/>
        <v>25563.951494431203</v>
      </c>
      <c r="BH187">
        <f t="shared" si="55"/>
        <v>1</v>
      </c>
      <c r="BI187">
        <f t="shared" si="56"/>
        <v>0</v>
      </c>
      <c r="BJ187">
        <f t="shared" si="57"/>
        <v>1</v>
      </c>
    </row>
    <row r="188" spans="6:62" x14ac:dyDescent="0.3">
      <c r="F188" s="110">
        <f t="shared" si="75"/>
        <v>3.1923076923076925</v>
      </c>
      <c r="G188" s="6">
        <v>167</v>
      </c>
      <c r="H188" s="219">
        <f t="shared" si="72"/>
        <v>0.10798123391656442</v>
      </c>
      <c r="I188" s="2">
        <f t="array" ref="I188:K188">MMULT($I187:$K187,$K$4:$M$6)</f>
        <v>4.616529370903566E-2</v>
      </c>
      <c r="J188" s="2">
        <v>6.1815940207528765E-2</v>
      </c>
      <c r="K188" s="2">
        <v>0.892018766083435</v>
      </c>
      <c r="L188" s="79">
        <f t="shared" si="54"/>
        <v>0.90194270566802237</v>
      </c>
      <c r="M188" s="80">
        <f t="shared" si="58"/>
        <v>31.168461684536876</v>
      </c>
      <c r="N188" s="80">
        <f t="shared" si="59"/>
        <v>41.734983340415312</v>
      </c>
      <c r="O188" s="80">
        <f t="shared" si="60"/>
        <v>0</v>
      </c>
      <c r="P188" s="81">
        <f t="shared" si="61"/>
        <v>7.1265808509882753E-4</v>
      </c>
      <c r="Q188" s="81">
        <f t="shared" si="62"/>
        <v>7.3981848252484457E-4</v>
      </c>
      <c r="R188" s="81">
        <f t="shared" si="63"/>
        <v>0</v>
      </c>
      <c r="U188" s="110">
        <f t="shared" si="76"/>
        <v>3.1923076923076925</v>
      </c>
      <c r="V188" s="6">
        <v>167</v>
      </c>
      <c r="W188" s="2">
        <f t="array" ref="W188:Y188">MMULT($W187:$Y187,$W$4:$Y$6)</f>
        <v>5.2059770182799225E-2</v>
      </c>
      <c r="X188" s="2">
        <v>0.12060164864917522</v>
      </c>
      <c r="Y188" s="2">
        <v>0.82733858116802539</v>
      </c>
      <c r="Z188" s="79">
        <v>0.90194270566802237</v>
      </c>
      <c r="AA188" s="80">
        <f t="shared" si="64"/>
        <v>56.002205882737286</v>
      </c>
      <c r="AB188" s="80">
        <f t="shared" si="65"/>
        <v>129.73469405902588</v>
      </c>
      <c r="AC188" s="80">
        <f t="shared" si="66"/>
        <v>0</v>
      </c>
      <c r="AD188" s="81">
        <f t="shared" si="67"/>
        <v>8.036516861127911E-4</v>
      </c>
      <c r="AE188" s="81">
        <f t="shared" si="68"/>
        <v>1.4433708909722361E-3</v>
      </c>
      <c r="AF188" s="81">
        <f t="shared" si="69"/>
        <v>0</v>
      </c>
      <c r="AG188" s="25">
        <f t="shared" si="73"/>
        <v>112.83345491681098</v>
      </c>
      <c r="AH188" s="25">
        <f t="shared" si="74"/>
        <v>7.9454600946135523E-4</v>
      </c>
      <c r="AI188">
        <f t="shared" si="70"/>
        <v>-33.378853970675451</v>
      </c>
      <c r="AJ188">
        <f t="shared" si="71"/>
        <v>-1.6689426985337728E-4</v>
      </c>
      <c r="AK188">
        <f>$AJ$188</f>
        <v>-1.6689426985337728E-4</v>
      </c>
      <c r="AV188">
        <v>47445.382159607696</v>
      </c>
      <c r="AW188">
        <v>1.0644058315150384</v>
      </c>
      <c r="AX188">
        <v>77443.304776525241</v>
      </c>
      <c r="AY188">
        <v>1.161998053322457</v>
      </c>
      <c r="AZ188">
        <v>-29997.922616917545</v>
      </c>
      <c r="BA188">
        <v>-9.7592221807418555E-2</v>
      </c>
      <c r="BE188" s="111">
        <f t="shared" si="51"/>
        <v>58995.200991896148</v>
      </c>
      <c r="BF188" s="111">
        <f t="shared" si="52"/>
        <v>38756.500555720457</v>
      </c>
      <c r="BG188" s="111">
        <f t="shared" si="53"/>
        <v>20238.700436175692</v>
      </c>
      <c r="BH188">
        <f t="shared" si="55"/>
        <v>1</v>
      </c>
      <c r="BI188">
        <f t="shared" si="56"/>
        <v>0</v>
      </c>
      <c r="BJ188">
        <f t="shared" si="57"/>
        <v>1</v>
      </c>
    </row>
    <row r="189" spans="6:62" x14ac:dyDescent="0.3">
      <c r="F189" s="110">
        <f t="shared" si="75"/>
        <v>3.2115384615384617</v>
      </c>
      <c r="G189" s="6">
        <v>168</v>
      </c>
      <c r="H189" s="219">
        <f t="shared" si="72"/>
        <v>0.10621423316014686</v>
      </c>
      <c r="I189" s="2">
        <f t="array" ref="I189:K189">MMULT($I188:$K188,$K$4:$M$6)</f>
        <v>4.5317851440118503E-2</v>
      </c>
      <c r="J189" s="2">
        <v>6.0896381720028363E-2</v>
      </c>
      <c r="K189" s="2">
        <v>0.89378576683985256</v>
      </c>
      <c r="L189" s="79">
        <f t="shared" si="54"/>
        <v>0.90194270566802237</v>
      </c>
      <c r="M189" s="80">
        <f t="shared" si="58"/>
        <v>30.596311704184178</v>
      </c>
      <c r="N189" s="80">
        <f t="shared" si="59"/>
        <v>41.114144151890073</v>
      </c>
      <c r="O189" s="80">
        <f t="shared" si="60"/>
        <v>0</v>
      </c>
      <c r="P189" s="81">
        <f t="shared" si="61"/>
        <v>6.9957603717761823E-4</v>
      </c>
      <c r="Q189" s="81">
        <f t="shared" si="62"/>
        <v>7.2881312755440392E-4</v>
      </c>
      <c r="R189" s="81">
        <f t="shared" si="63"/>
        <v>0</v>
      </c>
      <c r="U189" s="110">
        <f t="shared" si="76"/>
        <v>3.2115384615384617</v>
      </c>
      <c r="V189" s="6">
        <v>168</v>
      </c>
      <c r="W189" s="2">
        <f t="array" ref="W189:Y189">MMULT($W188:$Y188,$W$4:$Y$6)</f>
        <v>5.1141131479956053E-2</v>
      </c>
      <c r="X189" s="2">
        <v>0.11976161983486742</v>
      </c>
      <c r="Y189" s="2">
        <v>0.82909724868517631</v>
      </c>
      <c r="Z189" s="79">
        <v>0.90194270566802237</v>
      </c>
      <c r="AA189" s="80">
        <f t="shared" si="64"/>
        <v>55.01399956550172</v>
      </c>
      <c r="AB189" s="80">
        <f t="shared" si="65"/>
        <v>128.83105068063389</v>
      </c>
      <c r="AC189" s="80">
        <f t="shared" si="66"/>
        <v>0</v>
      </c>
      <c r="AD189" s="81">
        <f t="shared" si="67"/>
        <v>7.8947057198424069E-4</v>
      </c>
      <c r="AE189" s="81">
        <f t="shared" si="68"/>
        <v>1.4333173539623333E-3</v>
      </c>
      <c r="AF189" s="81">
        <f t="shared" si="69"/>
        <v>0</v>
      </c>
      <c r="AG189" s="25">
        <f t="shared" si="73"/>
        <v>112.13459439006135</v>
      </c>
      <c r="AH189" s="25">
        <f t="shared" si="74"/>
        <v>7.9439876121455187E-4</v>
      </c>
      <c r="AI189">
        <f t="shared" si="70"/>
        <v>-32.694718268606167</v>
      </c>
      <c r="AJ189">
        <f t="shared" si="71"/>
        <v>-1.6347359134303077E-4</v>
      </c>
      <c r="AK189">
        <f>$AJ$189</f>
        <v>-1.6347359134303077E-4</v>
      </c>
      <c r="AV189">
        <v>48542.169692008552</v>
      </c>
      <c r="AW189">
        <v>1.095055103220028</v>
      </c>
      <c r="AX189">
        <v>83839.339433324916</v>
      </c>
      <c r="AY189">
        <v>1.1988626097097956</v>
      </c>
      <c r="AZ189">
        <v>-35297.169741316364</v>
      </c>
      <c r="BA189">
        <v>-0.10380750648976766</v>
      </c>
      <c r="BE189" s="111">
        <f t="shared" si="51"/>
        <v>60963.340629994243</v>
      </c>
      <c r="BF189" s="111">
        <f t="shared" si="52"/>
        <v>36046.921537654649</v>
      </c>
      <c r="BG189" s="111">
        <f t="shared" si="53"/>
        <v>24916.419092339598</v>
      </c>
      <c r="BH189">
        <f t="shared" si="55"/>
        <v>1</v>
      </c>
      <c r="BI189">
        <f t="shared" si="56"/>
        <v>0</v>
      </c>
      <c r="BJ189">
        <f t="shared" si="57"/>
        <v>1</v>
      </c>
    </row>
    <row r="190" spans="6:62" x14ac:dyDescent="0.3">
      <c r="F190" s="110">
        <f t="shared" si="75"/>
        <v>3.2307692307692308</v>
      </c>
      <c r="G190" s="6">
        <v>169</v>
      </c>
      <c r="H190" s="219">
        <f t="shared" si="72"/>
        <v>0.10447448129835168</v>
      </c>
      <c r="I190" s="2">
        <f t="array" ref="I190:K190">MMULT($I189:$K189,$K$4:$M$6)</f>
        <v>4.4485965411429643E-2</v>
      </c>
      <c r="J190" s="2">
        <v>5.9988515886922049E-2</v>
      </c>
      <c r="K190" s="2">
        <v>0.89552551870164776</v>
      </c>
      <c r="L190" s="79">
        <f t="shared" si="54"/>
        <v>0.90194270566802237</v>
      </c>
      <c r="M190" s="80">
        <f t="shared" si="58"/>
        <v>30.034664507168397</v>
      </c>
      <c r="N190" s="80">
        <f t="shared" si="59"/>
        <v>40.501199249769023</v>
      </c>
      <c r="O190" s="80">
        <f t="shared" si="60"/>
        <v>0</v>
      </c>
      <c r="P190" s="81">
        <f t="shared" si="61"/>
        <v>6.8673413243501211E-4</v>
      </c>
      <c r="Q190" s="81">
        <f t="shared" si="62"/>
        <v>7.1794771127617557E-4</v>
      </c>
      <c r="R190" s="81">
        <f t="shared" si="63"/>
        <v>0</v>
      </c>
      <c r="U190" s="110">
        <f t="shared" si="76"/>
        <v>3.2307692307692308</v>
      </c>
      <c r="V190" s="6">
        <v>169</v>
      </c>
      <c r="W190" s="2">
        <f t="array" ref="W190:Y190">MMULT($W189:$Y189,$W$4:$Y$6)</f>
        <v>5.0238702934464675E-2</v>
      </c>
      <c r="X190" s="2">
        <v>0.11892374888677083</v>
      </c>
      <c r="Y190" s="2">
        <v>0.83083754817876432</v>
      </c>
      <c r="Z190" s="79">
        <v>0.90194270566802237</v>
      </c>
      <c r="AA190" s="80">
        <f t="shared" si="64"/>
        <v>54.04323098504868</v>
      </c>
      <c r="AB190" s="80">
        <f t="shared" si="65"/>
        <v>127.92972858155989</v>
      </c>
      <c r="AC190" s="80">
        <f t="shared" si="66"/>
        <v>0</v>
      </c>
      <c r="AD190" s="81">
        <f t="shared" si="67"/>
        <v>7.7553969561590668E-4</v>
      </c>
      <c r="AE190" s="81">
        <f t="shared" si="68"/>
        <v>1.4232896424806114E-3</v>
      </c>
      <c r="AF190" s="81">
        <f t="shared" si="69"/>
        <v>0</v>
      </c>
      <c r="AG190" s="25">
        <f t="shared" si="73"/>
        <v>111.43709580967113</v>
      </c>
      <c r="AH190" s="25">
        <f t="shared" si="74"/>
        <v>7.9414749438533024E-4</v>
      </c>
      <c r="AI190">
        <f t="shared" si="70"/>
        <v>-32.022346371138113</v>
      </c>
      <c r="AJ190">
        <f t="shared" si="71"/>
        <v>-1.6011173185569052E-4</v>
      </c>
      <c r="AK190">
        <f>$AJ$190</f>
        <v>-1.6011173185569052E-4</v>
      </c>
      <c r="AV190">
        <v>47552.614554597152</v>
      </c>
      <c r="AW190">
        <v>1.1634460426070832</v>
      </c>
      <c r="AX190">
        <v>80690.919941302709</v>
      </c>
      <c r="AY190">
        <v>1.266367926146174</v>
      </c>
      <c r="AZ190">
        <v>-33138.305386705557</v>
      </c>
      <c r="BA190">
        <v>-0.10292188353909082</v>
      </c>
      <c r="BE190" s="111">
        <f t="shared" si="51"/>
        <v>68791.98970611117</v>
      </c>
      <c r="BF190" s="111">
        <f t="shared" si="52"/>
        <v>45945.87267331469</v>
      </c>
      <c r="BG190" s="111">
        <f t="shared" si="53"/>
        <v>22846.117032796476</v>
      </c>
      <c r="BH190">
        <f t="shared" si="55"/>
        <v>1</v>
      </c>
      <c r="BI190">
        <f t="shared" si="56"/>
        <v>0</v>
      </c>
      <c r="BJ190">
        <f t="shared" si="57"/>
        <v>1</v>
      </c>
    </row>
    <row r="191" spans="6:62" x14ac:dyDescent="0.3">
      <c r="F191" s="110">
        <f t="shared" si="75"/>
        <v>3.25</v>
      </c>
      <c r="G191" s="6">
        <v>170</v>
      </c>
      <c r="H191" s="219">
        <f t="shared" si="72"/>
        <v>0.10276160318675562</v>
      </c>
      <c r="I191" s="2">
        <f t="array" ref="I191:K191">MMULT($I190:$K190,$K$4:$M$6)</f>
        <v>4.3669350061794093E-2</v>
      </c>
      <c r="J191" s="2">
        <v>5.9092253124961532E-2</v>
      </c>
      <c r="K191" s="2">
        <v>0.8972383968132438</v>
      </c>
      <c r="L191" s="79">
        <f t="shared" si="54"/>
        <v>0.90194270566802237</v>
      </c>
      <c r="M191" s="80">
        <f t="shared" si="58"/>
        <v>29.483327297087168</v>
      </c>
      <c r="N191" s="80">
        <f t="shared" si="59"/>
        <v>39.896088151992643</v>
      </c>
      <c r="O191" s="80">
        <f t="shared" si="60"/>
        <v>0</v>
      </c>
      <c r="P191" s="81">
        <f t="shared" si="61"/>
        <v>6.7412796263564888E-4</v>
      </c>
      <c r="Q191" s="81">
        <f t="shared" si="62"/>
        <v>7.0722116155014887E-4</v>
      </c>
      <c r="R191" s="81">
        <f t="shared" si="63"/>
        <v>0</v>
      </c>
      <c r="U191" s="110">
        <f t="shared" si="76"/>
        <v>3.25</v>
      </c>
      <c r="V191" s="6">
        <v>170</v>
      </c>
      <c r="W191" s="2">
        <f t="array" ref="W191:Y191">MMULT($W190:$Y190,$W$4:$Y$6)</f>
        <v>4.9352198504380024E-2</v>
      </c>
      <c r="X191" s="2">
        <v>0.11808812225777253</v>
      </c>
      <c r="Y191" s="2">
        <v>0.83255967923784724</v>
      </c>
      <c r="Z191" s="79">
        <v>0.90194270566802237</v>
      </c>
      <c r="AA191" s="80">
        <f t="shared" si="64"/>
        <v>53.089592437755165</v>
      </c>
      <c r="AB191" s="80">
        <f t="shared" si="65"/>
        <v>127.03082076168398</v>
      </c>
      <c r="AC191" s="80">
        <f t="shared" si="66"/>
        <v>0</v>
      </c>
      <c r="AD191" s="81">
        <f t="shared" si="67"/>
        <v>7.6185464135073463E-4</v>
      </c>
      <c r="AE191" s="81">
        <f t="shared" si="68"/>
        <v>1.4132887912026494E-3</v>
      </c>
      <c r="AF191" s="81">
        <f t="shared" si="69"/>
        <v>0</v>
      </c>
      <c r="AG191" s="25">
        <f t="shared" si="73"/>
        <v>110.74099775035934</v>
      </c>
      <c r="AH191" s="25">
        <f t="shared" si="74"/>
        <v>7.9379430836758603E-4</v>
      </c>
      <c r="AI191">
        <f t="shared" si="70"/>
        <v>-31.36156691360074</v>
      </c>
      <c r="AJ191">
        <f t="shared" si="71"/>
        <v>-1.568078345680037E-4</v>
      </c>
      <c r="AK191">
        <f>$AJ$191</f>
        <v>-1.568078345680037E-4</v>
      </c>
      <c r="AV191">
        <v>48768.143122581947</v>
      </c>
      <c r="AW191">
        <v>1.1359460659305296</v>
      </c>
      <c r="AX191">
        <v>76577.742885833533</v>
      </c>
      <c r="AY191">
        <v>1.2404747393763222</v>
      </c>
      <c r="AZ191">
        <v>-27809.599763251586</v>
      </c>
      <c r="BA191">
        <v>-0.10452867344579264</v>
      </c>
      <c r="BE191" s="111">
        <f t="shared" si="51"/>
        <v>64826.463470471012</v>
      </c>
      <c r="BF191" s="111">
        <f t="shared" si="52"/>
        <v>47469.731051798692</v>
      </c>
      <c r="BG191" s="111">
        <f t="shared" si="53"/>
        <v>17356.73241867232</v>
      </c>
      <c r="BH191">
        <f t="shared" si="55"/>
        <v>1</v>
      </c>
      <c r="BI191">
        <f t="shared" si="56"/>
        <v>0</v>
      </c>
      <c r="BJ191">
        <f t="shared" si="57"/>
        <v>1</v>
      </c>
    </row>
    <row r="192" spans="6:62" x14ac:dyDescent="0.3">
      <c r="F192" s="110">
        <f t="shared" si="75"/>
        <v>3.2692307692307692</v>
      </c>
      <c r="G192" s="6">
        <v>171</v>
      </c>
      <c r="H192" s="219">
        <f t="shared" si="72"/>
        <v>0.10107522755257856</v>
      </c>
      <c r="I192" s="2">
        <f t="array" ref="I192:K192">MMULT($I191:$K191,$K$4:$M$6)</f>
        <v>4.2867725071996592E-2</v>
      </c>
      <c r="J192" s="2">
        <v>5.8207502480581971E-2</v>
      </c>
      <c r="K192" s="2">
        <v>0.89892477244742086</v>
      </c>
      <c r="L192" s="79">
        <f t="shared" si="54"/>
        <v>0.90194270566802237</v>
      </c>
      <c r="M192" s="80">
        <f t="shared" si="58"/>
        <v>28.942110816643101</v>
      </c>
      <c r="N192" s="80">
        <f t="shared" si="59"/>
        <v>39.298749451333272</v>
      </c>
      <c r="O192" s="80">
        <f t="shared" si="60"/>
        <v>0</v>
      </c>
      <c r="P192" s="81">
        <f t="shared" si="61"/>
        <v>6.617532004648054E-4</v>
      </c>
      <c r="Q192" s="81">
        <f t="shared" si="62"/>
        <v>6.9663238983624638E-4</v>
      </c>
      <c r="R192" s="81">
        <f t="shared" si="63"/>
        <v>0</v>
      </c>
      <c r="U192" s="110">
        <f t="shared" si="76"/>
        <v>3.2692307692307692</v>
      </c>
      <c r="V192" s="6">
        <v>171</v>
      </c>
      <c r="W192" s="2">
        <f t="array" ref="W192:Y192">MMULT($W191:$Y191,$W$4:$Y$6)</f>
        <v>4.8481337195209244E-2</v>
      </c>
      <c r="X192" s="2">
        <v>0.11725482365077999</v>
      </c>
      <c r="Y192" s="2">
        <v>0.83426383915401059</v>
      </c>
      <c r="Z192" s="79">
        <v>0.90194270566802237</v>
      </c>
      <c r="AA192" s="80">
        <f t="shared" si="64"/>
        <v>52.152781649688983</v>
      </c>
      <c r="AB192" s="80">
        <f t="shared" si="65"/>
        <v>126.13441726265332</v>
      </c>
      <c r="AC192" s="80">
        <f t="shared" si="66"/>
        <v>0</v>
      </c>
      <c r="AD192" s="81">
        <f t="shared" si="67"/>
        <v>7.484110714496764E-4</v>
      </c>
      <c r="AE192" s="81">
        <f t="shared" si="68"/>
        <v>1.4033158018920348E-3</v>
      </c>
      <c r="AF192" s="81">
        <f t="shared" si="69"/>
        <v>0</v>
      </c>
      <c r="AG192" s="25">
        <f t="shared" si="73"/>
        <v>110.04633864436592</v>
      </c>
      <c r="AH192" s="25">
        <f t="shared" si="74"/>
        <v>7.9334128304065941E-4</v>
      </c>
      <c r="AI192">
        <f t="shared" si="70"/>
        <v>-30.712210340299976</v>
      </c>
      <c r="AJ192">
        <f t="shared" si="71"/>
        <v>-1.5356105170149994E-4</v>
      </c>
      <c r="AK192">
        <f>$AJ$192</f>
        <v>-1.5356105170149994E-4</v>
      </c>
      <c r="AV192">
        <v>70714.624007623934</v>
      </c>
      <c r="AW192">
        <v>1.1311276987716301</v>
      </c>
      <c r="AX192">
        <v>82086.940885958727</v>
      </c>
      <c r="AY192">
        <v>1.2370033187823364</v>
      </c>
      <c r="AZ192">
        <v>-11372.316878334794</v>
      </c>
      <c r="BA192">
        <v>-0.10587562001070627</v>
      </c>
      <c r="BE192" s="111">
        <f t="shared" si="51"/>
        <v>42398.145869539076</v>
      </c>
      <c r="BF192" s="111">
        <f t="shared" si="52"/>
        <v>41613.390992274915</v>
      </c>
      <c r="BG192" s="111">
        <f t="shared" si="53"/>
        <v>784.75487726416577</v>
      </c>
      <c r="BH192">
        <f t="shared" si="55"/>
        <v>1</v>
      </c>
      <c r="BI192">
        <f t="shared" si="56"/>
        <v>0</v>
      </c>
      <c r="BJ192">
        <f t="shared" si="57"/>
        <v>1</v>
      </c>
    </row>
    <row r="193" spans="6:62" x14ac:dyDescent="0.3">
      <c r="F193" s="110">
        <f t="shared" si="75"/>
        <v>3.2884615384615383</v>
      </c>
      <c r="G193" s="6">
        <v>172</v>
      </c>
      <c r="H193" s="219">
        <f t="shared" si="72"/>
        <v>9.9414986996291504E-2</v>
      </c>
      <c r="I193" s="2">
        <f t="array" ref="I193:K193">MMULT($I192:$K192,$K$4:$M$6)</f>
        <v>4.2080815268556539E-2</v>
      </c>
      <c r="J193" s="2">
        <v>5.7334171727734966E-2</v>
      </c>
      <c r="K193" s="2">
        <v>0.90058501300370797</v>
      </c>
      <c r="L193" s="79">
        <f t="shared" si="54"/>
        <v>0.90194270566802237</v>
      </c>
      <c r="M193" s="80">
        <f t="shared" si="58"/>
        <v>28.410829282677529</v>
      </c>
      <c r="N193" s="80">
        <f t="shared" si="59"/>
        <v>38.709120881446971</v>
      </c>
      <c r="O193" s="80">
        <f t="shared" si="60"/>
        <v>0</v>
      </c>
      <c r="P193" s="81">
        <f t="shared" si="61"/>
        <v>6.4960559804296003E-4</v>
      </c>
      <c r="Q193" s="81">
        <f t="shared" si="62"/>
        <v>6.8618029236519856E-4</v>
      </c>
      <c r="R193" s="81">
        <f t="shared" si="63"/>
        <v>0</v>
      </c>
      <c r="U193" s="110">
        <f t="shared" si="76"/>
        <v>3.2884615384615383</v>
      </c>
      <c r="V193" s="6">
        <v>172</v>
      </c>
      <c r="W193" s="2">
        <f t="array" ref="W193:Y193">MMULT($W192:$Y192,$W$4:$Y$6)</f>
        <v>4.76258429708451E-2</v>
      </c>
      <c r="X193" s="2">
        <v>0.11642393407928624</v>
      </c>
      <c r="Y193" s="2">
        <v>0.83595022294986854</v>
      </c>
      <c r="Z193" s="79">
        <v>0.90194270566802237</v>
      </c>
      <c r="AA193" s="80">
        <f t="shared" si="64"/>
        <v>51.232501680797327</v>
      </c>
      <c r="AB193" s="80">
        <f t="shared" si="65"/>
        <v>125.2406052330338</v>
      </c>
      <c r="AC193" s="80">
        <f t="shared" si="66"/>
        <v>0</v>
      </c>
      <c r="AD193" s="81">
        <f t="shared" si="67"/>
        <v>7.3520472471675985E-4</v>
      </c>
      <c r="AE193" s="81">
        <f t="shared" si="68"/>
        <v>1.3933716441252107E-3</v>
      </c>
      <c r="AF193" s="81">
        <f t="shared" si="69"/>
        <v>0</v>
      </c>
      <c r="AG193" s="25">
        <f t="shared" si="73"/>
        <v>109.35315674970664</v>
      </c>
      <c r="AH193" s="25">
        <f t="shared" si="74"/>
        <v>7.9279047843381191E-4</v>
      </c>
      <c r="AI193">
        <f t="shared" si="70"/>
        <v>-30.074108906325449</v>
      </c>
      <c r="AJ193">
        <f t="shared" si="71"/>
        <v>-1.5037054453162729E-4</v>
      </c>
      <c r="AK193">
        <f>$AJ$193</f>
        <v>-1.5037054453162729E-4</v>
      </c>
      <c r="AV193">
        <v>48483.068064473526</v>
      </c>
      <c r="AW193">
        <v>1.1469626697884436</v>
      </c>
      <c r="AX193">
        <v>83304.630360022114</v>
      </c>
      <c r="AY193">
        <v>1.2530879330684643</v>
      </c>
      <c r="AZ193">
        <v>-34821.562295548589</v>
      </c>
      <c r="BA193">
        <v>-0.1061252632800207</v>
      </c>
      <c r="BE193" s="111">
        <f t="shared" si="51"/>
        <v>66213.198914370834</v>
      </c>
      <c r="BF193" s="111">
        <f t="shared" si="52"/>
        <v>42004.162946824319</v>
      </c>
      <c r="BG193" s="111">
        <f t="shared" si="53"/>
        <v>24209.035967546519</v>
      </c>
      <c r="BH193">
        <f t="shared" si="55"/>
        <v>1</v>
      </c>
      <c r="BI193">
        <f t="shared" si="56"/>
        <v>0</v>
      </c>
      <c r="BJ193">
        <f t="shared" si="57"/>
        <v>1</v>
      </c>
    </row>
    <row r="194" spans="6:62" x14ac:dyDescent="0.3">
      <c r="F194" s="110">
        <f t="shared" si="75"/>
        <v>3.3076923076923075</v>
      </c>
      <c r="G194" s="6">
        <v>173</v>
      </c>
      <c r="H194" s="219">
        <f t="shared" si="72"/>
        <v>9.7780517991442897E-2</v>
      </c>
      <c r="I194" s="2">
        <f t="array" ref="I194:K194">MMULT($I193:$K193,$K$4:$M$6)</f>
        <v>4.1308350529269296E-2</v>
      </c>
      <c r="J194" s="2">
        <v>5.6472167462173602E-2</v>
      </c>
      <c r="K194" s="2">
        <v>0.90221948200855662</v>
      </c>
      <c r="L194" s="79">
        <f t="shared" si="54"/>
        <v>0.90194270566802237</v>
      </c>
      <c r="M194" s="80">
        <f t="shared" si="58"/>
        <v>27.889300322396746</v>
      </c>
      <c r="N194" s="80">
        <f t="shared" si="59"/>
        <v>38.127139380530018</v>
      </c>
      <c r="O194" s="80">
        <f t="shared" si="60"/>
        <v>0</v>
      </c>
      <c r="P194" s="81">
        <f t="shared" si="61"/>
        <v>6.3768098546762477E-4</v>
      </c>
      <c r="Q194" s="81">
        <f t="shared" si="62"/>
        <v>6.7586375126695486E-4</v>
      </c>
      <c r="R194" s="81">
        <f t="shared" si="63"/>
        <v>0</v>
      </c>
      <c r="U194" s="110">
        <f t="shared" si="76"/>
        <v>3.3076923076923075</v>
      </c>
      <c r="V194" s="6">
        <v>173</v>
      </c>
      <c r="W194" s="2">
        <f t="array" ref="W194:Y194">MMULT($W193:$Y193,$W$4:$Y$6)</f>
        <v>4.6785444666071076E-2</v>
      </c>
      <c r="X194" s="2">
        <v>0.11559553192674772</v>
      </c>
      <c r="Y194" s="2">
        <v>0.83761902340718108</v>
      </c>
      <c r="Z194" s="79">
        <v>0.90194270566802237</v>
      </c>
      <c r="AA194" s="80">
        <f t="shared" si="64"/>
        <v>50.328460830785879</v>
      </c>
      <c r="AB194" s="80">
        <f t="shared" si="65"/>
        <v>124.34946899218477</v>
      </c>
      <c r="AC194" s="80">
        <f t="shared" si="66"/>
        <v>0</v>
      </c>
      <c r="AD194" s="81">
        <f t="shared" si="67"/>
        <v>7.2223141514842209E-4</v>
      </c>
      <c r="AE194" s="81">
        <f t="shared" si="68"/>
        <v>1.3834572560021176E-3</v>
      </c>
      <c r="AF194" s="81">
        <f t="shared" si="69"/>
        <v>0</v>
      </c>
      <c r="AG194" s="25">
        <f t="shared" si="73"/>
        <v>108.66149012004388</v>
      </c>
      <c r="AH194" s="25">
        <f t="shared" si="74"/>
        <v>7.9214393441596012E-4</v>
      </c>
      <c r="AI194">
        <f t="shared" si="70"/>
        <v>-29.447096678447863</v>
      </c>
      <c r="AJ194">
        <f t="shared" si="71"/>
        <v>-1.4723548339223933E-4</v>
      </c>
      <c r="AK194">
        <f>$AJ$194</f>
        <v>-1.4723548339223933E-4</v>
      </c>
      <c r="AV194">
        <v>60008.629372157913</v>
      </c>
      <c r="AW194">
        <v>1.1916735569699233</v>
      </c>
      <c r="AX194">
        <v>80384.507939257412</v>
      </c>
      <c r="AY194">
        <v>1.3001796726392296</v>
      </c>
      <c r="AZ194">
        <v>-20375.878567099498</v>
      </c>
      <c r="BA194">
        <v>-0.10850611566930635</v>
      </c>
      <c r="BE194" s="111">
        <f t="shared" si="51"/>
        <v>59158.72632483441</v>
      </c>
      <c r="BF194" s="111">
        <f t="shared" si="52"/>
        <v>49633.459324665557</v>
      </c>
      <c r="BG194" s="111">
        <f t="shared" si="53"/>
        <v>9525.2670001688639</v>
      </c>
      <c r="BH194">
        <f t="shared" si="55"/>
        <v>1</v>
      </c>
      <c r="BI194">
        <f t="shared" si="56"/>
        <v>0</v>
      </c>
      <c r="BJ194">
        <f t="shared" si="57"/>
        <v>1</v>
      </c>
    </row>
    <row r="195" spans="6:62" x14ac:dyDescent="0.3">
      <c r="F195" s="110">
        <f t="shared" si="75"/>
        <v>3.3269230769230771</v>
      </c>
      <c r="G195" s="6">
        <v>174</v>
      </c>
      <c r="H195" s="219">
        <f t="shared" si="72"/>
        <v>9.6171460882778309E-2</v>
      </c>
      <c r="I195" s="2">
        <f t="array" ref="I195:K195">MMULT($I194:$K194,$K$4:$M$6)</f>
        <v>4.055006569048146E-2</v>
      </c>
      <c r="J195" s="2">
        <v>5.5621395192296849E-2</v>
      </c>
      <c r="K195" s="2">
        <v>0.90382853911722116</v>
      </c>
      <c r="L195" s="79">
        <f t="shared" si="54"/>
        <v>0.90194270566802237</v>
      </c>
      <c r="M195" s="80">
        <f t="shared" si="58"/>
        <v>27.377344910769029</v>
      </c>
      <c r="N195" s="80">
        <f t="shared" si="59"/>
        <v>37.552741152652395</v>
      </c>
      <c r="O195" s="80">
        <f t="shared" si="60"/>
        <v>0</v>
      </c>
      <c r="P195" s="81">
        <f t="shared" si="61"/>
        <v>6.2597526938194445E-4</v>
      </c>
      <c r="Q195" s="81">
        <f t="shared" si="62"/>
        <v>6.6568163565791682E-4</v>
      </c>
      <c r="R195" s="81">
        <f t="shared" si="63"/>
        <v>0</v>
      </c>
      <c r="U195" s="110">
        <f t="shared" si="76"/>
        <v>3.3269230769230771</v>
      </c>
      <c r="V195" s="6">
        <v>174</v>
      </c>
      <c r="W195" s="2">
        <f t="array" ref="W195:Y195">MMULT($W194:$Y194,$W$4:$Y$6)</f>
        <v>4.5959875900610389E-2</v>
      </c>
      <c r="X195" s="2">
        <v>0.11476969300479743</v>
      </c>
      <c r="Y195" s="2">
        <v>0.8392704310945921</v>
      </c>
      <c r="Z195" s="79">
        <v>0.90194270566802237</v>
      </c>
      <c r="AA195" s="80">
        <f t="shared" si="64"/>
        <v>49.440372546658907</v>
      </c>
      <c r="AB195" s="80">
        <f t="shared" si="65"/>
        <v>123.4610900928803</v>
      </c>
      <c r="AC195" s="80">
        <f t="shared" si="66"/>
        <v>0</v>
      </c>
      <c r="AD195" s="81">
        <f t="shared" si="67"/>
        <v>7.0948703060667558E-4</v>
      </c>
      <c r="AE195" s="81">
        <f t="shared" si="68"/>
        <v>1.3735735448428912E-3</v>
      </c>
      <c r="AF195" s="81">
        <f t="shared" si="69"/>
        <v>0</v>
      </c>
      <c r="AG195" s="25">
        <f t="shared" si="73"/>
        <v>107.97137657611778</v>
      </c>
      <c r="AH195" s="25">
        <f t="shared" si="74"/>
        <v>7.914036704097056E-4</v>
      </c>
      <c r="AI195">
        <f t="shared" si="70"/>
        <v>-28.831009535147217</v>
      </c>
      <c r="AJ195">
        <f t="shared" si="71"/>
        <v>-1.4415504767573606E-4</v>
      </c>
      <c r="AK195">
        <f>$AJ$195</f>
        <v>-1.4415504767573606E-4</v>
      </c>
      <c r="AV195">
        <v>47748.962359731733</v>
      </c>
      <c r="AW195">
        <v>1.070324076258709</v>
      </c>
      <c r="AX195">
        <v>91677.22025541203</v>
      </c>
      <c r="AY195">
        <v>1.168400433585993</v>
      </c>
      <c r="AZ195">
        <v>-43928.257895680297</v>
      </c>
      <c r="BA195">
        <v>-9.8076357327284036E-2</v>
      </c>
      <c r="BE195" s="111">
        <f t="shared" si="51"/>
        <v>59283.445266139162</v>
      </c>
      <c r="BF195" s="111">
        <f t="shared" si="52"/>
        <v>25162.823103187271</v>
      </c>
      <c r="BG195" s="111">
        <f t="shared" si="53"/>
        <v>34120.622162951891</v>
      </c>
      <c r="BH195">
        <f t="shared" si="55"/>
        <v>1</v>
      </c>
      <c r="BI195">
        <f t="shared" si="56"/>
        <v>0</v>
      </c>
      <c r="BJ195">
        <f t="shared" si="57"/>
        <v>1</v>
      </c>
    </row>
    <row r="196" spans="6:62" x14ac:dyDescent="0.3">
      <c r="F196" s="110">
        <f t="shared" si="75"/>
        <v>3.3461538461538463</v>
      </c>
      <c r="G196" s="6">
        <v>175</v>
      </c>
      <c r="H196" s="219">
        <f t="shared" si="72"/>
        <v>9.4587459882725988E-2</v>
      </c>
      <c r="I196" s="2">
        <f t="array" ref="I196:K196">MMULT($I195:$K195,$K$4:$M$6)</f>
        <v>3.9805700456068245E-2</v>
      </c>
      <c r="J196" s="2">
        <v>5.4781759426657736E-2</v>
      </c>
      <c r="K196" s="2">
        <v>0.90541254011727346</v>
      </c>
      <c r="L196" s="79">
        <f t="shared" si="54"/>
        <v>0.90194270566802237</v>
      </c>
      <c r="M196" s="80">
        <f t="shared" si="58"/>
        <v>26.874787309070751</v>
      </c>
      <c r="N196" s="80">
        <f t="shared" si="59"/>
        <v>36.985861726838898</v>
      </c>
      <c r="O196" s="80">
        <f t="shared" si="60"/>
        <v>0</v>
      </c>
      <c r="P196" s="81">
        <f t="shared" si="61"/>
        <v>6.1448443156957217E-4</v>
      </c>
      <c r="Q196" s="81">
        <f t="shared" si="62"/>
        <v>6.5563280268824439E-4</v>
      </c>
      <c r="R196" s="81">
        <f t="shared" si="63"/>
        <v>0</v>
      </c>
      <c r="U196" s="110">
        <f t="shared" si="76"/>
        <v>3.3461538461538463</v>
      </c>
      <c r="V196" s="6">
        <v>175</v>
      </c>
      <c r="W196" s="2">
        <f t="array" ref="W196:Y196">MMULT($W195:$Y195,$W$4:$Y$6)</f>
        <v>4.5148874994691682E-2</v>
      </c>
      <c r="X196" s="2">
        <v>0.11394649061031459</v>
      </c>
      <c r="Y196" s="2">
        <v>0.84090463439499363</v>
      </c>
      <c r="Z196" s="79">
        <v>0.90194270566802237</v>
      </c>
      <c r="AA196" s="80">
        <f t="shared" si="64"/>
        <v>48.567955331890794</v>
      </c>
      <c r="AB196" s="80">
        <f t="shared" si="65"/>
        <v>122.57554738270095</v>
      </c>
      <c r="AC196" s="80">
        <f t="shared" si="66"/>
        <v>0</v>
      </c>
      <c r="AD196" s="81">
        <f t="shared" si="67"/>
        <v>6.9696753151568828E-4</v>
      </c>
      <c r="AE196" s="81">
        <f t="shared" si="68"/>
        <v>1.3637213878708787E-3</v>
      </c>
      <c r="AF196" s="81">
        <f t="shared" si="69"/>
        <v>0</v>
      </c>
      <c r="AG196" s="25">
        <f t="shared" si="73"/>
        <v>107.28285367868209</v>
      </c>
      <c r="AH196" s="25">
        <f t="shared" si="74"/>
        <v>7.905716851287505E-4</v>
      </c>
      <c r="AI196">
        <f t="shared" si="70"/>
        <v>-28.225685165807036</v>
      </c>
      <c r="AJ196">
        <f t="shared" si="71"/>
        <v>-1.4112842582903514E-4</v>
      </c>
      <c r="AK196">
        <f>$AJ$196</f>
        <v>-1.4112842582903514E-4</v>
      </c>
      <c r="AV196">
        <v>54782.990942227007</v>
      </c>
      <c r="AW196">
        <v>1.0712232229053207</v>
      </c>
      <c r="AX196">
        <v>76827.357135147584</v>
      </c>
      <c r="AY196">
        <v>1.1700420963493705</v>
      </c>
      <c r="AZ196">
        <v>-22044.366192920577</v>
      </c>
      <c r="BA196">
        <v>-9.8818873444049826E-2</v>
      </c>
      <c r="BE196" s="111">
        <f t="shared" si="51"/>
        <v>52339.331348305066</v>
      </c>
      <c r="BF196" s="111">
        <f t="shared" si="52"/>
        <v>40176.852499789471</v>
      </c>
      <c r="BG196" s="111">
        <f t="shared" si="53"/>
        <v>12162.478848515595</v>
      </c>
      <c r="BH196">
        <f t="shared" si="55"/>
        <v>1</v>
      </c>
      <c r="BI196">
        <f t="shared" si="56"/>
        <v>0</v>
      </c>
      <c r="BJ196">
        <f t="shared" si="57"/>
        <v>1</v>
      </c>
    </row>
    <row r="197" spans="6:62" x14ac:dyDescent="0.3">
      <c r="F197" s="110">
        <f t="shared" si="75"/>
        <v>3.3653846153846154</v>
      </c>
      <c r="G197" s="6">
        <v>176</v>
      </c>
      <c r="H197" s="219">
        <f t="shared" si="72"/>
        <v>9.3028163066318462E-2</v>
      </c>
      <c r="I197" s="2">
        <f t="array" ref="I197:K197">MMULT($I196:$K196,$K$4:$M$6)</f>
        <v>3.9074999308081726E-2</v>
      </c>
      <c r="J197" s="2">
        <v>5.3953163758236736E-2</v>
      </c>
      <c r="K197" s="2">
        <v>0.906971836933681</v>
      </c>
      <c r="L197" s="79">
        <f t="shared" si="54"/>
        <v>0.90194270566802237</v>
      </c>
      <c r="M197" s="80">
        <f t="shared" si="58"/>
        <v>26.381455004560635</v>
      </c>
      <c r="N197" s="80">
        <f t="shared" si="59"/>
        <v>36.426436013966232</v>
      </c>
      <c r="O197" s="80">
        <f t="shared" si="60"/>
        <v>0</v>
      </c>
      <c r="P197" s="81">
        <f t="shared" si="61"/>
        <v>6.0320452757533702E-4</v>
      </c>
      <c r="Q197" s="81">
        <f t="shared" si="62"/>
        <v>6.457160985504463E-4</v>
      </c>
      <c r="R197" s="81">
        <f t="shared" si="63"/>
        <v>0</v>
      </c>
      <c r="U197" s="110">
        <f t="shared" si="76"/>
        <v>3.3653846153846154</v>
      </c>
      <c r="V197" s="6">
        <v>176</v>
      </c>
      <c r="W197" s="2">
        <f t="array" ref="W197:Y197">MMULT($W196:$Y196,$W$4:$Y$6)</f>
        <v>4.4352184886104609E-2</v>
      </c>
      <c r="X197" s="2">
        <v>0.11312599558137236</v>
      </c>
      <c r="Y197" s="2">
        <v>0.84252181953252292</v>
      </c>
      <c r="Z197" s="79">
        <v>0.90194270566802237</v>
      </c>
      <c r="AA197" s="80">
        <f t="shared" si="64"/>
        <v>47.710932657200331</v>
      </c>
      <c r="AB197" s="80">
        <f t="shared" si="65"/>
        <v>121.69291706421816</v>
      </c>
      <c r="AC197" s="80">
        <f t="shared" si="66"/>
        <v>0</v>
      </c>
      <c r="AD197" s="81">
        <f t="shared" si="67"/>
        <v>6.8466894958136128E-4</v>
      </c>
      <c r="AE197" s="81">
        <f t="shared" si="68"/>
        <v>1.3539016328822247E-3</v>
      </c>
      <c r="AF197" s="81">
        <f t="shared" si="69"/>
        <v>0</v>
      </c>
      <c r="AG197" s="25">
        <f t="shared" si="73"/>
        <v>106.59595870289164</v>
      </c>
      <c r="AH197" s="25">
        <f t="shared" si="74"/>
        <v>7.8964995633780269E-4</v>
      </c>
      <c r="AI197">
        <f t="shared" si="70"/>
        <v>-27.63096306911136</v>
      </c>
      <c r="AJ197">
        <f t="shared" si="71"/>
        <v>-1.3815481534555684E-4</v>
      </c>
      <c r="AK197">
        <f>$AJ$197</f>
        <v>-1.3815481534555684E-4</v>
      </c>
      <c r="AV197">
        <v>51569.228493753413</v>
      </c>
      <c r="AW197">
        <v>1.0932852376842641</v>
      </c>
      <c r="AX197">
        <v>81274.369697333954</v>
      </c>
      <c r="AY197">
        <v>1.1937071910719421</v>
      </c>
      <c r="AZ197">
        <v>-29705.141203580541</v>
      </c>
      <c r="BA197">
        <v>-0.10042195338767801</v>
      </c>
      <c r="BE197" s="111">
        <f t="shared" si="51"/>
        <v>57759.295274673001</v>
      </c>
      <c r="BF197" s="111">
        <f t="shared" si="52"/>
        <v>38096.349409860253</v>
      </c>
      <c r="BG197" s="111">
        <f t="shared" si="53"/>
        <v>19662.94586481274</v>
      </c>
      <c r="BH197">
        <f t="shared" si="55"/>
        <v>1</v>
      </c>
      <c r="BI197">
        <f t="shared" si="56"/>
        <v>0</v>
      </c>
      <c r="BJ197">
        <f t="shared" si="57"/>
        <v>1</v>
      </c>
    </row>
    <row r="198" spans="6:62" x14ac:dyDescent="0.3">
      <c r="F198" s="110">
        <f t="shared" si="75"/>
        <v>3.3846153846153846</v>
      </c>
      <c r="G198" s="6">
        <v>177</v>
      </c>
      <c r="H198" s="219">
        <f t="shared" si="72"/>
        <v>9.1493222364618348E-2</v>
      </c>
      <c r="I198" s="2">
        <f t="array" ref="I198:K198">MMULT($I197:$K197,$K$4:$M$6)</f>
        <v>3.835771141903932E-2</v>
      </c>
      <c r="J198" s="2">
        <v>5.3135510945579022E-2</v>
      </c>
      <c r="K198" s="2">
        <v>0.90850677763538112</v>
      </c>
      <c r="L198" s="79">
        <f t="shared" si="54"/>
        <v>0.90194270566802237</v>
      </c>
      <c r="M198" s="80">
        <f t="shared" si="58"/>
        <v>25.897178651261385</v>
      </c>
      <c r="N198" s="80">
        <f t="shared" si="59"/>
        <v>35.874398361542774</v>
      </c>
      <c r="O198" s="80">
        <f t="shared" si="60"/>
        <v>0</v>
      </c>
      <c r="P198" s="81">
        <f t="shared" si="61"/>
        <v>5.9213168535123374E-4</v>
      </c>
      <c r="Q198" s="81">
        <f t="shared" si="62"/>
        <v>6.3593035945043778E-4</v>
      </c>
      <c r="R198" s="81">
        <f t="shared" si="63"/>
        <v>0</v>
      </c>
      <c r="U198" s="110">
        <f t="shared" si="76"/>
        <v>3.3846153846153846</v>
      </c>
      <c r="V198" s="6">
        <v>177</v>
      </c>
      <c r="W198" s="2">
        <f t="array" ref="W198:Y198">MMULT($W197:$Y197,$W$4:$Y$6)</f>
        <v>4.3569553048719095E-2</v>
      </c>
      <c r="X198" s="2">
        <v>0.11230827635208461</v>
      </c>
      <c r="Y198" s="2">
        <v>0.84412217059919614</v>
      </c>
      <c r="Z198" s="79">
        <v>0.90194270566802237</v>
      </c>
      <c r="AA198" s="80">
        <f t="shared" si="64"/>
        <v>46.86903287289951</v>
      </c>
      <c r="AB198" s="80">
        <f t="shared" si="65"/>
        <v>120.8132727539946</v>
      </c>
      <c r="AC198" s="80">
        <f t="shared" si="66"/>
        <v>0</v>
      </c>
      <c r="AD198" s="81">
        <f t="shared" si="67"/>
        <v>6.7258738653350463E-4</v>
      </c>
      <c r="AE198" s="81">
        <f t="shared" si="68"/>
        <v>1.3441150989022827E-3</v>
      </c>
      <c r="AF198" s="81">
        <f t="shared" si="69"/>
        <v>0</v>
      </c>
      <c r="AG198" s="25">
        <f t="shared" si="73"/>
        <v>105.91072861408995</v>
      </c>
      <c r="AH198" s="25">
        <f t="shared" si="74"/>
        <v>7.8864044063411596E-4</v>
      </c>
      <c r="AI198">
        <f t="shared" si="70"/>
        <v>-27.04668455067835</v>
      </c>
      <c r="AJ198">
        <f t="shared" si="71"/>
        <v>-1.3523342275339177E-4</v>
      </c>
      <c r="AK198">
        <f>$AJ$198</f>
        <v>-1.3523342275339177E-4</v>
      </c>
      <c r="AV198">
        <v>47266.442899209942</v>
      </c>
      <c r="AW198">
        <v>1.1372141376781362</v>
      </c>
      <c r="AX198">
        <v>81489.826547975375</v>
      </c>
      <c r="AY198">
        <v>1.2418208332619676</v>
      </c>
      <c r="AZ198">
        <v>-34223.383648765433</v>
      </c>
      <c r="BA198">
        <v>-0.1046066955838314</v>
      </c>
      <c r="BE198" s="111">
        <f t="shared" si="51"/>
        <v>66454.970868603676</v>
      </c>
      <c r="BF198" s="111">
        <f t="shared" si="52"/>
        <v>42692.256778221388</v>
      </c>
      <c r="BG198" s="111">
        <f t="shared" si="53"/>
        <v>23762.714090382295</v>
      </c>
      <c r="BH198">
        <f t="shared" si="55"/>
        <v>1</v>
      </c>
      <c r="BI198">
        <f t="shared" si="56"/>
        <v>0</v>
      </c>
      <c r="BJ198">
        <f t="shared" si="57"/>
        <v>1</v>
      </c>
    </row>
    <row r="199" spans="6:62" x14ac:dyDescent="0.3">
      <c r="F199" s="110">
        <f t="shared" si="75"/>
        <v>3.4038461538461537</v>
      </c>
      <c r="G199" s="6">
        <v>178</v>
      </c>
      <c r="H199" s="219">
        <f t="shared" si="72"/>
        <v>8.9982293556713805E-2</v>
      </c>
      <c r="I199" s="2">
        <f t="array" ref="I199:K199">MMULT($I198:$K198,$K$4:$M$6)</f>
        <v>3.7653590565822306E-2</v>
      </c>
      <c r="J199" s="2">
        <v>5.2328702990891492E-2</v>
      </c>
      <c r="K199" s="2">
        <v>0.91001770644328561</v>
      </c>
      <c r="L199" s="79">
        <f t="shared" si="54"/>
        <v>0.90194270566802237</v>
      </c>
      <c r="M199" s="80">
        <f t="shared" si="58"/>
        <v>25.421792011828337</v>
      </c>
      <c r="N199" s="80">
        <f t="shared" si="59"/>
        <v>35.329682606435682</v>
      </c>
      <c r="O199" s="80">
        <f t="shared" si="60"/>
        <v>0</v>
      </c>
      <c r="P199" s="81">
        <f t="shared" si="61"/>
        <v>5.8126210392726505E-4</v>
      </c>
      <c r="Q199" s="81">
        <f t="shared" si="62"/>
        <v>6.2627441254221286E-4</v>
      </c>
      <c r="R199" s="81">
        <f t="shared" si="63"/>
        <v>0</v>
      </c>
      <c r="U199" s="110">
        <f t="shared" si="76"/>
        <v>3.4038461538461537</v>
      </c>
      <c r="V199" s="6">
        <v>178</v>
      </c>
      <c r="W199" s="2">
        <f t="array" ref="W199:Y199">MMULT($W198:$Y198,$W$4:$Y$6)</f>
        <v>4.2800731412442325E-2</v>
      </c>
      <c r="X199" s="2">
        <v>0.11149339900637217</v>
      </c>
      <c r="Y199" s="2">
        <v>0.84570586958118532</v>
      </c>
      <c r="Z199" s="79">
        <v>0.90194270566802237</v>
      </c>
      <c r="AA199" s="80">
        <f t="shared" si="64"/>
        <v>46.041989122788983</v>
      </c>
      <c r="AB199" s="80">
        <f t="shared" si="65"/>
        <v>119.93668554042206</v>
      </c>
      <c r="AC199" s="80">
        <f t="shared" si="66"/>
        <v>0</v>
      </c>
      <c r="AD199" s="81">
        <f t="shared" si="67"/>
        <v>6.6071901289020403E-4</v>
      </c>
      <c r="AE199" s="81">
        <f t="shared" si="68"/>
        <v>1.3343625768290938E-3</v>
      </c>
      <c r="AF199" s="81">
        <f t="shared" si="69"/>
        <v>0</v>
      </c>
      <c r="AG199" s="25">
        <f t="shared" si="73"/>
        <v>105.22720004494704</v>
      </c>
      <c r="AH199" s="25">
        <f t="shared" si="74"/>
        <v>7.8754507324982001E-4</v>
      </c>
      <c r="AI199">
        <f t="shared" si="70"/>
        <v>-26.472692719965039</v>
      </c>
      <c r="AJ199">
        <f t="shared" si="71"/>
        <v>-1.3236346359982523E-4</v>
      </c>
      <c r="AK199">
        <f>$AJ$199</f>
        <v>-1.3236346359982523E-4</v>
      </c>
      <c r="AV199">
        <v>47737.27055921495</v>
      </c>
      <c r="AW199">
        <v>1.1485802753000944</v>
      </c>
      <c r="AX199">
        <v>103993.02231772558</v>
      </c>
      <c r="AY199">
        <v>1.2571767361417878</v>
      </c>
      <c r="AZ199">
        <v>-56255.751758510632</v>
      </c>
      <c r="BA199">
        <v>-0.10859646084169339</v>
      </c>
      <c r="BE199" s="111">
        <f t="shared" si="51"/>
        <v>67120.756970794493</v>
      </c>
      <c r="BF199" s="111">
        <f t="shared" si="52"/>
        <v>21724.651296453201</v>
      </c>
      <c r="BG199" s="111">
        <f t="shared" si="53"/>
        <v>45396.105674341292</v>
      </c>
      <c r="BH199">
        <f t="shared" si="55"/>
        <v>1</v>
      </c>
      <c r="BI199">
        <f t="shared" si="56"/>
        <v>0</v>
      </c>
      <c r="BJ199">
        <f t="shared" si="57"/>
        <v>1</v>
      </c>
    </row>
    <row r="200" spans="6:62" x14ac:dyDescent="0.3">
      <c r="F200" s="110">
        <f t="shared" si="75"/>
        <v>3.4230769230769229</v>
      </c>
      <c r="G200" s="6">
        <v>179</v>
      </c>
      <c r="H200" s="219">
        <f t="shared" si="72"/>
        <v>8.8495036260347631E-2</v>
      </c>
      <c r="I200" s="2">
        <f t="array" ref="I200:K200">MMULT($I199:$K199,$K$4:$M$6)</f>
        <v>3.6962395045154958E-2</v>
      </c>
      <c r="J200" s="2">
        <v>5.1532641215192673E-2</v>
      </c>
      <c r="K200" s="2">
        <v>0.91150496373965173</v>
      </c>
      <c r="L200" s="79">
        <f t="shared" si="54"/>
        <v>0.90194270566802237</v>
      </c>
      <c r="M200" s="80">
        <f t="shared" si="58"/>
        <v>24.955131900485277</v>
      </c>
      <c r="N200" s="80">
        <f t="shared" si="59"/>
        <v>34.792222125608355</v>
      </c>
      <c r="O200" s="80">
        <f t="shared" si="60"/>
        <v>0</v>
      </c>
      <c r="P200" s="81">
        <f t="shared" si="61"/>
        <v>5.705920521066858E-4</v>
      </c>
      <c r="Q200" s="81">
        <f t="shared" si="62"/>
        <v>6.1674707682724461E-4</v>
      </c>
      <c r="R200" s="81">
        <f t="shared" si="63"/>
        <v>0</v>
      </c>
      <c r="U200" s="110">
        <f t="shared" si="76"/>
        <v>3.4230769230769229</v>
      </c>
      <c r="V200" s="6">
        <v>179</v>
      </c>
      <c r="W200" s="2">
        <f t="array" ref="W200:Y200">MMULT($W199:$Y199,$W$4:$Y$6)</f>
        <v>4.2045476284588226E-2</v>
      </c>
      <c r="X200" s="2">
        <v>0.11068142733066871</v>
      </c>
      <c r="Y200" s="2">
        <v>0.84727309638474291</v>
      </c>
      <c r="Z200" s="79">
        <v>0.90194270566802237</v>
      </c>
      <c r="AA200" s="80">
        <f t="shared" si="64"/>
        <v>45.229539259572853</v>
      </c>
      <c r="AB200" s="80">
        <f t="shared" si="65"/>
        <v>119.06322404041872</v>
      </c>
      <c r="AC200" s="80">
        <f t="shared" si="66"/>
        <v>0</v>
      </c>
      <c r="AD200" s="81">
        <f t="shared" si="67"/>
        <v>6.490600667439949E-4</v>
      </c>
      <c r="AE200" s="81">
        <f t="shared" si="68"/>
        <v>1.3246448300641754E-3</v>
      </c>
      <c r="AF200" s="81">
        <f t="shared" si="69"/>
        <v>0</v>
      </c>
      <c r="AG200" s="25">
        <f t="shared" si="73"/>
        <v>104.54540927389795</v>
      </c>
      <c r="AH200" s="25">
        <f t="shared" si="74"/>
        <v>7.8636576787424013E-4</v>
      </c>
      <c r="AI200">
        <f t="shared" si="70"/>
        <v>-25.908832486473926</v>
      </c>
      <c r="AJ200">
        <f t="shared" si="71"/>
        <v>-1.2954416243236963E-4</v>
      </c>
      <c r="AK200">
        <f>$AJ$200</f>
        <v>-1.2954416243236963E-4</v>
      </c>
      <c r="AV200">
        <v>48606.366617081301</v>
      </c>
      <c r="AW200">
        <v>1.1472537146066015</v>
      </c>
      <c r="AX200">
        <v>87283.049496478925</v>
      </c>
      <c r="AY200">
        <v>1.2509582563256645</v>
      </c>
      <c r="AZ200">
        <v>-38676.682879397624</v>
      </c>
      <c r="BA200">
        <v>-0.10370454171906296</v>
      </c>
      <c r="BE200" s="111">
        <f t="shared" si="51"/>
        <v>66119.004843578849</v>
      </c>
      <c r="BF200" s="111">
        <f t="shared" si="52"/>
        <v>37812.77613608753</v>
      </c>
      <c r="BG200" s="111">
        <f t="shared" si="53"/>
        <v>28306.228707491326</v>
      </c>
      <c r="BH200">
        <f t="shared" si="55"/>
        <v>1</v>
      </c>
      <c r="BI200">
        <f t="shared" si="56"/>
        <v>0</v>
      </c>
      <c r="BJ200">
        <f t="shared" si="57"/>
        <v>1</v>
      </c>
    </row>
    <row r="201" spans="6:62" x14ac:dyDescent="0.3">
      <c r="F201" s="110">
        <f t="shared" si="75"/>
        <v>3.4423076923076925</v>
      </c>
      <c r="G201" s="6">
        <v>180</v>
      </c>
      <c r="H201" s="219">
        <f t="shared" si="72"/>
        <v>8.7031113921241354E-2</v>
      </c>
      <c r="I201" s="2">
        <f t="array" ref="I201:K201">MMULT($I200:$K200,$K$4:$M$6)</f>
        <v>3.6283887590635125E-2</v>
      </c>
      <c r="J201" s="2">
        <v>5.0747226330606222E-2</v>
      </c>
      <c r="K201" s="2">
        <v>0.91296888607875804</v>
      </c>
      <c r="L201" s="79">
        <f t="shared" si="54"/>
        <v>0.90194270566802237</v>
      </c>
      <c r="M201" s="80">
        <f t="shared" si="58"/>
        <v>24.497038127007674</v>
      </c>
      <c r="N201" s="80">
        <f t="shared" si="59"/>
        <v>34.261949884929287</v>
      </c>
      <c r="O201" s="80">
        <f t="shared" si="60"/>
        <v>0</v>
      </c>
      <c r="P201" s="81">
        <f t="shared" si="61"/>
        <v>5.601178671851947E-4</v>
      </c>
      <c r="Q201" s="81">
        <f t="shared" si="62"/>
        <v>6.0734716401969978E-4</v>
      </c>
      <c r="R201" s="81">
        <f t="shared" si="63"/>
        <v>0</v>
      </c>
      <c r="U201" s="110">
        <f t="shared" si="76"/>
        <v>3.4423076923076925</v>
      </c>
      <c r="V201" s="6">
        <v>180</v>
      </c>
      <c r="W201" s="2">
        <f t="array" ref="W201:Y201">MMULT($W200:$Y200,$W$4:$Y$6)</f>
        <v>4.1303548272634397E-2</v>
      </c>
      <c r="X201" s="2">
        <v>0.10987242286558618</v>
      </c>
      <c r="Y201" s="2">
        <v>0.84882402886177921</v>
      </c>
      <c r="Z201" s="79">
        <v>0.90194270566802237</v>
      </c>
      <c r="AA201" s="80">
        <f t="shared" si="64"/>
        <v>44.431425761766128</v>
      </c>
      <c r="AB201" s="80">
        <f t="shared" si="65"/>
        <v>118.19295445500718</v>
      </c>
      <c r="AC201" s="80">
        <f t="shared" si="66"/>
        <v>0</v>
      </c>
      <c r="AD201" s="81">
        <f t="shared" si="67"/>
        <v>6.3760685256945349E-4</v>
      </c>
      <c r="AE201" s="81">
        <f t="shared" si="68"/>
        <v>1.3149625951308583E-3</v>
      </c>
      <c r="AF201" s="81">
        <f t="shared" si="69"/>
        <v>0</v>
      </c>
      <c r="AG201" s="25">
        <f t="shared" si="73"/>
        <v>103.86539220483635</v>
      </c>
      <c r="AH201" s="25">
        <f t="shared" si="74"/>
        <v>7.8510441649541716E-4</v>
      </c>
      <c r="AI201">
        <f t="shared" si="70"/>
        <v>-25.354950555294636</v>
      </c>
      <c r="AJ201">
        <f t="shared" si="71"/>
        <v>-1.2677475277647317E-4</v>
      </c>
      <c r="AK201">
        <f>$AJ$201</f>
        <v>-1.2677475277647317E-4</v>
      </c>
      <c r="AV201">
        <v>47924.68176295708</v>
      </c>
      <c r="AW201">
        <v>1.1414922891008197</v>
      </c>
      <c r="AX201">
        <v>86279.150815812711</v>
      </c>
      <c r="AY201">
        <v>1.2480931056164959</v>
      </c>
      <c r="AZ201">
        <v>-38354.469052855631</v>
      </c>
      <c r="BA201">
        <v>-0.10660081651567621</v>
      </c>
      <c r="BE201" s="111">
        <f t="shared" ref="BE201:BE264" si="77">AW201*lambda-AV201</f>
        <v>66224.547147124889</v>
      </c>
      <c r="BF201" s="111">
        <f t="shared" ref="BF201:BF264" si="78">AY201*lambda-AX201</f>
        <v>38530.159745836878</v>
      </c>
      <c r="BG201" s="111">
        <f t="shared" ref="BG201:BG264" si="79">BA201*lambda-AZ201</f>
        <v>27694.387401288011</v>
      </c>
      <c r="BH201">
        <f t="shared" si="55"/>
        <v>1</v>
      </c>
      <c r="BI201">
        <f t="shared" si="56"/>
        <v>0</v>
      </c>
      <c r="BJ201">
        <f t="shared" si="57"/>
        <v>1</v>
      </c>
    </row>
    <row r="202" spans="6:62" x14ac:dyDescent="0.3">
      <c r="F202" s="110">
        <f t="shared" si="75"/>
        <v>3.4615384615384617</v>
      </c>
      <c r="G202" s="6">
        <v>181</v>
      </c>
      <c r="H202" s="219">
        <f t="shared" si="72"/>
        <v>8.5590193801173831E-2</v>
      </c>
      <c r="I202" s="2">
        <f t="array" ref="I202:K202">MMULT($I201:$K201,$K$4:$M$6)</f>
        <v>3.5617835291287911E-2</v>
      </c>
      <c r="J202" s="2">
        <v>4.9972358509885927E-2</v>
      </c>
      <c r="K202" s="2">
        <v>0.9144098061988255</v>
      </c>
      <c r="L202" s="79">
        <f t="shared" ref="L202:L265" si="80">L150/(1+discount_rate)</f>
        <v>0.90194270566802237</v>
      </c>
      <c r="M202" s="80">
        <f t="shared" si="58"/>
        <v>24.04735344173428</v>
      </c>
      <c r="N202" s="80">
        <f t="shared" si="59"/>
        <v>33.738798486111818</v>
      </c>
      <c r="O202" s="80">
        <f t="shared" si="60"/>
        <v>0</v>
      </c>
      <c r="P202" s="81">
        <f t="shared" si="61"/>
        <v>5.4983595369364135E-4</v>
      </c>
      <c r="Q202" s="81">
        <f t="shared" si="62"/>
        <v>5.9807347937852046E-4</v>
      </c>
      <c r="R202" s="81">
        <f t="shared" si="63"/>
        <v>0</v>
      </c>
      <c r="U202" s="110">
        <f t="shared" si="76"/>
        <v>3.4615384615384617</v>
      </c>
      <c r="V202" s="6">
        <v>181</v>
      </c>
      <c r="W202" s="2">
        <f t="array" ref="W202:Y202">MMULT($W201:$Y201,$W$4:$Y$6)</f>
        <v>4.0574712208342092E-2</v>
      </c>
      <c r="X202" s="2">
        <v>0.10906644495655918</v>
      </c>
      <c r="Y202" s="2">
        <v>0.85035884283509855</v>
      </c>
      <c r="Z202" s="79">
        <v>0.90194270566802237</v>
      </c>
      <c r="AA202" s="80">
        <f t="shared" si="64"/>
        <v>43.64739565206834</v>
      </c>
      <c r="AB202" s="80">
        <f t="shared" si="65"/>
        <v>117.32594062379395</v>
      </c>
      <c r="AC202" s="80">
        <f t="shared" si="66"/>
        <v>0</v>
      </c>
      <c r="AD202" s="81">
        <f t="shared" si="67"/>
        <v>6.2635574005182938E-4</v>
      </c>
      <c r="AE202" s="81">
        <f t="shared" si="68"/>
        <v>1.3053165822804014E-3</v>
      </c>
      <c r="AF202" s="81">
        <f t="shared" si="69"/>
        <v>0</v>
      </c>
      <c r="AG202" s="25">
        <f t="shared" si="73"/>
        <v>103.18718434801619</v>
      </c>
      <c r="AH202" s="25">
        <f t="shared" si="74"/>
        <v>7.8376288926006892E-4</v>
      </c>
      <c r="AI202">
        <f t="shared" si="70"/>
        <v>-24.810895422009295</v>
      </c>
      <c r="AJ202">
        <f t="shared" si="71"/>
        <v>-1.2405447711004653E-4</v>
      </c>
      <c r="AK202">
        <f>$AJ$202</f>
        <v>-1.2405447711004653E-4</v>
      </c>
      <c r="AV202">
        <v>50837.304452561642</v>
      </c>
      <c r="AW202">
        <v>1.1572828292198489</v>
      </c>
      <c r="AX202">
        <v>77030.23138980224</v>
      </c>
      <c r="AY202">
        <v>1.2623211972764965</v>
      </c>
      <c r="AZ202">
        <v>-26192.926937240598</v>
      </c>
      <c r="BA202">
        <v>-0.10503836805664757</v>
      </c>
      <c r="BE202" s="111">
        <f t="shared" si="77"/>
        <v>64890.978469423251</v>
      </c>
      <c r="BF202" s="111">
        <f t="shared" si="78"/>
        <v>49201.888337847413</v>
      </c>
      <c r="BG202" s="111">
        <f t="shared" si="79"/>
        <v>15689.090131575842</v>
      </c>
      <c r="BH202">
        <f t="shared" ref="BH202:BH265" si="81">IF(MAX(BE202:BF202)=BE202,1,0)</f>
        <v>1</v>
      </c>
      <c r="BI202">
        <f t="shared" ref="BI202:BI265" si="82">IF(MAX(BE202:BF202)=BF202,1,0)</f>
        <v>0</v>
      </c>
      <c r="BJ202">
        <f t="shared" ref="BJ202:BJ265" si="83">IF(BG202&gt;0,1,0)</f>
        <v>1</v>
      </c>
    </row>
    <row r="203" spans="6:62" x14ac:dyDescent="0.3">
      <c r="F203" s="110">
        <f t="shared" si="75"/>
        <v>3.4807692307692308</v>
      </c>
      <c r="G203" s="6">
        <v>182</v>
      </c>
      <c r="H203" s="219">
        <f t="shared" si="72"/>
        <v>8.4171946964872291E-2</v>
      </c>
      <c r="I203" s="2">
        <f t="array" ref="I203:K203">MMULT($I202:$K202,$K$4:$M$6)</f>
        <v>3.4964009511614408E-2</v>
      </c>
      <c r="J203" s="2">
        <v>4.920793745325789E-2</v>
      </c>
      <c r="K203" s="2">
        <v>0.91582805303512704</v>
      </c>
      <c r="L203" s="79">
        <f t="shared" si="80"/>
        <v>0.90194270566802237</v>
      </c>
      <c r="M203" s="80">
        <f t="shared" si="58"/>
        <v>23.605923481588107</v>
      </c>
      <c r="N203" s="80">
        <f t="shared" si="59"/>
        <v>33.222700211842621</v>
      </c>
      <c r="O203" s="80">
        <f t="shared" si="60"/>
        <v>0</v>
      </c>
      <c r="P203" s="81">
        <f t="shared" si="61"/>
        <v>5.3974278216380948E-4</v>
      </c>
      <c r="Q203" s="81">
        <f t="shared" si="62"/>
        <v>5.889248225073965E-4</v>
      </c>
      <c r="R203" s="81">
        <f t="shared" si="63"/>
        <v>0</v>
      </c>
      <c r="U203" s="110">
        <f t="shared" si="76"/>
        <v>3.4807692307692308</v>
      </c>
      <c r="V203" s="6">
        <v>182</v>
      </c>
      <c r="W203" s="2">
        <f t="array" ref="W203:Y203">MMULT($W202:$Y202,$W$4:$Y$6)</f>
        <v>3.9858737073215161E-2</v>
      </c>
      <c r="X203" s="2">
        <v>0.1082635508034873</v>
      </c>
      <c r="Y203" s="2">
        <v>0.85187771212329733</v>
      </c>
      <c r="Z203" s="79">
        <v>0.90194270566802237</v>
      </c>
      <c r="AA203" s="80">
        <f t="shared" si="64"/>
        <v>42.877200417177598</v>
      </c>
      <c r="AB203" s="80">
        <f t="shared" si="65"/>
        <v>116.46224407837138</v>
      </c>
      <c r="AC203" s="80">
        <f t="shared" si="66"/>
        <v>0</v>
      </c>
      <c r="AD203" s="81">
        <f t="shared" si="67"/>
        <v>6.1530316293634875E-4</v>
      </c>
      <c r="AE203" s="81">
        <f t="shared" si="68"/>
        <v>1.2957074760861166E-3</v>
      </c>
      <c r="AF203" s="81">
        <f t="shared" si="69"/>
        <v>0</v>
      </c>
      <c r="AG203" s="25">
        <f t="shared" si="73"/>
        <v>102.51082080211825</v>
      </c>
      <c r="AH203" s="25">
        <f t="shared" si="74"/>
        <v>7.8234303435125948E-4</v>
      </c>
      <c r="AI203">
        <f t="shared" si="70"/>
        <v>-24.276517366992294</v>
      </c>
      <c r="AJ203">
        <f t="shared" si="71"/>
        <v>-1.2138258683496144E-4</v>
      </c>
      <c r="AK203">
        <f>$AJ$203</f>
        <v>-1.2138258683496144E-4</v>
      </c>
      <c r="AV203">
        <v>50127.268869956824</v>
      </c>
      <c r="AW203">
        <v>1.1668663069843641</v>
      </c>
      <c r="AX203">
        <v>77117.789113896477</v>
      </c>
      <c r="AY203">
        <v>1.2749240216892237</v>
      </c>
      <c r="AZ203">
        <v>-26990.520243939653</v>
      </c>
      <c r="BA203">
        <v>-0.10805771470485959</v>
      </c>
      <c r="BE203" s="111">
        <f t="shared" si="77"/>
        <v>66559.361828479581</v>
      </c>
      <c r="BF203" s="111">
        <f t="shared" si="78"/>
        <v>50374.613055025897</v>
      </c>
      <c r="BG203" s="111">
        <f t="shared" si="79"/>
        <v>16184.748773453694</v>
      </c>
      <c r="BH203">
        <f t="shared" si="81"/>
        <v>1</v>
      </c>
      <c r="BI203">
        <f t="shared" si="82"/>
        <v>0</v>
      </c>
      <c r="BJ203">
        <f t="shared" si="83"/>
        <v>1</v>
      </c>
    </row>
    <row r="204" spans="6:62" x14ac:dyDescent="0.3">
      <c r="F204" s="110">
        <f t="shared" si="75"/>
        <v>3.5</v>
      </c>
      <c r="G204" s="6">
        <v>183</v>
      </c>
      <c r="H204" s="219">
        <f t="shared" si="72"/>
        <v>8.2776048265771063E-2</v>
      </c>
      <c r="I204" s="2">
        <f t="array" ref="I204:K204">MMULT($I203:$K203,$K$4:$M$6)</f>
        <v>3.4322185813108093E-2</v>
      </c>
      <c r="J204" s="2">
        <v>4.8453862452662977E-2</v>
      </c>
      <c r="K204" s="2">
        <v>0.91722395173422822</v>
      </c>
      <c r="L204" s="79">
        <f t="shared" si="80"/>
        <v>0.90194270566802237</v>
      </c>
      <c r="M204" s="80">
        <f t="shared" si="58"/>
        <v>23.172596717088258</v>
      </c>
      <c r="N204" s="80">
        <f t="shared" si="59"/>
        <v>32.713587069154883</v>
      </c>
      <c r="O204" s="80">
        <f t="shared" si="60"/>
        <v>0</v>
      </c>
      <c r="P204" s="81">
        <f t="shared" si="61"/>
        <v>5.298348879168585E-4</v>
      </c>
      <c r="Q204" s="81">
        <f t="shared" si="62"/>
        <v>5.7989998812362528E-4</v>
      </c>
      <c r="R204" s="81">
        <f t="shared" si="63"/>
        <v>0</v>
      </c>
      <c r="U204" s="110">
        <f t="shared" si="76"/>
        <v>3.5</v>
      </c>
      <c r="V204" s="6">
        <v>183</v>
      </c>
      <c r="W204" s="2">
        <f t="array" ref="W204:Y204">MMULT($W203:$Y203,$W$4:$Y$6)</f>
        <v>3.9155395925274339E-2</v>
      </c>
      <c r="X204" s="2">
        <v>0.10746379550939435</v>
      </c>
      <c r="Y204" s="2">
        <v>0.85338080856533116</v>
      </c>
      <c r="Z204" s="79">
        <v>0.90194270566802237</v>
      </c>
      <c r="AA204" s="80">
        <f t="shared" si="64"/>
        <v>42.120595929019551</v>
      </c>
      <c r="AB204" s="80">
        <f t="shared" si="65"/>
        <v>115.60192409466157</v>
      </c>
      <c r="AC204" s="80">
        <f t="shared" si="66"/>
        <v>0</v>
      </c>
      <c r="AD204" s="81">
        <f t="shared" si="67"/>
        <v>6.0444561789782091E-4</v>
      </c>
      <c r="AE204" s="81">
        <f t="shared" si="68"/>
        <v>1.286135936025726E-3</v>
      </c>
      <c r="AF204" s="81">
        <f t="shared" si="69"/>
        <v>0</v>
      </c>
      <c r="AG204" s="25">
        <f t="shared" si="73"/>
        <v>101.83633623743798</v>
      </c>
      <c r="AH204" s="25">
        <f t="shared" si="74"/>
        <v>7.8084667788306302E-4</v>
      </c>
      <c r="AI204">
        <f t="shared" si="70"/>
        <v>-23.751668449131671</v>
      </c>
      <c r="AJ204">
        <f t="shared" si="71"/>
        <v>-1.1875834224565841E-4</v>
      </c>
      <c r="AK204">
        <f>$AJ$204</f>
        <v>-1.1875834224565841E-4</v>
      </c>
      <c r="AV204">
        <v>49476.585721873344</v>
      </c>
      <c r="AW204">
        <v>1.1249435610022849</v>
      </c>
      <c r="AX204">
        <v>93155.832599222398</v>
      </c>
      <c r="AY204">
        <v>1.2329009791824492</v>
      </c>
      <c r="AZ204">
        <v>-43679.246877349055</v>
      </c>
      <c r="BA204">
        <v>-0.10795741818016436</v>
      </c>
      <c r="BE204" s="111">
        <f t="shared" si="77"/>
        <v>63017.770378355141</v>
      </c>
      <c r="BF204" s="111">
        <f t="shared" si="78"/>
        <v>30134.265319022525</v>
      </c>
      <c r="BG204" s="111">
        <f t="shared" si="79"/>
        <v>32883.505059332616</v>
      </c>
      <c r="BH204">
        <f t="shared" si="81"/>
        <v>1</v>
      </c>
      <c r="BI204">
        <f t="shared" si="82"/>
        <v>0</v>
      </c>
      <c r="BJ204">
        <f t="shared" si="83"/>
        <v>1</v>
      </c>
    </row>
    <row r="205" spans="6:62" x14ac:dyDescent="0.3">
      <c r="F205" s="110">
        <f t="shared" si="75"/>
        <v>3.5192307692307692</v>
      </c>
      <c r="G205" s="6">
        <v>184</v>
      </c>
      <c r="H205" s="219">
        <f t="shared" si="72"/>
        <v>8.14021763306923E-2</v>
      </c>
      <c r="I205" s="2">
        <f t="array" ref="I205:K205">MMULT($I204:$K204,$K$4:$M$6)</f>
        <v>3.3692143877211915E-2</v>
      </c>
      <c r="J205" s="2">
        <v>4.7710032453480385E-2</v>
      </c>
      <c r="K205" s="2">
        <v>0.91859782366930698</v>
      </c>
      <c r="L205" s="79">
        <f t="shared" si="80"/>
        <v>0.90194270566802237</v>
      </c>
      <c r="M205" s="80">
        <f t="shared" si="58"/>
        <v>22.747224400334471</v>
      </c>
      <c r="N205" s="80">
        <f t="shared" si="59"/>
        <v>32.211390831100971</v>
      </c>
      <c r="O205" s="80">
        <f t="shared" si="60"/>
        <v>0</v>
      </c>
      <c r="P205" s="81">
        <f t="shared" si="61"/>
        <v>5.2010886987400467E-4</v>
      </c>
      <c r="Q205" s="81">
        <f t="shared" si="62"/>
        <v>5.7099776679682423E-4</v>
      </c>
      <c r="R205" s="81">
        <f t="shared" si="63"/>
        <v>0</v>
      </c>
      <c r="U205" s="110">
        <f t="shared" si="76"/>
        <v>3.5192307692307692</v>
      </c>
      <c r="V205" s="6">
        <v>184</v>
      </c>
      <c r="W205" s="2">
        <f t="array" ref="W205:Y205">MMULT($W204:$Y204,$W$4:$Y$6)</f>
        <v>3.846446582712363E-2</v>
      </c>
      <c r="X205" s="2">
        <v>0.10666723212812264</v>
      </c>
      <c r="Y205" s="2">
        <v>0.85486830204475361</v>
      </c>
      <c r="Z205" s="79">
        <v>0.90194270566802237</v>
      </c>
      <c r="AA205" s="80">
        <f t="shared" si="64"/>
        <v>41.377342367366282</v>
      </c>
      <c r="AB205" s="80">
        <f t="shared" si="65"/>
        <v>114.74503774422264</v>
      </c>
      <c r="AC205" s="80">
        <f t="shared" si="66"/>
        <v>0</v>
      </c>
      <c r="AD205" s="81">
        <f t="shared" si="67"/>
        <v>5.9377966343019339E-4</v>
      </c>
      <c r="AE205" s="81">
        <f t="shared" si="68"/>
        <v>1.2766025970521726E-3</v>
      </c>
      <c r="AF205" s="81">
        <f t="shared" si="69"/>
        <v>0</v>
      </c>
      <c r="AG205" s="25">
        <f t="shared" si="73"/>
        <v>101.16376488015349</v>
      </c>
      <c r="AH205" s="25">
        <f t="shared" si="74"/>
        <v>7.7927562381153699E-4</v>
      </c>
      <c r="AI205">
        <f t="shared" si="70"/>
        <v>-23.236202498999788</v>
      </c>
      <c r="AJ205">
        <f t="shared" si="71"/>
        <v>-1.1618101249499899E-4</v>
      </c>
      <c r="AK205">
        <f>$AJ$205</f>
        <v>-1.1618101249499899E-4</v>
      </c>
      <c r="AV205">
        <v>48425.08234735702</v>
      </c>
      <c r="AW205">
        <v>1.1242942788650223</v>
      </c>
      <c r="AX205">
        <v>76820.134422857707</v>
      </c>
      <c r="AY205">
        <v>1.2286177246312138</v>
      </c>
      <c r="AZ205">
        <v>-28395.052075500687</v>
      </c>
      <c r="BA205">
        <v>-0.10432344576619146</v>
      </c>
      <c r="BE205" s="111">
        <f t="shared" si="77"/>
        <v>64004.345539145215</v>
      </c>
      <c r="BF205" s="111">
        <f t="shared" si="78"/>
        <v>46041.638040263671</v>
      </c>
      <c r="BG205" s="111">
        <f t="shared" si="79"/>
        <v>17962.707498881544</v>
      </c>
      <c r="BH205">
        <f t="shared" si="81"/>
        <v>1</v>
      </c>
      <c r="BI205">
        <f t="shared" si="82"/>
        <v>0</v>
      </c>
      <c r="BJ205">
        <f t="shared" si="83"/>
        <v>1</v>
      </c>
    </row>
    <row r="206" spans="6:62" x14ac:dyDescent="0.3">
      <c r="F206" s="110">
        <f t="shared" si="75"/>
        <v>3.5384615384615383</v>
      </c>
      <c r="G206" s="6">
        <v>185</v>
      </c>
      <c r="H206" s="219">
        <f t="shared" si="72"/>
        <v>8.0050013543500442E-2</v>
      </c>
      <c r="I206" s="2">
        <f t="array" ref="I206:K206">MMULT($I205:$K205,$K$4:$M$6)</f>
        <v>3.3073667429689618E-2</v>
      </c>
      <c r="J206" s="2">
        <v>4.6976346113810824E-2</v>
      </c>
      <c r="K206" s="2">
        <v>0.91994998645649884</v>
      </c>
      <c r="L206" s="79">
        <f t="shared" si="80"/>
        <v>0.90194270566802237</v>
      </c>
      <c r="M206" s="80">
        <f t="shared" si="58"/>
        <v>22.329660513946497</v>
      </c>
      <c r="N206" s="80">
        <f t="shared" si="59"/>
        <v>31.716043076777396</v>
      </c>
      <c r="O206" s="80">
        <f t="shared" si="60"/>
        <v>0</v>
      </c>
      <c r="P206" s="81">
        <f t="shared" si="61"/>
        <v>5.105613893890338E-4</v>
      </c>
      <c r="Q206" s="81">
        <f t="shared" si="62"/>
        <v>5.6221694565843712E-4</v>
      </c>
      <c r="R206" s="81">
        <f t="shared" si="63"/>
        <v>0</v>
      </c>
      <c r="U206" s="110">
        <f t="shared" si="76"/>
        <v>3.5384615384615383</v>
      </c>
      <c r="V206" s="6">
        <v>185</v>
      </c>
      <c r="W206" s="2">
        <f t="array" ref="W206:Y206">MMULT($W205:$Y205,$W$4:$Y$6)</f>
        <v>3.7785727775286063E-2</v>
      </c>
      <c r="X206" s="2">
        <v>0.10587391171108065</v>
      </c>
      <c r="Y206" s="2">
        <v>0.85634036051363316</v>
      </c>
      <c r="Z206" s="79">
        <v>0.90194270566802237</v>
      </c>
      <c r="AA206" s="80">
        <f t="shared" si="64"/>
        <v>40.647204143820794</v>
      </c>
      <c r="AB206" s="80">
        <f t="shared" si="65"/>
        <v>113.89163994453655</v>
      </c>
      <c r="AC206" s="80">
        <f t="shared" si="66"/>
        <v>0</v>
      </c>
      <c r="AD206" s="81">
        <f t="shared" si="67"/>
        <v>5.8330191875570004E-4</v>
      </c>
      <c r="AE206" s="81">
        <f t="shared" si="68"/>
        <v>1.2671080701530978E-3</v>
      </c>
      <c r="AF206" s="81">
        <f t="shared" si="69"/>
        <v>0</v>
      </c>
      <c r="AG206" s="25">
        <f t="shared" si="73"/>
        <v>100.49314049763345</v>
      </c>
      <c r="AH206" s="25">
        <f t="shared" si="74"/>
        <v>7.7763165386132683E-4</v>
      </c>
      <c r="AI206">
        <f t="shared" si="70"/>
        <v>-22.729975111500764</v>
      </c>
      <c r="AJ206">
        <f t="shared" si="71"/>
        <v>-1.1364987555750384E-4</v>
      </c>
      <c r="AK206">
        <f>$AJ$206</f>
        <v>-1.1364987555750384E-4</v>
      </c>
      <c r="AV206">
        <v>48406.183392122774</v>
      </c>
      <c r="AW206">
        <v>1.1190456880026944</v>
      </c>
      <c r="AX206">
        <v>78939.281036458284</v>
      </c>
      <c r="AY206">
        <v>1.2252499998570174</v>
      </c>
      <c r="AZ206">
        <v>-30533.09764433551</v>
      </c>
      <c r="BA206">
        <v>-0.106204311854323</v>
      </c>
      <c r="BE206" s="111">
        <f t="shared" si="77"/>
        <v>63498.385408146663</v>
      </c>
      <c r="BF206" s="111">
        <f t="shared" si="78"/>
        <v>43585.718949243455</v>
      </c>
      <c r="BG206" s="111">
        <f t="shared" si="79"/>
        <v>19912.666458903208</v>
      </c>
      <c r="BH206">
        <f t="shared" si="81"/>
        <v>1</v>
      </c>
      <c r="BI206">
        <f t="shared" si="82"/>
        <v>0</v>
      </c>
      <c r="BJ206">
        <f t="shared" si="83"/>
        <v>1</v>
      </c>
    </row>
    <row r="207" spans="6:62" x14ac:dyDescent="0.3">
      <c r="F207" s="110">
        <f t="shared" si="75"/>
        <v>3.5576923076923075</v>
      </c>
      <c r="G207" s="6">
        <v>186</v>
      </c>
      <c r="H207" s="219">
        <f t="shared" si="72"/>
        <v>7.8719246027781076E-2</v>
      </c>
      <c r="I207" s="2">
        <f t="array" ref="I207:K207">MMULT($I206:$K206,$K$4:$M$6)</f>
        <v>3.2466544166385398E-2</v>
      </c>
      <c r="J207" s="2">
        <v>4.6252701861395677E-2</v>
      </c>
      <c r="K207" s="2">
        <v>0.9212807539722182</v>
      </c>
      <c r="L207" s="79">
        <f t="shared" si="80"/>
        <v>0.90194270566802237</v>
      </c>
      <c r="M207" s="80">
        <f t="shared" si="58"/>
        <v>21.919761720940773</v>
      </c>
      <c r="N207" s="80">
        <f t="shared" si="59"/>
        <v>31.227475229753775</v>
      </c>
      <c r="O207" s="80">
        <f t="shared" si="60"/>
        <v>0</v>
      </c>
      <c r="P207" s="81">
        <f t="shared" si="61"/>
        <v>5.0118916910224607E-4</v>
      </c>
      <c r="Q207" s="81">
        <f t="shared" si="62"/>
        <v>5.5355630908294757E-4</v>
      </c>
      <c r="R207" s="81">
        <f t="shared" si="63"/>
        <v>0</v>
      </c>
      <c r="U207" s="110">
        <f t="shared" si="76"/>
        <v>3.5576923076923075</v>
      </c>
      <c r="V207" s="6">
        <v>186</v>
      </c>
      <c r="W207" s="2">
        <f t="array" ref="W207:Y207">MMULT($W206:$Y206,$W$4:$Y$6)</f>
        <v>3.7118966630786371E-2</v>
      </c>
      <c r="X207" s="2">
        <v>0.10508388335306161</v>
      </c>
      <c r="Y207" s="2">
        <v>0.85779715001615187</v>
      </c>
      <c r="Z207" s="79">
        <v>0.90194270566802237</v>
      </c>
      <c r="AA207" s="80">
        <f t="shared" si="64"/>
        <v>39.929949827142721</v>
      </c>
      <c r="AB207" s="80">
        <f t="shared" si="65"/>
        <v>113.04178350829739</v>
      </c>
      <c r="AC207" s="80">
        <f t="shared" si="66"/>
        <v>0</v>
      </c>
      <c r="AD207" s="81">
        <f t="shared" si="67"/>
        <v>5.7300906275326003E-4</v>
      </c>
      <c r="AE207" s="81">
        <f t="shared" si="68"/>
        <v>1.2576529428992044E-3</v>
      </c>
      <c r="AF207" s="81">
        <f t="shared" si="69"/>
        <v>0</v>
      </c>
      <c r="AG207" s="25">
        <f t="shared" si="73"/>
        <v>99.824496384745544</v>
      </c>
      <c r="AH207" s="25">
        <f t="shared" si="74"/>
        <v>7.7591652746727079E-4</v>
      </c>
      <c r="AI207">
        <f t="shared" si="70"/>
        <v>-22.232843638018466</v>
      </c>
      <c r="AJ207">
        <f t="shared" si="71"/>
        <v>-1.1116421819009237E-4</v>
      </c>
      <c r="AK207">
        <f>$AJ$207</f>
        <v>-1.1116421819009237E-4</v>
      </c>
      <c r="AV207">
        <v>49921.49303905361</v>
      </c>
      <c r="AW207">
        <v>1.1035106306233295</v>
      </c>
      <c r="AX207">
        <v>83396.097227026024</v>
      </c>
      <c r="AY207">
        <v>1.2040260810912453</v>
      </c>
      <c r="AZ207">
        <v>-33474.604187972414</v>
      </c>
      <c r="BA207">
        <v>-0.10051545046791577</v>
      </c>
      <c r="BE207" s="111">
        <f t="shared" si="77"/>
        <v>60429.570023279339</v>
      </c>
      <c r="BF207" s="111">
        <f t="shared" si="78"/>
        <v>37006.510882098504</v>
      </c>
      <c r="BG207" s="111">
        <f t="shared" si="79"/>
        <v>23423.059141180838</v>
      </c>
      <c r="BH207">
        <f t="shared" si="81"/>
        <v>1</v>
      </c>
      <c r="BI207">
        <f t="shared" si="82"/>
        <v>0</v>
      </c>
      <c r="BJ207">
        <f t="shared" si="83"/>
        <v>1</v>
      </c>
    </row>
    <row r="208" spans="6:62" x14ac:dyDescent="0.3">
      <c r="F208" s="110">
        <f t="shared" si="75"/>
        <v>3.5769230769230771</v>
      </c>
      <c r="G208" s="6">
        <v>187</v>
      </c>
      <c r="H208" s="219">
        <f t="shared" si="72"/>
        <v>7.7409563628592581E-2</v>
      </c>
      <c r="I208" s="2">
        <f t="array" ref="I208:K208">MMULT($I207:$K207,$K$4:$M$6)</f>
        <v>3.1870565680346317E-2</v>
      </c>
      <c r="J208" s="2">
        <v>4.5538997948246257E-2</v>
      </c>
      <c r="K208" s="2">
        <v>0.9225904363714067</v>
      </c>
      <c r="L208" s="79">
        <f t="shared" si="80"/>
        <v>0.90194270566802237</v>
      </c>
      <c r="M208" s="80">
        <f t="shared" si="58"/>
        <v>21.51738731552717</v>
      </c>
      <c r="N208" s="80">
        <f t="shared" si="59"/>
        <v>30.745618594955673</v>
      </c>
      <c r="O208" s="80">
        <f t="shared" si="60"/>
        <v>0</v>
      </c>
      <c r="P208" s="81">
        <f t="shared" si="61"/>
        <v>4.9198899181543757E-4</v>
      </c>
      <c r="Q208" s="81">
        <f t="shared" si="62"/>
        <v>5.450146393416865E-4</v>
      </c>
      <c r="R208" s="81">
        <f t="shared" si="63"/>
        <v>0</v>
      </c>
      <c r="U208" s="110">
        <f t="shared" si="76"/>
        <v>3.5769230769230771</v>
      </c>
      <c r="V208" s="6">
        <v>187</v>
      </c>
      <c r="W208" s="2">
        <f t="array" ref="W208:Y208">MMULT($W207:$Y207,$W$4:$Y$6)</f>
        <v>3.6463971050958568E-2</v>
      </c>
      <c r="X208" s="2">
        <v>0.10429719423715045</v>
      </c>
      <c r="Y208" s="2">
        <v>0.85923883471189078</v>
      </c>
      <c r="Z208" s="79">
        <v>0.90194270566802237</v>
      </c>
      <c r="AA208" s="80">
        <f t="shared" si="64"/>
        <v>39.225352069891784</v>
      </c>
      <c r="AB208" s="80">
        <f t="shared" si="65"/>
        <v>112.19551919171919</v>
      </c>
      <c r="AC208" s="80">
        <f t="shared" si="66"/>
        <v>0</v>
      </c>
      <c r="AD208" s="81">
        <f t="shared" si="67"/>
        <v>5.6289783290578441E-4</v>
      </c>
      <c r="AE208" s="81">
        <f t="shared" si="68"/>
        <v>1.2482377799817061E-3</v>
      </c>
      <c r="AF208" s="81">
        <f t="shared" si="69"/>
        <v>0</v>
      </c>
      <c r="AG208" s="25">
        <f t="shared" si="73"/>
        <v>99.157865351128109</v>
      </c>
      <c r="AH208" s="25">
        <f t="shared" si="74"/>
        <v>7.7413198173036644E-4</v>
      </c>
      <c r="AI208">
        <f t="shared" si="70"/>
        <v>-21.744667178091461</v>
      </c>
      <c r="AJ208">
        <f t="shared" si="71"/>
        <v>-1.0872333589045729E-4</v>
      </c>
      <c r="AK208">
        <f>$AJ$208</f>
        <v>-1.0872333589045729E-4</v>
      </c>
      <c r="AV208">
        <v>55823.115746821728</v>
      </c>
      <c r="AW208">
        <v>1.0220907879057195</v>
      </c>
      <c r="AX208">
        <v>82700.193158796785</v>
      </c>
      <c r="AY208">
        <v>1.1227498422494722</v>
      </c>
      <c r="AZ208">
        <v>-26877.077411975057</v>
      </c>
      <c r="BA208">
        <v>-0.10065905434375266</v>
      </c>
      <c r="BE208" s="111">
        <f t="shared" si="77"/>
        <v>46385.96304375022</v>
      </c>
      <c r="BF208" s="111">
        <f t="shared" si="78"/>
        <v>29574.791066150428</v>
      </c>
      <c r="BG208" s="111">
        <f t="shared" si="79"/>
        <v>16811.171977599792</v>
      </c>
      <c r="BH208">
        <f t="shared" si="81"/>
        <v>1</v>
      </c>
      <c r="BI208">
        <f t="shared" si="82"/>
        <v>0</v>
      </c>
      <c r="BJ208">
        <f t="shared" si="83"/>
        <v>1</v>
      </c>
    </row>
    <row r="209" spans="6:62" x14ac:dyDescent="0.3">
      <c r="F209" s="110">
        <f t="shared" si="75"/>
        <v>3.5961538461538463</v>
      </c>
      <c r="G209" s="6">
        <v>188</v>
      </c>
      <c r="H209" s="219">
        <f t="shared" si="72"/>
        <v>7.6120659893337772E-2</v>
      </c>
      <c r="I209" s="2">
        <f t="array" ref="I209:K209">MMULT($I208:$K208,$K$4:$M$6)</f>
        <v>3.128552739028255E-2</v>
      </c>
      <c r="J209" s="2">
        <v>4.4835132503055215E-2</v>
      </c>
      <c r="K209" s="2">
        <v>0.92387934010666151</v>
      </c>
      <c r="L209" s="79">
        <f t="shared" si="80"/>
        <v>0.90194270566802237</v>
      </c>
      <c r="M209" s="80">
        <f t="shared" si="58"/>
        <v>21.122399174809015</v>
      </c>
      <c r="N209" s="80">
        <f t="shared" si="59"/>
        <v>30.270404394050185</v>
      </c>
      <c r="O209" s="80">
        <f t="shared" si="60"/>
        <v>0</v>
      </c>
      <c r="P209" s="81">
        <f t="shared" si="61"/>
        <v>4.8295769938753449E-4</v>
      </c>
      <c r="Q209" s="81">
        <f t="shared" si="62"/>
        <v>5.3659071723009691E-4</v>
      </c>
      <c r="R209" s="81">
        <f t="shared" si="63"/>
        <v>0</v>
      </c>
      <c r="U209" s="110">
        <f t="shared" si="76"/>
        <v>3.5961538461538463</v>
      </c>
      <c r="V209" s="6">
        <v>188</v>
      </c>
      <c r="W209" s="2">
        <f t="array" ref="W209:Y209">MMULT($W208:$Y208,$W$4:$Y$6)</f>
        <v>3.582053342245687E-2</v>
      </c>
      <c r="X209" s="2">
        <v>0.10351388967873637</v>
      </c>
      <c r="Y209" s="2">
        <v>0.86066557689880652</v>
      </c>
      <c r="Z209" s="79">
        <v>0.90194270566802237</v>
      </c>
      <c r="AA209" s="80">
        <f t="shared" si="64"/>
        <v>38.533187536365702</v>
      </c>
      <c r="AB209" s="80">
        <f t="shared" si="65"/>
        <v>111.3528957418814</v>
      </c>
      <c r="AC209" s="80">
        <f t="shared" si="66"/>
        <v>0</v>
      </c>
      <c r="AD209" s="81">
        <f t="shared" si="67"/>
        <v>5.5296502426605942E-4</v>
      </c>
      <c r="AE209" s="81">
        <f t="shared" si="68"/>
        <v>1.2388631237390739E-3</v>
      </c>
      <c r="AF209" s="81">
        <f t="shared" si="69"/>
        <v>0</v>
      </c>
      <c r="AG209" s="25">
        <f t="shared" si="73"/>
        <v>98.493279709387906</v>
      </c>
      <c r="AH209" s="25">
        <f t="shared" si="74"/>
        <v>7.7227973138750206E-4</v>
      </c>
      <c r="AI209">
        <f t="shared" si="70"/>
        <v>-21.265306570637705</v>
      </c>
      <c r="AJ209">
        <f t="shared" si="71"/>
        <v>-1.0632653285318845E-4</v>
      </c>
      <c r="AK209">
        <f>$AJ$209</f>
        <v>-1.0632653285318845E-4</v>
      </c>
      <c r="AV209">
        <v>49251.226412181037</v>
      </c>
      <c r="AW209">
        <v>1.0341238163423729</v>
      </c>
      <c r="AX209">
        <v>86893.059307277144</v>
      </c>
      <c r="AY209">
        <v>1.1285722455435285</v>
      </c>
      <c r="AZ209">
        <v>-37641.832895096108</v>
      </c>
      <c r="BA209">
        <v>-9.4448429201155593E-2</v>
      </c>
      <c r="BE209" s="111">
        <f t="shared" si="77"/>
        <v>54161.155222056252</v>
      </c>
      <c r="BF209" s="111">
        <f t="shared" si="78"/>
        <v>25964.165247075711</v>
      </c>
      <c r="BG209" s="111">
        <f t="shared" si="79"/>
        <v>28196.989974980548</v>
      </c>
      <c r="BH209">
        <f t="shared" si="81"/>
        <v>1</v>
      </c>
      <c r="BI209">
        <f t="shared" si="82"/>
        <v>0</v>
      </c>
      <c r="BJ209">
        <f t="shared" si="83"/>
        <v>1</v>
      </c>
    </row>
    <row r="210" spans="6:62" x14ac:dyDescent="0.3">
      <c r="F210" s="110">
        <f t="shared" si="75"/>
        <v>3.6153846153846154</v>
      </c>
      <c r="G210" s="6">
        <v>189</v>
      </c>
      <c r="H210" s="219">
        <f t="shared" si="72"/>
        <v>7.4852232051800971E-2</v>
      </c>
      <c r="I210" s="2">
        <f t="array" ref="I210:K210">MMULT($I209:$K209,$K$4:$M$6)</f>
        <v>3.0711228470340843E-2</v>
      </c>
      <c r="J210" s="2">
        <v>4.4141003581460121E-2</v>
      </c>
      <c r="K210" s="2">
        <v>0.92514776794819831</v>
      </c>
      <c r="L210" s="79">
        <f t="shared" si="80"/>
        <v>0.90194270566802237</v>
      </c>
      <c r="M210" s="80">
        <f t="shared" si="58"/>
        <v>20.734661711369668</v>
      </c>
      <c r="N210" s="80">
        <f t="shared" si="59"/>
        <v>29.801763799381316</v>
      </c>
      <c r="O210" s="80">
        <f t="shared" si="60"/>
        <v>0</v>
      </c>
      <c r="P210" s="81">
        <f t="shared" si="61"/>
        <v>4.7409219165049887E-4</v>
      </c>
      <c r="Q210" s="81">
        <f t="shared" si="62"/>
        <v>5.2828332266929151E-4</v>
      </c>
      <c r="R210" s="81">
        <f t="shared" si="63"/>
        <v>0</v>
      </c>
      <c r="U210" s="110">
        <f t="shared" si="76"/>
        <v>3.6153846153846154</v>
      </c>
      <c r="V210" s="6">
        <v>189</v>
      </c>
      <c r="W210" s="2">
        <f t="array" ref="W210:Y210">MMULT($W209:$Y209,$W$4:$Y$6)</f>
        <v>3.5188449795448683E-2</v>
      </c>
      <c r="X210" s="2">
        <v>0.10273401316864761</v>
      </c>
      <c r="Y210" s="2">
        <v>0.86207753703590351</v>
      </c>
      <c r="Z210" s="79">
        <v>0.90194270566802237</v>
      </c>
      <c r="AA210" s="80">
        <f t="shared" si="64"/>
        <v>37.85323683180966</v>
      </c>
      <c r="AB210" s="80">
        <f t="shared" si="65"/>
        <v>110.51395994313037</v>
      </c>
      <c r="AC210" s="80">
        <f t="shared" si="66"/>
        <v>0</v>
      </c>
      <c r="AD210" s="81">
        <f t="shared" si="67"/>
        <v>5.4320748844087724E-4</v>
      </c>
      <c r="AE210" s="81">
        <f t="shared" si="68"/>
        <v>1.2295294946732757E-3</v>
      </c>
      <c r="AF210" s="81">
        <f t="shared" si="69"/>
        <v>0</v>
      </c>
      <c r="AG210" s="25">
        <f t="shared" si="73"/>
        <v>97.830771264189039</v>
      </c>
      <c r="AH210" s="25">
        <f t="shared" si="74"/>
        <v>7.7036146879436271E-4</v>
      </c>
      <c r="AI210">
        <f t="shared" si="70"/>
        <v>-20.794624384752765</v>
      </c>
      <c r="AJ210">
        <f t="shared" si="71"/>
        <v>-1.0397312192376388E-4</v>
      </c>
      <c r="AK210">
        <f>$AJ$210</f>
        <v>-1.0397312192376388E-4</v>
      </c>
      <c r="AV210">
        <v>79875.088512136601</v>
      </c>
      <c r="AW210">
        <v>1.1050472535213571</v>
      </c>
      <c r="AX210">
        <v>86563.981909267779</v>
      </c>
      <c r="AY210">
        <v>1.2137305975294592</v>
      </c>
      <c r="AZ210">
        <v>-6688.8933971311781</v>
      </c>
      <c r="BA210">
        <v>-0.10868334400810209</v>
      </c>
      <c r="BE210" s="111">
        <f t="shared" si="77"/>
        <v>30629.636839999119</v>
      </c>
      <c r="BF210" s="111">
        <f t="shared" si="78"/>
        <v>34809.07784367814</v>
      </c>
      <c r="BG210" s="111">
        <f t="shared" si="79"/>
        <v>-4179.4410036790305</v>
      </c>
      <c r="BH210">
        <f t="shared" si="81"/>
        <v>0</v>
      </c>
      <c r="BI210">
        <f t="shared" si="82"/>
        <v>1</v>
      </c>
      <c r="BJ210">
        <f t="shared" si="83"/>
        <v>0</v>
      </c>
    </row>
    <row r="211" spans="6:62" x14ac:dyDescent="0.3">
      <c r="F211" s="110">
        <f t="shared" si="75"/>
        <v>3.6346153846153846</v>
      </c>
      <c r="G211" s="6">
        <v>190</v>
      </c>
      <c r="H211" s="219">
        <f t="shared" si="72"/>
        <v>7.3603980995394308E-2</v>
      </c>
      <c r="I211" s="2">
        <f t="array" ref="I211:K211">MMULT($I210:$K210,$K$4:$M$6)</f>
        <v>3.0147471781167112E-2</v>
      </c>
      <c r="J211" s="2">
        <v>4.3456509214227189E-2</v>
      </c>
      <c r="K211" s="2">
        <v>0.926396019004605</v>
      </c>
      <c r="L211" s="79">
        <f t="shared" si="80"/>
        <v>0.90194270566802237</v>
      </c>
      <c r="M211" s="80">
        <f t="shared" si="58"/>
        <v>20.354041826729496</v>
      </c>
      <c r="N211" s="80">
        <f t="shared" si="59"/>
        <v>29.339627966501187</v>
      </c>
      <c r="O211" s="80">
        <f t="shared" si="60"/>
        <v>0</v>
      </c>
      <c r="P211" s="81">
        <f t="shared" si="61"/>
        <v>4.6538942534513533E-4</v>
      </c>
      <c r="Q211" s="81">
        <f t="shared" si="62"/>
        <v>5.2009123528272134E-4</v>
      </c>
      <c r="R211" s="81">
        <f t="shared" si="63"/>
        <v>0</v>
      </c>
      <c r="U211" s="110">
        <f t="shared" si="76"/>
        <v>3.6346153846153846</v>
      </c>
      <c r="V211" s="6">
        <v>190</v>
      </c>
      <c r="W211" s="2">
        <f t="array" ref="W211:Y211">MMULT($W210:$Y210,$W$4:$Y$6)</f>
        <v>3.4567519818968807E-2</v>
      </c>
      <c r="X211" s="2">
        <v>0.10195760641542506</v>
      </c>
      <c r="Y211" s="2">
        <v>0.86347487376560594</v>
      </c>
      <c r="Z211" s="79">
        <v>0.90194270566802237</v>
      </c>
      <c r="AA211" s="80">
        <f t="shared" si="64"/>
        <v>37.185284432874973</v>
      </c>
      <c r="AB211" s="80">
        <f t="shared" si="65"/>
        <v>109.67875666255418</v>
      </c>
      <c r="AC211" s="80">
        <f t="shared" si="66"/>
        <v>0</v>
      </c>
      <c r="AD211" s="81">
        <f t="shared" si="67"/>
        <v>5.3362213259309241E-4</v>
      </c>
      <c r="AE211" s="81">
        <f t="shared" si="68"/>
        <v>1.2202373919557117E-3</v>
      </c>
      <c r="AF211" s="81">
        <f t="shared" si="69"/>
        <v>0</v>
      </c>
      <c r="AG211" s="25">
        <f t="shared" si="73"/>
        <v>97.170371302198461</v>
      </c>
      <c r="AH211" s="25">
        <f t="shared" si="74"/>
        <v>7.6837886392094748E-4</v>
      </c>
      <c r="AI211">
        <f t="shared" si="70"/>
        <v>-20.332484910103716</v>
      </c>
      <c r="AJ211">
        <f t="shared" si="71"/>
        <v>-1.0166242455051858E-4</v>
      </c>
      <c r="AK211">
        <f>$AJ$211</f>
        <v>-1.0166242455051858E-4</v>
      </c>
      <c r="AV211">
        <v>55493.471502510314</v>
      </c>
      <c r="AW211">
        <v>1.0755766578958481</v>
      </c>
      <c r="AX211">
        <v>79381.030479577108</v>
      </c>
      <c r="AY211">
        <v>1.1818500453462826</v>
      </c>
      <c r="AZ211">
        <v>-23887.558977066794</v>
      </c>
      <c r="BA211">
        <v>-0.10627338745043446</v>
      </c>
      <c r="BE211" s="111">
        <f t="shared" si="77"/>
        <v>52064.19428707449</v>
      </c>
      <c r="BF211" s="111">
        <f t="shared" si="78"/>
        <v>38803.974055051149</v>
      </c>
      <c r="BG211" s="111">
        <f t="shared" si="79"/>
        <v>13260.220232023348</v>
      </c>
      <c r="BH211">
        <f t="shared" si="81"/>
        <v>1</v>
      </c>
      <c r="BI211">
        <f t="shared" si="82"/>
        <v>0</v>
      </c>
      <c r="BJ211">
        <f t="shared" si="83"/>
        <v>1</v>
      </c>
    </row>
    <row r="212" spans="6:62" x14ac:dyDescent="0.3">
      <c r="F212" s="110">
        <f t="shared" si="75"/>
        <v>3.6538461538461537</v>
      </c>
      <c r="G212" s="6">
        <v>191</v>
      </c>
      <c r="H212" s="219">
        <f t="shared" si="72"/>
        <v>7.2375611255655753E-2</v>
      </c>
      <c r="I212" s="2">
        <f t="array" ref="I212:K212">MMULT($I211:$K211,$K$4:$M$6)</f>
        <v>2.9594063802234494E-2</v>
      </c>
      <c r="J212" s="2">
        <v>4.2781547453421255E-2</v>
      </c>
      <c r="K212" s="2">
        <v>0.9276243887443435</v>
      </c>
      <c r="L212" s="79">
        <f t="shared" si="80"/>
        <v>0.90194270566802237</v>
      </c>
      <c r="M212" s="80">
        <f t="shared" si="58"/>
        <v>19.980408865657221</v>
      </c>
      <c r="N212" s="80">
        <f t="shared" si="59"/>
        <v>28.883928065341681</v>
      </c>
      <c r="O212" s="80">
        <f t="shared" si="60"/>
        <v>0</v>
      </c>
      <c r="P212" s="81">
        <f t="shared" si="61"/>
        <v>4.5684641307643304E-4</v>
      </c>
      <c r="Q212" s="81">
        <f t="shared" si="62"/>
        <v>5.1201323494874077E-4</v>
      </c>
      <c r="R212" s="81">
        <f t="shared" si="63"/>
        <v>0</v>
      </c>
      <c r="U212" s="110">
        <f t="shared" si="76"/>
        <v>3.6538461538461537</v>
      </c>
      <c r="V212" s="6">
        <v>191</v>
      </c>
      <c r="W212" s="2">
        <f t="array" ref="W212:Y212">MMULT($W211:$Y211,$W$4:$Y$6)</f>
        <v>3.3957546677414387E-2</v>
      </c>
      <c r="X212" s="2">
        <v>0.10118470938675078</v>
      </c>
      <c r="Y212" s="2">
        <v>0.86485774393583459</v>
      </c>
      <c r="Z212" s="79">
        <v>0.90194270566802237</v>
      </c>
      <c r="AA212" s="80">
        <f t="shared" si="64"/>
        <v>36.529118619304839</v>
      </c>
      <c r="AB212" s="80">
        <f t="shared" si="65"/>
        <v>108.84732889454853</v>
      </c>
      <c r="AC212" s="80">
        <f t="shared" si="66"/>
        <v>0</v>
      </c>
      <c r="AD212" s="81">
        <f t="shared" si="67"/>
        <v>5.2420591846128871E-4</v>
      </c>
      <c r="AE212" s="81">
        <f t="shared" si="68"/>
        <v>1.2109872939230343E-3</v>
      </c>
      <c r="AF212" s="81">
        <f t="shared" si="69"/>
        <v>0</v>
      </c>
      <c r="AG212" s="25">
        <f t="shared" si="73"/>
        <v>96.512110582854447</v>
      </c>
      <c r="AH212" s="25">
        <f t="shared" si="74"/>
        <v>7.6633356435914938E-4</v>
      </c>
      <c r="AI212">
        <f t="shared" si="70"/>
        <v>-19.878754146939514</v>
      </c>
      <c r="AJ212">
        <f t="shared" si="71"/>
        <v>-9.9393770734697556E-5</v>
      </c>
      <c r="AK212">
        <f>$AJ$212</f>
        <v>-9.9393770734697556E-5</v>
      </c>
      <c r="AV212">
        <v>71231.292726046682</v>
      </c>
      <c r="AW212">
        <v>1.1221083600847706</v>
      </c>
      <c r="AX212">
        <v>82921.310596827534</v>
      </c>
      <c r="AY212">
        <v>1.2241102422353518</v>
      </c>
      <c r="AZ212">
        <v>-11690.017870780852</v>
      </c>
      <c r="BA212">
        <v>-0.10200188215058126</v>
      </c>
      <c r="BE212" s="111">
        <f t="shared" si="77"/>
        <v>40979.543282430372</v>
      </c>
      <c r="BF212" s="111">
        <f t="shared" si="78"/>
        <v>39489.713626707642</v>
      </c>
      <c r="BG212" s="111">
        <f t="shared" si="79"/>
        <v>1489.8296557227259</v>
      </c>
      <c r="BH212">
        <f t="shared" si="81"/>
        <v>1</v>
      </c>
      <c r="BI212">
        <f t="shared" si="82"/>
        <v>0</v>
      </c>
      <c r="BJ212">
        <f t="shared" si="83"/>
        <v>1</v>
      </c>
    </row>
    <row r="213" spans="6:62" x14ac:dyDescent="0.3">
      <c r="F213" s="110">
        <f t="shared" si="75"/>
        <v>3.6730769230769229</v>
      </c>
      <c r="G213" s="6">
        <v>192</v>
      </c>
      <c r="H213" s="219">
        <f t="shared" si="72"/>
        <v>7.1166830982039853E-2</v>
      </c>
      <c r="I213" s="2">
        <f t="array" ref="I213:K213">MMULT($I212:$K212,$K$4:$M$6)</f>
        <v>2.905081456541363E-2</v>
      </c>
      <c r="J213" s="2">
        <v>4.2116016416626226E-2</v>
      </c>
      <c r="K213" s="2">
        <v>0.92883316901795943</v>
      </c>
      <c r="L213" s="79">
        <f t="shared" si="80"/>
        <v>0.90194270566802237</v>
      </c>
      <c r="M213" s="80">
        <f t="shared" si="58"/>
        <v>19.613634571319938</v>
      </c>
      <c r="N213" s="80">
        <f t="shared" si="59"/>
        <v>28.434595310069813</v>
      </c>
      <c r="O213" s="80">
        <f t="shared" si="60"/>
        <v>0</v>
      </c>
      <c r="P213" s="81">
        <f t="shared" si="61"/>
        <v>4.484602222880838E-4</v>
      </c>
      <c r="Q213" s="81">
        <f t="shared" si="62"/>
        <v>5.0404810232984208E-4</v>
      </c>
      <c r="R213" s="81">
        <f t="shared" si="63"/>
        <v>0</v>
      </c>
      <c r="U213" s="110">
        <f t="shared" si="76"/>
        <v>3.6730769230769229</v>
      </c>
      <c r="V213" s="6">
        <v>192</v>
      </c>
      <c r="W213" s="2">
        <f t="array" ref="W213:Y213">MMULT($W212:$Y212,$W$4:$Y$6)</f>
        <v>3.3358337028160434E-2</v>
      </c>
      <c r="X213" s="2">
        <v>0.1004153603500474</v>
      </c>
      <c r="Y213" s="2">
        <v>0.8662263026217919</v>
      </c>
      <c r="Z213" s="79">
        <v>0.90194270566802237</v>
      </c>
      <c r="AA213" s="80">
        <f t="shared" si="64"/>
        <v>35.884531406825552</v>
      </c>
      <c r="AB213" s="80">
        <f t="shared" si="65"/>
        <v>108.01971780449065</v>
      </c>
      <c r="AC213" s="80">
        <f t="shared" si="66"/>
        <v>0</v>
      </c>
      <c r="AD213" s="81">
        <f t="shared" si="67"/>
        <v>5.1495586139674364E-4</v>
      </c>
      <c r="AE213" s="81">
        <f t="shared" si="68"/>
        <v>1.2017796585630449E-3</v>
      </c>
      <c r="AF213" s="81">
        <f t="shared" si="69"/>
        <v>0</v>
      </c>
      <c r="AG213" s="25">
        <f t="shared" si="73"/>
        <v>95.856019329926454</v>
      </c>
      <c r="AH213" s="25">
        <f t="shared" si="74"/>
        <v>7.642271953418625E-4</v>
      </c>
      <c r="AI213">
        <f t="shared" si="70"/>
        <v>-19.433299795740197</v>
      </c>
      <c r="AJ213">
        <f t="shared" si="71"/>
        <v>-9.7166498978701007E-5</v>
      </c>
      <c r="AK213">
        <f>$AJ$213</f>
        <v>-9.7166498978701007E-5</v>
      </c>
      <c r="AV213">
        <v>49026.153070128217</v>
      </c>
      <c r="AW213">
        <v>1.1219131899735968</v>
      </c>
      <c r="AX213">
        <v>77828.747889846563</v>
      </c>
      <c r="AY213">
        <v>1.2238999791899972</v>
      </c>
      <c r="AZ213">
        <v>-28802.594819718346</v>
      </c>
      <c r="BA213">
        <v>-0.10198678921640036</v>
      </c>
      <c r="BE213" s="111">
        <f t="shared" si="77"/>
        <v>63165.165927231457</v>
      </c>
      <c r="BF213" s="111">
        <f t="shared" si="78"/>
        <v>44561.250029153147</v>
      </c>
      <c r="BG213" s="111">
        <f t="shared" si="79"/>
        <v>18603.91589807831</v>
      </c>
      <c r="BH213">
        <f t="shared" si="81"/>
        <v>1</v>
      </c>
      <c r="BI213">
        <f t="shared" si="82"/>
        <v>0</v>
      </c>
      <c r="BJ213">
        <f t="shared" si="83"/>
        <v>1</v>
      </c>
    </row>
    <row r="214" spans="6:62" x14ac:dyDescent="0.3">
      <c r="F214" s="110">
        <f t="shared" si="75"/>
        <v>3.6923076923076925</v>
      </c>
      <c r="G214" s="6">
        <v>193</v>
      </c>
      <c r="H214" s="219">
        <f t="shared" si="72"/>
        <v>6.997735191904067E-2</v>
      </c>
      <c r="I214" s="2">
        <f t="array" ref="I214:K214">MMULT($I213:$K213,$K$4:$M$6)</f>
        <v>2.8517537589762394E-2</v>
      </c>
      <c r="J214" s="2">
        <v>4.1459814329278276E-2</v>
      </c>
      <c r="K214" s="2">
        <v>0.93002264808095858</v>
      </c>
      <c r="L214" s="79">
        <f t="shared" si="80"/>
        <v>0.90194270566802237</v>
      </c>
      <c r="M214" s="80">
        <f t="shared" ref="M214:M277" si="84">c_ffs_IC*I214*L214</f>
        <v>19.253593041256455</v>
      </c>
      <c r="N214" s="80">
        <f t="shared" ref="N214:N282" si="85">c_pd_IC*J214*L214</f>
        <v>27.991560987668983</v>
      </c>
      <c r="O214" s="80">
        <f t="shared" ref="O214:O282" si="86">c_dead_IC*K214*L214</f>
        <v>0</v>
      </c>
      <c r="P214" s="81">
        <f t="shared" ref="P214:P282" si="87">u_ffs*I214*L214</f>
        <v>4.4022797425582398E-4</v>
      </c>
      <c r="Q214" s="81">
        <f t="shared" ref="Q214:Q282" si="88">u_pd*J214*L214</f>
        <v>4.9619461937930255E-4</v>
      </c>
      <c r="R214" s="81">
        <f t="shared" ref="R214:R282" si="89">u_dead*K214*L214</f>
        <v>0</v>
      </c>
      <c r="U214" s="110">
        <f t="shared" si="76"/>
        <v>3.6923076923076925</v>
      </c>
      <c r="V214" s="6">
        <v>193</v>
      </c>
      <c r="W214" s="2">
        <f t="array" ref="W214:Y214">MMULT($W213:$Y213,$W$4:$Y$6)</f>
        <v>3.276970094027621E-2</v>
      </c>
      <c r="X214" s="2">
        <v>9.9649595912263925E-2</v>
      </c>
      <c r="Y214" s="2">
        <v>0.86758070314745961</v>
      </c>
      <c r="Z214" s="79">
        <v>0.90194270566802237</v>
      </c>
      <c r="AA214" s="80">
        <f t="shared" ref="AA214:AA277" si="90">c_ffs_CC*W214*Z214</f>
        <v>35.251318481221958</v>
      </c>
      <c r="AB214" s="80">
        <f t="shared" ref="AB214:AB282" si="91">c_pd_CC*X214*Z214</f>
        <v>107.19596277153819</v>
      </c>
      <c r="AC214" s="80">
        <f t="shared" ref="AC214:AC282" si="92">u_dead*Y214*Z214</f>
        <v>0</v>
      </c>
      <c r="AD214" s="81">
        <f t="shared" ref="AD214:AD282" si="93">u_ffs*W214*Z214</f>
        <v>5.0586902941738752E-4</v>
      </c>
      <c r="AE214" s="81">
        <f t="shared" ref="AE214:AE282" si="94">u_pd*X214*Z214</f>
        <v>1.1926149239908531E-3</v>
      </c>
      <c r="AF214" s="81">
        <f t="shared" ref="AF214:AF282" si="95">u_dead*Y214*Z214</f>
        <v>0</v>
      </c>
      <c r="AG214" s="25">
        <f t="shared" si="73"/>
        <v>95.202127223834708</v>
      </c>
      <c r="AH214" s="25">
        <f t="shared" si="74"/>
        <v>7.6206135977311404E-4</v>
      </c>
      <c r="AI214">
        <f t="shared" ref="AI214:AI277" si="96">(AH214*lambda)-AG214</f>
        <v>-18.995991246523303</v>
      </c>
      <c r="AJ214">
        <f t="shared" ref="AJ214:AJ282" si="97">(SUM(AD214:AF214)-SUM(P214:R214)-((SUM(AA214:AC214)-SUM(M214:O214))/lambda))*0.5</f>
        <v>-9.4979956232616499E-5</v>
      </c>
      <c r="AK214">
        <f>$AJ$214</f>
        <v>-9.4979956232616499E-5</v>
      </c>
      <c r="AV214">
        <v>63505.678771986117</v>
      </c>
      <c r="AW214">
        <v>1.0901225949319033</v>
      </c>
      <c r="AX214">
        <v>76687.491009483201</v>
      </c>
      <c r="AY214">
        <v>1.1935254997610512</v>
      </c>
      <c r="AZ214">
        <v>-13181.812237497084</v>
      </c>
      <c r="BA214">
        <v>-0.10340290482914782</v>
      </c>
      <c r="BE214" s="111">
        <f t="shared" si="77"/>
        <v>45506.580721204213</v>
      </c>
      <c r="BF214" s="111">
        <f t="shared" si="78"/>
        <v>42665.058966621917</v>
      </c>
      <c r="BG214" s="111">
        <f t="shared" si="79"/>
        <v>2841.5217545823016</v>
      </c>
      <c r="BH214">
        <f t="shared" si="81"/>
        <v>1</v>
      </c>
      <c r="BI214">
        <f t="shared" si="82"/>
        <v>0</v>
      </c>
      <c r="BJ214">
        <f t="shared" si="83"/>
        <v>1</v>
      </c>
    </row>
    <row r="215" spans="6:62" x14ac:dyDescent="0.3">
      <c r="F215" s="110">
        <f t="shared" si="75"/>
        <v>3.7115384615384617</v>
      </c>
      <c r="G215" s="6">
        <v>194</v>
      </c>
      <c r="H215" s="219">
        <f t="shared" ref="H215:H278" si="98">I215+J215</f>
        <v>6.8806889382685046E-2</v>
      </c>
      <c r="I215" s="2">
        <f t="array" ref="I215:K215">MMULT($I214:$K214,$K$4:$M$6)</f>
        <v>2.7994049817512644E-2</v>
      </c>
      <c r="J215" s="2">
        <v>4.0812839565172405E-2</v>
      </c>
      <c r="K215" s="2">
        <v>0.93119311061731425</v>
      </c>
      <c r="L215" s="79">
        <f t="shared" si="80"/>
        <v>0.90194270566802237</v>
      </c>
      <c r="M215" s="80">
        <f t="shared" si="84"/>
        <v>18.900160684158802</v>
      </c>
      <c r="N215" s="80">
        <f t="shared" si="85"/>
        <v>27.554756485286944</v>
      </c>
      <c r="O215" s="80">
        <f t="shared" si="86"/>
        <v>0</v>
      </c>
      <c r="P215" s="81">
        <f t="shared" si="87"/>
        <v>4.3214684309925686E-4</v>
      </c>
      <c r="Q215" s="81">
        <f t="shared" si="88"/>
        <v>4.884515698259709E-4</v>
      </c>
      <c r="R215" s="81">
        <f t="shared" si="89"/>
        <v>0</v>
      </c>
      <c r="U215" s="110">
        <f t="shared" si="76"/>
        <v>3.7115384615384617</v>
      </c>
      <c r="V215" s="6">
        <v>194</v>
      </c>
      <c r="W215" s="2">
        <f t="array" ref="W215:Y215">MMULT($W214:$Y214,$W$4:$Y$6)</f>
        <v>3.2191451834322982E-2</v>
      </c>
      <c r="X215" s="2">
        <v>9.8887451058863332E-2</v>
      </c>
      <c r="Y215" s="2">
        <v>0.86892109710681342</v>
      </c>
      <c r="Z215" s="79">
        <v>0.90194270566802237</v>
      </c>
      <c r="AA215" s="80">
        <f t="shared" si="90"/>
        <v>34.629279133576105</v>
      </c>
      <c r="AB215" s="80">
        <f t="shared" si="91"/>
        <v>106.37610143056919</v>
      </c>
      <c r="AC215" s="80">
        <f t="shared" si="92"/>
        <v>0</v>
      </c>
      <c r="AD215" s="81">
        <f t="shared" si="93"/>
        <v>4.9694254227845521E-4</v>
      </c>
      <c r="AE215" s="81">
        <f t="shared" si="94"/>
        <v>1.183493508915486E-3</v>
      </c>
      <c r="AF215" s="81">
        <f t="shared" si="95"/>
        <v>0</v>
      </c>
      <c r="AG215" s="25">
        <f t="shared" ref="AG215:AG278" si="99">SUM(AA215:AC215)-SUM(M215:O215)</f>
        <v>94.550463394699548</v>
      </c>
      <c r="AH215" s="25">
        <f t="shared" ref="AH215:AH278" si="100">SUM(AD215:AF215)-SUM(P215:R215)</f>
        <v>7.5983763826871346E-4</v>
      </c>
      <c r="AI215">
        <f t="shared" si="96"/>
        <v>-18.566699567828209</v>
      </c>
      <c r="AJ215">
        <f t="shared" si="97"/>
        <v>-9.2833497839141016E-5</v>
      </c>
      <c r="AK215">
        <f>$AJ$215</f>
        <v>-9.2833497839141016E-5</v>
      </c>
      <c r="AV215">
        <v>49071.201458693817</v>
      </c>
      <c r="AW215">
        <v>1.1355077299469272</v>
      </c>
      <c r="AX215">
        <v>79588.292539960603</v>
      </c>
      <c r="AY215">
        <v>1.2412605709935418</v>
      </c>
      <c r="AZ215">
        <v>-30517.091081266786</v>
      </c>
      <c r="BA215">
        <v>-0.10575284104661464</v>
      </c>
      <c r="BE215" s="111">
        <f t="shared" si="77"/>
        <v>64479.571535998897</v>
      </c>
      <c r="BF215" s="111">
        <f t="shared" si="78"/>
        <v>44537.764559393574</v>
      </c>
      <c r="BG215" s="111">
        <f t="shared" si="79"/>
        <v>19941.806976605323</v>
      </c>
      <c r="BH215">
        <f t="shared" si="81"/>
        <v>1</v>
      </c>
      <c r="BI215">
        <f t="shared" si="82"/>
        <v>0</v>
      </c>
      <c r="BJ215">
        <f t="shared" si="83"/>
        <v>1</v>
      </c>
    </row>
    <row r="216" spans="6:62" x14ac:dyDescent="0.3">
      <c r="F216" s="110">
        <f t="shared" si="75"/>
        <v>3.7307692307692308</v>
      </c>
      <c r="G216" s="6">
        <v>195</v>
      </c>
      <c r="H216" s="219">
        <f t="shared" si="98"/>
        <v>6.7655162236433281E-2</v>
      </c>
      <c r="I216" s="2">
        <f t="array" ref="I216:K216">MMULT($I215:$K215,$K$4:$M$6)</f>
        <v>2.7480171551232072E-2</v>
      </c>
      <c r="J216" s="2">
        <v>4.0174990685201216E-2</v>
      </c>
      <c r="K216" s="2">
        <v>0.93234483776356603</v>
      </c>
      <c r="L216" s="79">
        <f t="shared" si="80"/>
        <v>0.90194270566802237</v>
      </c>
      <c r="M216" s="80">
        <f t="shared" si="84"/>
        <v>18.553216177447098</v>
      </c>
      <c r="N216" s="80">
        <f t="shared" si="85"/>
        <v>27.124113316390229</v>
      </c>
      <c r="O216" s="80">
        <f t="shared" si="86"/>
        <v>0</v>
      </c>
      <c r="P216" s="81">
        <f t="shared" si="87"/>
        <v>4.2421405481181358E-4</v>
      </c>
      <c r="Q216" s="81">
        <f t="shared" si="88"/>
        <v>4.8081773963789621E-4</v>
      </c>
      <c r="R216" s="81">
        <f t="shared" si="89"/>
        <v>0</v>
      </c>
      <c r="U216" s="110">
        <f t="shared" si="76"/>
        <v>3.7307692307692308</v>
      </c>
      <c r="V216" s="6">
        <v>195</v>
      </c>
      <c r="W216" s="2">
        <f t="array" ref="W216:Y216">MMULT($W215:$Y215,$W$4:$Y$6)</f>
        <v>3.1623406423214123E-2</v>
      </c>
      <c r="X216" s="2">
        <v>9.8128959192026924E-2</v>
      </c>
      <c r="Y216" s="2">
        <v>0.87024763438475872</v>
      </c>
      <c r="Z216" s="79">
        <v>0.90194270566802237</v>
      </c>
      <c r="AA216" s="80">
        <f t="shared" si="90"/>
        <v>34.018216196648787</v>
      </c>
      <c r="AB216" s="80">
        <f t="shared" si="91"/>
        <v>105.56016971327956</v>
      </c>
      <c r="AC216" s="80">
        <f t="shared" si="92"/>
        <v>0</v>
      </c>
      <c r="AD216" s="81">
        <f t="shared" si="93"/>
        <v>4.8817357055953858E-4</v>
      </c>
      <c r="AE216" s="81">
        <f t="shared" si="94"/>
        <v>1.1744158130971185E-3</v>
      </c>
      <c r="AF216" s="81">
        <f t="shared" si="95"/>
        <v>0</v>
      </c>
      <c r="AG216" s="25">
        <f t="shared" si="99"/>
        <v>93.901056416091023</v>
      </c>
      <c r="AH216" s="25">
        <f t="shared" si="100"/>
        <v>7.575575892069474E-4</v>
      </c>
      <c r="AI216">
        <f t="shared" si="96"/>
        <v>-18.145297495396278</v>
      </c>
      <c r="AJ216">
        <f t="shared" si="97"/>
        <v>-9.0726487476981428E-5</v>
      </c>
      <c r="AK216">
        <f>$AJ$216</f>
        <v>-9.0726487476981428E-5</v>
      </c>
      <c r="AV216">
        <v>53975.279096839178</v>
      </c>
      <c r="AW216">
        <v>1.1617867754544839</v>
      </c>
      <c r="AX216">
        <v>99782.914704291514</v>
      </c>
      <c r="AY216">
        <v>1.2696110755250503</v>
      </c>
      <c r="AZ216">
        <v>-45807.635607452336</v>
      </c>
      <c r="BA216">
        <v>-0.10782430007056631</v>
      </c>
      <c r="BE216" s="111">
        <f t="shared" si="77"/>
        <v>62203.398448609223</v>
      </c>
      <c r="BF216" s="111">
        <f t="shared" si="78"/>
        <v>27178.192848213512</v>
      </c>
      <c r="BG216" s="111">
        <f t="shared" si="79"/>
        <v>35025.205600395704</v>
      </c>
      <c r="BH216">
        <f t="shared" si="81"/>
        <v>1</v>
      </c>
      <c r="BI216">
        <f t="shared" si="82"/>
        <v>0</v>
      </c>
      <c r="BJ216">
        <f t="shared" si="83"/>
        <v>1</v>
      </c>
    </row>
    <row r="217" spans="6:62" x14ac:dyDescent="0.3">
      <c r="F217" s="110">
        <f t="shared" ref="F217:F280" si="101">(G217-1)/52</f>
        <v>3.75</v>
      </c>
      <c r="G217" s="6">
        <v>196</v>
      </c>
      <c r="H217" s="219">
        <f t="shared" si="98"/>
        <v>6.6521892866522533E-2</v>
      </c>
      <c r="I217" s="2">
        <f t="array" ref="I217:K217">MMULT($I216:$K216,$K$4:$M$6)</f>
        <v>2.6975726392139524E-2</v>
      </c>
      <c r="J217" s="2">
        <v>3.9546166474383013E-2</v>
      </c>
      <c r="K217" s="2">
        <v>0.93347810713347679</v>
      </c>
      <c r="L217" s="79">
        <f t="shared" si="80"/>
        <v>0.90194270566802237</v>
      </c>
      <c r="M217" s="80">
        <f t="shared" si="84"/>
        <v>18.212640425623196</v>
      </c>
      <c r="N217" s="80">
        <f t="shared" si="85"/>
        <v>26.699563145763669</v>
      </c>
      <c r="O217" s="80">
        <f t="shared" si="86"/>
        <v>0</v>
      </c>
      <c r="P217" s="81">
        <f t="shared" si="87"/>
        <v>4.1642688630852073E-4</v>
      </c>
      <c r="Q217" s="81">
        <f t="shared" si="88"/>
        <v>4.7329191746548274E-4</v>
      </c>
      <c r="R217" s="81">
        <f t="shared" si="89"/>
        <v>0</v>
      </c>
      <c r="U217" s="110">
        <f t="shared" ref="U217:U280" si="102">(V217-1)/52</f>
        <v>3.75</v>
      </c>
      <c r="V217" s="6">
        <v>196</v>
      </c>
      <c r="W217" s="2">
        <f t="array" ref="W217:Y217">MMULT($W216:$Y216,$W$4:$Y$6)</f>
        <v>3.1065384654118754E-2</v>
      </c>
      <c r="X217" s="2">
        <v>9.7374152168090214E-2</v>
      </c>
      <c r="Y217" s="2">
        <v>0.87156046317779079</v>
      </c>
      <c r="Z217" s="79">
        <v>0.90194270566802237</v>
      </c>
      <c r="AA217" s="80">
        <f t="shared" si="90"/>
        <v>33.417935982383575</v>
      </c>
      <c r="AB217" s="80">
        <f t="shared" si="91"/>
        <v>104.74820188845412</v>
      </c>
      <c r="AC217" s="80">
        <f t="shared" si="92"/>
        <v>0</v>
      </c>
      <c r="AD217" s="81">
        <f t="shared" si="93"/>
        <v>4.7955933476774652E-4</v>
      </c>
      <c r="AE217" s="81">
        <f t="shared" si="94"/>
        <v>1.1653822177951103E-3</v>
      </c>
      <c r="AF217" s="81">
        <f t="shared" si="95"/>
        <v>0</v>
      </c>
      <c r="AG217" s="25">
        <f t="shared" si="99"/>
        <v>93.253934299450833</v>
      </c>
      <c r="AH217" s="25">
        <f t="shared" si="100"/>
        <v>7.5522274878885335E-4</v>
      </c>
      <c r="AI217">
        <f t="shared" si="96"/>
        <v>-17.731659420565492</v>
      </c>
      <c r="AJ217">
        <f t="shared" si="97"/>
        <v>-8.8658297102827506E-5</v>
      </c>
      <c r="AK217">
        <f>$AJ$217</f>
        <v>-8.8658297102827506E-5</v>
      </c>
      <c r="AV217">
        <v>47415.230209093032</v>
      </c>
      <c r="AW217">
        <v>1.1643619284243227</v>
      </c>
      <c r="AX217">
        <v>79995.436842560812</v>
      </c>
      <c r="AY217">
        <v>1.2723766400904175</v>
      </c>
      <c r="AZ217">
        <v>-32580.20663346778</v>
      </c>
      <c r="BA217">
        <v>-0.10801471166609478</v>
      </c>
      <c r="BE217" s="111">
        <f t="shared" si="77"/>
        <v>69020.962633339237</v>
      </c>
      <c r="BF217" s="111">
        <f t="shared" si="78"/>
        <v>47242.227166480938</v>
      </c>
      <c r="BG217" s="111">
        <f t="shared" si="79"/>
        <v>21778.735466858303</v>
      </c>
      <c r="BH217">
        <f t="shared" si="81"/>
        <v>1</v>
      </c>
      <c r="BI217">
        <f t="shared" si="82"/>
        <v>0</v>
      </c>
      <c r="BJ217">
        <f t="shared" si="83"/>
        <v>1</v>
      </c>
    </row>
    <row r="218" spans="6:62" x14ac:dyDescent="0.3">
      <c r="F218" s="110">
        <f t="shared" si="101"/>
        <v>3.7692307692307692</v>
      </c>
      <c r="G218" s="6">
        <v>197</v>
      </c>
      <c r="H218" s="219">
        <f t="shared" si="98"/>
        <v>6.5406807156787414E-2</v>
      </c>
      <c r="I218" s="2">
        <f t="array" ref="I218:K218">MMULT($I217:$K217,$K$4:$M$6)</f>
        <v>2.6480541179552678E-2</v>
      </c>
      <c r="J218" s="2">
        <v>3.8926265977234739E-2</v>
      </c>
      <c r="K218" s="2">
        <v>0.93459319284321196</v>
      </c>
      <c r="L218" s="79">
        <f t="shared" si="80"/>
        <v>0.90194270566802237</v>
      </c>
      <c r="M218" s="80">
        <f t="shared" si="84"/>
        <v>17.878316519388811</v>
      </c>
      <c r="N218" s="80">
        <f t="shared" si="85"/>
        <v>26.281037813392402</v>
      </c>
      <c r="O218" s="80">
        <f t="shared" si="86"/>
        <v>0</v>
      </c>
      <c r="P218" s="81">
        <f t="shared" si="87"/>
        <v>4.0878266449124833E-4</v>
      </c>
      <c r="Q218" s="81">
        <f t="shared" si="88"/>
        <v>4.6587289506483701E-4</v>
      </c>
      <c r="R218" s="81">
        <f t="shared" si="89"/>
        <v>0</v>
      </c>
      <c r="U218" s="110">
        <f t="shared" si="102"/>
        <v>3.7692307692307692</v>
      </c>
      <c r="V218" s="6">
        <v>197</v>
      </c>
      <c r="W218" s="2">
        <f t="array" ref="W218:Y218">MMULT($W217:$Y217,$W$4:$Y$6)</f>
        <v>3.0517209651390584E-2</v>
      </c>
      <c r="X218" s="2">
        <v>9.6623060334224867E-2</v>
      </c>
      <c r="Y218" s="2">
        <v>0.87285973001438433</v>
      </c>
      <c r="Z218" s="79">
        <v>0.90194270566802237</v>
      </c>
      <c r="AA218" s="80">
        <f t="shared" si="90"/>
        <v>32.828248220513736</v>
      </c>
      <c r="AB218" s="80">
        <f t="shared" si="91"/>
        <v>103.94023060142629</v>
      </c>
      <c r="AC218" s="80">
        <f t="shared" si="92"/>
        <v>0</v>
      </c>
      <c r="AD218" s="81">
        <f t="shared" si="93"/>
        <v>4.7109710445669272E-4</v>
      </c>
      <c r="AE218" s="81">
        <f t="shared" si="94"/>
        <v>1.1563930862070189E-3</v>
      </c>
      <c r="AF218" s="81">
        <f t="shared" si="95"/>
        <v>0</v>
      </c>
      <c r="AG218" s="25">
        <f t="shared" si="99"/>
        <v>92.609124489158802</v>
      </c>
      <c r="AH218" s="25">
        <f t="shared" si="100"/>
        <v>7.528346311076262E-4</v>
      </c>
      <c r="AI218">
        <f t="shared" si="96"/>
        <v>-17.325661378396177</v>
      </c>
      <c r="AJ218">
        <f t="shared" si="97"/>
        <v>-8.6628306891980901E-5</v>
      </c>
      <c r="AK218">
        <f>$AJ$218</f>
        <v>-8.6628306891980901E-5</v>
      </c>
      <c r="AV218">
        <v>47938.131951076124</v>
      </c>
      <c r="AW218">
        <v>1.1552989368104041</v>
      </c>
      <c r="AX218">
        <v>94645.016686266375</v>
      </c>
      <c r="AY218">
        <v>1.2648163761312383</v>
      </c>
      <c r="AZ218">
        <v>-46706.884735190251</v>
      </c>
      <c r="BA218">
        <v>-0.10951743932083424</v>
      </c>
      <c r="BE218" s="111">
        <f t="shared" si="77"/>
        <v>67591.761729964288</v>
      </c>
      <c r="BF218" s="111">
        <f t="shared" si="78"/>
        <v>31836.62092685746</v>
      </c>
      <c r="BG218" s="111">
        <f t="shared" si="79"/>
        <v>35755.140803106828</v>
      </c>
      <c r="BH218">
        <f t="shared" si="81"/>
        <v>1</v>
      </c>
      <c r="BI218">
        <f t="shared" si="82"/>
        <v>0</v>
      </c>
      <c r="BJ218">
        <f t="shared" si="83"/>
        <v>1</v>
      </c>
    </row>
    <row r="219" spans="6:62" x14ac:dyDescent="0.3">
      <c r="F219" s="110">
        <f t="shared" si="101"/>
        <v>3.7884615384615383</v>
      </c>
      <c r="G219" s="6">
        <v>198</v>
      </c>
      <c r="H219" s="219">
        <f t="shared" si="98"/>
        <v>6.4309634462990872E-2</v>
      </c>
      <c r="I219" s="2">
        <f t="array" ref="I219:K219">MMULT($I218:$K218,$K$4:$M$6)</f>
        <v>2.5994445931447237E-2</v>
      </c>
      <c r="J219" s="2">
        <v>3.8315188531543642E-2</v>
      </c>
      <c r="K219" s="2">
        <v>0.93569036553700846</v>
      </c>
      <c r="L219" s="79">
        <f t="shared" si="80"/>
        <v>0.90194270566802237</v>
      </c>
      <c r="M219" s="80">
        <f t="shared" si="84"/>
        <v>17.550129695514137</v>
      </c>
      <c r="N219" s="80">
        <f t="shared" si="85"/>
        <v>25.868469357262775</v>
      </c>
      <c r="O219" s="80">
        <f t="shared" si="86"/>
        <v>0</v>
      </c>
      <c r="P219" s="81">
        <f t="shared" si="87"/>
        <v>4.0127876533111665E-4</v>
      </c>
      <c r="Q219" s="81">
        <f t="shared" si="88"/>
        <v>4.5855946770194974E-4</v>
      </c>
      <c r="R219" s="81">
        <f t="shared" si="89"/>
        <v>0</v>
      </c>
      <c r="U219" s="110">
        <f t="shared" si="102"/>
        <v>3.7884615384615383</v>
      </c>
      <c r="V219" s="6">
        <v>198</v>
      </c>
      <c r="W219" s="2">
        <f t="array" ref="W219:Y219">MMULT($W218:$Y218,$W$4:$Y$6)</f>
        <v>2.9978707660503784E-2</v>
      </c>
      <c r="X219" s="2">
        <v>9.5875712564380877E-2</v>
      </c>
      <c r="Y219" s="2">
        <v>0.87414557977511509</v>
      </c>
      <c r="Z219" s="79">
        <v>0.90194270566802237</v>
      </c>
      <c r="AA219" s="80">
        <f t="shared" si="90"/>
        <v>32.248965998252402</v>
      </c>
      <c r="AB219" s="80">
        <f t="shared" si="91"/>
        <v>103.13628691274215</v>
      </c>
      <c r="AC219" s="80">
        <f t="shared" si="92"/>
        <v>0</v>
      </c>
      <c r="AD219" s="81">
        <f t="shared" si="93"/>
        <v>4.627841973610279E-4</v>
      </c>
      <c r="AE219" s="81">
        <f t="shared" si="94"/>
        <v>1.1474487638987582E-3</v>
      </c>
      <c r="AF219" s="81">
        <f t="shared" si="95"/>
        <v>0</v>
      </c>
      <c r="AG219" s="25">
        <f t="shared" si="99"/>
        <v>91.96665385821764</v>
      </c>
      <c r="AH219" s="25">
        <f t="shared" si="100"/>
        <v>7.5039472822671963E-4</v>
      </c>
      <c r="AI219">
        <f t="shared" si="96"/>
        <v>-16.927181035545672</v>
      </c>
      <c r="AJ219">
        <f t="shared" si="97"/>
        <v>-8.4635905177728404E-5</v>
      </c>
      <c r="AK219">
        <f>$AJ$219</f>
        <v>-8.4635905177728404E-5</v>
      </c>
      <c r="AV219">
        <v>48829.887504938226</v>
      </c>
      <c r="AW219">
        <v>1.067101795248695</v>
      </c>
      <c r="AX219">
        <v>77409.405280288527</v>
      </c>
      <c r="AY219">
        <v>1.166907899304519</v>
      </c>
      <c r="AZ219">
        <v>-28579.517775350301</v>
      </c>
      <c r="BA219">
        <v>-9.9806104055824019E-2</v>
      </c>
      <c r="BE219" s="111">
        <f t="shared" si="77"/>
        <v>57880.292019931272</v>
      </c>
      <c r="BF219" s="111">
        <f t="shared" si="78"/>
        <v>39281.384650163367</v>
      </c>
      <c r="BG219" s="111">
        <f t="shared" si="79"/>
        <v>18598.907369767898</v>
      </c>
      <c r="BH219">
        <f t="shared" si="81"/>
        <v>1</v>
      </c>
      <c r="BI219">
        <f t="shared" si="82"/>
        <v>0</v>
      </c>
      <c r="BJ219">
        <f t="shared" si="83"/>
        <v>1</v>
      </c>
    </row>
    <row r="220" spans="6:62" x14ac:dyDescent="0.3">
      <c r="F220" s="110">
        <f t="shared" si="101"/>
        <v>3.8076923076923075</v>
      </c>
      <c r="G220" s="6">
        <v>199</v>
      </c>
      <c r="H220" s="219">
        <f t="shared" si="98"/>
        <v>6.3230107586697282E-2</v>
      </c>
      <c r="I220" s="2">
        <f t="array" ref="I220:K220">MMULT($I219:$K219,$K$4:$M$6)</f>
        <v>2.5517273786107277E-2</v>
      </c>
      <c r="J220" s="2">
        <v>3.7712833800590012E-2</v>
      </c>
      <c r="K220" s="2">
        <v>0.93676989241330211</v>
      </c>
      <c r="L220" s="79">
        <f t="shared" si="80"/>
        <v>0.90194270566802237</v>
      </c>
      <c r="M220" s="80">
        <f t="shared" si="84"/>
        <v>17.227967297443097</v>
      </c>
      <c r="N220" s="80">
        <f t="shared" si="85"/>
        <v>25.461790035117506</v>
      </c>
      <c r="O220" s="80">
        <f t="shared" si="86"/>
        <v>0</v>
      </c>
      <c r="P220" s="81">
        <f t="shared" si="87"/>
        <v>3.9391261296774688E-4</v>
      </c>
      <c r="Q220" s="81">
        <f t="shared" si="88"/>
        <v>4.513504345383402E-4</v>
      </c>
      <c r="R220" s="81">
        <f t="shared" si="89"/>
        <v>0</v>
      </c>
      <c r="U220" s="110">
        <f t="shared" si="102"/>
        <v>3.8076923076923075</v>
      </c>
      <c r="V220" s="6">
        <v>199</v>
      </c>
      <c r="W220" s="2">
        <f t="array" ref="W220:Y220">MMULT($W219:$Y219,$W$4:$Y$6)</f>
        <v>2.9449707992978184E-2</v>
      </c>
      <c r="X220" s="2">
        <v>9.51321362945029E-2</v>
      </c>
      <c r="Y220" s="2">
        <v>0.87541815571251869</v>
      </c>
      <c r="Z220" s="79">
        <v>0.90194270566802237</v>
      </c>
      <c r="AA220" s="80">
        <f t="shared" si="90"/>
        <v>31.679905701047005</v>
      </c>
      <c r="AB220" s="80">
        <f t="shared" si="91"/>
        <v>102.33640033604377</v>
      </c>
      <c r="AC220" s="80">
        <f t="shared" si="92"/>
        <v>0</v>
      </c>
      <c r="AD220" s="81">
        <f t="shared" si="93"/>
        <v>4.5461797854624489E-4</v>
      </c>
      <c r="AE220" s="81">
        <f t="shared" si="94"/>
        <v>1.1385495792260707E-3</v>
      </c>
      <c r="AF220" s="81">
        <f t="shared" si="95"/>
        <v>0</v>
      </c>
      <c r="AG220" s="25">
        <f t="shared" si="99"/>
        <v>91.326548704530168</v>
      </c>
      <c r="AH220" s="25">
        <f t="shared" si="100"/>
        <v>7.4790451026622855E-4</v>
      </c>
      <c r="AI220">
        <f t="shared" si="96"/>
        <v>-16.536097677907307</v>
      </c>
      <c r="AJ220">
        <f t="shared" si="97"/>
        <v>-8.2680488389536564E-5</v>
      </c>
      <c r="AK220">
        <f>$AJ$220</f>
        <v>-8.2680488389536564E-5</v>
      </c>
      <c r="AV220">
        <v>50629.847446211425</v>
      </c>
      <c r="AW220">
        <v>1.1473730423523079</v>
      </c>
      <c r="AX220">
        <v>84616.455196973824</v>
      </c>
      <c r="AY220">
        <v>1.2513168666590753</v>
      </c>
      <c r="AZ220">
        <v>-33986.6077507624</v>
      </c>
      <c r="BA220">
        <v>-0.10394382430676741</v>
      </c>
      <c r="BE220" s="111">
        <f t="shared" si="77"/>
        <v>64107.456789019358</v>
      </c>
      <c r="BF220" s="111">
        <f t="shared" si="78"/>
        <v>40515.231468933707</v>
      </c>
      <c r="BG220" s="111">
        <f t="shared" si="79"/>
        <v>23592.225320085658</v>
      </c>
      <c r="BH220">
        <f t="shared" si="81"/>
        <v>1</v>
      </c>
      <c r="BI220">
        <f t="shared" si="82"/>
        <v>0</v>
      </c>
      <c r="BJ220">
        <f t="shared" si="83"/>
        <v>1</v>
      </c>
    </row>
    <row r="221" spans="6:62" x14ac:dyDescent="0.3">
      <c r="F221" s="110">
        <f t="shared" si="101"/>
        <v>3.8269230769230771</v>
      </c>
      <c r="G221" s="6">
        <v>200</v>
      </c>
      <c r="H221" s="219">
        <f t="shared" si="98"/>
        <v>6.2167962748718525E-2</v>
      </c>
      <c r="I221" s="2">
        <f t="array" ref="I221:K221">MMULT($I220:$K220,$K$4:$M$6)</f>
        <v>2.504886094484669E-2</v>
      </c>
      <c r="J221" s="2">
        <v>3.7119101803871839E-2</v>
      </c>
      <c r="K221" s="2">
        <v>0.93783203725128084</v>
      </c>
      <c r="L221" s="79">
        <f t="shared" si="80"/>
        <v>0.90194270566802237</v>
      </c>
      <c r="M221" s="80">
        <f t="shared" si="84"/>
        <v>16.911718736621786</v>
      </c>
      <c r="N221" s="80">
        <f t="shared" si="85"/>
        <v>25.060932345199422</v>
      </c>
      <c r="O221" s="80">
        <f t="shared" si="86"/>
        <v>0</v>
      </c>
      <c r="P221" s="81">
        <f t="shared" si="87"/>
        <v>3.8668167882504613E-4</v>
      </c>
      <c r="Q221" s="81">
        <f t="shared" si="88"/>
        <v>4.4424459899877197E-4</v>
      </c>
      <c r="R221" s="81">
        <f t="shared" si="89"/>
        <v>0</v>
      </c>
      <c r="U221" s="110">
        <f t="shared" si="102"/>
        <v>3.8269230769230771</v>
      </c>
      <c r="V221" s="6">
        <v>200</v>
      </c>
      <c r="W221" s="2">
        <f t="array" ref="W221:Y221">MMULT($W220:$Y220,$W$4:$Y$6)</f>
        <v>2.8930042972276301E-2</v>
      </c>
      <c r="X221" s="2">
        <v>9.4392357557034678E-2</v>
      </c>
      <c r="Y221" s="2">
        <v>0.8766775994706888</v>
      </c>
      <c r="Z221" s="79">
        <v>0.90194270566802237</v>
      </c>
      <c r="AA221" s="80">
        <f t="shared" si="90"/>
        <v>31.120886954379174</v>
      </c>
      <c r="AB221" s="80">
        <f t="shared" si="91"/>
        <v>101.54059887518648</v>
      </c>
      <c r="AC221" s="80">
        <f t="shared" si="92"/>
        <v>0</v>
      </c>
      <c r="AD221" s="81">
        <f t="shared" si="93"/>
        <v>4.4659585957348595E-4</v>
      </c>
      <c r="AE221" s="81">
        <f t="shared" si="94"/>
        <v>1.1296958437474792E-3</v>
      </c>
      <c r="AF221" s="81">
        <f t="shared" si="95"/>
        <v>0</v>
      </c>
      <c r="AG221" s="25">
        <f t="shared" si="99"/>
        <v>90.688834747744451</v>
      </c>
      <c r="AH221" s="25">
        <f t="shared" si="100"/>
        <v>7.4536542549714707E-4</v>
      </c>
      <c r="AI221">
        <f t="shared" si="96"/>
        <v>-16.152292198029741</v>
      </c>
      <c r="AJ221">
        <f t="shared" si="97"/>
        <v>-8.0761460990148718E-5</v>
      </c>
      <c r="AK221">
        <f>$AJ$221</f>
        <v>-8.0761460990148718E-5</v>
      </c>
      <c r="AV221">
        <v>48947.711124803543</v>
      </c>
      <c r="AW221">
        <v>1.1481936263831023</v>
      </c>
      <c r="AX221">
        <v>77089.261983529301</v>
      </c>
      <c r="AY221">
        <v>1.2565776638448836</v>
      </c>
      <c r="AZ221">
        <v>-28141.550858725757</v>
      </c>
      <c r="BA221">
        <v>-0.10838403746178127</v>
      </c>
      <c r="BE221" s="111">
        <f t="shared" si="77"/>
        <v>65871.651513506687</v>
      </c>
      <c r="BF221" s="111">
        <f t="shared" si="78"/>
        <v>48568.504400959049</v>
      </c>
      <c r="BG221" s="111">
        <f t="shared" si="79"/>
        <v>17303.147112547631</v>
      </c>
      <c r="BH221">
        <f t="shared" si="81"/>
        <v>1</v>
      </c>
      <c r="BI221">
        <f t="shared" si="82"/>
        <v>0</v>
      </c>
      <c r="BJ221">
        <f t="shared" si="83"/>
        <v>1</v>
      </c>
    </row>
    <row r="222" spans="6:62" x14ac:dyDescent="0.3">
      <c r="F222" s="110">
        <f t="shared" si="101"/>
        <v>3.8461538461538463</v>
      </c>
      <c r="G222" s="6">
        <v>201</v>
      </c>
      <c r="H222" s="219">
        <f t="shared" si="98"/>
        <v>6.1122939562162797E-2</v>
      </c>
      <c r="I222" s="2">
        <f t="array" ref="I222:K222">MMULT($I221:$K221,$K$4:$M$6)</f>
        <v>2.4589046615782074E-2</v>
      </c>
      <c r="J222" s="2">
        <v>3.6533892946380722E-2</v>
      </c>
      <c r="K222" s="2">
        <v>0.93887706043783659</v>
      </c>
      <c r="L222" s="79">
        <f t="shared" si="80"/>
        <v>0.90194270566802237</v>
      </c>
      <c r="M222" s="80">
        <f t="shared" si="84"/>
        <v>16.601275454536776</v>
      </c>
      <c r="N222" s="80">
        <f t="shared" si="85"/>
        <v>24.665829046017045</v>
      </c>
      <c r="O222" s="80">
        <f t="shared" si="86"/>
        <v>0</v>
      </c>
      <c r="P222" s="81">
        <f t="shared" si="87"/>
        <v>3.7958348074322492E-4</v>
      </c>
      <c r="Q222" s="81">
        <f t="shared" si="88"/>
        <v>4.37240769121629E-4</v>
      </c>
      <c r="R222" s="81">
        <f t="shared" si="89"/>
        <v>0</v>
      </c>
      <c r="U222" s="110">
        <f t="shared" si="102"/>
        <v>3.8461538461538463</v>
      </c>
      <c r="V222" s="6">
        <v>201</v>
      </c>
      <c r="W222" s="2">
        <f t="array" ref="W222:Y222">MMULT($W221:$Y221,$W$4:$Y$6)</f>
        <v>2.8419547880655052E-2</v>
      </c>
      <c r="X222" s="2">
        <v>9.3656401014724597E-2</v>
      </c>
      <c r="Y222" s="2">
        <v>0.87792405110462013</v>
      </c>
      <c r="Z222" s="79">
        <v>0.90194270566802237</v>
      </c>
      <c r="AA222" s="80">
        <f t="shared" si="90"/>
        <v>30.571732566591539</v>
      </c>
      <c r="AB222" s="80">
        <f t="shared" si="91"/>
        <v>100.74890906060456</v>
      </c>
      <c r="AC222" s="80">
        <f t="shared" si="92"/>
        <v>0</v>
      </c>
      <c r="AD222" s="81">
        <f t="shared" si="93"/>
        <v>4.3871529767908728E-4</v>
      </c>
      <c r="AE222" s="81">
        <f t="shared" si="94"/>
        <v>1.1208878526288749E-3</v>
      </c>
      <c r="AF222" s="81">
        <f t="shared" si="95"/>
        <v>0</v>
      </c>
      <c r="AG222" s="25">
        <f t="shared" si="99"/>
        <v>90.053537126642283</v>
      </c>
      <c r="AH222" s="25">
        <f t="shared" si="100"/>
        <v>7.4277890044310824E-4</v>
      </c>
      <c r="AI222">
        <f t="shared" si="96"/>
        <v>-15.77564708233146</v>
      </c>
      <c r="AJ222">
        <f t="shared" si="97"/>
        <v>-7.887823541165729E-5</v>
      </c>
      <c r="AK222">
        <f>$AJ$222</f>
        <v>-7.887823541165729E-5</v>
      </c>
      <c r="AV222">
        <v>48260.421547726401</v>
      </c>
      <c r="AW222">
        <v>1.1163812995390221</v>
      </c>
      <c r="AX222">
        <v>78694.587045747292</v>
      </c>
      <c r="AY222">
        <v>1.2220041044891417</v>
      </c>
      <c r="AZ222">
        <v>-30434.165498020891</v>
      </c>
      <c r="BA222">
        <v>-0.10562280495011955</v>
      </c>
      <c r="BE222" s="111">
        <f t="shared" si="77"/>
        <v>63377.708406175814</v>
      </c>
      <c r="BF222" s="111">
        <f t="shared" si="78"/>
        <v>43505.823403166869</v>
      </c>
      <c r="BG222" s="111">
        <f t="shared" si="79"/>
        <v>19871.885003008938</v>
      </c>
      <c r="BH222">
        <f t="shared" si="81"/>
        <v>1</v>
      </c>
      <c r="BI222">
        <f t="shared" si="82"/>
        <v>0</v>
      </c>
      <c r="BJ222">
        <f t="shared" si="83"/>
        <v>1</v>
      </c>
    </row>
    <row r="223" spans="6:62" x14ac:dyDescent="0.3">
      <c r="F223" s="110">
        <f t="shared" si="101"/>
        <v>3.8653846153846154</v>
      </c>
      <c r="G223" s="6">
        <v>202</v>
      </c>
      <c r="H223" s="219">
        <f t="shared" si="98"/>
        <v>6.0094781005114749E-2</v>
      </c>
      <c r="I223" s="2">
        <f t="array" ref="I223:K223">MMULT($I222:$K222,$K$4:$M$6)</f>
        <v>2.4137672958637779E-2</v>
      </c>
      <c r="J223" s="2">
        <v>3.595710804647697E-2</v>
      </c>
      <c r="K223" s="2">
        <v>0.93990521899488466</v>
      </c>
      <c r="L223" s="79">
        <f t="shared" si="80"/>
        <v>0.90194270566802237</v>
      </c>
      <c r="M223" s="80">
        <f t="shared" si="84"/>
        <v>16.296530885450288</v>
      </c>
      <c r="N223" s="80">
        <f t="shared" si="85"/>
        <v>24.276413175164457</v>
      </c>
      <c r="O223" s="80">
        <f t="shared" si="86"/>
        <v>0</v>
      </c>
      <c r="P223" s="81">
        <f t="shared" si="87"/>
        <v>3.7261558212674657E-4</v>
      </c>
      <c r="Q223" s="81">
        <f t="shared" si="88"/>
        <v>4.3033775789252742E-4</v>
      </c>
      <c r="R223" s="81">
        <f t="shared" si="89"/>
        <v>0</v>
      </c>
      <c r="U223" s="110">
        <f t="shared" si="102"/>
        <v>3.8653846153846154</v>
      </c>
      <c r="V223" s="6">
        <v>202</v>
      </c>
      <c r="W223" s="2">
        <f t="array" ref="W223:Y223">MMULT($W222:$Y222,$W$4:$Y$6)</f>
        <v>2.7918060906955342E-2</v>
      </c>
      <c r="X223" s="2">
        <v>9.2924289993746023E-2</v>
      </c>
      <c r="Y223" s="2">
        <v>0.87915764909929839</v>
      </c>
      <c r="Z223" s="79">
        <v>0.90194270566802237</v>
      </c>
      <c r="AA223" s="80">
        <f t="shared" si="90"/>
        <v>30.032268472723505</v>
      </c>
      <c r="AB223" s="80">
        <f t="shared" si="91"/>
        <v>99.961355984939814</v>
      </c>
      <c r="AC223" s="80">
        <f t="shared" si="92"/>
        <v>0</v>
      </c>
      <c r="AD223" s="81">
        <f t="shared" si="93"/>
        <v>4.3097379496860215E-4</v>
      </c>
      <c r="AE223" s="81">
        <f t="shared" si="94"/>
        <v>1.1121258850399049E-3</v>
      </c>
      <c r="AF223" s="81">
        <f t="shared" si="95"/>
        <v>0</v>
      </c>
      <c r="AG223" s="25">
        <f t="shared" si="99"/>
        <v>89.420680397048571</v>
      </c>
      <c r="AH223" s="25">
        <f t="shared" si="100"/>
        <v>7.4014633998923307E-4</v>
      </c>
      <c r="AI223">
        <f t="shared" si="96"/>
        <v>-15.40604639812527</v>
      </c>
      <c r="AJ223">
        <f t="shared" si="97"/>
        <v>-7.7030231990626321E-5</v>
      </c>
      <c r="AK223">
        <f>$AJ$223</f>
        <v>-7.7030231990626321E-5</v>
      </c>
      <c r="AV223">
        <v>52115.829646370206</v>
      </c>
      <c r="AW223">
        <v>1.1272976491297051</v>
      </c>
      <c r="AX223">
        <v>96331.749706916627</v>
      </c>
      <c r="AY223">
        <v>1.2361797210000769</v>
      </c>
      <c r="AZ223">
        <v>-44215.920060546421</v>
      </c>
      <c r="BA223">
        <v>-0.1088820718703718</v>
      </c>
      <c r="BE223" s="111">
        <f t="shared" si="77"/>
        <v>60613.935266600303</v>
      </c>
      <c r="BF223" s="111">
        <f t="shared" si="78"/>
        <v>27286.222393091055</v>
      </c>
      <c r="BG223" s="111">
        <f t="shared" si="79"/>
        <v>33327.712873509241</v>
      </c>
      <c r="BH223">
        <f t="shared" si="81"/>
        <v>1</v>
      </c>
      <c r="BI223">
        <f t="shared" si="82"/>
        <v>0</v>
      </c>
      <c r="BJ223">
        <f t="shared" si="83"/>
        <v>1</v>
      </c>
    </row>
    <row r="224" spans="6:62" x14ac:dyDescent="0.3">
      <c r="F224" s="110">
        <f t="shared" si="101"/>
        <v>3.8846153846153846</v>
      </c>
      <c r="G224" s="6">
        <v>203</v>
      </c>
      <c r="H224" s="219">
        <f t="shared" si="98"/>
        <v>5.9083233392974513E-2</v>
      </c>
      <c r="I224" s="2">
        <f t="array" ref="I224:K224">MMULT($I223:$K223,$K$4:$M$6)</f>
        <v>2.3694585030564128E-2</v>
      </c>
      <c r="J224" s="2">
        <v>3.5388648362410381E-2</v>
      </c>
      <c r="K224" s="2">
        <v>0.94091676660702495</v>
      </c>
      <c r="L224" s="79">
        <f t="shared" si="80"/>
        <v>0.90194270566802237</v>
      </c>
      <c r="M224" s="80">
        <f t="shared" si="84"/>
        <v>15.997380419819407</v>
      </c>
      <c r="N224" s="80">
        <f t="shared" si="85"/>
        <v>23.892618067226792</v>
      </c>
      <c r="O224" s="80">
        <f t="shared" si="86"/>
        <v>0</v>
      </c>
      <c r="P224" s="81">
        <f t="shared" si="87"/>
        <v>3.6577559110791824E-4</v>
      </c>
      <c r="Q224" s="81">
        <f t="shared" si="88"/>
        <v>4.2353438356171894E-4</v>
      </c>
      <c r="R224" s="81">
        <f t="shared" si="89"/>
        <v>0</v>
      </c>
      <c r="U224" s="110">
        <f t="shared" si="102"/>
        <v>3.8846153846153846</v>
      </c>
      <c r="V224" s="6">
        <v>203</v>
      </c>
      <c r="W224" s="2">
        <f t="array" ref="W224:Y224">MMULT($W223:$Y223,$W$4:$Y$6)</f>
        <v>2.7425423095312908E-2</v>
      </c>
      <c r="X224" s="2">
        <v>9.219604651614513E-2</v>
      </c>
      <c r="Y224" s="2">
        <v>0.88037853038854175</v>
      </c>
      <c r="Z224" s="79">
        <v>0.90194270566802237</v>
      </c>
      <c r="AA224" s="80">
        <f t="shared" si="90"/>
        <v>29.502323679337994</v>
      </c>
      <c r="AB224" s="80">
        <f t="shared" si="91"/>
        <v>99.177963337946522</v>
      </c>
      <c r="AC224" s="80">
        <f t="shared" si="92"/>
        <v>0</v>
      </c>
      <c r="AD224" s="81">
        <f t="shared" si="93"/>
        <v>4.2336889762504512E-4</v>
      </c>
      <c r="AE224" s="81">
        <f t="shared" si="94"/>
        <v>1.1034102045423091E-3</v>
      </c>
      <c r="AF224" s="81">
        <f t="shared" si="95"/>
        <v>0</v>
      </c>
      <c r="AG224" s="25">
        <f t="shared" si="99"/>
        <v>88.790288530238314</v>
      </c>
      <c r="AH224" s="25">
        <f t="shared" si="100"/>
        <v>7.3746912749771706E-4</v>
      </c>
      <c r="AI224">
        <f t="shared" si="96"/>
        <v>-15.043375780466604</v>
      </c>
      <c r="AJ224">
        <f t="shared" si="97"/>
        <v>-7.5216878902333039E-5</v>
      </c>
      <c r="AK224">
        <f>$AJ$224</f>
        <v>-7.5216878902333039E-5</v>
      </c>
      <c r="AV224">
        <v>51888.032692200213</v>
      </c>
      <c r="AW224">
        <v>1.1443662729433748</v>
      </c>
      <c r="AX224">
        <v>78665.249662727903</v>
      </c>
      <c r="AY224">
        <v>1.2508953399844565</v>
      </c>
      <c r="AZ224">
        <v>-26777.21697052769</v>
      </c>
      <c r="BA224">
        <v>-0.10652906704108167</v>
      </c>
      <c r="BE224" s="111">
        <f t="shared" si="77"/>
        <v>62548.594602137266</v>
      </c>
      <c r="BF224" s="111">
        <f t="shared" si="78"/>
        <v>46424.284335717748</v>
      </c>
      <c r="BG224" s="111">
        <f t="shared" si="79"/>
        <v>16124.310266419523</v>
      </c>
      <c r="BH224">
        <f t="shared" si="81"/>
        <v>1</v>
      </c>
      <c r="BI224">
        <f t="shared" si="82"/>
        <v>0</v>
      </c>
      <c r="BJ224">
        <f t="shared" si="83"/>
        <v>1</v>
      </c>
    </row>
    <row r="225" spans="6:62" x14ac:dyDescent="0.3">
      <c r="F225" s="110">
        <f t="shared" si="101"/>
        <v>3.9038461538461537</v>
      </c>
      <c r="G225" s="6">
        <v>204</v>
      </c>
      <c r="H225" s="219">
        <f t="shared" si="98"/>
        <v>5.8088046350482231E-2</v>
      </c>
      <c r="I225" s="2">
        <f t="array" ref="I225:K225">MMULT($I224:$K224,$K$4:$M$6)</f>
        <v>2.3259630732950256E-2</v>
      </c>
      <c r="J225" s="2">
        <v>3.4828415617531971E-2</v>
      </c>
      <c r="K225" s="2">
        <v>0.94191195364951719</v>
      </c>
      <c r="L225" s="79">
        <f t="shared" si="80"/>
        <v>0.90194270566802237</v>
      </c>
      <c r="M225" s="80">
        <f t="shared" si="84"/>
        <v>15.703721368386811</v>
      </c>
      <c r="N225" s="80">
        <f t="shared" si="85"/>
        <v>23.514377370801892</v>
      </c>
      <c r="O225" s="80">
        <f t="shared" si="86"/>
        <v>0</v>
      </c>
      <c r="P225" s="81">
        <f t="shared" si="87"/>
        <v>3.5906115972583568E-4</v>
      </c>
      <c r="Q225" s="81">
        <f t="shared" si="88"/>
        <v>4.1682946994582619E-4</v>
      </c>
      <c r="R225" s="81">
        <f t="shared" si="89"/>
        <v>0</v>
      </c>
      <c r="U225" s="110">
        <f t="shared" si="102"/>
        <v>3.9038461538461537</v>
      </c>
      <c r="V225" s="6">
        <v>204</v>
      </c>
      <c r="W225" s="2">
        <f t="array" ref="W225:Y225">MMULT($W224:$Y224,$W$4:$Y$6)</f>
        <v>2.6941478294774245E-2</v>
      </c>
      <c r="X225" s="2">
        <v>9.1471691331628996E-2</v>
      </c>
      <c r="Y225" s="2">
        <v>0.88158683037359653</v>
      </c>
      <c r="Z225" s="79">
        <v>0.90194270566802237</v>
      </c>
      <c r="AA225" s="80">
        <f t="shared" si="90"/>
        <v>28.981730210321857</v>
      </c>
      <c r="AB225" s="80">
        <f t="shared" si="91"/>
        <v>98.39875344068686</v>
      </c>
      <c r="AC225" s="80">
        <f t="shared" si="92"/>
        <v>0</v>
      </c>
      <c r="AD225" s="81">
        <f t="shared" si="93"/>
        <v>4.1589819513110831E-4</v>
      </c>
      <c r="AE225" s="81">
        <f t="shared" si="94"/>
        <v>1.0947410594703644E-3</v>
      </c>
      <c r="AF225" s="81">
        <f t="shared" si="95"/>
        <v>0</v>
      </c>
      <c r="AG225" s="25">
        <f t="shared" si="99"/>
        <v>88.162384911820013</v>
      </c>
      <c r="AH225" s="25">
        <f t="shared" si="100"/>
        <v>7.3474862492981094E-4</v>
      </c>
      <c r="AI225">
        <f t="shared" si="96"/>
        <v>-14.687522418838924</v>
      </c>
      <c r="AJ225">
        <f t="shared" si="97"/>
        <v>-7.3437612094194593E-5</v>
      </c>
      <c r="AK225">
        <f>$AJ$225</f>
        <v>-7.3437612094194593E-5</v>
      </c>
      <c r="AV225">
        <v>47497.186960294086</v>
      </c>
      <c r="AW225">
        <v>1.1515457549576023</v>
      </c>
      <c r="AX225">
        <v>85447.575979300222</v>
      </c>
      <c r="AY225">
        <v>1.2608255523879213</v>
      </c>
      <c r="AZ225">
        <v>-37950.389019006136</v>
      </c>
      <c r="BA225">
        <v>-0.10927979743031901</v>
      </c>
      <c r="BE225" s="111">
        <f t="shared" si="77"/>
        <v>67657.388535466132</v>
      </c>
      <c r="BF225" s="111">
        <f t="shared" si="78"/>
        <v>40634.979259491898</v>
      </c>
      <c r="BG225" s="111">
        <f t="shared" si="79"/>
        <v>27022.409275974234</v>
      </c>
      <c r="BH225">
        <f t="shared" si="81"/>
        <v>1</v>
      </c>
      <c r="BI225">
        <f t="shared" si="82"/>
        <v>0</v>
      </c>
      <c r="BJ225">
        <f t="shared" si="83"/>
        <v>1</v>
      </c>
    </row>
    <row r="226" spans="6:62" x14ac:dyDescent="0.3">
      <c r="F226" s="110">
        <f t="shared" si="101"/>
        <v>3.9230769230769229</v>
      </c>
      <c r="G226" s="6">
        <v>205</v>
      </c>
      <c r="H226" s="219">
        <f t="shared" si="98"/>
        <v>5.7108972783453685E-2</v>
      </c>
      <c r="I226" s="2">
        <f t="array" ref="I226:K226">MMULT($I225:$K225,$K$4:$M$6)</f>
        <v>2.2832660759213284E-2</v>
      </c>
      <c r="J226" s="2">
        <v>3.4276312024240398E-2</v>
      </c>
      <c r="K226" s="2">
        <v>0.94289102721654572</v>
      </c>
      <c r="L226" s="79">
        <f t="shared" si="80"/>
        <v>0.90194270566802237</v>
      </c>
      <c r="M226" s="80">
        <f t="shared" si="84"/>
        <v>15.415452926930673</v>
      </c>
      <c r="N226" s="80">
        <f t="shared" si="85"/>
        <v>23.141625064667739</v>
      </c>
      <c r="O226" s="80">
        <f t="shared" si="86"/>
        <v>0</v>
      </c>
      <c r="P226" s="81">
        <f t="shared" si="87"/>
        <v>3.5246998312039944E-4</v>
      </c>
      <c r="Q226" s="81">
        <f t="shared" si="88"/>
        <v>4.1022184671443609E-4</v>
      </c>
      <c r="R226" s="81">
        <f t="shared" si="89"/>
        <v>0</v>
      </c>
      <c r="U226" s="110">
        <f t="shared" si="102"/>
        <v>3.9230769230769229</v>
      </c>
      <c r="V226" s="6">
        <v>205</v>
      </c>
      <c r="W226" s="2">
        <f t="array" ref="W226:Y226">MMULT($W225:$Y225,$W$4:$Y$6)</f>
        <v>2.6466073109801563E-2</v>
      </c>
      <c r="X226" s="2">
        <v>9.0751243948706511E-2</v>
      </c>
      <c r="Y226" s="2">
        <v>0.88278268294149176</v>
      </c>
      <c r="Z226" s="79">
        <v>0.90194270566802237</v>
      </c>
      <c r="AA226" s="80">
        <f t="shared" si="90"/>
        <v>28.470323053642598</v>
      </c>
      <c r="AB226" s="80">
        <f t="shared" si="91"/>
        <v>97.623747279030113</v>
      </c>
      <c r="AC226" s="80">
        <f t="shared" si="92"/>
        <v>0</v>
      </c>
      <c r="AD226" s="81">
        <f t="shared" si="93"/>
        <v>4.0855931950510159E-4</v>
      </c>
      <c r="AE226" s="81">
        <f t="shared" si="94"/>
        <v>1.0861186833035809E-3</v>
      </c>
      <c r="AF226" s="81">
        <f t="shared" si="95"/>
        <v>0</v>
      </c>
      <c r="AG226" s="25">
        <f t="shared" si="99"/>
        <v>87.536992341074296</v>
      </c>
      <c r="AH226" s="25">
        <f t="shared" si="100"/>
        <v>7.3198617297384695E-4</v>
      </c>
      <c r="AI226">
        <f t="shared" si="96"/>
        <v>-14.338375043689595</v>
      </c>
      <c r="AJ226">
        <f t="shared" si="97"/>
        <v>-7.1691875218447983E-5</v>
      </c>
      <c r="AK226">
        <f>$AJ$226</f>
        <v>-7.1691875218447983E-5</v>
      </c>
      <c r="AV226">
        <v>55657.053436853836</v>
      </c>
      <c r="AW226">
        <v>1.0811134183364719</v>
      </c>
      <c r="AX226">
        <v>81962.826644701039</v>
      </c>
      <c r="AY226">
        <v>1.1823238742504789</v>
      </c>
      <c r="AZ226">
        <v>-26305.773207847204</v>
      </c>
      <c r="BA226">
        <v>-0.10121045591400701</v>
      </c>
      <c r="BE226" s="111">
        <f t="shared" si="77"/>
        <v>52454.288396793359</v>
      </c>
      <c r="BF226" s="111">
        <f t="shared" si="78"/>
        <v>36269.560780346859</v>
      </c>
      <c r="BG226" s="111">
        <f t="shared" si="79"/>
        <v>16184.727616446502</v>
      </c>
      <c r="BH226">
        <f t="shared" si="81"/>
        <v>1</v>
      </c>
      <c r="BI226">
        <f t="shared" si="82"/>
        <v>0</v>
      </c>
      <c r="BJ226">
        <f t="shared" si="83"/>
        <v>1</v>
      </c>
    </row>
    <row r="227" spans="6:62" x14ac:dyDescent="0.3">
      <c r="F227" s="110">
        <f t="shared" si="101"/>
        <v>3.9423076923076925</v>
      </c>
      <c r="G227" s="6">
        <v>206</v>
      </c>
      <c r="H227" s="219">
        <f t="shared" si="98"/>
        <v>5.6145768850251583E-2</v>
      </c>
      <c r="I227" s="2">
        <f t="array" ref="I227:K227">MMULT($I226:$K226,$K$4:$M$6)</f>
        <v>2.2413528543545905E-2</v>
      </c>
      <c r="J227" s="2">
        <v>3.3732240306705678E-2</v>
      </c>
      <c r="K227" s="2">
        <v>0.94385423114974787</v>
      </c>
      <c r="L227" s="79">
        <f t="shared" si="80"/>
        <v>0.90194270566802237</v>
      </c>
      <c r="M227" s="80">
        <f t="shared" si="84"/>
        <v>15.132476141661639</v>
      </c>
      <c r="N227" s="80">
        <f t="shared" si="85"/>
        <v>22.77429547312434</v>
      </c>
      <c r="O227" s="80">
        <f t="shared" si="86"/>
        <v>0</v>
      </c>
      <c r="P227" s="81">
        <f t="shared" si="87"/>
        <v>3.4599979874112667E-4</v>
      </c>
      <c r="Q227" s="81">
        <f t="shared" si="88"/>
        <v>4.0371034966205934E-4</v>
      </c>
      <c r="R227" s="81">
        <f t="shared" si="89"/>
        <v>0</v>
      </c>
      <c r="U227" s="110">
        <f t="shared" si="102"/>
        <v>3.9423076923076925</v>
      </c>
      <c r="V227" s="6">
        <v>206</v>
      </c>
      <c r="W227" s="2">
        <f t="array" ref="W227:Y227">MMULT($W226:$Y226,$W$4:$Y$6)</f>
        <v>2.5999056851651162E-2</v>
      </c>
      <c r="X227" s="2">
        <v>9.00347226651943E-2</v>
      </c>
      <c r="Y227" s="2">
        <v>0.88396622048315432</v>
      </c>
      <c r="Z227" s="79">
        <v>0.90194270566802237</v>
      </c>
      <c r="AA227" s="80">
        <f t="shared" si="90"/>
        <v>27.967940109044701</v>
      </c>
      <c r="AB227" s="80">
        <f t="shared" si="91"/>
        <v>96.852964536468704</v>
      </c>
      <c r="AC227" s="80">
        <f t="shared" si="92"/>
        <v>0</v>
      </c>
      <c r="AD227" s="81">
        <f t="shared" si="93"/>
        <v>4.0134994455037569E-4</v>
      </c>
      <c r="AE227" s="81">
        <f t="shared" si="94"/>
        <v>1.0775432950317998E-3</v>
      </c>
      <c r="AF227" s="81">
        <f t="shared" si="95"/>
        <v>0</v>
      </c>
      <c r="AG227" s="25">
        <f t="shared" si="99"/>
        <v>86.914133030727427</v>
      </c>
      <c r="AH227" s="25">
        <f t="shared" si="100"/>
        <v>7.2918309117898949E-4</v>
      </c>
      <c r="AI227">
        <f t="shared" si="96"/>
        <v>-13.995823912828484</v>
      </c>
      <c r="AJ227">
        <f t="shared" si="97"/>
        <v>-6.9979119564142402E-5</v>
      </c>
      <c r="AK227">
        <f>$AJ$227</f>
        <v>-6.9979119564142402E-5</v>
      </c>
      <c r="AV227">
        <v>51287.836450158749</v>
      </c>
      <c r="AW227">
        <v>1.110976816038681</v>
      </c>
      <c r="AX227">
        <v>174806.52129317331</v>
      </c>
      <c r="AY227">
        <v>1.2146242056187713</v>
      </c>
      <c r="AZ227">
        <v>-123518.68484301456</v>
      </c>
      <c r="BA227">
        <v>-0.10364738958009023</v>
      </c>
      <c r="BE227" s="111">
        <f t="shared" si="77"/>
        <v>59809.84515370935</v>
      </c>
      <c r="BF227" s="111">
        <f t="shared" si="78"/>
        <v>-53344.100731296188</v>
      </c>
      <c r="BG227" s="111">
        <f t="shared" si="79"/>
        <v>113153.94588500554</v>
      </c>
      <c r="BH227">
        <f t="shared" si="81"/>
        <v>1</v>
      </c>
      <c r="BI227">
        <f t="shared" si="82"/>
        <v>0</v>
      </c>
      <c r="BJ227">
        <f t="shared" si="83"/>
        <v>1</v>
      </c>
    </row>
    <row r="228" spans="6:62" x14ac:dyDescent="0.3">
      <c r="F228" s="110">
        <f t="shared" si="101"/>
        <v>3.9615384615384617</v>
      </c>
      <c r="G228" s="6">
        <v>207</v>
      </c>
      <c r="H228" s="219">
        <f t="shared" si="98"/>
        <v>5.5198193933016393E-2</v>
      </c>
      <c r="I228" s="2">
        <f t="array" ref="I228:K228">MMULT($I227:$K227,$K$4:$M$6)</f>
        <v>2.2002090210604803E-2</v>
      </c>
      <c r="J228" s="2">
        <v>3.3196103722411593E-2</v>
      </c>
      <c r="K228" s="2">
        <v>0.94480180606698305</v>
      </c>
      <c r="L228" s="79">
        <f t="shared" si="80"/>
        <v>0.90194270566802237</v>
      </c>
      <c r="M228" s="80">
        <f t="shared" si="84"/>
        <v>14.85469387525499</v>
      </c>
      <c r="N228" s="80">
        <f t="shared" si="85"/>
        <v>22.412323280538075</v>
      </c>
      <c r="O228" s="80">
        <f t="shared" si="86"/>
        <v>0</v>
      </c>
      <c r="P228" s="81">
        <f t="shared" si="87"/>
        <v>3.3964838557048609E-4</v>
      </c>
      <c r="Q228" s="81">
        <f t="shared" si="88"/>
        <v>3.9729382096595137E-4</v>
      </c>
      <c r="R228" s="81">
        <f t="shared" si="89"/>
        <v>0</v>
      </c>
      <c r="U228" s="110">
        <f t="shared" si="102"/>
        <v>3.9615384615384617</v>
      </c>
      <c r="V228" s="6">
        <v>207</v>
      </c>
      <c r="W228" s="2">
        <f t="array" ref="W228:Y228">MMULT($W227:$Y227,$W$4:$Y$6)</f>
        <v>2.5540281490609749E-2</v>
      </c>
      <c r="X228" s="2">
        <v>8.9322144598099812E-2</v>
      </c>
      <c r="Y228" s="2">
        <v>0.88513757391129022</v>
      </c>
      <c r="Z228" s="79">
        <v>0.90194270566802237</v>
      </c>
      <c r="AA228" s="80">
        <f t="shared" si="90"/>
        <v>27.474422136668842</v>
      </c>
      <c r="AB228" s="80">
        <f t="shared" si="91"/>
        <v>96.086423626264434</v>
      </c>
      <c r="AC228" s="80">
        <f t="shared" si="92"/>
        <v>0</v>
      </c>
      <c r="AD228" s="81">
        <f t="shared" si="93"/>
        <v>3.9426778511799016E-4</v>
      </c>
      <c r="AE228" s="81">
        <f t="shared" si="94"/>
        <v>1.0690150995128368E-3</v>
      </c>
      <c r="AF228" s="81">
        <f t="shared" si="95"/>
        <v>0</v>
      </c>
      <c r="AG228" s="25">
        <f t="shared" si="99"/>
        <v>86.293828607140199</v>
      </c>
      <c r="AH228" s="25">
        <f t="shared" si="100"/>
        <v>7.2634067809438947E-4</v>
      </c>
      <c r="AI228">
        <f t="shared" si="96"/>
        <v>-13.659760797701253</v>
      </c>
      <c r="AJ228">
        <f t="shared" si="97"/>
        <v>-6.8298803988506252E-5</v>
      </c>
      <c r="AK228">
        <f>$AJ$228</f>
        <v>-6.8298803988506252E-5</v>
      </c>
      <c r="AV228">
        <v>52466.394103758656</v>
      </c>
      <c r="AW228">
        <v>1.1707979208512866</v>
      </c>
      <c r="AX228">
        <v>77420.011502434209</v>
      </c>
      <c r="AY228">
        <v>1.2747560868683558</v>
      </c>
      <c r="AZ228">
        <v>-24953.617398675553</v>
      </c>
      <c r="BA228">
        <v>-0.1039581660170692</v>
      </c>
      <c r="BE228" s="111">
        <f t="shared" si="77"/>
        <v>64613.397981370006</v>
      </c>
      <c r="BF228" s="111">
        <f t="shared" si="78"/>
        <v>50055.597184401369</v>
      </c>
      <c r="BG228" s="111">
        <f t="shared" si="79"/>
        <v>14557.800796968633</v>
      </c>
      <c r="BH228">
        <f t="shared" si="81"/>
        <v>1</v>
      </c>
      <c r="BI228">
        <f t="shared" si="82"/>
        <v>0</v>
      </c>
      <c r="BJ228">
        <f t="shared" si="83"/>
        <v>1</v>
      </c>
    </row>
    <row r="229" spans="6:62" x14ac:dyDescent="0.3">
      <c r="F229" s="110">
        <f t="shared" si="101"/>
        <v>3.9807692307692308</v>
      </c>
      <c r="G229" s="6">
        <v>208</v>
      </c>
      <c r="H229" s="219">
        <f t="shared" si="98"/>
        <v>5.4266010608679423E-2</v>
      </c>
      <c r="I229" s="2">
        <f t="array" ref="I229:K229">MMULT($I228:$K228,$K$4:$M$6)</f>
        <v>2.159820452612262E-2</v>
      </c>
      <c r="J229" s="2">
        <v>3.2667806082556802E-2</v>
      </c>
      <c r="K229" s="2">
        <v>0.94573398939132003</v>
      </c>
      <c r="L229" s="79">
        <f t="shared" si="80"/>
        <v>0.90194270566802237</v>
      </c>
      <c r="M229" s="80">
        <f t="shared" si="84"/>
        <v>14.582010773506372</v>
      </c>
      <c r="N229" s="80">
        <f t="shared" si="85"/>
        <v>22.055643545115476</v>
      </c>
      <c r="O229" s="80">
        <f t="shared" si="86"/>
        <v>0</v>
      </c>
      <c r="P229" s="81">
        <f t="shared" si="87"/>
        <v>3.334135633614905E-4</v>
      </c>
      <c r="Q229" s="81">
        <f t="shared" si="88"/>
        <v>3.9097110943027489E-4</v>
      </c>
      <c r="R229" s="81">
        <f t="shared" si="89"/>
        <v>0</v>
      </c>
      <c r="U229" s="110">
        <f t="shared" si="102"/>
        <v>3.9807692307692308</v>
      </c>
      <c r="V229" s="6">
        <v>208</v>
      </c>
      <c r="W229" s="2">
        <f t="array" ref="W229:Y229">MMULT($W228:$Y228,$W$4:$Y$6)</f>
        <v>2.5089601609073597E-2</v>
      </c>
      <c r="X229" s="2">
        <v>8.8613525712893285E-2</v>
      </c>
      <c r="Y229" s="2">
        <v>0.88629687267803292</v>
      </c>
      <c r="Z229" s="79">
        <v>0.90194270566802237</v>
      </c>
      <c r="AA229" s="80">
        <f t="shared" si="90"/>
        <v>26.989612706577766</v>
      </c>
      <c r="AB229" s="80">
        <f t="shared" si="91"/>
        <v>95.324141722937014</v>
      </c>
      <c r="AC229" s="80">
        <f t="shared" si="92"/>
        <v>0</v>
      </c>
      <c r="AD229" s="81">
        <f t="shared" si="93"/>
        <v>3.873105963823912E-4</v>
      </c>
      <c r="AE229" s="81">
        <f t="shared" si="94"/>
        <v>1.0605342878228113E-3</v>
      </c>
      <c r="AF229" s="81">
        <f t="shared" si="95"/>
        <v>0</v>
      </c>
      <c r="AG229" s="25">
        <f t="shared" si="99"/>
        <v>85.676100110892918</v>
      </c>
      <c r="AH229" s="25">
        <f t="shared" si="100"/>
        <v>7.2346021141343709E-4</v>
      </c>
      <c r="AI229">
        <f t="shared" si="96"/>
        <v>-13.330078969549206</v>
      </c>
      <c r="AJ229">
        <f t="shared" si="97"/>
        <v>-6.6650394847746046E-5</v>
      </c>
      <c r="AK229">
        <f>$AJ$229</f>
        <v>-6.6650394847746046E-5</v>
      </c>
      <c r="AV229">
        <v>52830.852589163151</v>
      </c>
      <c r="AW229">
        <v>1.1055136786415207</v>
      </c>
      <c r="AX229">
        <v>83470.432249408419</v>
      </c>
      <c r="AY229">
        <v>1.2044730404874575</v>
      </c>
      <c r="AZ229">
        <v>-30639.579660245268</v>
      </c>
      <c r="BA229">
        <v>-9.8959361845936789E-2</v>
      </c>
      <c r="BE229" s="111">
        <f t="shared" si="77"/>
        <v>57720.515274988917</v>
      </c>
      <c r="BF229" s="111">
        <f t="shared" si="78"/>
        <v>36976.871799337328</v>
      </c>
      <c r="BG229" s="111">
        <f t="shared" si="79"/>
        <v>20743.643475651588</v>
      </c>
      <c r="BH229">
        <f t="shared" si="81"/>
        <v>1</v>
      </c>
      <c r="BI229">
        <f t="shared" si="82"/>
        <v>0</v>
      </c>
      <c r="BJ229">
        <f t="shared" si="83"/>
        <v>1</v>
      </c>
    </row>
    <row r="230" spans="6:62" x14ac:dyDescent="0.3">
      <c r="F230" s="110">
        <f t="shared" si="101"/>
        <v>4</v>
      </c>
      <c r="G230" s="6">
        <v>209</v>
      </c>
      <c r="H230" s="219">
        <f t="shared" si="98"/>
        <v>5.3348984619780167E-2</v>
      </c>
      <c r="I230" s="2">
        <f t="array" ref="I230:K230">MMULT($I229:$K229,$K$4:$M$6)</f>
        <v>2.1201732848426531E-2</v>
      </c>
      <c r="J230" s="2">
        <v>3.2147251771353635E-2</v>
      </c>
      <c r="K230" s="2">
        <v>0.94665101538021934</v>
      </c>
      <c r="L230" s="79">
        <f t="shared" si="80"/>
        <v>0.87144222769857238</v>
      </c>
      <c r="M230" s="80">
        <f t="shared" si="84"/>
        <v>13.83027365468558</v>
      </c>
      <c r="N230" s="80">
        <f t="shared" si="85"/>
        <v>20.970233538099343</v>
      </c>
      <c r="O230" s="80">
        <f t="shared" si="86"/>
        <v>0</v>
      </c>
      <c r="P230" s="81">
        <f t="shared" si="87"/>
        <v>3.1622530617322127E-4</v>
      </c>
      <c r="Q230" s="81">
        <f t="shared" si="88"/>
        <v>3.7173050310827978E-4</v>
      </c>
      <c r="R230" s="81">
        <f t="shared" si="89"/>
        <v>0</v>
      </c>
      <c r="U230" s="110">
        <f t="shared" si="102"/>
        <v>4</v>
      </c>
      <c r="V230" s="6">
        <v>209</v>
      </c>
      <c r="W230" s="2">
        <f t="array" ref="W230:Y230">MMULT($W229:$Y229,$W$4:$Y$6)</f>
        <v>2.4646874355455664E-2</v>
      </c>
      <c r="X230" s="2">
        <v>8.7908880852180238E-2</v>
      </c>
      <c r="Y230" s="2">
        <v>0.88744424479236395</v>
      </c>
      <c r="Z230" s="79">
        <v>0.87144222769857238</v>
      </c>
      <c r="AA230" s="80">
        <f t="shared" si="90"/>
        <v>25.61677115862112</v>
      </c>
      <c r="AB230" s="80">
        <f t="shared" si="91"/>
        <v>91.368246176916003</v>
      </c>
      <c r="AC230" s="80">
        <f t="shared" si="92"/>
        <v>0</v>
      </c>
      <c r="AD230" s="81">
        <f t="shared" si="93"/>
        <v>3.676098291109873E-4</v>
      </c>
      <c r="AE230" s="81">
        <f t="shared" si="94"/>
        <v>1.0165227416418364E-3</v>
      </c>
      <c r="AF230" s="81">
        <f t="shared" si="95"/>
        <v>0</v>
      </c>
      <c r="AG230" s="25">
        <f t="shared" si="99"/>
        <v>82.184510142752202</v>
      </c>
      <c r="AH230" s="25">
        <f t="shared" si="100"/>
        <v>6.9617676147132258E-4</v>
      </c>
      <c r="AI230">
        <f t="shared" si="96"/>
        <v>-12.566833995619945</v>
      </c>
      <c r="AJ230">
        <f t="shared" si="97"/>
        <v>-6.283416997809974E-5</v>
      </c>
      <c r="AK230">
        <f>$AJ$230</f>
        <v>-6.283416997809974E-5</v>
      </c>
      <c r="AV230">
        <v>51380.454296321492</v>
      </c>
      <c r="AW230">
        <v>1.1021043478841976</v>
      </c>
      <c r="AX230">
        <v>80771.421536901558</v>
      </c>
      <c r="AY230">
        <v>1.2053852022223728</v>
      </c>
      <c r="AZ230">
        <v>-29390.967240580067</v>
      </c>
      <c r="BA230">
        <v>-0.10328085433817513</v>
      </c>
      <c r="BE230" s="111">
        <f t="shared" si="77"/>
        <v>58829.980492098271</v>
      </c>
      <c r="BF230" s="111">
        <f t="shared" si="78"/>
        <v>39767.098685335717</v>
      </c>
      <c r="BG230" s="111">
        <f t="shared" si="79"/>
        <v>19062.881806762554</v>
      </c>
      <c r="BH230">
        <f t="shared" si="81"/>
        <v>1</v>
      </c>
      <c r="BI230">
        <f t="shared" si="82"/>
        <v>0</v>
      </c>
      <c r="BJ230">
        <f t="shared" si="83"/>
        <v>1</v>
      </c>
    </row>
    <row r="231" spans="6:62" x14ac:dyDescent="0.3">
      <c r="F231" s="110">
        <f t="shared" si="101"/>
        <v>4.0192307692307692</v>
      </c>
      <c r="G231" s="6">
        <v>210</v>
      </c>
      <c r="H231" s="219">
        <f t="shared" si="98"/>
        <v>5.2446884845109107E-2</v>
      </c>
      <c r="I231" s="2">
        <f t="array" ref="I231:K231">MMULT($I230:$K230,$K$4:$M$6)</f>
        <v>2.0812539080846768E-2</v>
      </c>
      <c r="J231" s="2">
        <v>3.1634345764262342E-2</v>
      </c>
      <c r="K231" s="2">
        <v>0.94755311515489038</v>
      </c>
      <c r="L231" s="79">
        <f t="shared" si="80"/>
        <v>0.87144222769857238</v>
      </c>
      <c r="M231" s="80">
        <f t="shared" si="84"/>
        <v>13.576395523647548</v>
      </c>
      <c r="N231" s="80">
        <f t="shared" si="85"/>
        <v>20.63565567656709</v>
      </c>
      <c r="O231" s="80">
        <f t="shared" si="86"/>
        <v>0</v>
      </c>
      <c r="P231" s="81">
        <f t="shared" si="87"/>
        <v>3.1042045431542821E-4</v>
      </c>
      <c r="Q231" s="81">
        <f t="shared" si="88"/>
        <v>3.6579958218790405E-4</v>
      </c>
      <c r="R231" s="81">
        <f t="shared" si="89"/>
        <v>0</v>
      </c>
      <c r="U231" s="110">
        <f t="shared" si="102"/>
        <v>4.0192307692307692</v>
      </c>
      <c r="V231" s="6">
        <v>210</v>
      </c>
      <c r="W231" s="2">
        <f t="array" ref="W231:Y231">MMULT($W230:$Y230,$W$4:$Y$6)</f>
        <v>2.4211959398906059E-2</v>
      </c>
      <c r="X231" s="2">
        <v>8.7208223763785869E-2</v>
      </c>
      <c r="Y231" s="2">
        <v>0.88857981683730791</v>
      </c>
      <c r="Z231" s="79">
        <v>0.87144222769857238</v>
      </c>
      <c r="AA231" s="80">
        <f t="shared" si="90"/>
        <v>25.164741552160017</v>
      </c>
      <c r="AB231" s="80">
        <f t="shared" si="91"/>
        <v>90.640017029673601</v>
      </c>
      <c r="AC231" s="80">
        <f t="shared" si="92"/>
        <v>0</v>
      </c>
      <c r="AD231" s="81">
        <f t="shared" si="93"/>
        <v>3.611230425696495E-4</v>
      </c>
      <c r="AE231" s="81">
        <f t="shared" si="94"/>
        <v>1.0084207858719403E-3</v>
      </c>
      <c r="AF231" s="81">
        <f t="shared" si="95"/>
        <v>0</v>
      </c>
      <c r="AG231" s="25">
        <f t="shared" si="99"/>
        <v>81.592707381618993</v>
      </c>
      <c r="AH231" s="25">
        <f t="shared" si="100"/>
        <v>6.9332379193825762E-4</v>
      </c>
      <c r="AI231">
        <f t="shared" si="96"/>
        <v>-12.260328187793235</v>
      </c>
      <c r="AJ231">
        <f t="shared" si="97"/>
        <v>-6.1301640938966168E-5</v>
      </c>
      <c r="AK231">
        <f>$AJ$231</f>
        <v>-6.1301640938966168E-5</v>
      </c>
      <c r="AV231">
        <v>48614.301653860137</v>
      </c>
      <c r="AW231">
        <v>1.1038766879501385</v>
      </c>
      <c r="AX231">
        <v>77951.368626186886</v>
      </c>
      <c r="AY231">
        <v>1.2042592667681671</v>
      </c>
      <c r="AZ231">
        <v>-29337.066972326749</v>
      </c>
      <c r="BA231">
        <v>-0.10038257881802859</v>
      </c>
      <c r="BE231" s="111">
        <f t="shared" si="77"/>
        <v>61773.367141153707</v>
      </c>
      <c r="BF231" s="111">
        <f t="shared" si="78"/>
        <v>42474.558050629828</v>
      </c>
      <c r="BG231" s="111">
        <f t="shared" si="79"/>
        <v>19298.80909052389</v>
      </c>
      <c r="BH231">
        <f t="shared" si="81"/>
        <v>1</v>
      </c>
      <c r="BI231">
        <f t="shared" si="82"/>
        <v>0</v>
      </c>
      <c r="BJ231">
        <f t="shared" si="83"/>
        <v>1</v>
      </c>
    </row>
    <row r="232" spans="6:62" x14ac:dyDescent="0.3">
      <c r="F232" s="110">
        <f t="shared" si="101"/>
        <v>4.0384615384615383</v>
      </c>
      <c r="G232" s="6">
        <v>211</v>
      </c>
      <c r="H232" s="219">
        <f t="shared" si="98"/>
        <v>5.155948327019625E-2</v>
      </c>
      <c r="I232" s="2">
        <f t="array" ref="I232:K232">MMULT($I231:$K231,$K$4:$M$6)</f>
        <v>2.0430489624998778E-2</v>
      </c>
      <c r="J232" s="2">
        <v>3.1128993645197472E-2</v>
      </c>
      <c r="K232" s="2">
        <v>0.94844051672980323</v>
      </c>
      <c r="L232" s="79">
        <f t="shared" si="80"/>
        <v>0.87144222769857238</v>
      </c>
      <c r="M232" s="80">
        <f t="shared" si="84"/>
        <v>13.327177756318045</v>
      </c>
      <c r="N232" s="80">
        <f t="shared" si="85"/>
        <v>20.306005352765322</v>
      </c>
      <c r="O232" s="80">
        <f t="shared" si="86"/>
        <v>0</v>
      </c>
      <c r="P232" s="81">
        <f t="shared" si="87"/>
        <v>3.047221603593373E-4</v>
      </c>
      <c r="Q232" s="81">
        <f t="shared" si="88"/>
        <v>3.5995600965477029E-4</v>
      </c>
      <c r="R232" s="81">
        <f t="shared" si="89"/>
        <v>0</v>
      </c>
      <c r="U232" s="110">
        <f t="shared" si="102"/>
        <v>4.0384615384615383</v>
      </c>
      <c r="V232" s="6">
        <v>211</v>
      </c>
      <c r="W232" s="2">
        <f t="array" ref="W232:Y232">MMULT($W231:$Y231,$W$4:$Y$6)</f>
        <v>2.3784718884831496E-2</v>
      </c>
      <c r="X232" s="2">
        <v>8.651156712826262E-2</v>
      </c>
      <c r="Y232" s="2">
        <v>0.88970371398690573</v>
      </c>
      <c r="Z232" s="79">
        <v>0.87144222769857238</v>
      </c>
      <c r="AA232" s="80">
        <f t="shared" si="90"/>
        <v>24.720688390655699</v>
      </c>
      <c r="AB232" s="80">
        <f t="shared" si="91"/>
        <v>89.915945759988077</v>
      </c>
      <c r="AC232" s="80">
        <f t="shared" si="92"/>
        <v>0</v>
      </c>
      <c r="AD232" s="81">
        <f t="shared" si="93"/>
        <v>3.547507208665742E-4</v>
      </c>
      <c r="AE232" s="81">
        <f t="shared" si="94"/>
        <v>1.0003650888108452E-3</v>
      </c>
      <c r="AF232" s="81">
        <f t="shared" si="95"/>
        <v>0</v>
      </c>
      <c r="AG232" s="25">
        <f t="shared" si="99"/>
        <v>81.003451041560396</v>
      </c>
      <c r="AH232" s="25">
        <f t="shared" si="100"/>
        <v>6.9043763966331181E-4</v>
      </c>
      <c r="AI232">
        <f t="shared" si="96"/>
        <v>-11.959687075229212</v>
      </c>
      <c r="AJ232">
        <f t="shared" si="97"/>
        <v>-5.9798435376146064E-5</v>
      </c>
      <c r="AK232">
        <f>$AJ$232</f>
        <v>-5.9798435376146064E-5</v>
      </c>
      <c r="AV232">
        <v>53121.406356497013</v>
      </c>
      <c r="AW232">
        <v>1.140633832232179</v>
      </c>
      <c r="AX232">
        <v>80295.191148210462</v>
      </c>
      <c r="AY232">
        <v>1.2481687172515818</v>
      </c>
      <c r="AZ232">
        <v>-27173.78479171345</v>
      </c>
      <c r="BA232">
        <v>-0.10753488501940289</v>
      </c>
      <c r="BE232" s="111">
        <f t="shared" si="77"/>
        <v>60941.976866720885</v>
      </c>
      <c r="BF232" s="111">
        <f t="shared" si="78"/>
        <v>44521.680576947721</v>
      </c>
      <c r="BG232" s="111">
        <f t="shared" si="79"/>
        <v>16420.29628977316</v>
      </c>
      <c r="BH232">
        <f t="shared" si="81"/>
        <v>1</v>
      </c>
      <c r="BI232">
        <f t="shared" si="82"/>
        <v>0</v>
      </c>
      <c r="BJ232">
        <f t="shared" si="83"/>
        <v>1</v>
      </c>
    </row>
    <row r="233" spans="6:62" x14ac:dyDescent="0.3">
      <c r="F233" s="110">
        <f t="shared" si="101"/>
        <v>4.0576923076923075</v>
      </c>
      <c r="G233" s="6">
        <v>212</v>
      </c>
      <c r="H233" s="219">
        <f t="shared" si="98"/>
        <v>5.0686554957664887E-2</v>
      </c>
      <c r="I233" s="2">
        <f t="array" ref="I233:K233">MMULT($I232:$K232,$K$4:$M$6)</f>
        <v>2.0055453334922958E-2</v>
      </c>
      <c r="J233" s="2">
        <v>3.0631101622741928E-2</v>
      </c>
      <c r="K233" s="2">
        <v>0.94931344504233461</v>
      </c>
      <c r="L233" s="79">
        <f t="shared" si="80"/>
        <v>0.87144222769857238</v>
      </c>
      <c r="M233" s="80">
        <f t="shared" si="84"/>
        <v>13.082534803816568</v>
      </c>
      <c r="N233" s="80">
        <f t="shared" si="85"/>
        <v>19.981221384856958</v>
      </c>
      <c r="O233" s="80">
        <f t="shared" si="86"/>
        <v>0</v>
      </c>
      <c r="P233" s="81">
        <f t="shared" si="87"/>
        <v>2.9912846825392539E-4</v>
      </c>
      <c r="Q233" s="81">
        <f t="shared" si="88"/>
        <v>3.5419870096420515E-4</v>
      </c>
      <c r="R233" s="81">
        <f t="shared" si="89"/>
        <v>0</v>
      </c>
      <c r="U233" s="110">
        <f t="shared" si="102"/>
        <v>4.0576923076923075</v>
      </c>
      <c r="V233" s="6">
        <v>212</v>
      </c>
      <c r="W233" s="2">
        <f t="array" ref="W233:Y233">MMULT($W232:$Y232,$W$4:$Y$6)</f>
        <v>2.3365017391199658E-2</v>
      </c>
      <c r="X233" s="2">
        <v>8.5818922585831764E-2</v>
      </c>
      <c r="Y233" s="2">
        <v>0.89081606002296843</v>
      </c>
      <c r="Z233" s="79">
        <v>0.87144222769857238</v>
      </c>
      <c r="AA233" s="80">
        <f t="shared" si="90"/>
        <v>24.284470922986483</v>
      </c>
      <c r="AB233" s="80">
        <f t="shared" si="91"/>
        <v>89.196044466143434</v>
      </c>
      <c r="AC233" s="80">
        <f t="shared" si="92"/>
        <v>0</v>
      </c>
      <c r="AD233" s="81">
        <f t="shared" si="93"/>
        <v>3.4849084417281918E-4</v>
      </c>
      <c r="AE233" s="81">
        <f t="shared" si="94"/>
        <v>9.9235578505871345E-4</v>
      </c>
      <c r="AF233" s="81">
        <f t="shared" si="95"/>
        <v>0</v>
      </c>
      <c r="AG233" s="25">
        <f t="shared" si="99"/>
        <v>80.416759200456397</v>
      </c>
      <c r="AH233" s="25">
        <f t="shared" si="100"/>
        <v>6.8751946001340209E-4</v>
      </c>
      <c r="AI233">
        <f t="shared" si="96"/>
        <v>-11.664813199116182</v>
      </c>
      <c r="AJ233">
        <f t="shared" si="97"/>
        <v>-5.8324065995580968E-5</v>
      </c>
      <c r="AK233">
        <f>$AJ$233</f>
        <v>-5.8324065995580968E-5</v>
      </c>
      <c r="AV233">
        <v>47379.232607398873</v>
      </c>
      <c r="AW233">
        <v>1.0571066953524824</v>
      </c>
      <c r="AX233">
        <v>81991.754648160015</v>
      </c>
      <c r="AY233">
        <v>1.1518875948896137</v>
      </c>
      <c r="AZ233">
        <v>-34612.522040761141</v>
      </c>
      <c r="BA233">
        <v>-9.4780899537131313E-2</v>
      </c>
      <c r="BE233" s="111">
        <f t="shared" si="77"/>
        <v>58331.436927849361</v>
      </c>
      <c r="BF233" s="111">
        <f t="shared" si="78"/>
        <v>33197.004840801354</v>
      </c>
      <c r="BG233" s="111">
        <f t="shared" si="79"/>
        <v>25134.432087048008</v>
      </c>
      <c r="BH233">
        <f t="shared" si="81"/>
        <v>1</v>
      </c>
      <c r="BI233">
        <f t="shared" si="82"/>
        <v>0</v>
      </c>
      <c r="BJ233">
        <f t="shared" si="83"/>
        <v>1</v>
      </c>
    </row>
    <row r="234" spans="6:62" x14ac:dyDescent="0.3">
      <c r="F234" s="110">
        <f t="shared" si="101"/>
        <v>4.0769230769230766</v>
      </c>
      <c r="G234" s="6">
        <v>213</v>
      </c>
      <c r="H234" s="219">
        <f t="shared" si="98"/>
        <v>4.982787801746949E-2</v>
      </c>
      <c r="I234" s="2">
        <f t="array" ref="I234:K234">MMULT($I233:$K233,$K$4:$M$6)</f>
        <v>1.9687301472066234E-2</v>
      </c>
      <c r="J234" s="2">
        <v>3.014057654540326E-2</v>
      </c>
      <c r="K234" s="2">
        <v>0.95017212198252998</v>
      </c>
      <c r="L234" s="79">
        <f t="shared" si="80"/>
        <v>0.87144222769857238</v>
      </c>
      <c r="M234" s="80">
        <f t="shared" si="84"/>
        <v>12.842382687657409</v>
      </c>
      <c r="N234" s="80">
        <f t="shared" si="85"/>
        <v>19.661243008439339</v>
      </c>
      <c r="O234" s="80">
        <f t="shared" si="86"/>
        <v>0</v>
      </c>
      <c r="P234" s="81">
        <f t="shared" si="87"/>
        <v>2.9363745785480379E-4</v>
      </c>
      <c r="Q234" s="81">
        <f t="shared" si="88"/>
        <v>3.4852657897121986E-4</v>
      </c>
      <c r="R234" s="81">
        <f t="shared" si="89"/>
        <v>0</v>
      </c>
      <c r="U234" s="110">
        <f t="shared" si="102"/>
        <v>4.0769230769230766</v>
      </c>
      <c r="V234" s="6">
        <v>213</v>
      </c>
      <c r="W234" s="2">
        <f t="array" ref="W234:Y234">MMULT($W233:$Y233,$W$4:$Y$6)</f>
        <v>2.2952721885614587E-2</v>
      </c>
      <c r="X234" s="2">
        <v>8.5130300762769923E-2</v>
      </c>
      <c r="Y234" s="2">
        <v>0.89191697735161535</v>
      </c>
      <c r="Z234" s="79">
        <v>0.87144222769857238</v>
      </c>
      <c r="AA234" s="80">
        <f t="shared" si="90"/>
        <v>23.855950881703322</v>
      </c>
      <c r="AB234" s="80">
        <f t="shared" si="91"/>
        <v>88.480324192578479</v>
      </c>
      <c r="AC234" s="80">
        <f t="shared" si="92"/>
        <v>0</v>
      </c>
      <c r="AD234" s="81">
        <f t="shared" si="93"/>
        <v>3.4234142830103306E-4</v>
      </c>
      <c r="AE234" s="81">
        <f t="shared" si="94"/>
        <v>9.843929974910925E-4</v>
      </c>
      <c r="AF234" s="81">
        <f t="shared" si="95"/>
        <v>0</v>
      </c>
      <c r="AG234" s="25">
        <f t="shared" si="99"/>
        <v>79.832649378185053</v>
      </c>
      <c r="AH234" s="25">
        <f t="shared" si="100"/>
        <v>6.8457038896610185E-4</v>
      </c>
      <c r="AI234">
        <f t="shared" si="96"/>
        <v>-11.375610481574867</v>
      </c>
      <c r="AJ234">
        <f t="shared" si="97"/>
        <v>-5.6878052407874325E-5</v>
      </c>
      <c r="AK234">
        <f>$AJ$234</f>
        <v>-5.6878052407874325E-5</v>
      </c>
      <c r="AV234">
        <v>49710.802021891803</v>
      </c>
      <c r="AW234">
        <v>1.1443185550828716</v>
      </c>
      <c r="AX234">
        <v>78405.04575667037</v>
      </c>
      <c r="AY234">
        <v>1.2465374067164614</v>
      </c>
      <c r="AZ234">
        <v>-28694.243734778567</v>
      </c>
      <c r="BA234">
        <v>-0.10221885163358979</v>
      </c>
      <c r="BE234" s="111">
        <f t="shared" si="77"/>
        <v>64721.053486395358</v>
      </c>
      <c r="BF234" s="111">
        <f t="shared" si="78"/>
        <v>46248.694914975771</v>
      </c>
      <c r="BG234" s="111">
        <f t="shared" si="79"/>
        <v>18472.358571419587</v>
      </c>
      <c r="BH234">
        <f t="shared" si="81"/>
        <v>1</v>
      </c>
      <c r="BI234">
        <f t="shared" si="82"/>
        <v>0</v>
      </c>
      <c r="BJ234">
        <f t="shared" si="83"/>
        <v>1</v>
      </c>
    </row>
    <row r="235" spans="6:62" x14ac:dyDescent="0.3">
      <c r="F235" s="110">
        <f t="shared" si="101"/>
        <v>4.0961538461538458</v>
      </c>
      <c r="G235" s="6">
        <v>214</v>
      </c>
      <c r="H235" s="219">
        <f t="shared" si="98"/>
        <v>4.8983233577035712E-2</v>
      </c>
      <c r="I235" s="2">
        <f t="array" ref="I235:K235">MMULT($I234:$K234,$K$4:$M$6)</f>
        <v>1.9325907661090037E-2</v>
      </c>
      <c r="J235" s="2">
        <v>2.9657325915945672E-2</v>
      </c>
      <c r="K235" s="2">
        <v>0.95101676642296373</v>
      </c>
      <c r="L235" s="79">
        <f t="shared" si="80"/>
        <v>0.87144222769857238</v>
      </c>
      <c r="M235" s="80">
        <f t="shared" si="84"/>
        <v>12.606638970922413</v>
      </c>
      <c r="N235" s="80">
        <f t="shared" si="85"/>
        <v>19.346009885893249</v>
      </c>
      <c r="O235" s="80">
        <f t="shared" si="86"/>
        <v>0</v>
      </c>
      <c r="P235" s="81">
        <f t="shared" si="87"/>
        <v>2.8824724426509068E-4</v>
      </c>
      <c r="Q235" s="81">
        <f t="shared" si="88"/>
        <v>3.4293857409623587E-4</v>
      </c>
      <c r="R235" s="81">
        <f t="shared" si="89"/>
        <v>0</v>
      </c>
      <c r="U235" s="110">
        <f t="shared" si="102"/>
        <v>4.0961538461538458</v>
      </c>
      <c r="V235" s="6">
        <v>214</v>
      </c>
      <c r="W235" s="2">
        <f t="array" ref="W235:Y235">MMULT($W234:$Y234,$W$4:$Y$6)</f>
        <v>2.254770168314954E-2</v>
      </c>
      <c r="X235" s="2">
        <v>8.4445711297250953E-2</v>
      </c>
      <c r="Y235" s="2">
        <v>0.89300658701959934</v>
      </c>
      <c r="Z235" s="79">
        <v>0.87144222769857238</v>
      </c>
      <c r="AA235" s="80">
        <f t="shared" si="90"/>
        <v>23.434992439203334</v>
      </c>
      <c r="AB235" s="80">
        <f t="shared" si="91"/>
        <v>87.768794956745779</v>
      </c>
      <c r="AC235" s="80">
        <f t="shared" si="92"/>
        <v>0</v>
      </c>
      <c r="AD235" s="81">
        <f t="shared" si="93"/>
        <v>3.3630052407652977E-4</v>
      </c>
      <c r="AE235" s="81">
        <f t="shared" si="94"/>
        <v>9.7647683755773345E-4</v>
      </c>
      <c r="AF235" s="81">
        <f t="shared" si="95"/>
        <v>0</v>
      </c>
      <c r="AG235" s="25">
        <f t="shared" si="99"/>
        <v>79.25113853913345</v>
      </c>
      <c r="AH235" s="25">
        <f t="shared" si="100"/>
        <v>6.8159154327293657E-4</v>
      </c>
      <c r="AI235">
        <f t="shared" si="96"/>
        <v>-11.091984211839787</v>
      </c>
      <c r="AJ235">
        <f t="shared" si="97"/>
        <v>-5.5459921059198961E-5</v>
      </c>
      <c r="AK235">
        <f>$AJ$235</f>
        <v>-5.5459921059198961E-5</v>
      </c>
      <c r="AV235">
        <v>55103.236648136066</v>
      </c>
      <c r="AW235">
        <v>1.1602790625904169</v>
      </c>
      <c r="AX235">
        <v>85748.572065973291</v>
      </c>
      <c r="AY235">
        <v>1.263521055850674</v>
      </c>
      <c r="AZ235">
        <v>-30645.335417837225</v>
      </c>
      <c r="BA235">
        <v>-0.10324199326025707</v>
      </c>
      <c r="BE235" s="111">
        <f t="shared" si="77"/>
        <v>60924.669610905621</v>
      </c>
      <c r="BF235" s="111">
        <f t="shared" si="78"/>
        <v>40603.533519094111</v>
      </c>
      <c r="BG235" s="111">
        <f t="shared" si="79"/>
        <v>20321.136091811517</v>
      </c>
      <c r="BH235">
        <f t="shared" si="81"/>
        <v>1</v>
      </c>
      <c r="BI235">
        <f t="shared" si="82"/>
        <v>0</v>
      </c>
      <c r="BJ235">
        <f t="shared" si="83"/>
        <v>1</v>
      </c>
    </row>
    <row r="236" spans="6:62" x14ac:dyDescent="0.3">
      <c r="F236" s="110">
        <f t="shared" si="101"/>
        <v>4.115384615384615</v>
      </c>
      <c r="G236" s="6">
        <v>215</v>
      </c>
      <c r="H236" s="219">
        <f t="shared" si="98"/>
        <v>4.8152405751319724E-2</v>
      </c>
      <c r="I236" s="2">
        <f t="array" ref="I236:K236">MMULT($I235:$K235,$K$4:$M$6)</f>
        <v>1.8971147846489483E-2</v>
      </c>
      <c r="J236" s="2">
        <v>2.9181257904830241E-2</v>
      </c>
      <c r="K236" s="2">
        <v>0.95184759424867971</v>
      </c>
      <c r="L236" s="79">
        <f t="shared" si="80"/>
        <v>0.87144222769857238</v>
      </c>
      <c r="M236" s="80">
        <f t="shared" si="84"/>
        <v>12.375222729962877</v>
      </c>
      <c r="N236" s="80">
        <f t="shared" si="85"/>
        <v>19.03546211515021</v>
      </c>
      <c r="O236" s="80">
        <f t="shared" si="86"/>
        <v>0</v>
      </c>
      <c r="P236" s="81">
        <f t="shared" si="87"/>
        <v>2.8295597718838375E-4</v>
      </c>
      <c r="Q236" s="81">
        <f t="shared" si="88"/>
        <v>3.3743362448049937E-4</v>
      </c>
      <c r="R236" s="81">
        <f t="shared" si="89"/>
        <v>0</v>
      </c>
      <c r="U236" s="110">
        <f t="shared" si="102"/>
        <v>4.115384615384615</v>
      </c>
      <c r="V236" s="6">
        <v>215</v>
      </c>
      <c r="W236" s="2">
        <f t="array" ref="W236:Y236">MMULT($W235:$Y235,$W$4:$Y$6)</f>
        <v>2.2149828404923907E-2</v>
      </c>
      <c r="X236" s="2">
        <v>8.3765162864653672E-2</v>
      </c>
      <c r="Y236" s="2">
        <v>0.89408500873042229</v>
      </c>
      <c r="Z236" s="79">
        <v>0.87144222769857238</v>
      </c>
      <c r="AA236" s="80">
        <f t="shared" si="90"/>
        <v>23.021462164676642</v>
      </c>
      <c r="AB236" s="80">
        <f t="shared" si="91"/>
        <v>87.061465775415158</v>
      </c>
      <c r="AC236" s="80">
        <f t="shared" si="92"/>
        <v>0</v>
      </c>
      <c r="AD236" s="81">
        <f t="shared" si="93"/>
        <v>3.303662167194601E-4</v>
      </c>
      <c r="AE236" s="81">
        <f t="shared" si="94"/>
        <v>9.6860740557523422E-4</v>
      </c>
      <c r="AF236" s="81">
        <f t="shared" si="95"/>
        <v>0</v>
      </c>
      <c r="AG236" s="25">
        <f t="shared" si="99"/>
        <v>78.672243094978711</v>
      </c>
      <c r="AH236" s="25">
        <f t="shared" si="100"/>
        <v>6.7858402062581104E-4</v>
      </c>
      <c r="AI236">
        <f t="shared" si="96"/>
        <v>-10.813841032397605</v>
      </c>
      <c r="AJ236">
        <f t="shared" si="97"/>
        <v>-5.4069205161988052E-5</v>
      </c>
      <c r="AK236">
        <f>$AJ$236</f>
        <v>-5.4069205161988052E-5</v>
      </c>
      <c r="AV236">
        <v>48828.17744382385</v>
      </c>
      <c r="AW236">
        <v>1.1120199304018512</v>
      </c>
      <c r="AX236">
        <v>89120.852153343803</v>
      </c>
      <c r="AY236">
        <v>1.219526925457461</v>
      </c>
      <c r="AZ236">
        <v>-40292.674709519953</v>
      </c>
      <c r="BA236">
        <v>-0.10750699505560979</v>
      </c>
      <c r="BE236" s="111">
        <f t="shared" si="77"/>
        <v>62373.815596361266</v>
      </c>
      <c r="BF236" s="111">
        <f t="shared" si="78"/>
        <v>32831.8403924023</v>
      </c>
      <c r="BG236" s="111">
        <f t="shared" si="79"/>
        <v>29541.975203958973</v>
      </c>
      <c r="BH236">
        <f t="shared" si="81"/>
        <v>1</v>
      </c>
      <c r="BI236">
        <f t="shared" si="82"/>
        <v>0</v>
      </c>
      <c r="BJ236">
        <f t="shared" si="83"/>
        <v>1</v>
      </c>
    </row>
    <row r="237" spans="6:62" x14ac:dyDescent="0.3">
      <c r="F237" s="110">
        <f t="shared" si="101"/>
        <v>4.134615384615385</v>
      </c>
      <c r="G237" s="6">
        <v>216</v>
      </c>
      <c r="H237" s="219">
        <f t="shared" si="98"/>
        <v>4.7335181612803784E-2</v>
      </c>
      <c r="I237" s="2">
        <f t="array" ref="I237:K237">MMULT($I236:$K236,$K$4:$M$6)</f>
        <v>1.86229002500089E-2</v>
      </c>
      <c r="J237" s="2">
        <v>2.871228136279488E-2</v>
      </c>
      <c r="K237" s="2">
        <v>0.95266481838719563</v>
      </c>
      <c r="L237" s="79">
        <f t="shared" si="80"/>
        <v>0.87144222769857238</v>
      </c>
      <c r="M237" s="80">
        <f t="shared" si="84"/>
        <v>12.148054526620932</v>
      </c>
      <c r="N237" s="80">
        <f t="shared" si="85"/>
        <v>18.729540237898629</v>
      </c>
      <c r="O237" s="80">
        <f t="shared" si="86"/>
        <v>0</v>
      </c>
      <c r="P237" s="81">
        <f t="shared" si="87"/>
        <v>2.7776184029360945E-4</v>
      </c>
      <c r="Q237" s="81">
        <f t="shared" si="88"/>
        <v>3.3201067613154798E-4</v>
      </c>
      <c r="R237" s="81">
        <f t="shared" si="89"/>
        <v>0</v>
      </c>
      <c r="U237" s="110">
        <f t="shared" si="102"/>
        <v>4.134615384615385</v>
      </c>
      <c r="V237" s="6">
        <v>216</v>
      </c>
      <c r="W237" s="2">
        <f t="array" ref="W237:Y237">MMULT($W236:$Y236,$W$4:$Y$6)</f>
        <v>2.1758975937411072E-2</v>
      </c>
      <c r="X237" s="2">
        <v>8.3088663202345703E-2</v>
      </c>
      <c r="Y237" s="2">
        <v>0.89515236086024308</v>
      </c>
      <c r="Z237" s="79">
        <v>0.87144222769857238</v>
      </c>
      <c r="AA237" s="80">
        <f t="shared" si="90"/>
        <v>22.615228981812933</v>
      </c>
      <c r="AB237" s="80">
        <f t="shared" si="91"/>
        <v>86.358344690432972</v>
      </c>
      <c r="AC237" s="80">
        <f t="shared" si="92"/>
        <v>0</v>
      </c>
      <c r="AD237" s="81">
        <f t="shared" si="93"/>
        <v>3.2453662523788561E-4</v>
      </c>
      <c r="AE237" s="81">
        <f t="shared" si="94"/>
        <v>9.6078479101362473E-4</v>
      </c>
      <c r="AF237" s="81">
        <f t="shared" si="95"/>
        <v>0</v>
      </c>
      <c r="AG237" s="25">
        <f t="shared" si="99"/>
        <v>78.095978907726348</v>
      </c>
      <c r="AH237" s="25">
        <f t="shared" si="100"/>
        <v>6.7554889982635296E-4</v>
      </c>
      <c r="AI237">
        <f t="shared" si="96"/>
        <v>-10.541088925091046</v>
      </c>
      <c r="AJ237">
        <f t="shared" si="97"/>
        <v>-5.2705444625455273E-5</v>
      </c>
      <c r="AK237">
        <f>$AJ$237</f>
        <v>-5.2705444625455273E-5</v>
      </c>
      <c r="AV237">
        <v>75059.791234353033</v>
      </c>
      <c r="AW237">
        <v>1.1562448135592533</v>
      </c>
      <c r="AX237">
        <v>80901.386756833715</v>
      </c>
      <c r="AY237">
        <v>1.265163417766777</v>
      </c>
      <c r="AZ237">
        <v>-5841.5955224806821</v>
      </c>
      <c r="BA237">
        <v>-0.10891860420752364</v>
      </c>
      <c r="BE237" s="111">
        <f t="shared" si="77"/>
        <v>40564.690121572305</v>
      </c>
      <c r="BF237" s="111">
        <f t="shared" si="78"/>
        <v>45614.955019843983</v>
      </c>
      <c r="BG237" s="111">
        <f t="shared" si="79"/>
        <v>-5050.2648982716819</v>
      </c>
      <c r="BH237">
        <f t="shared" si="81"/>
        <v>0</v>
      </c>
      <c r="BI237">
        <f t="shared" si="82"/>
        <v>1</v>
      </c>
      <c r="BJ237">
        <f t="shared" si="83"/>
        <v>0</v>
      </c>
    </row>
    <row r="238" spans="6:62" x14ac:dyDescent="0.3">
      <c r="F238" s="110">
        <f t="shared" si="101"/>
        <v>4.1538461538461542</v>
      </c>
      <c r="G238" s="6">
        <v>217</v>
      </c>
      <c r="H238" s="219">
        <f t="shared" si="98"/>
        <v>4.6531351161443663E-2</v>
      </c>
      <c r="I238" s="2">
        <f t="array" ref="I238:K238">MMULT($I237:$K237,$K$4:$M$6)</f>
        <v>1.8281045328839049E-2</v>
      </c>
      <c r="J238" s="2">
        <v>2.8250305832604614E-2</v>
      </c>
      <c r="K238" s="2">
        <v>0.95346864883855575</v>
      </c>
      <c r="L238" s="79">
        <f t="shared" si="80"/>
        <v>0.87144222769857238</v>
      </c>
      <c r="M238" s="80">
        <f t="shared" si="84"/>
        <v>11.925056380960827</v>
      </c>
      <c r="N238" s="80">
        <f t="shared" si="85"/>
        <v>18.428185247248699</v>
      </c>
      <c r="O238" s="80">
        <f t="shared" si="86"/>
        <v>0</v>
      </c>
      <c r="P238" s="81">
        <f t="shared" si="87"/>
        <v>2.7266305059153181E-4</v>
      </c>
      <c r="Q238" s="81">
        <f t="shared" si="88"/>
        <v>3.2666868305908353E-4</v>
      </c>
      <c r="R238" s="81">
        <f t="shared" si="89"/>
        <v>0</v>
      </c>
      <c r="U238" s="110">
        <f t="shared" si="102"/>
        <v>4.1538461538461542</v>
      </c>
      <c r="V238" s="6">
        <v>217</v>
      </c>
      <c r="W238" s="2">
        <f t="array" ref="W238:Y238">MMULT($W237:$Y237,$W$4:$Y$6)</f>
        <v>2.1375020392464323E-2</v>
      </c>
      <c r="X238" s="2">
        <v>8.2416219133953222E-2</v>
      </c>
      <c r="Y238" s="2">
        <v>0.89620876047358233</v>
      </c>
      <c r="Z238" s="79">
        <v>0.87144222769857238</v>
      </c>
      <c r="AA238" s="80">
        <f t="shared" si="90"/>
        <v>22.216164127254309</v>
      </c>
      <c r="AB238" s="80">
        <f t="shared" si="91"/>
        <v>85.659438793946791</v>
      </c>
      <c r="AC238" s="80">
        <f t="shared" si="92"/>
        <v>0</v>
      </c>
      <c r="AD238" s="81">
        <f t="shared" si="93"/>
        <v>3.1880990183156258E-4</v>
      </c>
      <c r="AE238" s="81">
        <f t="shared" si="94"/>
        <v>9.5300907277700512E-4</v>
      </c>
      <c r="AF238" s="81">
        <f t="shared" si="95"/>
        <v>0</v>
      </c>
      <c r="AG238" s="25">
        <f t="shared" si="99"/>
        <v>77.522361292991576</v>
      </c>
      <c r="AH238" s="25">
        <f t="shared" si="100"/>
        <v>6.7248724095795242E-4</v>
      </c>
      <c r="AI238">
        <f t="shared" si="96"/>
        <v>-10.273637197196337</v>
      </c>
      <c r="AJ238">
        <f t="shared" si="97"/>
        <v>-5.1368185985981648E-5</v>
      </c>
      <c r="AK238">
        <f>$AJ$238</f>
        <v>-5.1368185985981648E-5</v>
      </c>
      <c r="AV238">
        <v>48227.634523745648</v>
      </c>
      <c r="AW238">
        <v>1.1066274068372635</v>
      </c>
      <c r="AX238">
        <v>76515.563293461819</v>
      </c>
      <c r="AY238">
        <v>1.2077146894483941</v>
      </c>
      <c r="AZ238">
        <v>-28287.928769716171</v>
      </c>
      <c r="BA238">
        <v>-0.10108728261113065</v>
      </c>
      <c r="BE238" s="111">
        <f t="shared" si="77"/>
        <v>62435.106159980693</v>
      </c>
      <c r="BF238" s="111">
        <f t="shared" si="78"/>
        <v>44255.905651377587</v>
      </c>
      <c r="BG238" s="111">
        <f t="shared" si="79"/>
        <v>18179.200508603106</v>
      </c>
      <c r="BH238">
        <f t="shared" si="81"/>
        <v>1</v>
      </c>
      <c r="BI238">
        <f t="shared" si="82"/>
        <v>0</v>
      </c>
      <c r="BJ238">
        <f t="shared" si="83"/>
        <v>1</v>
      </c>
    </row>
    <row r="239" spans="6:62" x14ac:dyDescent="0.3">
      <c r="F239" s="110">
        <f t="shared" si="101"/>
        <v>4.1730769230769234</v>
      </c>
      <c r="G239" s="6">
        <v>218</v>
      </c>
      <c r="H239" s="219">
        <f t="shared" si="98"/>
        <v>4.5740707294583585E-2</v>
      </c>
      <c r="I239" s="2">
        <f t="array" ref="I239:K239">MMULT($I238:$K238,$K$4:$M$6)</f>
        <v>1.7945465734581719E-2</v>
      </c>
      <c r="J239" s="2">
        <v>2.7795241560001866E-2</v>
      </c>
      <c r="K239" s="2">
        <v>0.95425929270541587</v>
      </c>
      <c r="L239" s="79">
        <f t="shared" si="80"/>
        <v>0.87144222769857238</v>
      </c>
      <c r="M239" s="80">
        <f t="shared" si="84"/>
        <v>11.706151744500811</v>
      </c>
      <c r="N239" s="80">
        <f t="shared" si="85"/>
        <v>18.131338594875494</v>
      </c>
      <c r="O239" s="80">
        <f t="shared" si="86"/>
        <v>0</v>
      </c>
      <c r="P239" s="81">
        <f t="shared" si="87"/>
        <v>2.6765785782270656E-4</v>
      </c>
      <c r="Q239" s="81">
        <f t="shared" si="88"/>
        <v>3.2140660740159418E-4</v>
      </c>
      <c r="R239" s="81">
        <f t="shared" si="89"/>
        <v>0</v>
      </c>
      <c r="U239" s="110">
        <f t="shared" si="102"/>
        <v>4.1730769230769234</v>
      </c>
      <c r="V239" s="6">
        <v>218</v>
      </c>
      <c r="W239" s="2">
        <f t="array" ref="W239:Y239">MMULT($W238:$Y238,$W$4:$Y$6)</f>
        <v>2.0997840068048147E-2</v>
      </c>
      <c r="X239" s="2">
        <v>8.1747836593126649E-2</v>
      </c>
      <c r="Y239" s="2">
        <v>0.89725432333882504</v>
      </c>
      <c r="Z239" s="79">
        <v>0.87144222769857238</v>
      </c>
      <c r="AA239" s="80">
        <f t="shared" si="90"/>
        <v>21.824141109781312</v>
      </c>
      <c r="AB239" s="80">
        <f t="shared" si="91"/>
        <v>84.964754253106335</v>
      </c>
      <c r="AC239" s="80">
        <f t="shared" si="92"/>
        <v>0</v>
      </c>
      <c r="AD239" s="81">
        <f t="shared" si="93"/>
        <v>3.1318423130624644E-4</v>
      </c>
      <c r="AE239" s="81">
        <f t="shared" si="94"/>
        <v>9.4528031947835908E-4</v>
      </c>
      <c r="AF239" s="81">
        <f t="shared" si="95"/>
        <v>0</v>
      </c>
      <c r="AG239" s="25">
        <f t="shared" si="99"/>
        <v>76.951405023511342</v>
      </c>
      <c r="AH239" s="25">
        <f t="shared" si="100"/>
        <v>6.6940008556030483E-4</v>
      </c>
      <c r="AI239">
        <f t="shared" si="96"/>
        <v>-10.011396467480864</v>
      </c>
      <c r="AJ239">
        <f t="shared" si="97"/>
        <v>-5.0056982337404275E-5</v>
      </c>
      <c r="AK239">
        <f>$AJ$239</f>
        <v>-5.0056982337404275E-5</v>
      </c>
      <c r="AV239">
        <v>49752.79632080064</v>
      </c>
      <c r="AW239">
        <v>1.0826499302333741</v>
      </c>
      <c r="AX239">
        <v>77197.294763678641</v>
      </c>
      <c r="AY239">
        <v>1.1778523829001013</v>
      </c>
      <c r="AZ239">
        <v>-27444.498442878001</v>
      </c>
      <c r="BA239">
        <v>-9.5202452666727222E-2</v>
      </c>
      <c r="BE239" s="111">
        <f t="shared" si="77"/>
        <v>58512.196702536763</v>
      </c>
      <c r="BF239" s="111">
        <f t="shared" si="78"/>
        <v>40587.943526331495</v>
      </c>
      <c r="BG239" s="111">
        <f t="shared" si="79"/>
        <v>17924.253176205279</v>
      </c>
      <c r="BH239">
        <f t="shared" si="81"/>
        <v>1</v>
      </c>
      <c r="BI239">
        <f t="shared" si="82"/>
        <v>0</v>
      </c>
      <c r="BJ239">
        <f t="shared" si="83"/>
        <v>1</v>
      </c>
    </row>
    <row r="240" spans="6:62" x14ac:dyDescent="0.3">
      <c r="F240" s="110">
        <f t="shared" si="101"/>
        <v>4.1923076923076925</v>
      </c>
      <c r="G240" s="6">
        <v>219</v>
      </c>
      <c r="H240" s="219">
        <f t="shared" si="98"/>
        <v>4.4963045776853068E-2</v>
      </c>
      <c r="I240" s="2">
        <f t="array" ref="I240:K240">MMULT($I239:$K239,$K$4:$M$6)</f>
        <v>1.7616046272967582E-2</v>
      </c>
      <c r="J240" s="2">
        <v>2.7346999503885486E-2</v>
      </c>
      <c r="K240" s="2">
        <v>0.95503695422314638</v>
      </c>
      <c r="L240" s="79">
        <f t="shared" si="80"/>
        <v>0.87144222769857238</v>
      </c>
      <c r="M240" s="80">
        <f t="shared" si="84"/>
        <v>11.491265473936336</v>
      </c>
      <c r="N240" s="80">
        <f t="shared" si="85"/>
        <v>17.838942197658909</v>
      </c>
      <c r="O240" s="80">
        <f t="shared" si="86"/>
        <v>0</v>
      </c>
      <c r="P240" s="81">
        <f t="shared" si="87"/>
        <v>2.6274454385667007E-4</v>
      </c>
      <c r="Q240" s="81">
        <f t="shared" si="88"/>
        <v>3.1622341954405816E-4</v>
      </c>
      <c r="R240" s="81">
        <f t="shared" si="89"/>
        <v>0</v>
      </c>
      <c r="U240" s="110">
        <f t="shared" si="102"/>
        <v>4.1923076923076925</v>
      </c>
      <c r="V240" s="6">
        <v>219</v>
      </c>
      <c r="W240" s="2">
        <f t="array" ref="W240:Y240">MMULT($W239:$Y239,$W$4:$Y$6)</f>
        <v>2.062731540966244E-2</v>
      </c>
      <c r="X240" s="2">
        <v>8.1083520646811763E-2</v>
      </c>
      <c r="Y240" s="2">
        <v>0.89828916394352565</v>
      </c>
      <c r="Z240" s="79">
        <v>0.87144222769857238</v>
      </c>
      <c r="AA240" s="80">
        <f t="shared" si="90"/>
        <v>21.439035670219074</v>
      </c>
      <c r="AB240" s="80">
        <f t="shared" si="91"/>
        <v>84.274296334250408</v>
      </c>
      <c r="AC240" s="80">
        <f t="shared" si="92"/>
        <v>0</v>
      </c>
      <c r="AD240" s="81">
        <f t="shared" si="93"/>
        <v>3.0765783049833116E-4</v>
      </c>
      <c r="AE240" s="81">
        <f t="shared" si="94"/>
        <v>9.3759858970864562E-4</v>
      </c>
      <c r="AF240" s="81">
        <f t="shared" si="95"/>
        <v>0</v>
      </c>
      <c r="AG240" s="25">
        <f t="shared" si="99"/>
        <v>76.383124332874232</v>
      </c>
      <c r="AH240" s="25">
        <f t="shared" si="100"/>
        <v>6.6628845680624855E-4</v>
      </c>
      <c r="AI240">
        <f t="shared" si="96"/>
        <v>-9.7542786522493827</v>
      </c>
      <c r="AJ240">
        <f t="shared" si="97"/>
        <v>-4.8771393261246888E-5</v>
      </c>
      <c r="AK240">
        <f>$AJ$240</f>
        <v>-4.8771393261246888E-5</v>
      </c>
      <c r="AV240">
        <v>52497.653299996105</v>
      </c>
      <c r="AW240">
        <v>1.0859384305942583</v>
      </c>
      <c r="AX240">
        <v>81114.109404503251</v>
      </c>
      <c r="AY240">
        <v>1.1868099235794587</v>
      </c>
      <c r="AZ240">
        <v>-28616.456104507146</v>
      </c>
      <c r="BA240">
        <v>-0.10087149298520037</v>
      </c>
      <c r="BE240" s="111">
        <f t="shared" si="77"/>
        <v>56096.189759429733</v>
      </c>
      <c r="BF240" s="111">
        <f t="shared" si="78"/>
        <v>37566.882953442619</v>
      </c>
      <c r="BG240" s="111">
        <f t="shared" si="79"/>
        <v>18529.306805987108</v>
      </c>
      <c r="BH240">
        <f t="shared" si="81"/>
        <v>1</v>
      </c>
      <c r="BI240">
        <f t="shared" si="82"/>
        <v>0</v>
      </c>
      <c r="BJ240">
        <f t="shared" si="83"/>
        <v>1</v>
      </c>
    </row>
    <row r="241" spans="6:62" x14ac:dyDescent="0.3">
      <c r="F241" s="110">
        <f t="shared" si="101"/>
        <v>4.2115384615384617</v>
      </c>
      <c r="G241" s="6">
        <v>220</v>
      </c>
      <c r="H241" s="219">
        <f t="shared" si="98"/>
        <v>4.4198165210059953E-2</v>
      </c>
      <c r="I241" s="2">
        <f t="array" ref="I241:K241">MMULT($I240:$K240,$K$4:$M$6)</f>
        <v>1.7292673864313518E-2</v>
      </c>
      <c r="J241" s="2">
        <v>2.6905491345746439E-2</v>
      </c>
      <c r="K241" s="2">
        <v>0.95580183478993952</v>
      </c>
      <c r="L241" s="79">
        <f t="shared" si="80"/>
        <v>0.87144222769857238</v>
      </c>
      <c r="M241" s="80">
        <f t="shared" si="84"/>
        <v>11.280323805345674</v>
      </c>
      <c r="N241" s="80">
        <f t="shared" si="85"/>
        <v>17.550938443838742</v>
      </c>
      <c r="O241" s="80">
        <f t="shared" si="86"/>
        <v>0</v>
      </c>
      <c r="P241" s="81">
        <f t="shared" si="87"/>
        <v>2.5792142210215779E-4</v>
      </c>
      <c r="Q241" s="81">
        <f t="shared" si="88"/>
        <v>3.1111809822705256E-4</v>
      </c>
      <c r="R241" s="81">
        <f t="shared" si="89"/>
        <v>0</v>
      </c>
      <c r="U241" s="110">
        <f t="shared" si="102"/>
        <v>4.2115384615384617</v>
      </c>
      <c r="V241" s="6">
        <v>220</v>
      </c>
      <c r="W241" s="2">
        <f t="array" ref="W241:Y241">MMULT($W240:$Y240,$W$4:$Y$6)</f>
        <v>2.0263328972447429E-2</v>
      </c>
      <c r="X241" s="2">
        <v>8.0423275518035839E-2</v>
      </c>
      <c r="Y241" s="2">
        <v>0.89931339550951661</v>
      </c>
      <c r="Z241" s="79">
        <v>0.87144222769857238</v>
      </c>
      <c r="AA241" s="80">
        <f t="shared" si="90"/>
        <v>21.060725742051051</v>
      </c>
      <c r="AB241" s="80">
        <f t="shared" si="91"/>
        <v>83.588069426589669</v>
      </c>
      <c r="AC241" s="80">
        <f t="shared" si="92"/>
        <v>0</v>
      </c>
      <c r="AD241" s="81">
        <f t="shared" si="93"/>
        <v>3.0222894770964165E-4</v>
      </c>
      <c r="AE241" s="81">
        <f t="shared" si="94"/>
        <v>9.2996393230028289E-4</v>
      </c>
      <c r="AF241" s="81">
        <f t="shared" si="95"/>
        <v>0</v>
      </c>
      <c r="AG241" s="25">
        <f t="shared" si="99"/>
        <v>75.817532919456298</v>
      </c>
      <c r="AH241" s="25">
        <f t="shared" si="100"/>
        <v>6.6315335968071413E-4</v>
      </c>
      <c r="AI241">
        <f t="shared" si="96"/>
        <v>-9.5021969513848887</v>
      </c>
      <c r="AJ241">
        <f t="shared" si="97"/>
        <v>-4.7510984756924399E-5</v>
      </c>
      <c r="AK241">
        <f>$AJ$241</f>
        <v>-4.7510984756924399E-5</v>
      </c>
      <c r="AV241">
        <v>56097.348065516257</v>
      </c>
      <c r="AW241">
        <v>1.118557263242391</v>
      </c>
      <c r="AX241">
        <v>78534.28008999383</v>
      </c>
      <c r="AY241">
        <v>1.2217191516007206</v>
      </c>
      <c r="AZ241">
        <v>-22436.932024477574</v>
      </c>
      <c r="BA241">
        <v>-0.10316188835832962</v>
      </c>
      <c r="BE241" s="111">
        <f t="shared" si="77"/>
        <v>55758.378258722849</v>
      </c>
      <c r="BF241" s="111">
        <f t="shared" si="78"/>
        <v>43637.635070078235</v>
      </c>
      <c r="BG241" s="111">
        <f t="shared" si="79"/>
        <v>12120.743188644612</v>
      </c>
      <c r="BH241">
        <f t="shared" si="81"/>
        <v>1</v>
      </c>
      <c r="BI241">
        <f t="shared" si="82"/>
        <v>0</v>
      </c>
      <c r="BJ241">
        <f t="shared" si="83"/>
        <v>1</v>
      </c>
    </row>
    <row r="242" spans="6:62" x14ac:dyDescent="0.3">
      <c r="F242" s="110">
        <f t="shared" si="101"/>
        <v>4.2307692307692308</v>
      </c>
      <c r="G242" s="6">
        <v>221</v>
      </c>
      <c r="H242" s="219">
        <f t="shared" si="98"/>
        <v>4.3445867003093011E-2</v>
      </c>
      <c r="I242" s="2">
        <f t="array" ref="I242:K242">MMULT($I241:$K241,$K$4:$M$6)</f>
        <v>1.6975237504705781E-2</v>
      </c>
      <c r="J242" s="2">
        <v>2.6470629498387233E-2</v>
      </c>
      <c r="K242" s="2">
        <v>0.9565541329969065</v>
      </c>
      <c r="L242" s="79">
        <f t="shared" si="80"/>
        <v>0.87144222769857238</v>
      </c>
      <c r="M242" s="80">
        <f t="shared" si="84"/>
        <v>11.073254328868991</v>
      </c>
      <c r="N242" s="80">
        <f t="shared" si="85"/>
        <v>17.26727019870253</v>
      </c>
      <c r="O242" s="80">
        <f t="shared" si="86"/>
        <v>0</v>
      </c>
      <c r="P242" s="81">
        <f t="shared" si="87"/>
        <v>2.5318683692814834E-4</v>
      </c>
      <c r="Q242" s="81">
        <f t="shared" si="88"/>
        <v>3.0608963064757881E-4</v>
      </c>
      <c r="R242" s="81">
        <f t="shared" si="89"/>
        <v>0</v>
      </c>
      <c r="U242" s="110">
        <f t="shared" si="102"/>
        <v>4.2307692307692308</v>
      </c>
      <c r="V242" s="6">
        <v>221</v>
      </c>
      <c r="W242" s="2">
        <f t="array" ref="W242:Y242">MMULT($W241:$Y241,$W$4:$Y$6)</f>
        <v>1.9905765383957288E-2</v>
      </c>
      <c r="X242" s="2">
        <v>7.9767104608218037E-2</v>
      </c>
      <c r="Y242" s="2">
        <v>0.90032713000782449</v>
      </c>
      <c r="Z242" s="79">
        <v>0.87144222769857238</v>
      </c>
      <c r="AA242" s="80">
        <f t="shared" si="90"/>
        <v>20.689091412727674</v>
      </c>
      <c r="AB242" s="80">
        <f t="shared" si="91"/>
        <v>82.906077065394939</v>
      </c>
      <c r="AC242" s="80">
        <f t="shared" si="92"/>
        <v>0</v>
      </c>
      <c r="AD242" s="81">
        <f t="shared" si="93"/>
        <v>2.968958621521995E-4</v>
      </c>
      <c r="AE242" s="81">
        <f t="shared" si="94"/>
        <v>9.2237638658513254E-4</v>
      </c>
      <c r="AF242" s="81">
        <f t="shared" si="95"/>
        <v>0</v>
      </c>
      <c r="AG242" s="25">
        <f t="shared" si="99"/>
        <v>75.254643950551099</v>
      </c>
      <c r="AH242" s="25">
        <f t="shared" si="100"/>
        <v>6.5999578116160483E-4</v>
      </c>
      <c r="AI242">
        <f t="shared" si="96"/>
        <v>-9.2550658343906207</v>
      </c>
      <c r="AJ242">
        <f t="shared" si="97"/>
        <v>-4.6275329171953069E-5</v>
      </c>
      <c r="AK242">
        <f>$AJ$242</f>
        <v>-4.6275329171953069E-5</v>
      </c>
      <c r="AV242">
        <v>48131.812690090417</v>
      </c>
      <c r="AW242">
        <v>1.1361917423923904</v>
      </c>
      <c r="AX242">
        <v>77562.852550215815</v>
      </c>
      <c r="AY242">
        <v>1.2429489202703989</v>
      </c>
      <c r="AZ242">
        <v>-29431.039860125398</v>
      </c>
      <c r="BA242">
        <v>-0.10675717787800854</v>
      </c>
      <c r="BE242" s="111">
        <f t="shared" si="77"/>
        <v>65487.361549148627</v>
      </c>
      <c r="BF242" s="111">
        <f t="shared" si="78"/>
        <v>46732.03947682408</v>
      </c>
      <c r="BG242" s="111">
        <f t="shared" si="79"/>
        <v>18755.322072324547</v>
      </c>
      <c r="BH242">
        <f t="shared" si="81"/>
        <v>1</v>
      </c>
      <c r="BI242">
        <f t="shared" si="82"/>
        <v>0</v>
      </c>
      <c r="BJ242">
        <f t="shared" si="83"/>
        <v>1</v>
      </c>
    </row>
    <row r="243" spans="6:62" x14ac:dyDescent="0.3">
      <c r="F243" s="110">
        <f t="shared" si="101"/>
        <v>4.25</v>
      </c>
      <c r="G243" s="6">
        <v>222</v>
      </c>
      <c r="H243" s="219">
        <f t="shared" si="98"/>
        <v>4.2705955341847054E-2</v>
      </c>
      <c r="I243" s="2">
        <f t="array" ref="I243:K243">MMULT($I242:$K242,$K$4:$M$6)</f>
        <v>1.6663628227895747E-2</v>
      </c>
      <c r="J243" s="2">
        <v>2.6042327113951311E-2</v>
      </c>
      <c r="K243" s="2">
        <v>0.95729404465815249</v>
      </c>
      <c r="L243" s="79">
        <f t="shared" si="80"/>
        <v>0.87144222769857238</v>
      </c>
      <c r="M243" s="80">
        <f t="shared" si="84"/>
        <v>10.869985963852248</v>
      </c>
      <c r="N243" s="80">
        <f t="shared" si="85"/>
        <v>16.987880809823274</v>
      </c>
      <c r="O243" s="80">
        <f t="shared" si="86"/>
        <v>0</v>
      </c>
      <c r="P243" s="81">
        <f t="shared" si="87"/>
        <v>2.4853916309553603E-4</v>
      </c>
      <c r="Q243" s="81">
        <f t="shared" si="88"/>
        <v>3.0113701255190953E-4</v>
      </c>
      <c r="R243" s="81">
        <f t="shared" si="89"/>
        <v>0</v>
      </c>
      <c r="U243" s="110">
        <f t="shared" si="102"/>
        <v>4.25</v>
      </c>
      <c r="V243" s="6">
        <v>222</v>
      </c>
      <c r="W243" s="2">
        <f t="array" ref="W243:Y243">MMULT($W242:$Y242,$W$4:$Y$6)</f>
        <v>1.9554511307590641E-2</v>
      </c>
      <c r="X243" s="2">
        <v>7.9115010519013096E-2</v>
      </c>
      <c r="Y243" s="2">
        <v>0.90133047817339607</v>
      </c>
      <c r="Z243" s="79">
        <v>0.87144222769857238</v>
      </c>
      <c r="AA243" s="80">
        <f t="shared" si="90"/>
        <v>20.324014885657803</v>
      </c>
      <c r="AB243" s="80">
        <f t="shared" si="91"/>
        <v>82.228321954700561</v>
      </c>
      <c r="AC243" s="80">
        <f t="shared" si="92"/>
        <v>0</v>
      </c>
      <c r="AD243" s="81">
        <f t="shared" si="93"/>
        <v>2.9165688340278663E-4</v>
      </c>
      <c r="AE243" s="81">
        <f t="shared" si="94"/>
        <v>9.1483598264708601E-4</v>
      </c>
      <c r="AF243" s="81">
        <f t="shared" si="95"/>
        <v>0</v>
      </c>
      <c r="AG243" s="25">
        <f t="shared" si="99"/>
        <v>74.69447006668284</v>
      </c>
      <c r="AH243" s="25">
        <f t="shared" si="100"/>
        <v>6.5681669040242702E-4</v>
      </c>
      <c r="AI243">
        <f t="shared" si="96"/>
        <v>-9.0128010264401439</v>
      </c>
      <c r="AJ243">
        <f t="shared" si="97"/>
        <v>-4.5064005132200696E-5</v>
      </c>
      <c r="AK243">
        <f>$AJ$243</f>
        <v>-4.5064005132200696E-5</v>
      </c>
      <c r="AV243">
        <v>47464.517909676812</v>
      </c>
      <c r="AW243">
        <v>1.1388709531320107</v>
      </c>
      <c r="AX243">
        <v>80364.678466743877</v>
      </c>
      <c r="AY243">
        <v>1.2501641083294737</v>
      </c>
      <c r="AZ243">
        <v>-32900.160557067065</v>
      </c>
      <c r="BA243">
        <v>-0.11129315519746297</v>
      </c>
      <c r="BE243" s="111">
        <f t="shared" si="77"/>
        <v>66422.577403524265</v>
      </c>
      <c r="BF243" s="111">
        <f t="shared" si="78"/>
        <v>44651.732366203491</v>
      </c>
      <c r="BG243" s="111">
        <f t="shared" si="79"/>
        <v>21770.845037320767</v>
      </c>
      <c r="BH243">
        <f t="shared" si="81"/>
        <v>1</v>
      </c>
      <c r="BI243">
        <f t="shared" si="82"/>
        <v>0</v>
      </c>
      <c r="BJ243">
        <f t="shared" si="83"/>
        <v>1</v>
      </c>
    </row>
    <row r="244" spans="6:62" x14ac:dyDescent="0.3">
      <c r="F244" s="110">
        <f t="shared" si="101"/>
        <v>4.2692307692307692</v>
      </c>
      <c r="G244" s="6">
        <v>223</v>
      </c>
      <c r="H244" s="219">
        <f t="shared" si="98"/>
        <v>4.1978237159182932E-2</v>
      </c>
      <c r="I244" s="2">
        <f t="array" ref="I244:K244">MMULT($I243:$K243,$K$4:$M$6)</f>
        <v>1.6357739067895102E-2</v>
      </c>
      <c r="J244" s="2">
        <v>2.5620498091287833E-2</v>
      </c>
      <c r="K244" s="2">
        <v>0.95802176284081664</v>
      </c>
      <c r="L244" s="79">
        <f t="shared" si="80"/>
        <v>0.87144222769857238</v>
      </c>
      <c r="M244" s="80">
        <f t="shared" si="84"/>
        <v>10.670448934447371</v>
      </c>
      <c r="N244" s="80">
        <f t="shared" si="85"/>
        <v>16.712714111863612</v>
      </c>
      <c r="O244" s="80">
        <f t="shared" si="86"/>
        <v>0</v>
      </c>
      <c r="P244" s="81">
        <f t="shared" si="87"/>
        <v>2.4397680519923546E-4</v>
      </c>
      <c r="Q244" s="81">
        <f t="shared" si="88"/>
        <v>2.9625924832075068E-4</v>
      </c>
      <c r="R244" s="81">
        <f t="shared" si="89"/>
        <v>0</v>
      </c>
      <c r="U244" s="110">
        <f t="shared" si="102"/>
        <v>4.2692307692307692</v>
      </c>
      <c r="V244" s="6">
        <v>223</v>
      </c>
      <c r="W244" s="2">
        <f t="array" ref="W244:Y244">MMULT($W243:$Y243,$W$4:$Y$6)</f>
        <v>1.920945540666635E-2</v>
      </c>
      <c r="X244" s="2">
        <v>7.8466995073697421E-2</v>
      </c>
      <c r="Y244" s="2">
        <v>0.902323549519636</v>
      </c>
      <c r="Z244" s="79">
        <v>0.87144222769857238</v>
      </c>
      <c r="AA244" s="80">
        <f t="shared" si="90"/>
        <v>19.965380442870831</v>
      </c>
      <c r="AB244" s="80">
        <f t="shared" si="91"/>
        <v>81.554805989531971</v>
      </c>
      <c r="AC244" s="80">
        <f t="shared" si="92"/>
        <v>0</v>
      </c>
      <c r="AD244" s="81">
        <f t="shared" si="93"/>
        <v>2.8651035086713311E-4</v>
      </c>
      <c r="AE244" s="81">
        <f t="shared" si="94"/>
        <v>9.0734274156935931E-4</v>
      </c>
      <c r="AF244" s="81">
        <f t="shared" si="95"/>
        <v>0</v>
      </c>
      <c r="AG244" s="25">
        <f t="shared" si="99"/>
        <v>74.137023386091812</v>
      </c>
      <c r="AH244" s="25">
        <f t="shared" si="100"/>
        <v>6.536170389165063E-4</v>
      </c>
      <c r="AI244">
        <f t="shared" si="96"/>
        <v>-8.7753194944411774</v>
      </c>
      <c r="AJ244">
        <f t="shared" si="97"/>
        <v>-4.3876597472205917E-5</v>
      </c>
      <c r="AK244">
        <f>$AJ$244</f>
        <v>-4.3876597472205917E-5</v>
      </c>
      <c r="AV244">
        <v>48153.921716665696</v>
      </c>
      <c r="AW244">
        <v>1.1846090016200213</v>
      </c>
      <c r="AX244">
        <v>90674.595359803003</v>
      </c>
      <c r="AY244">
        <v>1.2928483615636928</v>
      </c>
      <c r="AZ244">
        <v>-42520.673643137306</v>
      </c>
      <c r="BA244">
        <v>-0.10823935994367151</v>
      </c>
      <c r="BE244" s="111">
        <f t="shared" si="77"/>
        <v>70306.978445336426</v>
      </c>
      <c r="BF244" s="111">
        <f t="shared" si="78"/>
        <v>38610.240796566271</v>
      </c>
      <c r="BG244" s="111">
        <f t="shared" si="79"/>
        <v>31696.737648770155</v>
      </c>
      <c r="BH244">
        <f t="shared" si="81"/>
        <v>1</v>
      </c>
      <c r="BI244">
        <f t="shared" si="82"/>
        <v>0</v>
      </c>
      <c r="BJ244">
        <f t="shared" si="83"/>
        <v>1</v>
      </c>
    </row>
    <row r="245" spans="6:62" x14ac:dyDescent="0.3">
      <c r="F245" s="110">
        <f t="shared" si="101"/>
        <v>4.2884615384615383</v>
      </c>
      <c r="G245" s="6">
        <v>224</v>
      </c>
      <c r="H245" s="219">
        <f t="shared" si="98"/>
        <v>4.1262522104934259E-2</v>
      </c>
      <c r="I245" s="2">
        <f t="array" ref="I245:K245">MMULT($I244:$K244,$K$4:$M$6)</f>
        <v>1.6057465022257685E-2</v>
      </c>
      <c r="J245" s="2">
        <v>2.5205057082676573E-2</v>
      </c>
      <c r="K245" s="2">
        <v>0.95873747789506536</v>
      </c>
      <c r="L245" s="79">
        <f t="shared" si="80"/>
        <v>0.87144222769857238</v>
      </c>
      <c r="M245" s="80">
        <f t="shared" si="84"/>
        <v>10.474574745660334</v>
      </c>
      <c r="N245" s="80">
        <f t="shared" si="85"/>
        <v>16.441714430962588</v>
      </c>
      <c r="O245" s="80">
        <f t="shared" si="86"/>
        <v>0</v>
      </c>
      <c r="P245" s="81">
        <f t="shared" si="87"/>
        <v>2.3949819712052784E-4</v>
      </c>
      <c r="Q245" s="81">
        <f t="shared" si="88"/>
        <v>2.914553510470033E-4</v>
      </c>
      <c r="R245" s="81">
        <f t="shared" si="89"/>
        <v>0</v>
      </c>
      <c r="U245" s="110">
        <f t="shared" si="102"/>
        <v>4.2884615384615383</v>
      </c>
      <c r="V245" s="6">
        <v>224</v>
      </c>
      <c r="W245" s="2">
        <f t="array" ref="W245:Y245">MMULT($W244:$Y244,$W$4:$Y$6)</f>
        <v>1.8870488309133248E-2</v>
      </c>
      <c r="X245" s="2">
        <v>7.7823059338106196E-2</v>
      </c>
      <c r="Y245" s="2">
        <v>0.9033064523527603</v>
      </c>
      <c r="Z245" s="79">
        <v>0.87144222769857238</v>
      </c>
      <c r="AA245" s="80">
        <f t="shared" si="90"/>
        <v>19.613074408337674</v>
      </c>
      <c r="AB245" s="80">
        <f t="shared" si="91"/>
        <v>80.885530277666803</v>
      </c>
      <c r="AC245" s="80">
        <f t="shared" si="92"/>
        <v>0</v>
      </c>
      <c r="AD245" s="81">
        <f t="shared" si="93"/>
        <v>2.8145463325356042E-4</v>
      </c>
      <c r="AE245" s="81">
        <f t="shared" si="94"/>
        <v>8.9989667567659689E-4</v>
      </c>
      <c r="AF245" s="81">
        <f t="shared" si="95"/>
        <v>0</v>
      </c>
      <c r="AG245" s="25">
        <f t="shared" si="99"/>
        <v>73.582315509381559</v>
      </c>
      <c r="AH245" s="25">
        <f t="shared" si="100"/>
        <v>6.5039776076262611E-4</v>
      </c>
      <c r="AI245">
        <f t="shared" si="96"/>
        <v>-8.5425394331189466</v>
      </c>
      <c r="AJ245">
        <f t="shared" si="97"/>
        <v>-4.2712697165594711E-5</v>
      </c>
      <c r="AK245">
        <f>$AJ$245</f>
        <v>-4.2712697165594711E-5</v>
      </c>
      <c r="AV245">
        <v>48734.882726496086</v>
      </c>
      <c r="AW245">
        <v>1.1517597188303617</v>
      </c>
      <c r="AX245">
        <v>82251.337086912579</v>
      </c>
      <c r="AY245">
        <v>1.2584306787718984</v>
      </c>
      <c r="AZ245">
        <v>-33516.454360416494</v>
      </c>
      <c r="BA245">
        <v>-0.10667095994153675</v>
      </c>
      <c r="BE245" s="111">
        <f t="shared" si="77"/>
        <v>66441.089156540082</v>
      </c>
      <c r="BF245" s="111">
        <f t="shared" si="78"/>
        <v>43591.730790277259</v>
      </c>
      <c r="BG245" s="111">
        <f t="shared" si="79"/>
        <v>22849.358366262819</v>
      </c>
      <c r="BH245">
        <f t="shared" si="81"/>
        <v>1</v>
      </c>
      <c r="BI245">
        <f t="shared" si="82"/>
        <v>0</v>
      </c>
      <c r="BJ245">
        <f t="shared" si="83"/>
        <v>1</v>
      </c>
    </row>
    <row r="246" spans="6:62" x14ac:dyDescent="0.3">
      <c r="F246" s="110">
        <f t="shared" si="101"/>
        <v>4.3076923076923075</v>
      </c>
      <c r="G246" s="6">
        <v>225</v>
      </c>
      <c r="H246" s="219">
        <f t="shared" si="98"/>
        <v>4.0558622515972073E-2</v>
      </c>
      <c r="I246" s="2">
        <f t="array" ref="I246:K246">MMULT($I245:$K245,$K$4:$M$6)</f>
        <v>1.5762703016035325E-2</v>
      </c>
      <c r="J246" s="2">
        <v>2.4795919499936748E-2</v>
      </c>
      <c r="K246" s="2">
        <v>0.95944137748402758</v>
      </c>
      <c r="L246" s="79">
        <f t="shared" si="80"/>
        <v>0.87144222769857238</v>
      </c>
      <c r="M246" s="80">
        <f t="shared" si="84"/>
        <v>10.282296159838896</v>
      </c>
      <c r="N246" s="80">
        <f t="shared" si="85"/>
        <v>16.174826588720567</v>
      </c>
      <c r="O246" s="80">
        <f t="shared" si="86"/>
        <v>0</v>
      </c>
      <c r="P246" s="81">
        <f t="shared" si="87"/>
        <v>2.3510180148945961E-4</v>
      </c>
      <c r="Q246" s="81">
        <f t="shared" si="88"/>
        <v>2.8672434260640286E-4</v>
      </c>
      <c r="R246" s="81">
        <f t="shared" si="89"/>
        <v>0</v>
      </c>
      <c r="U246" s="110">
        <f t="shared" si="102"/>
        <v>4.3076923076923075</v>
      </c>
      <c r="V246" s="6">
        <v>225</v>
      </c>
      <c r="W246" s="2">
        <f t="array" ref="W246:Y246">MMULT($W245:$Y245,$W$4:$Y$6)</f>
        <v>1.8537502572902567E-2</v>
      </c>
      <c r="X246" s="2">
        <v>7.7183203641130349E-2</v>
      </c>
      <c r="Y246" s="2">
        <v>0.90427929378596683</v>
      </c>
      <c r="Z246" s="79">
        <v>0.87144222769857238</v>
      </c>
      <c r="AA246" s="80">
        <f t="shared" si="90"/>
        <v>19.266985111938993</v>
      </c>
      <c r="AB246" s="80">
        <f t="shared" si="91"/>
        <v>80.220495160938427</v>
      </c>
      <c r="AC246" s="80">
        <f t="shared" si="92"/>
        <v>0</v>
      </c>
      <c r="AD246" s="81">
        <f t="shared" si="93"/>
        <v>2.7648812805591204E-4</v>
      </c>
      <c r="AE246" s="81">
        <f t="shared" si="94"/>
        <v>8.9249778877188528E-4</v>
      </c>
      <c r="AF246" s="81">
        <f t="shared" si="95"/>
        <v>0</v>
      </c>
      <c r="AG246" s="25">
        <f t="shared" si="99"/>
        <v>73.030357524317964</v>
      </c>
      <c r="AH246" s="25">
        <f t="shared" si="100"/>
        <v>6.4715977273193477E-4</v>
      </c>
      <c r="AI246">
        <f t="shared" si="96"/>
        <v>-8.31438025112449</v>
      </c>
      <c r="AJ246">
        <f t="shared" si="97"/>
        <v>-4.1571901255622445E-5</v>
      </c>
      <c r="AK246">
        <f>$AJ$246</f>
        <v>-4.1571901255622445E-5</v>
      </c>
      <c r="AV246">
        <v>50279.347852775041</v>
      </c>
      <c r="AW246">
        <v>1.1059497186582927</v>
      </c>
      <c r="AX246">
        <v>78103.758734020579</v>
      </c>
      <c r="AY246">
        <v>1.2126243005706576</v>
      </c>
      <c r="AZ246">
        <v>-27824.410881245538</v>
      </c>
      <c r="BA246">
        <v>-0.1066745819123649</v>
      </c>
      <c r="BE246" s="111">
        <f t="shared" si="77"/>
        <v>60315.624013054228</v>
      </c>
      <c r="BF246" s="111">
        <f t="shared" si="78"/>
        <v>43158.671323045186</v>
      </c>
      <c r="BG246" s="111">
        <f t="shared" si="79"/>
        <v>17156.95269000905</v>
      </c>
      <c r="BH246">
        <f t="shared" si="81"/>
        <v>1</v>
      </c>
      <c r="BI246">
        <f t="shared" si="82"/>
        <v>0</v>
      </c>
      <c r="BJ246">
        <f t="shared" si="83"/>
        <v>1</v>
      </c>
    </row>
    <row r="247" spans="6:62" x14ac:dyDescent="0.3">
      <c r="F247" s="110">
        <f t="shared" si="101"/>
        <v>4.3269230769230766</v>
      </c>
      <c r="G247" s="6">
        <v>226</v>
      </c>
      <c r="H247" s="219">
        <f t="shared" si="98"/>
        <v>3.9866353386338441E-2</v>
      </c>
      <c r="I247" s="2">
        <f t="array" ref="I247:K247">MMULT($I246:$K246,$K$4:$M$6)</f>
        <v>1.5473351866395358E-2</v>
      </c>
      <c r="J247" s="2">
        <v>2.4393001519943079E-2</v>
      </c>
      <c r="K247" s="2">
        <v>0.96013364661366118</v>
      </c>
      <c r="L247" s="79">
        <f t="shared" si="80"/>
        <v>0.87144222769857238</v>
      </c>
      <c r="M247" s="80">
        <f t="shared" si="84"/>
        <v>10.093547173591972</v>
      </c>
      <c r="N247" s="80">
        <f t="shared" si="85"/>
        <v>15.911995905797443</v>
      </c>
      <c r="O247" s="80">
        <f t="shared" si="86"/>
        <v>0</v>
      </c>
      <c r="P247" s="81">
        <f t="shared" si="87"/>
        <v>2.3078610915711029E-4</v>
      </c>
      <c r="Q247" s="81">
        <f t="shared" si="88"/>
        <v>2.820652537213031E-4</v>
      </c>
      <c r="R247" s="81">
        <f t="shared" si="89"/>
        <v>0</v>
      </c>
      <c r="U247" s="110">
        <f t="shared" si="102"/>
        <v>4.3269230769230766</v>
      </c>
      <c r="V247" s="6">
        <v>226</v>
      </c>
      <c r="W247" s="2">
        <f t="array" ref="W247:Y247">MMULT($W246:$Y246,$W$4:$Y$6)</f>
        <v>1.8210392651792123E-2</v>
      </c>
      <c r="X247" s="2">
        <v>7.6547427594781586E-2</v>
      </c>
      <c r="Y247" s="2">
        <v>0.90524217975342602</v>
      </c>
      <c r="Z247" s="79">
        <v>0.87144222769857238</v>
      </c>
      <c r="AA247" s="80">
        <f t="shared" si="90"/>
        <v>18.927002854069205</v>
      </c>
      <c r="AB247" s="80">
        <f t="shared" si="91"/>
        <v>79.559700236090521</v>
      </c>
      <c r="AC247" s="80">
        <f t="shared" si="92"/>
        <v>0</v>
      </c>
      <c r="AD247" s="81">
        <f t="shared" si="93"/>
        <v>2.7160926104560887E-4</v>
      </c>
      <c r="AE247" s="81">
        <f t="shared" si="94"/>
        <v>8.8514607636877346E-4</v>
      </c>
      <c r="AF247" s="81">
        <f t="shared" si="95"/>
        <v>0</v>
      </c>
      <c r="AG247" s="25">
        <f t="shared" si="99"/>
        <v>72.48116001077031</v>
      </c>
      <c r="AH247" s="25">
        <f t="shared" si="100"/>
        <v>6.4390397453596877E-4</v>
      </c>
      <c r="AI247">
        <f t="shared" si="96"/>
        <v>-8.0907625571734343</v>
      </c>
      <c r="AJ247">
        <f t="shared" si="97"/>
        <v>-4.0453812785867175E-5</v>
      </c>
      <c r="AK247">
        <f>$AJ$247</f>
        <v>-4.0453812785867175E-5</v>
      </c>
      <c r="AV247">
        <v>48027.831529407071</v>
      </c>
      <c r="AW247">
        <v>1.1482736427967795</v>
      </c>
      <c r="AX247">
        <v>77418.652360240027</v>
      </c>
      <c r="AY247">
        <v>1.252765045118486</v>
      </c>
      <c r="AZ247">
        <v>-29390.820830832956</v>
      </c>
      <c r="BA247">
        <v>-0.10449140232170651</v>
      </c>
      <c r="BE247" s="111">
        <f t="shared" si="77"/>
        <v>66799.532750270882</v>
      </c>
      <c r="BF247" s="111">
        <f t="shared" si="78"/>
        <v>47857.852151608575</v>
      </c>
      <c r="BG247" s="111">
        <f t="shared" si="79"/>
        <v>18941.680598662308</v>
      </c>
      <c r="BH247">
        <f t="shared" si="81"/>
        <v>1</v>
      </c>
      <c r="BI247">
        <f t="shared" si="82"/>
        <v>0</v>
      </c>
      <c r="BJ247">
        <f t="shared" si="83"/>
        <v>1</v>
      </c>
    </row>
    <row r="248" spans="6:62" x14ac:dyDescent="0.3">
      <c r="F248" s="110">
        <f t="shared" si="101"/>
        <v>4.3461538461538458</v>
      </c>
      <c r="G248" s="6">
        <v>227</v>
      </c>
      <c r="H248" s="219">
        <f t="shared" si="98"/>
        <v>3.9185532337459097E-2</v>
      </c>
      <c r="I248" s="2">
        <f t="array" ref="I248:K248">MMULT($I247:$K247,$K$4:$M$6)</f>
        <v>1.5189312247887634E-2</v>
      </c>
      <c r="J248" s="2">
        <v>2.399622008957146E-2</v>
      </c>
      <c r="K248" s="2">
        <v>0.96081446766254053</v>
      </c>
      <c r="L248" s="79">
        <f t="shared" si="80"/>
        <v>0.87144222769857238</v>
      </c>
      <c r="M248" s="80">
        <f t="shared" si="84"/>
        <v>9.9082629951326702</v>
      </c>
      <c r="N248" s="80">
        <f t="shared" si="85"/>
        <v>15.653168205138797</v>
      </c>
      <c r="O248" s="80">
        <f t="shared" si="86"/>
        <v>0</v>
      </c>
      <c r="P248" s="81">
        <f t="shared" si="87"/>
        <v>2.2654963867754779E-4</v>
      </c>
      <c r="Q248" s="81">
        <f t="shared" si="88"/>
        <v>2.7747712401786454E-4</v>
      </c>
      <c r="R248" s="81">
        <f t="shared" si="89"/>
        <v>0</v>
      </c>
      <c r="U248" s="110">
        <f t="shared" si="102"/>
        <v>4.3461538461538458</v>
      </c>
      <c r="V248" s="6">
        <v>227</v>
      </c>
      <c r="W248" s="2">
        <f t="array" ref="W248:Y248">MMULT($W247:$Y247,$W$4:$Y$6)</f>
        <v>1.7889054862071443E-2</v>
      </c>
      <c r="X248" s="2">
        <v>7.5915730113834012E-2</v>
      </c>
      <c r="Y248" s="2">
        <v>0.90619521502409428</v>
      </c>
      <c r="Z248" s="79">
        <v>0.87144222769857238</v>
      </c>
      <c r="AA248" s="80">
        <f t="shared" si="90"/>
        <v>18.593019870865099</v>
      </c>
      <c r="AB248" s="80">
        <f t="shared" si="91"/>
        <v>78.903144375191701</v>
      </c>
      <c r="AC248" s="80">
        <f t="shared" si="92"/>
        <v>0</v>
      </c>
      <c r="AD248" s="81">
        <f t="shared" si="93"/>
        <v>2.6681648577266749E-4</v>
      </c>
      <c r="AE248" s="81">
        <f t="shared" si="94"/>
        <v>8.7784152591839496E-4</v>
      </c>
      <c r="AF248" s="81">
        <f t="shared" si="95"/>
        <v>0</v>
      </c>
      <c r="AG248" s="25">
        <f t="shared" si="99"/>
        <v>71.934733045785322</v>
      </c>
      <c r="AH248" s="25">
        <f t="shared" si="100"/>
        <v>6.4063124899565007E-4</v>
      </c>
      <c r="AI248">
        <f t="shared" si="96"/>
        <v>-7.8716081462203107</v>
      </c>
      <c r="AJ248">
        <f t="shared" si="97"/>
        <v>-3.9358040731101568E-5</v>
      </c>
      <c r="AK248">
        <f>$AJ$248</f>
        <v>-3.9358040731101568E-5</v>
      </c>
      <c r="AV248">
        <v>60952.635094018849</v>
      </c>
      <c r="AW248">
        <v>1.0828267007276766</v>
      </c>
      <c r="AX248">
        <v>79083.121670178545</v>
      </c>
      <c r="AY248">
        <v>1.1858852520175442</v>
      </c>
      <c r="AZ248">
        <v>-18130.486576159696</v>
      </c>
      <c r="BA248">
        <v>-0.10305855128986763</v>
      </c>
      <c r="BE248" s="111">
        <f t="shared" si="77"/>
        <v>47330.034978748816</v>
      </c>
      <c r="BF248" s="111">
        <f t="shared" si="78"/>
        <v>39505.403531575881</v>
      </c>
      <c r="BG248" s="111">
        <f t="shared" si="79"/>
        <v>7824.6314471729329</v>
      </c>
      <c r="BH248">
        <f t="shared" si="81"/>
        <v>1</v>
      </c>
      <c r="BI248">
        <f t="shared" si="82"/>
        <v>0</v>
      </c>
      <c r="BJ248">
        <f t="shared" si="83"/>
        <v>1</v>
      </c>
    </row>
    <row r="249" spans="6:62" x14ac:dyDescent="0.3">
      <c r="F249" s="110">
        <f t="shared" si="101"/>
        <v>4.365384615384615</v>
      </c>
      <c r="G249" s="6">
        <v>228</v>
      </c>
      <c r="H249" s="219">
        <f t="shared" si="98"/>
        <v>3.851597958844518E-2</v>
      </c>
      <c r="I249" s="2">
        <f t="array" ref="I249:K249">MMULT($I248:$K248,$K$4:$M$6)</f>
        <v>1.491048665834911E-2</v>
      </c>
      <c r="J249" s="2">
        <v>2.3605492930096072E-2</v>
      </c>
      <c r="K249" s="2">
        <v>0.96148402041155445</v>
      </c>
      <c r="L249" s="79">
        <f t="shared" si="80"/>
        <v>0.87144222769857238</v>
      </c>
      <c r="M249" s="80">
        <f t="shared" si="84"/>
        <v>9.7263800220372421</v>
      </c>
      <c r="N249" s="80">
        <f t="shared" si="85"/>
        <v>15.398289814844222</v>
      </c>
      <c r="O249" s="80">
        <f t="shared" si="86"/>
        <v>0</v>
      </c>
      <c r="P249" s="81">
        <f t="shared" si="87"/>
        <v>2.2239093579929262E-4</v>
      </c>
      <c r="Q249" s="81">
        <f t="shared" si="88"/>
        <v>2.7295900207690026E-4</v>
      </c>
      <c r="R249" s="81">
        <f t="shared" si="89"/>
        <v>0</v>
      </c>
      <c r="U249" s="110">
        <f t="shared" si="102"/>
        <v>4.365384615384615</v>
      </c>
      <c r="V249" s="6">
        <v>228</v>
      </c>
      <c r="W249" s="2">
        <f t="array" ref="W249:Y249">MMULT($W248:$Y248,$W$4:$Y$6)</f>
        <v>1.7573387349597226E-2</v>
      </c>
      <c r="X249" s="2">
        <v>7.5288109435050432E-2</v>
      </c>
      <c r="Y249" s="2">
        <v>0.90713850321535205</v>
      </c>
      <c r="Z249" s="79">
        <v>0.87144222769857238</v>
      </c>
      <c r="AA249" s="80">
        <f t="shared" si="90"/>
        <v>18.26493030004805</v>
      </c>
      <c r="AB249" s="80">
        <f t="shared" si="91"/>
        <v>78.250825745618329</v>
      </c>
      <c r="AC249" s="80">
        <f t="shared" si="92"/>
        <v>0</v>
      </c>
      <c r="AD249" s="81">
        <f t="shared" si="93"/>
        <v>2.6210828307552303E-4</v>
      </c>
      <c r="AE249" s="81">
        <f t="shared" si="94"/>
        <v>8.7058411703178908E-4</v>
      </c>
      <c r="AF249" s="81">
        <f t="shared" si="95"/>
        <v>0</v>
      </c>
      <c r="AG249" s="25">
        <f t="shared" si="99"/>
        <v>71.391086208784913</v>
      </c>
      <c r="AH249" s="25">
        <f t="shared" si="100"/>
        <v>6.3734246223111921E-4</v>
      </c>
      <c r="AI249">
        <f t="shared" si="96"/>
        <v>-7.6568399856729883</v>
      </c>
      <c r="AJ249">
        <f t="shared" si="97"/>
        <v>-3.8284199928364962E-5</v>
      </c>
      <c r="AK249">
        <f>$AJ$249</f>
        <v>-3.8284199928364962E-5</v>
      </c>
      <c r="AV249">
        <v>48121.110394661453</v>
      </c>
      <c r="AW249">
        <v>1.0822675543134472</v>
      </c>
      <c r="AX249">
        <v>76690.109100758826</v>
      </c>
      <c r="AY249">
        <v>1.1791367539924247</v>
      </c>
      <c r="AZ249">
        <v>-28568.998706097373</v>
      </c>
      <c r="BA249">
        <v>-9.6869199678977447E-2</v>
      </c>
      <c r="BE249" s="111">
        <f t="shared" si="77"/>
        <v>60105.645036683265</v>
      </c>
      <c r="BF249" s="111">
        <f t="shared" si="78"/>
        <v>41223.566298483638</v>
      </c>
      <c r="BG249" s="111">
        <f t="shared" si="79"/>
        <v>18882.078738199627</v>
      </c>
      <c r="BH249">
        <f t="shared" si="81"/>
        <v>1</v>
      </c>
      <c r="BI249">
        <f t="shared" si="82"/>
        <v>0</v>
      </c>
      <c r="BJ249">
        <f t="shared" si="83"/>
        <v>1</v>
      </c>
    </row>
    <row r="250" spans="6:62" x14ac:dyDescent="0.3">
      <c r="F250" s="110">
        <f t="shared" si="101"/>
        <v>4.384615384615385</v>
      </c>
      <c r="G250" s="6">
        <v>229</v>
      </c>
      <c r="H250" s="219">
        <f t="shared" si="98"/>
        <v>3.7857517926493327E-2</v>
      </c>
      <c r="I250" s="2">
        <f t="array" ref="I250:K250">MMULT($I249:$K249,$K$4:$M$6)</f>
        <v>1.4636779385434322E-2</v>
      </c>
      <c r="J250" s="2">
        <v>2.3220738541059004E-2</v>
      </c>
      <c r="K250" s="2">
        <v>0.96214248207350628</v>
      </c>
      <c r="L250" s="79">
        <f t="shared" si="80"/>
        <v>0.87144222769857238</v>
      </c>
      <c r="M250" s="80">
        <f t="shared" si="84"/>
        <v>9.5478358194123043</v>
      </c>
      <c r="N250" s="80">
        <f t="shared" si="85"/>
        <v>15.147307570691526</v>
      </c>
      <c r="O250" s="80">
        <f t="shared" si="86"/>
        <v>0</v>
      </c>
      <c r="P250" s="81">
        <f t="shared" si="87"/>
        <v>2.1830857296611787E-4</v>
      </c>
      <c r="Q250" s="81">
        <f t="shared" si="88"/>
        <v>2.6850994547862156E-4</v>
      </c>
      <c r="R250" s="81">
        <f t="shared" si="89"/>
        <v>0</v>
      </c>
      <c r="U250" s="110">
        <f t="shared" si="102"/>
        <v>4.384615384615385</v>
      </c>
      <c r="V250" s="6">
        <v>229</v>
      </c>
      <c r="W250" s="2">
        <f t="array" ref="W250:Y250">MMULT($W249:$Y249,$W$4:$Y$6)</f>
        <v>1.7263290057528722E-2</v>
      </c>
      <c r="X250" s="2">
        <v>7.4664563136001227E-2</v>
      </c>
      <c r="Y250" s="2">
        <v>0.90807214680646975</v>
      </c>
      <c r="Z250" s="79">
        <v>0.87144222769857238</v>
      </c>
      <c r="AA250" s="80">
        <f t="shared" si="90"/>
        <v>17.942630147368913</v>
      </c>
      <c r="AB250" s="80">
        <f t="shared" si="91"/>
        <v>77.602741829614089</v>
      </c>
      <c r="AC250" s="80">
        <f t="shared" si="92"/>
        <v>0</v>
      </c>
      <c r="AD250" s="81">
        <f t="shared" si="93"/>
        <v>2.5748316059950204E-4</v>
      </c>
      <c r="AE250" s="81">
        <f t="shared" si="94"/>
        <v>8.6337382169751056E-4</v>
      </c>
      <c r="AF250" s="81">
        <f t="shared" si="95"/>
        <v>0</v>
      </c>
      <c r="AG250" s="25">
        <f t="shared" si="99"/>
        <v>70.850228586879183</v>
      </c>
      <c r="AH250" s="25">
        <f t="shared" si="100"/>
        <v>6.3403846385227318E-4</v>
      </c>
      <c r="AI250">
        <f t="shared" si="96"/>
        <v>-7.4463822016518648</v>
      </c>
      <c r="AJ250">
        <f t="shared" si="97"/>
        <v>-3.7231911008259318E-5</v>
      </c>
      <c r="AK250">
        <f>$AJ$250</f>
        <v>-3.7231911008259318E-5</v>
      </c>
      <c r="AV250">
        <v>49189.749453217853</v>
      </c>
      <c r="AW250">
        <v>1.1031048870538545</v>
      </c>
      <c r="AX250">
        <v>77746.557216643763</v>
      </c>
      <c r="AY250">
        <v>1.2027943741289171</v>
      </c>
      <c r="AZ250">
        <v>-28556.80776342591</v>
      </c>
      <c r="BA250">
        <v>-9.9689487075062644E-2</v>
      </c>
      <c r="BE250" s="111">
        <f t="shared" si="77"/>
        <v>61120.739252167594</v>
      </c>
      <c r="BF250" s="111">
        <f t="shared" si="78"/>
        <v>42532.880196247948</v>
      </c>
      <c r="BG250" s="111">
        <f t="shared" si="79"/>
        <v>18587.859055919645</v>
      </c>
      <c r="BH250">
        <f t="shared" si="81"/>
        <v>1</v>
      </c>
      <c r="BI250">
        <f t="shared" si="82"/>
        <v>0</v>
      </c>
      <c r="BJ250">
        <f t="shared" si="83"/>
        <v>1</v>
      </c>
    </row>
    <row r="251" spans="6:62" x14ac:dyDescent="0.3">
      <c r="F251" s="110">
        <f t="shared" si="101"/>
        <v>4.4038461538461542</v>
      </c>
      <c r="G251" s="6">
        <v>230</v>
      </c>
      <c r="H251" s="219">
        <f t="shared" si="98"/>
        <v>3.7209972677393122E-2</v>
      </c>
      <c r="I251" s="2">
        <f t="array" ref="I251:K251">MMULT($I250:$K250,$K$4:$M$6)</f>
        <v>1.4368096473760254E-2</v>
      </c>
      <c r="J251" s="2">
        <v>2.2841876203632872E-2</v>
      </c>
      <c r="K251" s="2">
        <v>0.96279002732260643</v>
      </c>
      <c r="L251" s="79">
        <f t="shared" si="80"/>
        <v>0.87144222769857238</v>
      </c>
      <c r="M251" s="80">
        <f t="shared" si="84"/>
        <v>9.3725690984628489</v>
      </c>
      <c r="N251" s="80">
        <f t="shared" si="85"/>
        <v>14.900168818330252</v>
      </c>
      <c r="O251" s="80">
        <f t="shared" si="86"/>
        <v>0</v>
      </c>
      <c r="P251" s="81">
        <f t="shared" si="87"/>
        <v>2.1430114882701266E-4</v>
      </c>
      <c r="Q251" s="81">
        <f t="shared" si="88"/>
        <v>2.641290208415211E-4</v>
      </c>
      <c r="R251" s="81">
        <f t="shared" si="89"/>
        <v>0</v>
      </c>
      <c r="U251" s="110">
        <f t="shared" si="102"/>
        <v>4.4038461538461542</v>
      </c>
      <c r="V251" s="6">
        <v>230</v>
      </c>
      <c r="W251" s="2">
        <f t="array" ref="W251:Y251">MMULT($W250:$Y250,$W$4:$Y$6)</f>
        <v>1.695866469461282E-2</v>
      </c>
      <c r="X251" s="2">
        <v>7.404508815348379E-2</v>
      </c>
      <c r="Y251" s="2">
        <v>0.90899624715190308</v>
      </c>
      <c r="Z251" s="79">
        <v>0.87144222769857238</v>
      </c>
      <c r="AA251" s="80">
        <f t="shared" si="90"/>
        <v>17.626017253645077</v>
      </c>
      <c r="AB251" s="80">
        <f t="shared" si="91"/>
        <v>76.958889443434032</v>
      </c>
      <c r="AC251" s="80">
        <f t="shared" si="92"/>
        <v>0</v>
      </c>
      <c r="AD251" s="81">
        <f t="shared" si="93"/>
        <v>2.5293965232379246E-4</v>
      </c>
      <c r="AE251" s="81">
        <f t="shared" si="94"/>
        <v>8.5621060449462042E-4</v>
      </c>
      <c r="AF251" s="81">
        <f t="shared" si="95"/>
        <v>0</v>
      </c>
      <c r="AG251" s="25">
        <f t="shared" si="99"/>
        <v>70.312168780286001</v>
      </c>
      <c r="AH251" s="25">
        <f t="shared" si="100"/>
        <v>6.3072008714987909E-4</v>
      </c>
      <c r="AI251">
        <f t="shared" si="96"/>
        <v>-7.2401600652980918</v>
      </c>
      <c r="AJ251">
        <f t="shared" si="97"/>
        <v>-3.6200800326490477E-5</v>
      </c>
      <c r="AK251">
        <f>$AJ$251</f>
        <v>-3.6200800326490477E-5</v>
      </c>
      <c r="AV251">
        <v>82325.469714326231</v>
      </c>
      <c r="AW251">
        <v>1.0900725777492073</v>
      </c>
      <c r="AX251">
        <v>76898.592303477533</v>
      </c>
      <c r="AY251">
        <v>1.193256499619757</v>
      </c>
      <c r="AZ251">
        <v>5426.8774108486978</v>
      </c>
      <c r="BA251">
        <v>-0.1031839218705497</v>
      </c>
      <c r="BE251" s="111">
        <f t="shared" si="77"/>
        <v>26681.788060594496</v>
      </c>
      <c r="BF251" s="111">
        <f t="shared" si="78"/>
        <v>42427.057658498161</v>
      </c>
      <c r="BG251" s="111">
        <f t="shared" si="79"/>
        <v>-15745.269597903667</v>
      </c>
      <c r="BH251">
        <f t="shared" si="81"/>
        <v>0</v>
      </c>
      <c r="BI251">
        <f t="shared" si="82"/>
        <v>1</v>
      </c>
      <c r="BJ251">
        <f t="shared" si="83"/>
        <v>0</v>
      </c>
    </row>
    <row r="252" spans="6:62" x14ac:dyDescent="0.3">
      <c r="F252" s="110">
        <f t="shared" si="101"/>
        <v>4.4230769230769234</v>
      </c>
      <c r="G252" s="6">
        <v>231</v>
      </c>
      <c r="H252" s="219">
        <f t="shared" si="98"/>
        <v>3.6573171676150526E-2</v>
      </c>
      <c r="I252" s="2">
        <f t="array" ref="I252:K252">MMULT($I251:$K251,$K$4:$M$6)</f>
        <v>1.4104345692654299E-2</v>
      </c>
      <c r="J252" s="2">
        <v>2.2468825983496223E-2</v>
      </c>
      <c r="K252" s="2">
        <v>0.96342682832384907</v>
      </c>
      <c r="L252" s="79">
        <f t="shared" si="80"/>
        <v>0.87144222769857238</v>
      </c>
      <c r="M252" s="80">
        <f t="shared" si="84"/>
        <v>9.2005196954536448</v>
      </c>
      <c r="N252" s="80">
        <f t="shared" si="85"/>
        <v>14.656821415157335</v>
      </c>
      <c r="O252" s="80">
        <f t="shared" si="86"/>
        <v>0</v>
      </c>
      <c r="P252" s="81">
        <f t="shared" si="87"/>
        <v>2.1036728775514058E-4</v>
      </c>
      <c r="Q252" s="81">
        <f t="shared" si="88"/>
        <v>2.598153038556224E-4</v>
      </c>
      <c r="R252" s="81">
        <f t="shared" si="89"/>
        <v>0</v>
      </c>
      <c r="U252" s="110">
        <f t="shared" si="102"/>
        <v>4.4230769230769234</v>
      </c>
      <c r="V252" s="6">
        <v>231</v>
      </c>
      <c r="W252" s="2">
        <f t="array" ref="W252:Y252">MMULT($W251:$Y251,$W$4:$Y$6)</f>
        <v>1.6659414704028753E-2</v>
      </c>
      <c r="X252" s="2">
        <v>7.3429680801550282E-2</v>
      </c>
      <c r="Y252" s="2">
        <v>0.90991090449442069</v>
      </c>
      <c r="Z252" s="79">
        <v>0.87144222769857238</v>
      </c>
      <c r="AA252" s="80">
        <f t="shared" si="90"/>
        <v>17.314991262379181</v>
      </c>
      <c r="AB252" s="80">
        <f t="shared" si="91"/>
        <v>76.319264756081978</v>
      </c>
      <c r="AC252" s="80">
        <f t="shared" si="92"/>
        <v>0</v>
      </c>
      <c r="AD252" s="81">
        <f t="shared" si="93"/>
        <v>2.4847631809676E-4</v>
      </c>
      <c r="AE252" s="81">
        <f t="shared" si="94"/>
        <v>8.4909442280114739E-4</v>
      </c>
      <c r="AF252" s="81">
        <f t="shared" si="95"/>
        <v>0</v>
      </c>
      <c r="AG252" s="25">
        <f t="shared" si="99"/>
        <v>69.77691490785017</v>
      </c>
      <c r="AH252" s="25">
        <f t="shared" si="100"/>
        <v>6.2738814928714449E-4</v>
      </c>
      <c r="AI252">
        <f t="shared" si="96"/>
        <v>-7.0380999791357226</v>
      </c>
      <c r="AJ252">
        <f t="shared" si="97"/>
        <v>-3.519049989567861E-5</v>
      </c>
      <c r="AK252">
        <f>$AJ$252</f>
        <v>-3.519049989567861E-5</v>
      </c>
      <c r="AV252">
        <v>47700.54887125962</v>
      </c>
      <c r="AW252">
        <v>1.1227166029152758</v>
      </c>
      <c r="AX252">
        <v>81268.777035616964</v>
      </c>
      <c r="AY252">
        <v>1.225975197560716</v>
      </c>
      <c r="AZ252">
        <v>-33568.228164357344</v>
      </c>
      <c r="BA252">
        <v>-0.10325859464544029</v>
      </c>
      <c r="BE252" s="111">
        <f t="shared" si="77"/>
        <v>64571.111420267953</v>
      </c>
      <c r="BF252" s="111">
        <f t="shared" si="78"/>
        <v>41328.74272045464</v>
      </c>
      <c r="BG252" s="111">
        <f t="shared" si="79"/>
        <v>23242.368699813313</v>
      </c>
      <c r="BH252">
        <f t="shared" si="81"/>
        <v>1</v>
      </c>
      <c r="BI252">
        <f t="shared" si="82"/>
        <v>0</v>
      </c>
      <c r="BJ252">
        <f t="shared" si="83"/>
        <v>1</v>
      </c>
    </row>
    <row r="253" spans="6:62" x14ac:dyDescent="0.3">
      <c r="F253" s="110">
        <f t="shared" si="101"/>
        <v>4.4423076923076925</v>
      </c>
      <c r="G253" s="6">
        <v>232</v>
      </c>
      <c r="H253" s="219">
        <f t="shared" si="98"/>
        <v>3.5946945237735256E-2</v>
      </c>
      <c r="I253" s="2">
        <f t="array" ref="I253:K253">MMULT($I252:$K252,$K$4:$M$6)</f>
        <v>1.3845436504494289E-2</v>
      </c>
      <c r="J253" s="2">
        <v>2.2101508733240967E-2</v>
      </c>
      <c r="K253" s="2">
        <v>0.96405305476226433</v>
      </c>
      <c r="L253" s="79">
        <f t="shared" si="80"/>
        <v>0.87144222769857238</v>
      </c>
      <c r="M253" s="80">
        <f t="shared" si="84"/>
        <v>9.0316285510568708</v>
      </c>
      <c r="N253" s="80">
        <f t="shared" si="85"/>
        <v>14.417213731887529</v>
      </c>
      <c r="O253" s="80">
        <f t="shared" si="86"/>
        <v>0</v>
      </c>
      <c r="P253" s="81">
        <f t="shared" si="87"/>
        <v>2.0650563937562921E-4</v>
      </c>
      <c r="Q253" s="81">
        <f t="shared" si="88"/>
        <v>2.555678793103177E-4</v>
      </c>
      <c r="R253" s="81">
        <f t="shared" si="89"/>
        <v>0</v>
      </c>
      <c r="U253" s="110">
        <f t="shared" si="102"/>
        <v>4.4423076923076925</v>
      </c>
      <c r="V253" s="6">
        <v>232</v>
      </c>
      <c r="W253" s="2">
        <f t="array" ref="W253:Y253">MMULT($W252:$Y252,$W$4:$Y$6)</f>
        <v>1.6365445232782567E-2</v>
      </c>
      <c r="X253" s="2">
        <v>7.2818336789151075E-2</v>
      </c>
      <c r="Y253" s="2">
        <v>0.91081621797806611</v>
      </c>
      <c r="Z253" s="79">
        <v>0.87144222769857238</v>
      </c>
      <c r="AA253" s="80">
        <f t="shared" si="90"/>
        <v>17.009453587949178</v>
      </c>
      <c r="AB253" s="80">
        <f t="shared" si="91"/>
        <v>75.683863307648124</v>
      </c>
      <c r="AC253" s="80">
        <f t="shared" si="92"/>
        <v>0</v>
      </c>
      <c r="AD253" s="81">
        <f t="shared" si="93"/>
        <v>2.4409174317946479E-4</v>
      </c>
      <c r="AE253" s="81">
        <f t="shared" si="94"/>
        <v>8.4202522699810525E-4</v>
      </c>
      <c r="AF253" s="81">
        <f t="shared" si="95"/>
        <v>0</v>
      </c>
      <c r="AG253" s="25">
        <f t="shared" si="99"/>
        <v>69.244474612652908</v>
      </c>
      <c r="AH253" s="25">
        <f t="shared" si="100"/>
        <v>6.2404345149162307E-4</v>
      </c>
      <c r="AI253">
        <f t="shared" si="96"/>
        <v>-6.840129463490598</v>
      </c>
      <c r="AJ253">
        <f t="shared" si="97"/>
        <v>-3.4200647317453022E-5</v>
      </c>
      <c r="AK253">
        <f>$AJ$253</f>
        <v>-3.4200647317453022E-5</v>
      </c>
      <c r="AV253">
        <v>53173.479192265528</v>
      </c>
      <c r="AW253">
        <v>1.1282812457051099</v>
      </c>
      <c r="AX253">
        <v>77750.694586270212</v>
      </c>
      <c r="AY253">
        <v>1.2330623472184561</v>
      </c>
      <c r="AZ253">
        <v>-24577.215394004685</v>
      </c>
      <c r="BA253">
        <v>-0.10478110151334619</v>
      </c>
      <c r="BE253" s="111">
        <f t="shared" si="77"/>
        <v>59654.645378245463</v>
      </c>
      <c r="BF253" s="111">
        <f t="shared" si="78"/>
        <v>45555.5401355754</v>
      </c>
      <c r="BG253" s="111">
        <f t="shared" si="79"/>
        <v>14099.105242670066</v>
      </c>
      <c r="BH253">
        <f t="shared" si="81"/>
        <v>1</v>
      </c>
      <c r="BI253">
        <f t="shared" si="82"/>
        <v>0</v>
      </c>
      <c r="BJ253">
        <f t="shared" si="83"/>
        <v>1</v>
      </c>
    </row>
    <row r="254" spans="6:62" x14ac:dyDescent="0.3">
      <c r="F254" s="110">
        <f t="shared" si="101"/>
        <v>4.4615384615384617</v>
      </c>
      <c r="G254" s="6">
        <v>233</v>
      </c>
      <c r="H254" s="219">
        <f t="shared" si="98"/>
        <v>3.5331126127960043E-2</v>
      </c>
      <c r="I254" s="2">
        <f t="array" ref="I254:K254">MMULT($I253:$K253,$K$4:$M$6)</f>
        <v>1.3591280033629673E-2</v>
      </c>
      <c r="J254" s="2">
        <v>2.173984609433037E-2</v>
      </c>
      <c r="K254" s="2">
        <v>0.96466887387203959</v>
      </c>
      <c r="L254" s="79">
        <f t="shared" si="80"/>
        <v>0.87144222769857238</v>
      </c>
      <c r="M254" s="80">
        <f t="shared" si="84"/>
        <v>8.8658376900788429</v>
      </c>
      <c r="N254" s="80">
        <f t="shared" si="85"/>
        <v>14.181294653830635</v>
      </c>
      <c r="O254" s="80">
        <f t="shared" si="86"/>
        <v>0</v>
      </c>
      <c r="P254" s="81">
        <f t="shared" si="87"/>
        <v>2.0271487810202729E-4</v>
      </c>
      <c r="Q254" s="81">
        <f t="shared" si="88"/>
        <v>2.5138584111700929E-4</v>
      </c>
      <c r="R254" s="81">
        <f t="shared" si="89"/>
        <v>0</v>
      </c>
      <c r="U254" s="110">
        <f t="shared" si="102"/>
        <v>4.4615384615384617</v>
      </c>
      <c r="V254" s="6">
        <v>233</v>
      </c>
      <c r="W254" s="2">
        <f t="array" ref="W254:Y254">MMULT($W253:$Y253,$W$4:$Y$6)</f>
        <v>1.6076663101641665E-2</v>
      </c>
      <c r="X254" s="2">
        <v>7.2211051237401486E-2</v>
      </c>
      <c r="Y254" s="2">
        <v>0.91171228566095663</v>
      </c>
      <c r="Z254" s="79">
        <v>0.87144222769857238</v>
      </c>
      <c r="AA254" s="80">
        <f t="shared" si="90"/>
        <v>16.709307384359761</v>
      </c>
      <c r="AB254" s="80">
        <f t="shared" si="91"/>
        <v>75.052680027255306</v>
      </c>
      <c r="AC254" s="80">
        <f t="shared" si="92"/>
        <v>0</v>
      </c>
      <c r="AD254" s="81">
        <f t="shared" si="93"/>
        <v>2.3978453779723285E-4</v>
      </c>
      <c r="AE254" s="81">
        <f t="shared" si="94"/>
        <v>8.3500296066915496E-4</v>
      </c>
      <c r="AF254" s="81">
        <f t="shared" si="95"/>
        <v>0</v>
      </c>
      <c r="AG254" s="25">
        <f t="shared" si="99"/>
        <v>68.714855067705585</v>
      </c>
      <c r="AH254" s="25">
        <f t="shared" si="100"/>
        <v>6.2068677924735118E-4</v>
      </c>
      <c r="AI254">
        <f t="shared" si="96"/>
        <v>-6.6461771429704655</v>
      </c>
      <c r="AJ254">
        <f t="shared" si="97"/>
        <v>-3.3230885714852351E-5</v>
      </c>
      <c r="AK254">
        <f>$AJ$254</f>
        <v>-3.3230885714852351E-5</v>
      </c>
      <c r="AV254">
        <v>49279.474493831658</v>
      </c>
      <c r="AW254">
        <v>1.1629287786000124</v>
      </c>
      <c r="AX254">
        <v>82561.341040305822</v>
      </c>
      <c r="AY254">
        <v>1.2729783109382327</v>
      </c>
      <c r="AZ254">
        <v>-33281.866546474164</v>
      </c>
      <c r="BA254">
        <v>-0.11004953233822024</v>
      </c>
      <c r="BE254" s="111">
        <f t="shared" si="77"/>
        <v>67013.403366169587</v>
      </c>
      <c r="BF254" s="111">
        <f t="shared" si="78"/>
        <v>44736.490053517438</v>
      </c>
      <c r="BG254" s="111">
        <f t="shared" si="79"/>
        <v>22276.913312652141</v>
      </c>
      <c r="BH254">
        <f t="shared" si="81"/>
        <v>1</v>
      </c>
      <c r="BI254">
        <f t="shared" si="82"/>
        <v>0</v>
      </c>
      <c r="BJ254">
        <f t="shared" si="83"/>
        <v>1</v>
      </c>
    </row>
    <row r="255" spans="6:62" x14ac:dyDescent="0.3">
      <c r="F255" s="110">
        <f t="shared" si="101"/>
        <v>4.4807692307692308</v>
      </c>
      <c r="G255" s="6">
        <v>234</v>
      </c>
      <c r="H255" s="219">
        <f t="shared" si="98"/>
        <v>3.4725549534498905E-2</v>
      </c>
      <c r="I255" s="2">
        <f t="array" ref="I255:K255">MMULT($I254:$K254,$K$4:$M$6)</f>
        <v>1.3341789035873209E-2</v>
      </c>
      <c r="J255" s="2">
        <v>2.1383760498625694E-2</v>
      </c>
      <c r="K255" s="2">
        <v>0.96527445046550076</v>
      </c>
      <c r="L255" s="79">
        <f t="shared" si="80"/>
        <v>0.87144222769857238</v>
      </c>
      <c r="M255" s="80">
        <f t="shared" si="84"/>
        <v>8.70309020155889</v>
      </c>
      <c r="N255" s="80">
        <f t="shared" si="85"/>
        <v>13.949013581887364</v>
      </c>
      <c r="O255" s="80">
        <f t="shared" si="86"/>
        <v>0</v>
      </c>
      <c r="P255" s="81">
        <f t="shared" si="87"/>
        <v>1.9899370268127128E-4</v>
      </c>
      <c r="Q255" s="81">
        <f t="shared" si="88"/>
        <v>2.47268292326762E-4</v>
      </c>
      <c r="R255" s="81">
        <f t="shared" si="89"/>
        <v>0</v>
      </c>
      <c r="U255" s="110">
        <f t="shared" si="102"/>
        <v>4.4807692307692308</v>
      </c>
      <c r="V255" s="6">
        <v>234</v>
      </c>
      <c r="W255" s="2">
        <f t="array" ref="W255:Y255">MMULT($W254:$Y254,$W$4:$Y$6)</f>
        <v>1.5792976775599866E-2</v>
      </c>
      <c r="X255" s="2">
        <v>7.1607818696479045E-2</v>
      </c>
      <c r="Y255" s="2">
        <v>0.91259920452792087</v>
      </c>
      <c r="Z255" s="79">
        <v>0.87144222769857238</v>
      </c>
      <c r="AA255" s="80">
        <f t="shared" si="90"/>
        <v>16.41445751454517</v>
      </c>
      <c r="AB255" s="80">
        <f t="shared" si="91"/>
        <v>74.425709250621182</v>
      </c>
      <c r="AC255" s="80">
        <f t="shared" si="92"/>
        <v>0</v>
      </c>
      <c r="AD255" s="81">
        <f t="shared" si="93"/>
        <v>2.3555333669914044E-4</v>
      </c>
      <c r="AE255" s="81">
        <f t="shared" si="94"/>
        <v>8.2802756079599358E-4</v>
      </c>
      <c r="AF255" s="81">
        <f t="shared" si="95"/>
        <v>0</v>
      </c>
      <c r="AG255" s="25">
        <f t="shared" si="99"/>
        <v>68.188062981720094</v>
      </c>
      <c r="AH255" s="25">
        <f t="shared" si="100"/>
        <v>6.1731890248710062E-4</v>
      </c>
      <c r="AI255">
        <f t="shared" si="96"/>
        <v>-6.4561727330100283</v>
      </c>
      <c r="AJ255">
        <f t="shared" si="97"/>
        <v>-3.2280863665050158E-5</v>
      </c>
      <c r="AK255">
        <f>$AJ$255</f>
        <v>-3.2280863665050158E-5</v>
      </c>
      <c r="AV255">
        <v>48571.259526687223</v>
      </c>
      <c r="AW255">
        <v>1.1490738930057693</v>
      </c>
      <c r="AX255">
        <v>78493.279677750688</v>
      </c>
      <c r="AY255">
        <v>1.2522488452158189</v>
      </c>
      <c r="AZ255">
        <v>-29922.020151063465</v>
      </c>
      <c r="BA255">
        <v>-0.10317495221004958</v>
      </c>
      <c r="BE255" s="111">
        <f t="shared" si="77"/>
        <v>66336.129773889712</v>
      </c>
      <c r="BF255" s="111">
        <f t="shared" si="78"/>
        <v>46731.604843831199</v>
      </c>
      <c r="BG255" s="111">
        <f t="shared" si="79"/>
        <v>19604.524930058506</v>
      </c>
      <c r="BH255">
        <f t="shared" si="81"/>
        <v>1</v>
      </c>
      <c r="BI255">
        <f t="shared" si="82"/>
        <v>0</v>
      </c>
      <c r="BJ255">
        <f t="shared" si="83"/>
        <v>1</v>
      </c>
    </row>
    <row r="256" spans="6:62" x14ac:dyDescent="0.3">
      <c r="F256" s="110">
        <f t="shared" si="101"/>
        <v>4.5</v>
      </c>
      <c r="G256" s="6">
        <v>235</v>
      </c>
      <c r="H256" s="219">
        <f t="shared" si="98"/>
        <v>3.4130053038051604E-2</v>
      </c>
      <c r="I256" s="2">
        <f t="array" ref="I256:K256">MMULT($I255:$K255,$K$4:$M$6)</f>
        <v>1.3096877868552693E-2</v>
      </c>
      <c r="J256" s="2">
        <v>2.1033175169498909E-2</v>
      </c>
      <c r="K256" s="2">
        <v>0.96586994696194806</v>
      </c>
      <c r="L256" s="79">
        <f t="shared" si="80"/>
        <v>0.87144222769857238</v>
      </c>
      <c r="M256" s="80">
        <f t="shared" si="84"/>
        <v>8.5433302192335479</v>
      </c>
      <c r="N256" s="80">
        <f t="shared" si="85"/>
        <v>13.720320433275161</v>
      </c>
      <c r="O256" s="80">
        <f t="shared" si="86"/>
        <v>0</v>
      </c>
      <c r="P256" s="81">
        <f t="shared" si="87"/>
        <v>1.9534083574700468E-4</v>
      </c>
      <c r="Q256" s="81">
        <f t="shared" si="88"/>
        <v>2.4321434514317064E-4</v>
      </c>
      <c r="R256" s="81">
        <f t="shared" si="89"/>
        <v>0</v>
      </c>
      <c r="U256" s="110">
        <f t="shared" si="102"/>
        <v>4.5</v>
      </c>
      <c r="V256" s="6">
        <v>235</v>
      </c>
      <c r="W256" s="2">
        <f t="array" ref="W256:Y256">MMULT($W255:$Y255,$W$4:$Y$6)</f>
        <v>1.5514296334863634E-2</v>
      </c>
      <c r="X256" s="2">
        <v>7.1008633162158399E-2</v>
      </c>
      <c r="Y256" s="2">
        <v>0.91347707050297777</v>
      </c>
      <c r="Z256" s="79">
        <v>0.87144222769857238</v>
      </c>
      <c r="AA256" s="80">
        <f t="shared" si="90"/>
        <v>16.124810520213675</v>
      </c>
      <c r="AB256" s="80">
        <f t="shared" si="91"/>
        <v>73.802944737243834</v>
      </c>
      <c r="AC256" s="80">
        <f t="shared" si="92"/>
        <v>0</v>
      </c>
      <c r="AD256" s="81">
        <f t="shared" si="93"/>
        <v>2.3139679872527175E-4</v>
      </c>
      <c r="AE256" s="81">
        <f t="shared" si="94"/>
        <v>8.2109895794955381E-4</v>
      </c>
      <c r="AF256" s="81">
        <f t="shared" si="95"/>
        <v>0</v>
      </c>
      <c r="AG256" s="25">
        <f t="shared" si="99"/>
        <v>67.66410460494879</v>
      </c>
      <c r="AH256" s="25">
        <f t="shared" si="100"/>
        <v>6.139405757846502E-4</v>
      </c>
      <c r="AI256">
        <f t="shared" si="96"/>
        <v>-6.2700470264837662</v>
      </c>
      <c r="AJ256">
        <f t="shared" si="97"/>
        <v>-3.1350235132418828E-5</v>
      </c>
      <c r="AK256">
        <f>$AJ$256</f>
        <v>-3.1350235132418828E-5</v>
      </c>
      <c r="AV256">
        <v>47714.729741128132</v>
      </c>
      <c r="AW256">
        <v>1.1689059825685888</v>
      </c>
      <c r="AX256">
        <v>76956.186859173962</v>
      </c>
      <c r="AY256">
        <v>1.2722925865628629</v>
      </c>
      <c r="AZ256">
        <v>-29241.45711804583</v>
      </c>
      <c r="BA256">
        <v>-0.10338660399427413</v>
      </c>
      <c r="BE256" s="111">
        <f t="shared" si="77"/>
        <v>69175.868515730748</v>
      </c>
      <c r="BF256" s="111">
        <f t="shared" si="78"/>
        <v>50273.071797112338</v>
      </c>
      <c r="BG256" s="111">
        <f t="shared" si="79"/>
        <v>18902.796718618418</v>
      </c>
      <c r="BH256">
        <f t="shared" si="81"/>
        <v>1</v>
      </c>
      <c r="BI256">
        <f t="shared" si="82"/>
        <v>0</v>
      </c>
      <c r="BJ256">
        <f t="shared" si="83"/>
        <v>1</v>
      </c>
    </row>
    <row r="257" spans="6:62" x14ac:dyDescent="0.3">
      <c r="F257" s="110">
        <f t="shared" si="101"/>
        <v>4.5192307692307692</v>
      </c>
      <c r="G257" s="6">
        <v>236</v>
      </c>
      <c r="H257" s="219">
        <f t="shared" si="98"/>
        <v>3.3544476583660776E-2</v>
      </c>
      <c r="I257" s="2">
        <f t="array" ref="I257:K257">MMULT($I256:$K256,$K$4:$M$6)</f>
        <v>1.2856462461112432E-2</v>
      </c>
      <c r="J257" s="2">
        <v>2.0688014122548344E-2</v>
      </c>
      <c r="K257" s="2">
        <v>0.96645552341633889</v>
      </c>
      <c r="L257" s="79">
        <f t="shared" si="80"/>
        <v>0.87144222769857238</v>
      </c>
      <c r="M257" s="80">
        <f t="shared" si="84"/>
        <v>8.3865029023593856</v>
      </c>
      <c r="N257" s="80">
        <f t="shared" si="85"/>
        <v>13.495165641995051</v>
      </c>
      <c r="O257" s="80">
        <f t="shared" si="86"/>
        <v>0</v>
      </c>
      <c r="P257" s="81">
        <f t="shared" si="87"/>
        <v>1.9175502338109713E-4</v>
      </c>
      <c r="Q257" s="81">
        <f t="shared" si="88"/>
        <v>2.3922312093063472E-4</v>
      </c>
      <c r="R257" s="81">
        <f t="shared" si="89"/>
        <v>0</v>
      </c>
      <c r="U257" s="110">
        <f t="shared" si="102"/>
        <v>4.5192307692307692</v>
      </c>
      <c r="V257" s="6">
        <v>236</v>
      </c>
      <c r="W257" s="2">
        <f t="array" ref="W257:Y257">MMULT($W256:$Y256,$W$4:$Y$6)</f>
        <v>1.5240533446350294E-2</v>
      </c>
      <c r="X257" s="2">
        <v>7.0413488091990981E-2</v>
      </c>
      <c r="Y257" s="2">
        <v>0.91434597846165855</v>
      </c>
      <c r="Z257" s="79">
        <v>0.87144222769857238</v>
      </c>
      <c r="AA257" s="80">
        <f t="shared" si="90"/>
        <v>15.840274592224208</v>
      </c>
      <c r="AB257" s="80">
        <f t="shared" si="91"/>
        <v>73.184379687218097</v>
      </c>
      <c r="AC257" s="80">
        <f t="shared" si="92"/>
        <v>0</v>
      </c>
      <c r="AD257" s="81">
        <f t="shared" si="93"/>
        <v>2.2731360638161287E-4</v>
      </c>
      <c r="AE257" s="81">
        <f t="shared" si="94"/>
        <v>8.1421707647709506E-4</v>
      </c>
      <c r="AF257" s="81">
        <f t="shared" si="95"/>
        <v>0</v>
      </c>
      <c r="AG257" s="25">
        <f t="shared" si="99"/>
        <v>67.142985735087862</v>
      </c>
      <c r="AH257" s="25">
        <f t="shared" si="100"/>
        <v>6.1055253854697599E-4</v>
      </c>
      <c r="AI257">
        <f t="shared" si="96"/>
        <v>-6.0877318803902654</v>
      </c>
      <c r="AJ257">
        <f t="shared" si="97"/>
        <v>-3.0438659401951318E-5</v>
      </c>
      <c r="AK257">
        <f>$AJ$257</f>
        <v>-3.0438659401951318E-5</v>
      </c>
      <c r="AV257">
        <v>47265.87375680072</v>
      </c>
      <c r="AW257">
        <v>1.2000769474202015</v>
      </c>
      <c r="AX257">
        <v>79200.618623345421</v>
      </c>
      <c r="AY257">
        <v>1.3084485804208483</v>
      </c>
      <c r="AZ257">
        <v>-31934.744866544701</v>
      </c>
      <c r="BA257">
        <v>-0.10837163300064678</v>
      </c>
      <c r="BE257" s="111">
        <f t="shared" si="77"/>
        <v>72741.820985219441</v>
      </c>
      <c r="BF257" s="111">
        <f t="shared" si="78"/>
        <v>51644.239418739409</v>
      </c>
      <c r="BG257" s="111">
        <f t="shared" si="79"/>
        <v>21097.581566480025</v>
      </c>
      <c r="BH257">
        <f t="shared" si="81"/>
        <v>1</v>
      </c>
      <c r="BI257">
        <f t="shared" si="82"/>
        <v>0</v>
      </c>
      <c r="BJ257">
        <f t="shared" si="83"/>
        <v>1</v>
      </c>
    </row>
    <row r="258" spans="6:62" x14ac:dyDescent="0.3">
      <c r="F258" s="110">
        <f t="shared" si="101"/>
        <v>4.5384615384615383</v>
      </c>
      <c r="G258" s="6">
        <v>237</v>
      </c>
      <c r="H258" s="219">
        <f t="shared" si="98"/>
        <v>3.2968662452188102E-2</v>
      </c>
      <c r="I258" s="2">
        <f t="array" ref="I258:K258">MMULT($I257:$K257,$K$4:$M$6)</f>
        <v>1.2620460286254376E-2</v>
      </c>
      <c r="J258" s="2">
        <v>2.0348202165933728E-2</v>
      </c>
      <c r="K258" s="2">
        <v>0.96703133754781156</v>
      </c>
      <c r="L258" s="79">
        <f t="shared" si="80"/>
        <v>0.87144222769857238</v>
      </c>
      <c r="M258" s="80">
        <f t="shared" si="84"/>
        <v>8.232554416887826</v>
      </c>
      <c r="N258" s="80">
        <f t="shared" si="85"/>
        <v>13.273500159050196</v>
      </c>
      <c r="O258" s="80">
        <f t="shared" si="86"/>
        <v>0</v>
      </c>
      <c r="P258" s="81">
        <f t="shared" si="87"/>
        <v>1.8823503468321231E-4</v>
      </c>
      <c r="Q258" s="81">
        <f t="shared" si="88"/>
        <v>2.3529375021823305E-4</v>
      </c>
      <c r="R258" s="81">
        <f t="shared" si="89"/>
        <v>0</v>
      </c>
      <c r="U258" s="110">
        <f t="shared" si="102"/>
        <v>4.5384615384615383</v>
      </c>
      <c r="V258" s="6">
        <v>237</v>
      </c>
      <c r="W258" s="2">
        <f t="array" ref="W258:Y258">MMULT($W257:$Y257,$W$4:$Y$6)</f>
        <v>1.497160133568917E-2</v>
      </c>
      <c r="X258" s="2">
        <v>6.9822376421136229E-2</v>
      </c>
      <c r="Y258" s="2">
        <v>0.91520602224317438</v>
      </c>
      <c r="Z258" s="79">
        <v>0.87144222769857238</v>
      </c>
      <c r="AA258" s="80">
        <f t="shared" si="90"/>
        <v>15.560759541485695</v>
      </c>
      <c r="AB258" s="80">
        <f t="shared" si="91"/>
        <v>72.570006757689839</v>
      </c>
      <c r="AC258" s="80">
        <f t="shared" si="92"/>
        <v>0</v>
      </c>
      <c r="AD258" s="81">
        <f t="shared" si="93"/>
        <v>2.2330246542244661E-4</v>
      </c>
      <c r="AE258" s="81">
        <f t="shared" si="94"/>
        <v>8.0738183468526581E-4</v>
      </c>
      <c r="AF258" s="81">
        <f t="shared" si="95"/>
        <v>0</v>
      </c>
      <c r="AG258" s="25">
        <f t="shared" si="99"/>
        <v>66.62471172323751</v>
      </c>
      <c r="AH258" s="25">
        <f t="shared" si="100"/>
        <v>6.0715551520626704E-4</v>
      </c>
      <c r="AI258">
        <f t="shared" si="96"/>
        <v>-5.9091602026108063</v>
      </c>
      <c r="AJ258">
        <f t="shared" si="97"/>
        <v>-2.9545801013054025E-5</v>
      </c>
      <c r="AK258">
        <f>$AJ$258</f>
        <v>-2.9545801013054025E-5</v>
      </c>
      <c r="AV258">
        <v>49020.797243724723</v>
      </c>
      <c r="AW258">
        <v>1.0789016629201513</v>
      </c>
      <c r="AX258">
        <v>88364.091794808744</v>
      </c>
      <c r="AY258">
        <v>1.1830133034347474</v>
      </c>
      <c r="AZ258">
        <v>-39343.294551084022</v>
      </c>
      <c r="BA258">
        <v>-0.10411164051459609</v>
      </c>
      <c r="BE258" s="111">
        <f t="shared" si="77"/>
        <v>58869.369048290406</v>
      </c>
      <c r="BF258" s="111">
        <f t="shared" si="78"/>
        <v>29937.238548665991</v>
      </c>
      <c r="BG258" s="111">
        <f t="shared" si="79"/>
        <v>28932.130499624414</v>
      </c>
      <c r="BH258">
        <f t="shared" si="81"/>
        <v>1</v>
      </c>
      <c r="BI258">
        <f t="shared" si="82"/>
        <v>0</v>
      </c>
      <c r="BJ258">
        <f t="shared" si="83"/>
        <v>1</v>
      </c>
    </row>
    <row r="259" spans="6:62" x14ac:dyDescent="0.3">
      <c r="F259" s="110">
        <f t="shared" si="101"/>
        <v>4.5576923076923075</v>
      </c>
      <c r="G259" s="6">
        <v>238</v>
      </c>
      <c r="H259" s="219">
        <f t="shared" si="98"/>
        <v>3.2402455231955382E-2</v>
      </c>
      <c r="I259" s="2">
        <f t="array" ref="I259:K259">MMULT($I258:$K258,$K$4:$M$6)</f>
        <v>1.2388790331609011E-2</v>
      </c>
      <c r="J259" s="2">
        <v>2.0013664900346371E-2</v>
      </c>
      <c r="K259" s="2">
        <v>0.96759754476804427</v>
      </c>
      <c r="L259" s="79">
        <f t="shared" si="80"/>
        <v>0.87144222769857238</v>
      </c>
      <c r="M259" s="80">
        <f t="shared" si="84"/>
        <v>8.0814319169855686</v>
      </c>
      <c r="N259" s="80">
        <f t="shared" si="85"/>
        <v>13.055275452426427</v>
      </c>
      <c r="O259" s="80">
        <f t="shared" si="86"/>
        <v>0</v>
      </c>
      <c r="P259" s="81">
        <f t="shared" si="87"/>
        <v>1.847796613482774E-4</v>
      </c>
      <c r="Q259" s="81">
        <f t="shared" si="88"/>
        <v>2.3142537269937868E-4</v>
      </c>
      <c r="R259" s="81">
        <f t="shared" si="89"/>
        <v>0</v>
      </c>
      <c r="U259" s="110">
        <f t="shared" si="102"/>
        <v>4.5576923076923075</v>
      </c>
      <c r="V259" s="6">
        <v>238</v>
      </c>
      <c r="W259" s="2">
        <f t="array" ref="W259:Y259">MMULT($W258:$Y258,$W$4:$Y$6)</f>
        <v>1.4707414759716791E-2</v>
      </c>
      <c r="X259" s="2">
        <v>6.923529057785123E-2</v>
      </c>
      <c r="Y259" s="2">
        <v>0.9160572946624318</v>
      </c>
      <c r="Z259" s="79">
        <v>0.87144222769857238</v>
      </c>
      <c r="AA259" s="80">
        <f t="shared" si="90"/>
        <v>15.286176770369886</v>
      </c>
      <c r="AB259" s="80">
        <f t="shared" si="91"/>
        <v>71.959818078955038</v>
      </c>
      <c r="AC259" s="80">
        <f t="shared" si="92"/>
        <v>0</v>
      </c>
      <c r="AD259" s="81">
        <f t="shared" si="93"/>
        <v>2.1936210444011681E-4</v>
      </c>
      <c r="AE259" s="81">
        <f t="shared" si="94"/>
        <v>8.005931450192162E-4</v>
      </c>
      <c r="AF259" s="81">
        <f t="shared" si="95"/>
        <v>0</v>
      </c>
      <c r="AG259" s="25">
        <f t="shared" si="99"/>
        <v>66.109287479912936</v>
      </c>
      <c r="AH259" s="25">
        <f t="shared" si="100"/>
        <v>6.0375021541167701E-4</v>
      </c>
      <c r="AI259">
        <f t="shared" si="96"/>
        <v>-5.7342659387452386</v>
      </c>
      <c r="AJ259">
        <f t="shared" si="97"/>
        <v>-2.8671329693726174E-5</v>
      </c>
      <c r="AK259">
        <f>$AJ$259</f>
        <v>-2.8671329693726174E-5</v>
      </c>
      <c r="AV259">
        <v>55381.586655651976</v>
      </c>
      <c r="AW259">
        <v>1.100186954527602</v>
      </c>
      <c r="AX259">
        <v>77723.042313637518</v>
      </c>
      <c r="AY259">
        <v>1.2082862934193093</v>
      </c>
      <c r="AZ259">
        <v>-22341.455657985542</v>
      </c>
      <c r="BA259">
        <v>-0.10809933889170731</v>
      </c>
      <c r="BE259" s="111">
        <f t="shared" si="77"/>
        <v>54637.108797108216</v>
      </c>
      <c r="BF259" s="111">
        <f t="shared" si="78"/>
        <v>43105.587028293405</v>
      </c>
      <c r="BG259" s="111">
        <f t="shared" si="79"/>
        <v>11531.521768814811</v>
      </c>
      <c r="BH259">
        <f t="shared" si="81"/>
        <v>1</v>
      </c>
      <c r="BI259">
        <f t="shared" si="82"/>
        <v>0</v>
      </c>
      <c r="BJ259">
        <f t="shared" si="83"/>
        <v>1</v>
      </c>
    </row>
    <row r="260" spans="6:62" x14ac:dyDescent="0.3">
      <c r="F260" s="110">
        <f t="shared" si="101"/>
        <v>4.5769230769230766</v>
      </c>
      <c r="G260" s="6">
        <v>239</v>
      </c>
      <c r="H260" s="219">
        <f t="shared" si="98"/>
        <v>3.1845701790556173E-2</v>
      </c>
      <c r="I260" s="2">
        <f t="array" ref="I260:K260">MMULT($I259:$K259,$K$4:$M$6)</f>
        <v>1.2161373071926274E-2</v>
      </c>
      <c r="J260" s="2">
        <v>1.96843287186299E-2</v>
      </c>
      <c r="K260" s="2">
        <v>0.96815429820944343</v>
      </c>
      <c r="L260" s="79">
        <f t="shared" si="80"/>
        <v>0.87144222769857238</v>
      </c>
      <c r="M260" s="80">
        <f t="shared" si="84"/>
        <v>7.9330835268942206</v>
      </c>
      <c r="N260" s="80">
        <f t="shared" si="85"/>
        <v>12.840443506844863</v>
      </c>
      <c r="O260" s="80">
        <f t="shared" si="86"/>
        <v>0</v>
      </c>
      <c r="P260" s="81">
        <f t="shared" si="87"/>
        <v>1.813877172517086E-4</v>
      </c>
      <c r="Q260" s="81">
        <f t="shared" si="88"/>
        <v>2.2761713722743341E-4</v>
      </c>
      <c r="R260" s="81">
        <f t="shared" si="89"/>
        <v>0</v>
      </c>
      <c r="U260" s="110">
        <f t="shared" si="102"/>
        <v>4.5769230769230766</v>
      </c>
      <c r="V260" s="6">
        <v>239</v>
      </c>
      <c r="W260" s="2">
        <f t="array" ref="W260:Y260">MMULT($W259:$Y259,$W$4:$Y$6)</f>
        <v>1.4447889979457449E-2</v>
      </c>
      <c r="X260" s="2">
        <v>6.8652222498645291E-2</v>
      </c>
      <c r="Y260" s="2">
        <v>0.91689988752189711</v>
      </c>
      <c r="Z260" s="79">
        <v>0.87144222769857238</v>
      </c>
      <c r="AA260" s="80">
        <f t="shared" si="90"/>
        <v>15.01643924462868</v>
      </c>
      <c r="AB260" s="80">
        <f t="shared" si="91"/>
        <v>71.353805270210827</v>
      </c>
      <c r="AC260" s="80">
        <f t="shared" si="92"/>
        <v>0</v>
      </c>
      <c r="AD260" s="81">
        <f t="shared" si="93"/>
        <v>2.1549127446203136E-4</v>
      </c>
      <c r="AE260" s="81">
        <f t="shared" si="94"/>
        <v>7.9385091423783596E-4</v>
      </c>
      <c r="AF260" s="81">
        <f t="shared" si="95"/>
        <v>0</v>
      </c>
      <c r="AG260" s="25">
        <f t="shared" si="99"/>
        <v>65.596717481100427</v>
      </c>
      <c r="AH260" s="25">
        <f t="shared" si="100"/>
        <v>6.0033733422072526E-4</v>
      </c>
      <c r="AI260">
        <f t="shared" si="96"/>
        <v>-5.5629840590279045</v>
      </c>
      <c r="AJ260">
        <f t="shared" si="97"/>
        <v>-2.7814920295139494E-5</v>
      </c>
      <c r="AK260">
        <f>$AJ$260</f>
        <v>-2.7814920295139494E-5</v>
      </c>
      <c r="AV260">
        <v>56848.990282445302</v>
      </c>
      <c r="AW260">
        <v>1.1244479059694108</v>
      </c>
      <c r="AX260">
        <v>79769.041476780723</v>
      </c>
      <c r="AY260">
        <v>1.2306990122119268</v>
      </c>
      <c r="AZ260">
        <v>-22920.051194335421</v>
      </c>
      <c r="BA260">
        <v>-0.10625110624251599</v>
      </c>
      <c r="BE260" s="111">
        <f t="shared" si="77"/>
        <v>55595.800314495777</v>
      </c>
      <c r="BF260" s="111">
        <f t="shared" si="78"/>
        <v>43300.859744411951</v>
      </c>
      <c r="BG260" s="111">
        <f t="shared" si="79"/>
        <v>12294.940570083822</v>
      </c>
      <c r="BH260">
        <f t="shared" si="81"/>
        <v>1</v>
      </c>
      <c r="BI260">
        <f t="shared" si="82"/>
        <v>0</v>
      </c>
      <c r="BJ260">
        <f t="shared" si="83"/>
        <v>1</v>
      </c>
    </row>
    <row r="261" spans="6:62" x14ac:dyDescent="0.3">
      <c r="F261" s="110">
        <f t="shared" si="101"/>
        <v>4.5961538461538458</v>
      </c>
      <c r="G261" s="6">
        <v>240</v>
      </c>
      <c r="H261" s="219">
        <f t="shared" si="98"/>
        <v>3.1298251246843323E-2</v>
      </c>
      <c r="I261" s="2">
        <f t="array" ref="I261:K261">MMULT($I260:$K260,$K$4:$M$6)</f>
        <v>1.193813044177695E-2</v>
      </c>
      <c r="J261" s="2">
        <v>1.9360120805066373E-2</v>
      </c>
      <c r="K261" s="2">
        <v>0.96870174875315629</v>
      </c>
      <c r="L261" s="79">
        <f t="shared" si="80"/>
        <v>0.87144222769857238</v>
      </c>
      <c r="M261" s="80">
        <f t="shared" si="84"/>
        <v>7.7874583231229142</v>
      </c>
      <c r="N261" s="80">
        <f t="shared" si="85"/>
        <v>12.628956823296212</v>
      </c>
      <c r="O261" s="80">
        <f t="shared" si="86"/>
        <v>0</v>
      </c>
      <c r="P261" s="81">
        <f t="shared" si="87"/>
        <v>1.7805803804225078E-4</v>
      </c>
      <c r="Q261" s="81">
        <f t="shared" si="88"/>
        <v>2.2386820180745302E-4</v>
      </c>
      <c r="R261" s="81">
        <f t="shared" si="89"/>
        <v>0</v>
      </c>
      <c r="U261" s="110">
        <f t="shared" si="102"/>
        <v>4.5961538461538458</v>
      </c>
      <c r="V261" s="6">
        <v>240</v>
      </c>
      <c r="W261" s="2">
        <f t="array" ref="W261:Y261">MMULT($W260:$Y260,$W$4:$Y$6)</f>
        <v>1.419294473358053E-2</v>
      </c>
      <c r="X261" s="2">
        <v>6.8073163643106102E-2</v>
      </c>
      <c r="Y261" s="2">
        <v>0.9177338916233132</v>
      </c>
      <c r="Z261" s="79">
        <v>0.87144222769857238</v>
      </c>
      <c r="AA261" s="80">
        <f t="shared" si="90"/>
        <v>14.75146146580693</v>
      </c>
      <c r="AB261" s="80">
        <f t="shared" si="91"/>
        <v>70.751959454965018</v>
      </c>
      <c r="AC261" s="80">
        <f t="shared" si="92"/>
        <v>0</v>
      </c>
      <c r="AD261" s="81">
        <f t="shared" si="93"/>
        <v>2.1168874855477659E-4</v>
      </c>
      <c r="AE261" s="81">
        <f t="shared" si="94"/>
        <v>7.8715504358519437E-4</v>
      </c>
      <c r="AF261" s="81">
        <f t="shared" si="95"/>
        <v>0</v>
      </c>
      <c r="AG261" s="25">
        <f t="shared" si="99"/>
        <v>65.087005774352818</v>
      </c>
      <c r="AH261" s="25">
        <f t="shared" si="100"/>
        <v>5.969175522902671E-4</v>
      </c>
      <c r="AI261">
        <f t="shared" si="96"/>
        <v>-5.3952505453261068</v>
      </c>
      <c r="AJ261">
        <f t="shared" si="97"/>
        <v>-2.6976252726630537E-5</v>
      </c>
      <c r="AK261">
        <f>$AJ$261</f>
        <v>-2.6976252726630537E-5</v>
      </c>
      <c r="AV261">
        <v>48593.205711839764</v>
      </c>
      <c r="AW261">
        <v>1.0414845675083944</v>
      </c>
      <c r="AX261">
        <v>80974.935800142863</v>
      </c>
      <c r="AY261">
        <v>1.1423441711878852</v>
      </c>
      <c r="AZ261">
        <v>-32381.730088303098</v>
      </c>
      <c r="BA261">
        <v>-0.10085960367949087</v>
      </c>
      <c r="BE261" s="111">
        <f t="shared" si="77"/>
        <v>55555.251038999675</v>
      </c>
      <c r="BF261" s="111">
        <f t="shared" si="78"/>
        <v>33259.481318645659</v>
      </c>
      <c r="BG261" s="111">
        <f t="shared" si="79"/>
        <v>22295.769720354012</v>
      </c>
      <c r="BH261">
        <f t="shared" si="81"/>
        <v>1</v>
      </c>
      <c r="BI261">
        <f t="shared" si="82"/>
        <v>0</v>
      </c>
      <c r="BJ261">
        <f t="shared" si="83"/>
        <v>1</v>
      </c>
    </row>
    <row r="262" spans="6:62" x14ac:dyDescent="0.3">
      <c r="F262" s="110">
        <f t="shared" si="101"/>
        <v>4.615384615384615</v>
      </c>
      <c r="G262" s="6">
        <v>241</v>
      </c>
      <c r="H262" s="219">
        <f t="shared" si="98"/>
        <v>3.0759954943097346E-2</v>
      </c>
      <c r="I262" s="2">
        <f t="array" ref="I262:K262">MMULT($I261:$K261,$K$4:$M$6)</f>
        <v>1.1718985808755189E-2</v>
      </c>
      <c r="J262" s="2">
        <v>1.9040969134342157E-2</v>
      </c>
      <c r="K262" s="2">
        <v>0.96924004505690231</v>
      </c>
      <c r="L262" s="79">
        <f t="shared" si="80"/>
        <v>0.87144222769857238</v>
      </c>
      <c r="M262" s="80">
        <f t="shared" si="84"/>
        <v>7.6445063169678367</v>
      </c>
      <c r="N262" s="80">
        <f t="shared" si="85"/>
        <v>12.420768418366206</v>
      </c>
      <c r="O262" s="80">
        <f t="shared" si="86"/>
        <v>0</v>
      </c>
      <c r="P262" s="81">
        <f t="shared" si="87"/>
        <v>1.7478948074229088E-4</v>
      </c>
      <c r="Q262" s="81">
        <f t="shared" si="88"/>
        <v>2.2017773358422904E-4</v>
      </c>
      <c r="R262" s="81">
        <f t="shared" si="89"/>
        <v>0</v>
      </c>
      <c r="U262" s="110">
        <f t="shared" si="102"/>
        <v>4.615384615384615</v>
      </c>
      <c r="V262" s="6">
        <v>241</v>
      </c>
      <c r="W262" s="2">
        <f t="array" ref="W262:Y262">MMULT($W261:$Y261,$W$4:$Y$6)</f>
        <v>1.3942498212326213E-2</v>
      </c>
      <c r="X262" s="2">
        <v>6.7498105008403808E-2</v>
      </c>
      <c r="Y262" s="2">
        <v>0.91855939677926979</v>
      </c>
      <c r="Z262" s="79">
        <v>0.87144222769857238</v>
      </c>
      <c r="AA262" s="80">
        <f t="shared" si="90"/>
        <v>14.491159444142083</v>
      </c>
      <c r="AB262" s="80">
        <f t="shared" si="91"/>
        <v>70.154271276110933</v>
      </c>
      <c r="AC262" s="80">
        <f t="shared" si="92"/>
        <v>0</v>
      </c>
      <c r="AD262" s="81">
        <f t="shared" si="93"/>
        <v>2.0795332143521726E-4</v>
      </c>
      <c r="AE262" s="81">
        <f t="shared" si="94"/>
        <v>7.8050542895825663E-4</v>
      </c>
      <c r="AF262" s="81">
        <f t="shared" si="95"/>
        <v>0</v>
      </c>
      <c r="AG262" s="25">
        <f t="shared" si="99"/>
        <v>64.580155984918974</v>
      </c>
      <c r="AH262" s="25">
        <f t="shared" si="100"/>
        <v>5.9349153606695398E-4</v>
      </c>
      <c r="AI262">
        <f t="shared" si="96"/>
        <v>-5.2310023782235788</v>
      </c>
      <c r="AJ262">
        <f t="shared" si="97"/>
        <v>-2.6155011891117901E-5</v>
      </c>
      <c r="AK262">
        <f>$AJ$262</f>
        <v>-2.6155011891117901E-5</v>
      </c>
      <c r="AV262">
        <v>69344.393647975216</v>
      </c>
      <c r="AW262">
        <v>1.1169350878610955</v>
      </c>
      <c r="AX262">
        <v>77327.089364233587</v>
      </c>
      <c r="AY262">
        <v>1.2214649729059961</v>
      </c>
      <c r="AZ262">
        <v>-7982.6957162583712</v>
      </c>
      <c r="BA262">
        <v>-0.10452988504490057</v>
      </c>
      <c r="BE262" s="111">
        <f t="shared" si="77"/>
        <v>42349.115138134337</v>
      </c>
      <c r="BF262" s="111">
        <f t="shared" si="78"/>
        <v>44819.407926366024</v>
      </c>
      <c r="BG262" s="111">
        <f t="shared" si="79"/>
        <v>-2470.2927882316853</v>
      </c>
      <c r="BH262">
        <f t="shared" si="81"/>
        <v>0</v>
      </c>
      <c r="BI262">
        <f t="shared" si="82"/>
        <v>1</v>
      </c>
      <c r="BJ262">
        <f t="shared" si="83"/>
        <v>0</v>
      </c>
    </row>
    <row r="263" spans="6:62" x14ac:dyDescent="0.3">
      <c r="F263" s="110">
        <f t="shared" si="101"/>
        <v>4.634615384615385</v>
      </c>
      <c r="G263" s="6">
        <v>242</v>
      </c>
      <c r="H263" s="219">
        <f t="shared" si="98"/>
        <v>3.0230666417380397E-2</v>
      </c>
      <c r="I263" s="2">
        <f t="array" ref="I263:K263">MMULT($I262:$K262,$K$4:$M$6)</f>
        <v>1.1503863947172932E-2</v>
      </c>
      <c r="J263" s="2">
        <v>1.8726802470207467E-2</v>
      </c>
      <c r="K263" s="2">
        <v>0.9697693335826193</v>
      </c>
      <c r="L263" s="79">
        <f t="shared" si="80"/>
        <v>0.87144222769857238</v>
      </c>
      <c r="M263" s="80">
        <f t="shared" si="84"/>
        <v>7.5041784373526177</v>
      </c>
      <c r="N263" s="80">
        <f t="shared" si="85"/>
        <v>12.215831823361194</v>
      </c>
      <c r="O263" s="80">
        <f t="shared" si="86"/>
        <v>0</v>
      </c>
      <c r="P263" s="81">
        <f t="shared" si="87"/>
        <v>1.7158092335550862E-4</v>
      </c>
      <c r="Q263" s="81">
        <f t="shared" si="88"/>
        <v>2.1654490882678883E-4</v>
      </c>
      <c r="R263" s="81">
        <f t="shared" si="89"/>
        <v>0</v>
      </c>
      <c r="U263" s="110">
        <f t="shared" si="102"/>
        <v>4.634615384615385</v>
      </c>
      <c r="V263" s="6">
        <v>242</v>
      </c>
      <c r="W263" s="2">
        <f t="array" ref="W263:Y263">MMULT($W262:$Y262,$W$4:$Y$6)</f>
        <v>1.3696471031891281E-2</v>
      </c>
      <c r="X263" s="2">
        <v>6.6927037143479251E-2</v>
      </c>
      <c r="Y263" s="2">
        <v>0.91937649182462933</v>
      </c>
      <c r="Z263" s="79">
        <v>0.87144222769857238</v>
      </c>
      <c r="AA263" s="80">
        <f t="shared" si="90"/>
        <v>14.235450671942033</v>
      </c>
      <c r="AB263" s="80">
        <f t="shared" si="91"/>
        <v>69.560730910674025</v>
      </c>
      <c r="AC263" s="80">
        <f t="shared" si="92"/>
        <v>0</v>
      </c>
      <c r="AD263" s="81">
        <f t="shared" si="93"/>
        <v>2.0428380908845903E-4</v>
      </c>
      <c r="AE263" s="81">
        <f t="shared" si="94"/>
        <v>7.7390196107094745E-4</v>
      </c>
      <c r="AF263" s="81">
        <f t="shared" si="95"/>
        <v>0</v>
      </c>
      <c r="AG263" s="25">
        <f t="shared" si="99"/>
        <v>64.076171321902251</v>
      </c>
      <c r="AH263" s="25">
        <f t="shared" si="100"/>
        <v>5.9005993797710894E-4</v>
      </c>
      <c r="AI263">
        <f t="shared" si="96"/>
        <v>-5.070177524191358</v>
      </c>
      <c r="AJ263">
        <f t="shared" si="97"/>
        <v>-2.5350887620956763E-5</v>
      </c>
      <c r="AK263">
        <f>$AJ$263</f>
        <v>-2.5350887620956763E-5</v>
      </c>
      <c r="AV263">
        <v>49940.912708388161</v>
      </c>
      <c r="AW263">
        <v>1.1851696868814141</v>
      </c>
      <c r="AX263">
        <v>77766.289302982041</v>
      </c>
      <c r="AY263">
        <v>1.2959543960601654</v>
      </c>
      <c r="AZ263">
        <v>-27825.376594593879</v>
      </c>
      <c r="BA263">
        <v>-0.11078470917875127</v>
      </c>
      <c r="BE263" s="111">
        <f t="shared" si="77"/>
        <v>68576.055979753248</v>
      </c>
      <c r="BF263" s="111">
        <f t="shared" si="78"/>
        <v>51829.15030303449</v>
      </c>
      <c r="BG263" s="111">
        <f t="shared" si="79"/>
        <v>16746.90567671875</v>
      </c>
      <c r="BH263">
        <f t="shared" si="81"/>
        <v>1</v>
      </c>
      <c r="BI263">
        <f t="shared" si="82"/>
        <v>0</v>
      </c>
      <c r="BJ263">
        <f t="shared" si="83"/>
        <v>1</v>
      </c>
    </row>
    <row r="264" spans="6:62" x14ac:dyDescent="0.3">
      <c r="F264" s="110">
        <f t="shared" si="101"/>
        <v>4.6538461538461542</v>
      </c>
      <c r="G264" s="6">
        <v>243</v>
      </c>
      <c r="H264" s="219">
        <f t="shared" si="98"/>
        <v>2.971024137608029E-2</v>
      </c>
      <c r="I264" s="2">
        <f t="array" ref="I264:K264">MMULT($I263:$K263,$K$4:$M$6)</f>
        <v>1.1292691012237214E-2</v>
      </c>
      <c r="J264" s="2">
        <v>1.8417550363843075E-2</v>
      </c>
      <c r="K264" s="2">
        <v>0.97028975862391942</v>
      </c>
      <c r="L264" s="79">
        <f t="shared" si="80"/>
        <v>0.87144222769857238</v>
      </c>
      <c r="M264" s="80">
        <f t="shared" si="84"/>
        <v>7.3664265139837291</v>
      </c>
      <c r="N264" s="80">
        <f t="shared" si="85"/>
        <v>12.014101083242711</v>
      </c>
      <c r="O264" s="80">
        <f t="shared" si="86"/>
        <v>0</v>
      </c>
      <c r="P264" s="81">
        <f t="shared" si="87"/>
        <v>1.684312644817293E-4</v>
      </c>
      <c r="Q264" s="81">
        <f t="shared" si="88"/>
        <v>2.1296891290950885E-4</v>
      </c>
      <c r="R264" s="81">
        <f t="shared" si="89"/>
        <v>0</v>
      </c>
      <c r="U264" s="110">
        <f t="shared" si="102"/>
        <v>4.6538461538461542</v>
      </c>
      <c r="V264" s="6">
        <v>243</v>
      </c>
      <c r="W264" s="2">
        <f t="array" ref="W264:Y264">MMULT($W263:$Y263,$W$4:$Y$6)</f>
        <v>1.3454785209266906E-2</v>
      </c>
      <c r="X264" s="2">
        <v>6.6359950162922607E-2</v>
      </c>
      <c r="Y264" s="2">
        <v>0.92018526462781036</v>
      </c>
      <c r="Z264" s="79">
        <v>0.87144222769857238</v>
      </c>
      <c r="AA264" s="80">
        <f t="shared" si="90"/>
        <v>13.984254097432729</v>
      </c>
      <c r="AB264" s="80">
        <f t="shared" si="91"/>
        <v>68.971328084236617</v>
      </c>
      <c r="AC264" s="80">
        <f t="shared" si="92"/>
        <v>0</v>
      </c>
      <c r="AD264" s="81">
        <f t="shared" si="93"/>
        <v>2.0067904839255244E-4</v>
      </c>
      <c r="AE264" s="81">
        <f t="shared" si="94"/>
        <v>7.6734452561463503E-4</v>
      </c>
      <c r="AF264" s="81">
        <f t="shared" si="95"/>
        <v>0</v>
      </c>
      <c r="AG264" s="25">
        <f t="shared" si="99"/>
        <v>63.575054584442903</v>
      </c>
      <c r="AH264" s="25">
        <f t="shared" si="100"/>
        <v>5.8662339661594927E-4</v>
      </c>
      <c r="AI264">
        <f t="shared" si="96"/>
        <v>-4.9127149228479752</v>
      </c>
      <c r="AJ264">
        <f t="shared" si="97"/>
        <v>-2.4563574614239886E-5</v>
      </c>
      <c r="AK264">
        <f>$AJ$264</f>
        <v>-2.4563574614239886E-5</v>
      </c>
      <c r="AV264">
        <v>57419.658489170142</v>
      </c>
      <c r="AW264">
        <v>1.0524766641165062</v>
      </c>
      <c r="AX264">
        <v>84629.616726226042</v>
      </c>
      <c r="AY264">
        <v>1.1535702954895941</v>
      </c>
      <c r="AZ264">
        <v>-27209.9582370559</v>
      </c>
      <c r="BA264">
        <v>-0.10109363137308791</v>
      </c>
      <c r="BE264" s="111">
        <f t="shared" si="77"/>
        <v>47828.007922480472</v>
      </c>
      <c r="BF264" s="111">
        <f t="shared" si="78"/>
        <v>30727.412822733371</v>
      </c>
      <c r="BG264" s="111">
        <f t="shared" si="79"/>
        <v>17100.595099747108</v>
      </c>
      <c r="BH264">
        <f t="shared" si="81"/>
        <v>1</v>
      </c>
      <c r="BI264">
        <f t="shared" si="82"/>
        <v>0</v>
      </c>
      <c r="BJ264">
        <f t="shared" si="83"/>
        <v>1</v>
      </c>
    </row>
    <row r="265" spans="6:62" x14ac:dyDescent="0.3">
      <c r="F265" s="110">
        <f t="shared" si="101"/>
        <v>4.6730769230769234</v>
      </c>
      <c r="G265" s="6">
        <v>244</v>
      </c>
      <c r="H265" s="219">
        <f t="shared" si="98"/>
        <v>2.9198537666648639E-2</v>
      </c>
      <c r="I265" s="2">
        <f t="array" ref="I265:K265">MMULT($I264:$K264,$K$4:$M$6)</f>
        <v>1.1085394514701499E-2</v>
      </c>
      <c r="J265" s="2">
        <v>1.8113143151947141E-2</v>
      </c>
      <c r="K265" s="2">
        <v>0.97080146233335107</v>
      </c>
      <c r="L265" s="79">
        <f t="shared" si="80"/>
        <v>0.87144222769857238</v>
      </c>
      <c r="M265" s="80">
        <f t="shared" si="84"/>
        <v>7.2312032608150831</v>
      </c>
      <c r="N265" s="80">
        <f t="shared" si="85"/>
        <v>11.815530755379481</v>
      </c>
      <c r="O265" s="80">
        <f t="shared" si="86"/>
        <v>0</v>
      </c>
      <c r="P265" s="81">
        <f t="shared" si="87"/>
        <v>1.6533942293884649E-4</v>
      </c>
      <c r="Q265" s="81">
        <f t="shared" si="88"/>
        <v>2.0944894028999248E-4</v>
      </c>
      <c r="R265" s="81">
        <f t="shared" si="89"/>
        <v>0</v>
      </c>
      <c r="U265" s="110">
        <f t="shared" si="102"/>
        <v>4.6730769230769234</v>
      </c>
      <c r="V265" s="6">
        <v>244</v>
      </c>
      <c r="W265" s="2">
        <f t="array" ref="W265:Y265">MMULT($W264:$Y264,$W$4:$Y$6)</f>
        <v>1.3217364137520449E-2</v>
      </c>
      <c r="X265" s="2">
        <v>6.5796833760548401E-2</v>
      </c>
      <c r="Y265" s="2">
        <v>0.92098580210193104</v>
      </c>
      <c r="Z265" s="79">
        <v>0.87144222769857238</v>
      </c>
      <c r="AA265" s="80">
        <f t="shared" si="90"/>
        <v>13.737490099067259</v>
      </c>
      <c r="AB265" s="80">
        <f t="shared" si="91"/>
        <v>68.386052085047183</v>
      </c>
      <c r="AC265" s="80">
        <f t="shared" si="92"/>
        <v>0</v>
      </c>
      <c r="AD265" s="81">
        <f t="shared" si="93"/>
        <v>1.9713789674981913E-4</v>
      </c>
      <c r="AE265" s="81">
        <f t="shared" si="94"/>
        <v>7.6083300341510385E-4</v>
      </c>
      <c r="AF265" s="81">
        <f t="shared" si="95"/>
        <v>0</v>
      </c>
      <c r="AG265" s="25">
        <f t="shared" si="99"/>
        <v>63.076808167919879</v>
      </c>
      <c r="AH265" s="25">
        <f t="shared" si="100"/>
        <v>5.8318253693608404E-4</v>
      </c>
      <c r="AI265">
        <f t="shared" si="96"/>
        <v>-4.7585544743114738</v>
      </c>
      <c r="AJ265">
        <f t="shared" si="97"/>
        <v>-2.3792772371557355E-5</v>
      </c>
      <c r="AK265">
        <f>$AJ$265</f>
        <v>-2.3792772371557355E-5</v>
      </c>
      <c r="AV265">
        <v>47973.124755127843</v>
      </c>
      <c r="AW265">
        <v>1.0804447213045776</v>
      </c>
      <c r="AX265">
        <v>80794.043656200331</v>
      </c>
      <c r="AY265">
        <v>1.1804204875302093</v>
      </c>
      <c r="AZ265">
        <v>-32820.918901072488</v>
      </c>
      <c r="BA265">
        <v>-9.9975766225631757E-2</v>
      </c>
      <c r="BE265" s="111">
        <f t="shared" ref="BE265:BE380" si="103">AW265*lambda-AV265</f>
        <v>60071.347375329911</v>
      </c>
      <c r="BF265" s="111">
        <f t="shared" ref="BF265:BF380" si="104">AY265*lambda-AX265</f>
        <v>37248.005096820605</v>
      </c>
      <c r="BG265" s="111">
        <f t="shared" ref="BG265:BG380" si="105">BA265*lambda-AZ265</f>
        <v>22823.342278509313</v>
      </c>
      <c r="BH265">
        <f t="shared" si="81"/>
        <v>1</v>
      </c>
      <c r="BI265">
        <f t="shared" si="82"/>
        <v>0</v>
      </c>
      <c r="BJ265">
        <f t="shared" si="83"/>
        <v>1</v>
      </c>
    </row>
    <row r="266" spans="6:62" x14ac:dyDescent="0.3">
      <c r="F266" s="110">
        <f t="shared" si="101"/>
        <v>4.6923076923076925</v>
      </c>
      <c r="G266" s="6">
        <v>245</v>
      </c>
      <c r="H266" s="219">
        <f t="shared" si="98"/>
        <v>2.869541525053719E-2</v>
      </c>
      <c r="I266" s="2">
        <f t="array" ref="I266:K266">MMULT($I265:$K265,$K$4:$M$6)</f>
        <v>1.0881903295982322E-2</v>
      </c>
      <c r="J266" s="2">
        <v>1.7813511954554866E-2</v>
      </c>
      <c r="K266" s="2">
        <v>0.97130458474946257</v>
      </c>
      <c r="L266" s="79">
        <f t="shared" ref="L266:L329" si="106">L214/(1+discount_rate)</f>
        <v>0.87144222769857238</v>
      </c>
      <c r="M266" s="80">
        <f t="shared" si="84"/>
        <v>7.09846225981617</v>
      </c>
      <c r="N266" s="80">
        <f t="shared" si="85"/>
        <v>11.620075908125154</v>
      </c>
      <c r="O266" s="80">
        <f t="shared" si="86"/>
        <v>0</v>
      </c>
      <c r="P266" s="81">
        <f t="shared" si="87"/>
        <v>1.6230433739168522E-4</v>
      </c>
      <c r="Q266" s="81">
        <f t="shared" si="88"/>
        <v>2.0598419448385739E-4</v>
      </c>
      <c r="R266" s="81">
        <f t="shared" si="89"/>
        <v>0</v>
      </c>
      <c r="U266" s="110">
        <f t="shared" si="102"/>
        <v>4.6923076923076925</v>
      </c>
      <c r="V266" s="6">
        <v>245</v>
      </c>
      <c r="W266" s="2">
        <f t="array" ref="W266:Y266">MMULT($W265:$Y265,$W$4:$Y$6)</f>
        <v>1.2984132561513427E-2</v>
      </c>
      <c r="X266" s="2">
        <v>6.5237677222672888E-2</v>
      </c>
      <c r="Y266" s="2">
        <v>0.92177819021581353</v>
      </c>
      <c r="Z266" s="79">
        <v>0.87144222769857238</v>
      </c>
      <c r="AA266" s="80">
        <f t="shared" si="90"/>
        <v>13.4950804602883</v>
      </c>
      <c r="AB266" s="80">
        <f t="shared" si="91"/>
        <v>67.804891777820103</v>
      </c>
      <c r="AC266" s="80">
        <f t="shared" si="92"/>
        <v>0</v>
      </c>
      <c r="AD266" s="81">
        <f t="shared" si="93"/>
        <v>1.9365923172468384E-4</v>
      </c>
      <c r="AE266" s="81">
        <f t="shared" si="94"/>
        <v>7.5436727058608591E-4</v>
      </c>
      <c r="AF266" s="81">
        <f t="shared" si="95"/>
        <v>0</v>
      </c>
      <c r="AG266" s="25">
        <f t="shared" si="99"/>
        <v>62.581434070167084</v>
      </c>
      <c r="AH266" s="25">
        <f t="shared" si="100"/>
        <v>5.7973797043522706E-4</v>
      </c>
      <c r="AI266">
        <f t="shared" si="96"/>
        <v>-4.607637026644376</v>
      </c>
      <c r="AJ266">
        <f t="shared" si="97"/>
        <v>-2.3038185133221869E-5</v>
      </c>
      <c r="AK266">
        <f>$AJ$266</f>
        <v>-2.3038185133221869E-5</v>
      </c>
      <c r="AV266">
        <v>47648.794325350493</v>
      </c>
      <c r="AW266">
        <v>1.1924722824983607</v>
      </c>
      <c r="AX266">
        <v>78035.870232133107</v>
      </c>
      <c r="AY266">
        <v>1.3090176048219755</v>
      </c>
      <c r="AZ266">
        <v>-30387.075906782615</v>
      </c>
      <c r="BA266">
        <v>-0.11654532232361481</v>
      </c>
      <c r="BE266" s="111">
        <f t="shared" si="103"/>
        <v>71598.43392448558</v>
      </c>
      <c r="BF266" s="111">
        <f t="shared" si="104"/>
        <v>52865.890250064447</v>
      </c>
      <c r="BG266" s="111">
        <f t="shared" si="105"/>
        <v>18732.543674421133</v>
      </c>
      <c r="BH266">
        <f t="shared" ref="BH266:BH381" si="107">IF(MAX(BE266:BF266)=BE266,1,0)</f>
        <v>1</v>
      </c>
      <c r="BI266">
        <f t="shared" ref="BI266:BI381" si="108">IF(MAX(BE266:BF266)=BF266,1,0)</f>
        <v>0</v>
      </c>
      <c r="BJ266">
        <f t="shared" ref="BJ266:BJ381" si="109">IF(BG266&gt;0,1,0)</f>
        <v>1</v>
      </c>
    </row>
    <row r="267" spans="6:62" x14ac:dyDescent="0.3">
      <c r="F267" s="110">
        <f t="shared" si="101"/>
        <v>4.7115384615384617</v>
      </c>
      <c r="G267" s="6">
        <v>246</v>
      </c>
      <c r="H267" s="219">
        <f t="shared" si="98"/>
        <v>2.8200736176335811E-2</v>
      </c>
      <c r="I267" s="2">
        <f t="array" ref="I267:K267">MMULT($I266:$K266,$K$4:$M$6)</f>
        <v>1.0682147503732713E-2</v>
      </c>
      <c r="J267" s="2">
        <v>1.7518588672603096E-2</v>
      </c>
      <c r="K267" s="2">
        <v>0.97179926382366399</v>
      </c>
      <c r="L267" s="79">
        <f t="shared" si="106"/>
        <v>0.87144222769857238</v>
      </c>
      <c r="M267" s="80">
        <f t="shared" si="84"/>
        <v>6.9681579450381612</v>
      </c>
      <c r="N267" s="80">
        <f t="shared" si="85"/>
        <v>11.427692119229629</v>
      </c>
      <c r="O267" s="80">
        <f t="shared" si="86"/>
        <v>0</v>
      </c>
      <c r="P267" s="81">
        <f t="shared" si="87"/>
        <v>1.5932496598767781E-4</v>
      </c>
      <c r="Q267" s="81">
        <f t="shared" si="88"/>
        <v>2.025738880365744E-4</v>
      </c>
      <c r="R267" s="81">
        <f t="shared" si="89"/>
        <v>0</v>
      </c>
      <c r="U267" s="110">
        <f t="shared" si="102"/>
        <v>4.7115384615384617</v>
      </c>
      <c r="V267" s="6">
        <v>246</v>
      </c>
      <c r="W267" s="2">
        <f t="array" ref="W267:Y267">MMULT($W266:$Y266,$W$4:$Y$6)</f>
        <v>1.2755016554047963E-2</v>
      </c>
      <c r="X267" s="2">
        <v>6.4682469441099621E-2</v>
      </c>
      <c r="Y267" s="2">
        <v>0.92256251400485223</v>
      </c>
      <c r="Z267" s="79">
        <v>0.87144222769857238</v>
      </c>
      <c r="AA267" s="80">
        <f t="shared" si="90"/>
        <v>13.256948344735864</v>
      </c>
      <c r="AB267" s="80">
        <f t="shared" si="91"/>
        <v>67.227835617232344</v>
      </c>
      <c r="AC267" s="80">
        <f t="shared" si="92"/>
        <v>0</v>
      </c>
      <c r="AD267" s="81">
        <f t="shared" si="93"/>
        <v>1.9024195068789685E-4</v>
      </c>
      <c r="AE267" s="81">
        <f t="shared" si="94"/>
        <v>7.4794719867941754E-4</v>
      </c>
      <c r="AF267" s="81">
        <f t="shared" si="95"/>
        <v>0</v>
      </c>
      <c r="AG267" s="25">
        <f t="shared" si="99"/>
        <v>62.088933897700414</v>
      </c>
      <c r="AH267" s="25">
        <f t="shared" si="100"/>
        <v>5.7629029534306221E-4</v>
      </c>
      <c r="AI267">
        <f t="shared" si="96"/>
        <v>-4.4599043633941946</v>
      </c>
      <c r="AJ267">
        <f t="shared" si="97"/>
        <v>-2.2299521816970965E-5</v>
      </c>
      <c r="AK267">
        <f>$AJ$267</f>
        <v>-2.2299521816970965E-5</v>
      </c>
      <c r="AV267">
        <v>68800.976634861756</v>
      </c>
      <c r="AW267">
        <v>1.1820014471807334</v>
      </c>
      <c r="AX267">
        <v>81916.396920582221</v>
      </c>
      <c r="AY267">
        <v>1.2895678216834272</v>
      </c>
      <c r="AZ267">
        <v>-13115.420285720465</v>
      </c>
      <c r="BA267">
        <v>-0.1075663745026938</v>
      </c>
      <c r="BE267" s="111">
        <f t="shared" si="103"/>
        <v>49399.168083211582</v>
      </c>
      <c r="BF267" s="111">
        <f t="shared" si="104"/>
        <v>47040.385247760496</v>
      </c>
      <c r="BG267" s="111">
        <f t="shared" si="105"/>
        <v>2358.7828354510857</v>
      </c>
      <c r="BH267">
        <f t="shared" si="107"/>
        <v>1</v>
      </c>
      <c r="BI267">
        <f t="shared" si="108"/>
        <v>0</v>
      </c>
      <c r="BJ267">
        <f t="shared" si="109"/>
        <v>1</v>
      </c>
    </row>
    <row r="268" spans="6:62" x14ac:dyDescent="0.3">
      <c r="F268" s="110">
        <f t="shared" si="101"/>
        <v>4.7307692307692308</v>
      </c>
      <c r="G268" s="6">
        <v>247</v>
      </c>
      <c r="H268" s="219">
        <f t="shared" si="98"/>
        <v>2.7714364553115687E-2</v>
      </c>
      <c r="I268" s="2">
        <f t="array" ref="I268:K268">MMULT($I267:$K267,$K$4:$M$6)</f>
        <v>1.0486058567864009E-2</v>
      </c>
      <c r="J268" s="2">
        <v>1.7228305985251678E-2</v>
      </c>
      <c r="K268" s="2">
        <v>0.97228563544688407</v>
      </c>
      <c r="L268" s="79">
        <f t="shared" si="106"/>
        <v>0.87144222769857238</v>
      </c>
      <c r="M268" s="80">
        <f t="shared" si="84"/>
        <v>6.8402455869725065</v>
      </c>
      <c r="N268" s="80">
        <f t="shared" si="85"/>
        <v>11.23833547409175</v>
      </c>
      <c r="O268" s="80">
        <f t="shared" si="86"/>
        <v>0</v>
      </c>
      <c r="P268" s="81">
        <f t="shared" si="87"/>
        <v>1.5640028599922751E-4</v>
      </c>
      <c r="Q268" s="81">
        <f t="shared" si="88"/>
        <v>1.9921724249249336E-4</v>
      </c>
      <c r="R268" s="81">
        <f t="shared" si="89"/>
        <v>0</v>
      </c>
      <c r="U268" s="110">
        <f t="shared" si="102"/>
        <v>4.7307692307692308</v>
      </c>
      <c r="V268" s="6">
        <v>247</v>
      </c>
      <c r="W268" s="2">
        <f t="array" ref="W268:Y268">MMULT($W267:$Y267,$W$4:$Y$6)</f>
        <v>1.2529943492434156E-2</v>
      </c>
      <c r="X268" s="2">
        <v>6.4131198925818797E-2</v>
      </c>
      <c r="Y268" s="2">
        <v>0.92333885758174683</v>
      </c>
      <c r="Z268" s="79">
        <v>0.87144222769857238</v>
      </c>
      <c r="AA268" s="80">
        <f t="shared" si="90"/>
        <v>13.023018271892576</v>
      </c>
      <c r="AB268" s="80">
        <f t="shared" si="91"/>
        <v>66.654871661122513</v>
      </c>
      <c r="AC268" s="80">
        <f t="shared" si="92"/>
        <v>0</v>
      </c>
      <c r="AD268" s="81">
        <f t="shared" si="93"/>
        <v>1.8688497046703473E-4</v>
      </c>
      <c r="AE268" s="81">
        <f t="shared" si="94"/>
        <v>7.4157265483188687E-4</v>
      </c>
      <c r="AF268" s="81">
        <f t="shared" si="95"/>
        <v>0</v>
      </c>
      <c r="AG268" s="25">
        <f t="shared" si="99"/>
        <v>61.599308871950839</v>
      </c>
      <c r="AH268" s="25">
        <f t="shared" si="100"/>
        <v>5.7284009680720074E-4</v>
      </c>
      <c r="AI268">
        <f t="shared" si="96"/>
        <v>-4.3152991912307641</v>
      </c>
      <c r="AJ268">
        <f t="shared" si="97"/>
        <v>-2.1576495956153843E-5</v>
      </c>
      <c r="AK268">
        <f>$AJ$268</f>
        <v>-2.1576495956153843E-5</v>
      </c>
      <c r="AV268">
        <v>54651.398953432275</v>
      </c>
      <c r="AW268">
        <v>1.1497697431427913</v>
      </c>
      <c r="AX268">
        <v>86624.870182841143</v>
      </c>
      <c r="AY268">
        <v>1.2541844616584834</v>
      </c>
      <c r="AZ268">
        <v>-31973.471229408868</v>
      </c>
      <c r="BA268">
        <v>-0.10441471851569206</v>
      </c>
      <c r="BE268" s="111">
        <f t="shared" si="103"/>
        <v>60325.575360846866</v>
      </c>
      <c r="BF268" s="111">
        <f t="shared" si="104"/>
        <v>38793.575983007191</v>
      </c>
      <c r="BG268" s="111">
        <f t="shared" si="105"/>
        <v>21531.99937783966</v>
      </c>
      <c r="BH268">
        <f t="shared" si="107"/>
        <v>1</v>
      </c>
      <c r="BI268">
        <f t="shared" si="108"/>
        <v>0</v>
      </c>
      <c r="BJ268">
        <f t="shared" si="109"/>
        <v>1</v>
      </c>
    </row>
    <row r="269" spans="6:62" x14ac:dyDescent="0.3">
      <c r="F269" s="110">
        <f t="shared" si="101"/>
        <v>4.75</v>
      </c>
      <c r="G269" s="6">
        <v>248</v>
      </c>
      <c r="H269" s="219">
        <f t="shared" si="98"/>
        <v>2.7236166523980841E-2</v>
      </c>
      <c r="I269" s="2">
        <f t="array" ref="I269:K269">MMULT($I268:$K268,$K$4:$M$6)</f>
        <v>1.0293569177007831E-2</v>
      </c>
      <c r="J269" s="2">
        <v>1.694259734697301E-2</v>
      </c>
      <c r="K269" s="2">
        <v>0.97276383347601891</v>
      </c>
      <c r="L269" s="79">
        <f t="shared" si="106"/>
        <v>0.87144222769857238</v>
      </c>
      <c r="M269" s="80">
        <f t="shared" si="84"/>
        <v>6.7146812771966555</v>
      </c>
      <c r="N269" s="80">
        <f t="shared" si="85"/>
        <v>11.051962563860744</v>
      </c>
      <c r="O269" s="80">
        <f t="shared" si="86"/>
        <v>0</v>
      </c>
      <c r="P269" s="81">
        <f t="shared" si="87"/>
        <v>1.5352929347263745E-4</v>
      </c>
      <c r="Q269" s="81">
        <f t="shared" si="88"/>
        <v>1.9591348836118838E-4</v>
      </c>
      <c r="R269" s="81">
        <f t="shared" si="89"/>
        <v>0</v>
      </c>
      <c r="U269" s="110">
        <f t="shared" si="102"/>
        <v>4.75</v>
      </c>
      <c r="V269" s="6">
        <v>248</v>
      </c>
      <c r="W269" s="2">
        <f t="array" ref="W269:Y269">MMULT($W268:$Y268,$W$4:$Y$6)</f>
        <v>1.2308842035470923E-2</v>
      </c>
      <c r="X269" s="2">
        <v>6.358385381742622E-2</v>
      </c>
      <c r="Y269" s="2">
        <v>0.92410730414710263</v>
      </c>
      <c r="Z269" s="79">
        <v>0.87144222769857238</v>
      </c>
      <c r="AA269" s="80">
        <f t="shared" si="90"/>
        <v>12.793216093158657</v>
      </c>
      <c r="AB269" s="80">
        <f t="shared" si="91"/>
        <v>66.085987583398477</v>
      </c>
      <c r="AC269" s="80">
        <f t="shared" si="92"/>
        <v>0</v>
      </c>
      <c r="AD269" s="81">
        <f t="shared" si="93"/>
        <v>1.8358722700316816E-4</v>
      </c>
      <c r="AE269" s="81">
        <f t="shared" si="94"/>
        <v>7.3524350190883861E-4</v>
      </c>
      <c r="AF269" s="81">
        <f t="shared" si="95"/>
        <v>0</v>
      </c>
      <c r="AG269" s="25">
        <f t="shared" si="99"/>
        <v>61.112559835499738</v>
      </c>
      <c r="AH269" s="25">
        <f t="shared" si="100"/>
        <v>5.6938794707818094E-4</v>
      </c>
      <c r="AI269">
        <f t="shared" si="96"/>
        <v>-4.1737651276816408</v>
      </c>
      <c r="AJ269">
        <f t="shared" si="97"/>
        <v>-2.0868825638408232E-5</v>
      </c>
      <c r="AK269">
        <f>$AJ$269</f>
        <v>-2.0868825638408232E-5</v>
      </c>
      <c r="AV269">
        <v>55125.355579300245</v>
      </c>
      <c r="AW269">
        <v>1.1215546327527817</v>
      </c>
      <c r="AX269">
        <v>82909.515657166892</v>
      </c>
      <c r="AY269">
        <v>1.2241773525087365</v>
      </c>
      <c r="AZ269">
        <v>-27784.160077866647</v>
      </c>
      <c r="BA269">
        <v>-0.10262271975595483</v>
      </c>
      <c r="BE269" s="111">
        <f t="shared" si="103"/>
        <v>57030.107695977917</v>
      </c>
      <c r="BF269" s="111">
        <f t="shared" si="104"/>
        <v>39508.219593706759</v>
      </c>
      <c r="BG269" s="111">
        <f t="shared" si="105"/>
        <v>17521.888102271165</v>
      </c>
      <c r="BH269">
        <f t="shared" si="107"/>
        <v>1</v>
      </c>
      <c r="BI269">
        <f t="shared" si="108"/>
        <v>0</v>
      </c>
      <c r="BJ269">
        <f t="shared" si="109"/>
        <v>1</v>
      </c>
    </row>
    <row r="270" spans="6:62" x14ac:dyDescent="0.3">
      <c r="F270" s="110">
        <f t="shared" si="101"/>
        <v>4.7692307692307692</v>
      </c>
      <c r="G270" s="6">
        <v>249</v>
      </c>
      <c r="H270" s="219">
        <f t="shared" si="98"/>
        <v>2.6766010239830905E-2</v>
      </c>
      <c r="I270" s="2">
        <f t="array" ref="I270:K270">MMULT($I269:$K269,$K$4:$M$6)</f>
        <v>1.0104613255410134E-2</v>
      </c>
      <c r="J270" s="2">
        <v>1.6661396984420769E-2</v>
      </c>
      <c r="K270" s="2">
        <v>0.97323398976016884</v>
      </c>
      <c r="L270" s="79">
        <f t="shared" si="106"/>
        <v>0.87144222769857238</v>
      </c>
      <c r="M270" s="80">
        <f t="shared" si="84"/>
        <v>6.5914219133016241</v>
      </c>
      <c r="N270" s="80">
        <f t="shared" si="85"/>
        <v>10.868530483393656</v>
      </c>
      <c r="O270" s="80">
        <f t="shared" si="86"/>
        <v>0</v>
      </c>
      <c r="P270" s="81">
        <f t="shared" si="87"/>
        <v>1.5071100288348359E-4</v>
      </c>
      <c r="Q270" s="81">
        <f t="shared" si="88"/>
        <v>1.9266186508124997E-4</v>
      </c>
      <c r="R270" s="81">
        <f t="shared" si="89"/>
        <v>0</v>
      </c>
      <c r="U270" s="110">
        <f t="shared" si="102"/>
        <v>4.7692307692307692</v>
      </c>
      <c r="V270" s="6">
        <v>249</v>
      </c>
      <c r="W270" s="2">
        <f t="array" ref="W270:Y270">MMULT($W269:$Y269,$W$4:$Y$6)</f>
        <v>1.2091642100833053E-2</v>
      </c>
      <c r="X270" s="2">
        <v>6.3040421899267216E-2</v>
      </c>
      <c r="Y270" s="2">
        <v>0.92486793599989947</v>
      </c>
      <c r="Z270" s="79">
        <v>0.87144222769857238</v>
      </c>
      <c r="AA270" s="80">
        <f t="shared" si="90"/>
        <v>12.567468968349132</v>
      </c>
      <c r="AB270" s="80">
        <f t="shared" si="91"/>
        <v>65.521170686659275</v>
      </c>
      <c r="AC270" s="80">
        <f t="shared" si="92"/>
        <v>0</v>
      </c>
      <c r="AD270" s="81">
        <f t="shared" si="93"/>
        <v>1.8034767501358816E-4</v>
      </c>
      <c r="AE270" s="81">
        <f t="shared" si="94"/>
        <v>7.289595986445989E-4</v>
      </c>
      <c r="AF270" s="81">
        <f t="shared" si="95"/>
        <v>0</v>
      </c>
      <c r="AG270" s="25">
        <f t="shared" si="99"/>
        <v>60.628687258313128</v>
      </c>
      <c r="AH270" s="25">
        <f t="shared" si="100"/>
        <v>5.6593440569345358E-4</v>
      </c>
      <c r="AI270">
        <f t="shared" si="96"/>
        <v>-4.0352466889677672</v>
      </c>
      <c r="AJ270">
        <f t="shared" si="97"/>
        <v>-2.0176233444838877E-5</v>
      </c>
      <c r="AK270">
        <f>$AJ$270</f>
        <v>-2.0176233444838877E-5</v>
      </c>
      <c r="AV270">
        <v>57336.649558055302</v>
      </c>
      <c r="AW270">
        <v>1.1591317174038873</v>
      </c>
      <c r="AX270">
        <v>92558.747864320176</v>
      </c>
      <c r="AY270">
        <v>1.26416037359002</v>
      </c>
      <c r="AZ270">
        <v>-35222.098306264874</v>
      </c>
      <c r="BA270">
        <v>-0.10502865618613266</v>
      </c>
      <c r="BE270" s="111">
        <f t="shared" si="103"/>
        <v>58576.522182333429</v>
      </c>
      <c r="BF270" s="111">
        <f t="shared" si="104"/>
        <v>33857.289494681827</v>
      </c>
      <c r="BG270" s="111">
        <f t="shared" si="105"/>
        <v>24719.232687651609</v>
      </c>
      <c r="BH270">
        <f t="shared" si="107"/>
        <v>1</v>
      </c>
      <c r="BI270">
        <f t="shared" si="108"/>
        <v>0</v>
      </c>
      <c r="BJ270">
        <f t="shared" si="109"/>
        <v>1</v>
      </c>
    </row>
    <row r="271" spans="6:62" x14ac:dyDescent="0.3">
      <c r="F271" s="110">
        <f t="shared" si="101"/>
        <v>4.7884615384615383</v>
      </c>
      <c r="G271" s="6">
        <v>250</v>
      </c>
      <c r="H271" s="219">
        <f t="shared" si="98"/>
        <v>2.6303765833337937E-2</v>
      </c>
      <c r="I271" s="2">
        <f t="array" ref="I271:K271">MMULT($I270:$K270,$K$4:$M$6)</f>
        <v>9.9191259402494139E-3</v>
      </c>
      <c r="J271" s="2">
        <v>1.6384639893088523E-2</v>
      </c>
      <c r="K271" s="2">
        <v>0.97369623416666184</v>
      </c>
      <c r="L271" s="79">
        <f t="shared" si="106"/>
        <v>0.87144222769857238</v>
      </c>
      <c r="M271" s="80">
        <f t="shared" si="84"/>
        <v>6.4704251840962534</v>
      </c>
      <c r="N271" s="80">
        <f t="shared" si="85"/>
        <v>10.687996829075686</v>
      </c>
      <c r="O271" s="80">
        <f t="shared" si="86"/>
        <v>0</v>
      </c>
      <c r="P271" s="81">
        <f t="shared" si="87"/>
        <v>1.4794444679831431E-4</v>
      </c>
      <c r="Q271" s="81">
        <f t="shared" si="88"/>
        <v>1.8946162098164713E-4</v>
      </c>
      <c r="R271" s="81">
        <f t="shared" si="89"/>
        <v>0</v>
      </c>
      <c r="U271" s="110">
        <f t="shared" si="102"/>
        <v>4.7884615384615383</v>
      </c>
      <c r="V271" s="6">
        <v>250</v>
      </c>
      <c r="W271" s="2">
        <f t="array" ref="W271:Y271">MMULT($W270:$Y270,$W$4:$Y$6)</f>
        <v>1.1878274842857273E-2</v>
      </c>
      <c r="X271" s="2">
        <v>6.2500890609310869E-2</v>
      </c>
      <c r="Y271" s="2">
        <v>0.92562083454783162</v>
      </c>
      <c r="Z271" s="79">
        <v>0.87144222769857238</v>
      </c>
      <c r="AA271" s="80">
        <f t="shared" si="90"/>
        <v>12.345705342605724</v>
      </c>
      <c r="AB271" s="80">
        <f t="shared" si="91"/>
        <v>64.960407914536475</v>
      </c>
      <c r="AC271" s="80">
        <f t="shared" si="92"/>
        <v>0</v>
      </c>
      <c r="AD271" s="81">
        <f t="shared" si="93"/>
        <v>1.7716528766048369E-4</v>
      </c>
      <c r="AE271" s="81">
        <f t="shared" si="94"/>
        <v>7.2272079977978119E-4</v>
      </c>
      <c r="AF271" s="81">
        <f t="shared" si="95"/>
        <v>0</v>
      </c>
      <c r="AG271" s="25">
        <f t="shared" si="99"/>
        <v>60.147691243970257</v>
      </c>
      <c r="AH271" s="25">
        <f t="shared" si="100"/>
        <v>5.6248001966030352E-4</v>
      </c>
      <c r="AI271">
        <f t="shared" si="96"/>
        <v>-3.8996892779399062</v>
      </c>
      <c r="AJ271">
        <f t="shared" si="97"/>
        <v>-1.9498446389699519E-5</v>
      </c>
      <c r="AK271">
        <f>$AJ$271</f>
        <v>-1.9498446389699519E-5</v>
      </c>
      <c r="AV271">
        <v>56807.812532282696</v>
      </c>
      <c r="AW271">
        <v>1.1079498758404505</v>
      </c>
      <c r="AX271">
        <v>76609.969633554807</v>
      </c>
      <c r="AY271">
        <v>1.2116453829477258</v>
      </c>
      <c r="AZ271">
        <v>-19802.157101272111</v>
      </c>
      <c r="BA271">
        <v>-0.10369550710727538</v>
      </c>
      <c r="BE271" s="111">
        <f t="shared" si="103"/>
        <v>53987.175051762344</v>
      </c>
      <c r="BF271" s="111">
        <f t="shared" si="104"/>
        <v>44554.568661217781</v>
      </c>
      <c r="BG271" s="111">
        <f t="shared" si="105"/>
        <v>9432.6063905445735</v>
      </c>
      <c r="BH271">
        <f t="shared" si="107"/>
        <v>1</v>
      </c>
      <c r="BI271">
        <f t="shared" si="108"/>
        <v>0</v>
      </c>
      <c r="BJ271">
        <f t="shared" si="109"/>
        <v>1</v>
      </c>
    </row>
    <row r="272" spans="6:62" x14ac:dyDescent="0.3">
      <c r="F272" s="110">
        <f t="shared" si="101"/>
        <v>4.8076923076923075</v>
      </c>
      <c r="G272" s="6">
        <v>251</v>
      </c>
      <c r="H272" s="219">
        <f t="shared" si="98"/>
        <v>2.5849305393139774E-2</v>
      </c>
      <c r="I272" s="2">
        <f t="array" ref="I272:K272">MMULT($I271:$K271,$K$4:$M$6)</f>
        <v>9.7370435593712706E-3</v>
      </c>
      <c r="J272" s="2">
        <v>1.6112261833768501E-2</v>
      </c>
      <c r="K272" s="2">
        <v>0.97415069460685999</v>
      </c>
      <c r="L272" s="79">
        <f t="shared" si="106"/>
        <v>0.87144222769857238</v>
      </c>
      <c r="M272" s="80">
        <f t="shared" si="84"/>
        <v>6.3516495550830667</v>
      </c>
      <c r="N272" s="80">
        <f t="shared" si="85"/>
        <v>10.510319696510191</v>
      </c>
      <c r="O272" s="80">
        <f t="shared" si="86"/>
        <v>0</v>
      </c>
      <c r="P272" s="81">
        <f t="shared" si="87"/>
        <v>1.4522867554255997E-4</v>
      </c>
      <c r="Q272" s="81">
        <f t="shared" si="88"/>
        <v>1.8631201324077913E-4</v>
      </c>
      <c r="R272" s="81">
        <f t="shared" si="89"/>
        <v>0</v>
      </c>
      <c r="U272" s="110">
        <f t="shared" si="102"/>
        <v>4.8076923076923075</v>
      </c>
      <c r="V272" s="6">
        <v>251</v>
      </c>
      <c r="W272" s="2">
        <f t="array" ref="W272:Y272">MMULT($W271:$Y271,$W$4:$Y$6)</f>
        <v>1.16686726307203E-2</v>
      </c>
      <c r="X272" s="2">
        <v>6.1965247051760076E-2</v>
      </c>
      <c r="Y272" s="2">
        <v>0.92636608031751944</v>
      </c>
      <c r="Z272" s="79">
        <v>0.87144222769857238</v>
      </c>
      <c r="AA272" s="80">
        <f t="shared" si="90"/>
        <v>12.127854923716196</v>
      </c>
      <c r="AB272" s="80">
        <f t="shared" si="91"/>
        <v>64.403685863761268</v>
      </c>
      <c r="AC272" s="80">
        <f t="shared" si="92"/>
        <v>0</v>
      </c>
      <c r="AD272" s="81">
        <f t="shared" si="93"/>
        <v>1.7403905622546598E-4</v>
      </c>
      <c r="AE272" s="81">
        <f t="shared" si="94"/>
        <v>7.1652695619553756E-4</v>
      </c>
      <c r="AF272" s="81">
        <f t="shared" si="95"/>
        <v>0</v>
      </c>
      <c r="AG272" s="25">
        <f t="shared" si="99"/>
        <v>59.669571535884209</v>
      </c>
      <c r="AH272" s="25">
        <f t="shared" si="100"/>
        <v>5.5902532363766441E-4</v>
      </c>
      <c r="AI272">
        <f t="shared" si="96"/>
        <v>-3.7670391721177694</v>
      </c>
      <c r="AJ272">
        <f t="shared" si="97"/>
        <v>-1.8835195860588847E-5</v>
      </c>
      <c r="AK272">
        <f>$AJ$272</f>
        <v>-1.8835195860588847E-5</v>
      </c>
      <c r="AV272">
        <v>48841.538364425011</v>
      </c>
      <c r="AW272">
        <v>1.0846239418867771</v>
      </c>
      <c r="AX272">
        <v>77049.029743078121</v>
      </c>
      <c r="AY272">
        <v>1.18598987948958</v>
      </c>
      <c r="AZ272">
        <v>-28207.491378653111</v>
      </c>
      <c r="BA272">
        <v>-0.10136593760280288</v>
      </c>
      <c r="BE272" s="111">
        <f t="shared" si="103"/>
        <v>59620.855824252707</v>
      </c>
      <c r="BF272" s="111">
        <f t="shared" si="104"/>
        <v>41549.958205879884</v>
      </c>
      <c r="BG272" s="111">
        <f t="shared" si="105"/>
        <v>18070.897618372823</v>
      </c>
      <c r="BH272">
        <f t="shared" si="107"/>
        <v>1</v>
      </c>
      <c r="BI272">
        <f t="shared" si="108"/>
        <v>0</v>
      </c>
      <c r="BJ272">
        <f t="shared" si="109"/>
        <v>1</v>
      </c>
    </row>
    <row r="273" spans="6:62" x14ac:dyDescent="0.3">
      <c r="F273" s="110">
        <f t="shared" si="101"/>
        <v>4.8269230769230766</v>
      </c>
      <c r="G273" s="6">
        <v>252</v>
      </c>
      <c r="H273" s="219">
        <f t="shared" si="98"/>
        <v>2.5402502938252199E-2</v>
      </c>
      <c r="I273" s="2">
        <f t="array" ref="I273:K273">MMULT($I272:$K272,$K$4:$M$6)</f>
        <v>9.5583036094316967E-3</v>
      </c>
      <c r="J273" s="2">
        <v>1.5844199328820502E-2</v>
      </c>
      <c r="K273" s="2">
        <v>0.97459749706174759</v>
      </c>
      <c r="L273" s="79">
        <f t="shared" si="106"/>
        <v>0.87144222769857238</v>
      </c>
      <c r="M273" s="80">
        <f t="shared" si="84"/>
        <v>6.2350542542007341</v>
      </c>
      <c r="N273" s="80">
        <f t="shared" si="85"/>
        <v>10.335457678084822</v>
      </c>
      <c r="O273" s="80">
        <f t="shared" si="86"/>
        <v>0</v>
      </c>
      <c r="P273" s="81">
        <f t="shared" si="87"/>
        <v>1.4256275687453833E-4</v>
      </c>
      <c r="Q273" s="81">
        <f t="shared" si="88"/>
        <v>1.832123078433311E-4</v>
      </c>
      <c r="R273" s="81">
        <f t="shared" si="89"/>
        <v>0</v>
      </c>
      <c r="U273" s="110">
        <f t="shared" si="102"/>
        <v>4.8269230769230766</v>
      </c>
      <c r="V273" s="6">
        <v>252</v>
      </c>
      <c r="W273" s="2">
        <f t="array" ref="W273:Y273">MMULT($W272:$Y272,$W$4:$Y$6)</f>
        <v>1.1462769027001968E-2</v>
      </c>
      <c r="X273" s="2">
        <v>6.1433478008402417E-2</v>
      </c>
      <c r="Y273" s="2">
        <v>0.92710375296459546</v>
      </c>
      <c r="Z273" s="79">
        <v>0.87144222769857238</v>
      </c>
      <c r="AA273" s="80">
        <f t="shared" si="90"/>
        <v>11.91384865983388</v>
      </c>
      <c r="AB273" s="80">
        <f t="shared" si="91"/>
        <v>63.850990795961849</v>
      </c>
      <c r="AC273" s="80">
        <f t="shared" si="92"/>
        <v>0</v>
      </c>
      <c r="AD273" s="81">
        <f t="shared" si="93"/>
        <v>1.7096798978983584E-4</v>
      </c>
      <c r="AE273" s="81">
        <f t="shared" si="94"/>
        <v>7.1037791504481313E-4</v>
      </c>
      <c r="AF273" s="81">
        <f t="shared" si="95"/>
        <v>0</v>
      </c>
      <c r="AG273" s="25">
        <f t="shared" si="99"/>
        <v>59.194327523510168</v>
      </c>
      <c r="AH273" s="25">
        <f t="shared" si="100"/>
        <v>5.5557084011677955E-4</v>
      </c>
      <c r="AI273">
        <f t="shared" si="96"/>
        <v>-3.6372435118322102</v>
      </c>
      <c r="AJ273">
        <f t="shared" si="97"/>
        <v>-1.8186217559161067E-5</v>
      </c>
      <c r="AK273">
        <f>$AJ$273</f>
        <v>-1.8186217559161067E-5</v>
      </c>
      <c r="AV273">
        <v>47630.949413103328</v>
      </c>
      <c r="AW273">
        <v>1.0617454411626004</v>
      </c>
      <c r="AX273">
        <v>78333.072947901615</v>
      </c>
      <c r="AY273">
        <v>1.1647788822379312</v>
      </c>
      <c r="AZ273">
        <v>-30702.123534798287</v>
      </c>
      <c r="BA273">
        <v>-0.10303344107533086</v>
      </c>
      <c r="BE273" s="111">
        <f t="shared" si="103"/>
        <v>58543.594703156705</v>
      </c>
      <c r="BF273" s="111">
        <f t="shared" si="104"/>
        <v>38144.815275891509</v>
      </c>
      <c r="BG273" s="111">
        <f t="shared" si="105"/>
        <v>20398.779427265203</v>
      </c>
      <c r="BH273">
        <f t="shared" si="107"/>
        <v>1</v>
      </c>
      <c r="BI273">
        <f t="shared" si="108"/>
        <v>0</v>
      </c>
      <c r="BJ273">
        <f t="shared" si="109"/>
        <v>1</v>
      </c>
    </row>
    <row r="274" spans="6:62" x14ac:dyDescent="0.3">
      <c r="F274" s="110">
        <f t="shared" si="101"/>
        <v>4.8461538461538458</v>
      </c>
      <c r="G274" s="6">
        <v>253</v>
      </c>
      <c r="H274" s="219">
        <f t="shared" si="98"/>
        <v>2.496323439270217E-2</v>
      </c>
      <c r="I274" s="2">
        <f t="array" ref="I274:K274">MMULT($I273:$K273,$K$4:$M$6)</f>
        <v>9.3828447344415783E-3</v>
      </c>
      <c r="J274" s="2">
        <v>1.5580389658260592E-2</v>
      </c>
      <c r="K274" s="2">
        <v>0.97503676560729757</v>
      </c>
      <c r="L274" s="79">
        <f t="shared" si="106"/>
        <v>0.87144222769857238</v>
      </c>
      <c r="M274" s="80">
        <f t="shared" si="84"/>
        <v>6.1205992578282711</v>
      </c>
      <c r="N274" s="80">
        <f t="shared" si="85"/>
        <v>10.163369860420108</v>
      </c>
      <c r="O274" s="80">
        <f t="shared" si="86"/>
        <v>0</v>
      </c>
      <c r="P274" s="81">
        <f t="shared" si="87"/>
        <v>1.3994577566544449E-4</v>
      </c>
      <c r="Q274" s="81">
        <f t="shared" si="88"/>
        <v>1.8016177953504656E-4</v>
      </c>
      <c r="R274" s="81">
        <f t="shared" si="89"/>
        <v>0</v>
      </c>
      <c r="U274" s="110">
        <f t="shared" si="102"/>
        <v>4.8461538461538458</v>
      </c>
      <c r="V274" s="6">
        <v>253</v>
      </c>
      <c r="W274" s="2">
        <f t="array" ref="W274:Y274">MMULT($W273:$Y273,$W$4:$Y$6)</f>
        <v>1.1260498766626612E-2</v>
      </c>
      <c r="X274" s="2">
        <v>6.0905569949707077E-2</v>
      </c>
      <c r="Y274" s="2">
        <v>0.9278339312836662</v>
      </c>
      <c r="Z274" s="79">
        <v>0.87144222769857238</v>
      </c>
      <c r="AA274" s="80">
        <f t="shared" si="90"/>
        <v>11.703618717590382</v>
      </c>
      <c r="AB274" s="80">
        <f t="shared" si="91"/>
        <v>63.30230864919718</v>
      </c>
      <c r="AC274" s="80">
        <f t="shared" si="92"/>
        <v>0</v>
      </c>
      <c r="AD274" s="81">
        <f t="shared" si="93"/>
        <v>1.6795111492049324E-4</v>
      </c>
      <c r="AE274" s="81">
        <f t="shared" si="94"/>
        <v>7.0427351988066407E-4</v>
      </c>
      <c r="AF274" s="81">
        <f t="shared" si="95"/>
        <v>0</v>
      </c>
      <c r="AG274" s="25">
        <f t="shared" si="99"/>
        <v>58.721958248539181</v>
      </c>
      <c r="AH274" s="25">
        <f t="shared" si="100"/>
        <v>5.521170796006662E-4</v>
      </c>
      <c r="AI274">
        <f t="shared" si="96"/>
        <v>-3.5102502884725624</v>
      </c>
      <c r="AJ274">
        <f t="shared" si="97"/>
        <v>-1.7551251442362789E-5</v>
      </c>
      <c r="AK274">
        <f>$AJ$274</f>
        <v>-1.7551251442362789E-5</v>
      </c>
      <c r="AV274">
        <v>49392.590578604169</v>
      </c>
      <c r="AW274">
        <v>1.0710512826174279</v>
      </c>
      <c r="AX274">
        <v>80170.17931939775</v>
      </c>
      <c r="AY274">
        <v>1.1716846236960532</v>
      </c>
      <c r="AZ274">
        <v>-30777.588740793581</v>
      </c>
      <c r="BA274">
        <v>-0.10063334107862532</v>
      </c>
      <c r="BE274" s="111">
        <f t="shared" si="103"/>
        <v>57712.537683138624</v>
      </c>
      <c r="BF274" s="111">
        <f t="shared" si="104"/>
        <v>36998.283050207567</v>
      </c>
      <c r="BG274" s="111">
        <f t="shared" si="105"/>
        <v>20714.25463293105</v>
      </c>
      <c r="BH274">
        <f t="shared" si="107"/>
        <v>1</v>
      </c>
      <c r="BI274">
        <f t="shared" si="108"/>
        <v>0</v>
      </c>
      <c r="BJ274">
        <f t="shared" si="109"/>
        <v>1</v>
      </c>
    </row>
    <row r="275" spans="6:62" x14ac:dyDescent="0.3">
      <c r="F275" s="110">
        <f t="shared" si="101"/>
        <v>4.865384615384615</v>
      </c>
      <c r="G275" s="6">
        <v>254</v>
      </c>
      <c r="H275" s="219">
        <f t="shared" si="98"/>
        <v>2.4531377560383885E-2</v>
      </c>
      <c r="I275" s="2">
        <f t="array" ref="I275:K275">MMULT($I274:$K274,$K$4:$M$6)</f>
        <v>9.2106067047050474E-3</v>
      </c>
      <c r="J275" s="2">
        <v>1.5320770855678836E-2</v>
      </c>
      <c r="K275" s="2">
        <v>0.97546862243961585</v>
      </c>
      <c r="L275" s="79">
        <f t="shared" si="106"/>
        <v>0.87144222769857238</v>
      </c>
      <c r="M275" s="80">
        <f t="shared" si="84"/>
        <v>6.008245277046135</v>
      </c>
      <c r="N275" s="80">
        <f t="shared" si="85"/>
        <v>9.9940158217065242</v>
      </c>
      <c r="O275" s="80">
        <f t="shared" si="86"/>
        <v>0</v>
      </c>
      <c r="P275" s="81">
        <f t="shared" si="87"/>
        <v>1.3737683358521499E-4</v>
      </c>
      <c r="Q275" s="81">
        <f t="shared" si="88"/>
        <v>1.7715971177552242E-4</v>
      </c>
      <c r="R275" s="81">
        <f t="shared" si="89"/>
        <v>0</v>
      </c>
      <c r="U275" s="110">
        <f t="shared" si="102"/>
        <v>4.865384615384615</v>
      </c>
      <c r="V275" s="6">
        <v>254</v>
      </c>
      <c r="W275" s="2">
        <f t="array" ref="W275:Y275">MMULT($W274:$Y274,$W$4:$Y$6)</f>
        <v>1.1061797736176061E-2</v>
      </c>
      <c r="X275" s="2">
        <v>6.0381509045672729E-2</v>
      </c>
      <c r="Y275" s="2">
        <v>0.92855669321815115</v>
      </c>
      <c r="Z275" s="79">
        <v>0.87144222769857238</v>
      </c>
      <c r="AA275" s="80">
        <f t="shared" si="90"/>
        <v>11.497098460594497</v>
      </c>
      <c r="AB275" s="80">
        <f t="shared" si="91"/>
        <v>62.757625049231649</v>
      </c>
      <c r="AC275" s="80">
        <f t="shared" si="92"/>
        <v>0</v>
      </c>
      <c r="AD275" s="81">
        <f t="shared" si="93"/>
        <v>1.6498747536138883E-4</v>
      </c>
      <c r="AE275" s="81">
        <f t="shared" si="94"/>
        <v>6.9821361078169523E-4</v>
      </c>
      <c r="AF275" s="81">
        <f t="shared" si="95"/>
        <v>0</v>
      </c>
      <c r="AG275" s="25">
        <f t="shared" si="99"/>
        <v>58.252462411073495</v>
      </c>
      <c r="AH275" s="25">
        <f t="shared" si="100"/>
        <v>5.4866454078234667E-4</v>
      </c>
      <c r="AI275">
        <f t="shared" si="96"/>
        <v>-3.3860083328388271</v>
      </c>
      <c r="AJ275">
        <f t="shared" si="97"/>
        <v>-1.6930041664194137E-5</v>
      </c>
      <c r="AK275">
        <f>$AJ$275</f>
        <v>-1.6930041664194137E-5</v>
      </c>
      <c r="AV275">
        <v>47381.131823814991</v>
      </c>
      <c r="AW275">
        <v>1.1565573944500263</v>
      </c>
      <c r="AX275">
        <v>76504.74288561524</v>
      </c>
      <c r="AY275">
        <v>1.2585243605630103</v>
      </c>
      <c r="AZ275">
        <v>-29123.611061800249</v>
      </c>
      <c r="BA275">
        <v>-0.10196696611298406</v>
      </c>
      <c r="BE275" s="111">
        <f t="shared" si="103"/>
        <v>68274.607621187635</v>
      </c>
      <c r="BF275" s="111">
        <f t="shared" si="104"/>
        <v>49347.693170685787</v>
      </c>
      <c r="BG275" s="111">
        <f t="shared" si="105"/>
        <v>18926.914450501841</v>
      </c>
      <c r="BH275">
        <f t="shared" si="107"/>
        <v>1</v>
      </c>
      <c r="BI275">
        <f t="shared" si="108"/>
        <v>0</v>
      </c>
      <c r="BJ275">
        <f t="shared" si="109"/>
        <v>1</v>
      </c>
    </row>
    <row r="276" spans="6:62" x14ac:dyDescent="0.3">
      <c r="F276" s="110">
        <f t="shared" si="101"/>
        <v>4.884615384615385</v>
      </c>
      <c r="G276" s="6">
        <v>255</v>
      </c>
      <c r="H276" s="219">
        <f t="shared" si="98"/>
        <v>2.4106812100139582E-2</v>
      </c>
      <c r="I276" s="2">
        <f t="array" ref="I276:K276">MMULT($I275:$K275,$K$4:$M$6)</f>
        <v>9.0415303961444652E-3</v>
      </c>
      <c r="J276" s="2">
        <v>1.5065281703995119E-2</v>
      </c>
      <c r="K276" s="2">
        <v>0.97589318789986013</v>
      </c>
      <c r="L276" s="79">
        <f t="shared" si="106"/>
        <v>0.87144222769857238</v>
      </c>
      <c r="M276" s="80">
        <f t="shared" si="84"/>
        <v>5.8979537441495458</v>
      </c>
      <c r="N276" s="80">
        <f t="shared" si="85"/>
        <v>9.8273556289359352</v>
      </c>
      <c r="O276" s="80">
        <f t="shared" si="86"/>
        <v>0</v>
      </c>
      <c r="P276" s="81">
        <f t="shared" si="87"/>
        <v>1.3485504879415835E-4</v>
      </c>
      <c r="Q276" s="81">
        <f t="shared" si="88"/>
        <v>1.742053966891322E-4</v>
      </c>
      <c r="R276" s="81">
        <f t="shared" si="89"/>
        <v>0</v>
      </c>
      <c r="U276" s="110">
        <f t="shared" si="102"/>
        <v>4.884615384615385</v>
      </c>
      <c r="V276" s="6">
        <v>255</v>
      </c>
      <c r="W276" s="2">
        <f t="array" ref="W276:Y276">MMULT($W275:$Y275,$W$4:$Y$6)</f>
        <v>1.0866602953567669E-2</v>
      </c>
      <c r="X276" s="2">
        <v>5.986128117643142E-2</v>
      </c>
      <c r="Y276" s="2">
        <v>0.9292721158700008</v>
      </c>
      <c r="Z276" s="79">
        <v>0.87144222769857238</v>
      </c>
      <c r="AA276" s="80">
        <f t="shared" si="90"/>
        <v>11.294222428310544</v>
      </c>
      <c r="AB276" s="80">
        <f t="shared" si="91"/>
        <v>62.216925320556243</v>
      </c>
      <c r="AC276" s="80">
        <f t="shared" si="92"/>
        <v>0</v>
      </c>
      <c r="AD276" s="81">
        <f t="shared" si="93"/>
        <v>1.6207613173042072E-4</v>
      </c>
      <c r="AE276" s="81">
        <f t="shared" si="94"/>
        <v>6.9219802447467705E-4</v>
      </c>
      <c r="AF276" s="81">
        <f t="shared" si="95"/>
        <v>0</v>
      </c>
      <c r="AG276" s="25">
        <f t="shared" si="99"/>
        <v>57.78583837578131</v>
      </c>
      <c r="AH276" s="25">
        <f t="shared" si="100"/>
        <v>5.4521371072180727E-4</v>
      </c>
      <c r="AI276">
        <f t="shared" si="96"/>
        <v>-3.2644673036005827</v>
      </c>
      <c r="AJ276">
        <f t="shared" si="97"/>
        <v>-1.63223365180029E-5</v>
      </c>
      <c r="AK276">
        <f>$AJ$276</f>
        <v>-1.63223365180029E-5</v>
      </c>
      <c r="AV276">
        <v>48771.214143818477</v>
      </c>
      <c r="AW276">
        <v>1.0972725311394169</v>
      </c>
      <c r="AX276">
        <v>102849.79911852619</v>
      </c>
      <c r="AY276">
        <v>1.1938609308421106</v>
      </c>
      <c r="AZ276">
        <v>-54078.584974707715</v>
      </c>
      <c r="BA276">
        <v>-9.6588399702693728E-2</v>
      </c>
      <c r="BE276" s="111">
        <f t="shared" si="103"/>
        <v>60956.03897012322</v>
      </c>
      <c r="BF276" s="111">
        <f t="shared" si="104"/>
        <v>16536.293965684876</v>
      </c>
      <c r="BG276" s="111">
        <f t="shared" si="105"/>
        <v>44419.745004438344</v>
      </c>
      <c r="BH276">
        <f t="shared" si="107"/>
        <v>1</v>
      </c>
      <c r="BI276">
        <f t="shared" si="108"/>
        <v>0</v>
      </c>
      <c r="BJ276">
        <f t="shared" si="109"/>
        <v>1</v>
      </c>
    </row>
    <row r="277" spans="6:62" x14ac:dyDescent="0.3">
      <c r="F277" s="110">
        <f t="shared" si="101"/>
        <v>4.9038461538461542</v>
      </c>
      <c r="G277" s="6">
        <v>256</v>
      </c>
      <c r="H277" s="219">
        <f t="shared" si="98"/>
        <v>2.3689419501066622E-2</v>
      </c>
      <c r="I277" s="2">
        <f t="array" ref="I277:K277">MMULT($I276:$K276,$K$4:$M$6)</f>
        <v>8.8755577700049201E-3</v>
      </c>
      <c r="J277" s="2">
        <v>1.4813861731061704E-2</v>
      </c>
      <c r="K277" s="2">
        <v>0.97631058049893304</v>
      </c>
      <c r="L277" s="79">
        <f t="shared" si="106"/>
        <v>0.87144222769857238</v>
      </c>
      <c r="M277" s="80">
        <f t="shared" si="84"/>
        <v>5.7896867994093624</v>
      </c>
      <c r="N277" s="80">
        <f t="shared" si="85"/>
        <v>9.6633498350330651</v>
      </c>
      <c r="O277" s="80">
        <f t="shared" si="86"/>
        <v>0</v>
      </c>
      <c r="P277" s="81">
        <f t="shared" si="87"/>
        <v>1.3237955564024637E-4</v>
      </c>
      <c r="Q277" s="81">
        <f t="shared" si="88"/>
        <v>1.712981350141765E-4</v>
      </c>
      <c r="R277" s="81">
        <f t="shared" si="89"/>
        <v>0</v>
      </c>
      <c r="U277" s="110">
        <f t="shared" si="102"/>
        <v>4.9038461538461542</v>
      </c>
      <c r="V277" s="6">
        <v>256</v>
      </c>
      <c r="W277" s="2">
        <f t="array" ref="W277:Y277">MMULT($W276:$Y276,$W$4:$Y$6)</f>
        <v>1.0674852548090938E-2</v>
      </c>
      <c r="X277" s="2">
        <v>5.9344871942613162E-2</v>
      </c>
      <c r="Y277" s="2">
        <v>0.92998027550929574</v>
      </c>
      <c r="Z277" s="79">
        <v>0.87144222769857238</v>
      </c>
      <c r="AA277" s="80">
        <f t="shared" si="90"/>
        <v>11.094926315309387</v>
      </c>
      <c r="AB277" s="80">
        <f t="shared" si="91"/>
        <v>61.680194497161068</v>
      </c>
      <c r="AC277" s="80">
        <f t="shared" si="92"/>
        <v>0</v>
      </c>
      <c r="AD277" s="81">
        <f t="shared" si="93"/>
        <v>1.5921616122167907E-4</v>
      </c>
      <c r="AE277" s="81">
        <f t="shared" si="94"/>
        <v>6.8622659445439506E-4</v>
      </c>
      <c r="AF277" s="81">
        <f t="shared" si="95"/>
        <v>0</v>
      </c>
      <c r="AG277" s="25">
        <f t="shared" si="99"/>
        <v>57.322084178028021</v>
      </c>
      <c r="AH277" s="25">
        <f t="shared" si="100"/>
        <v>5.4176506502165119E-4</v>
      </c>
      <c r="AI277">
        <f t="shared" si="96"/>
        <v>-3.1455776758629028</v>
      </c>
      <c r="AJ277">
        <f t="shared" si="97"/>
        <v>-1.5727888379314496E-5</v>
      </c>
      <c r="AK277">
        <f>$AJ$277</f>
        <v>-1.5727888379314496E-5</v>
      </c>
      <c r="AV277">
        <v>61955.767475901252</v>
      </c>
      <c r="AW277">
        <v>1.0321128494235534</v>
      </c>
      <c r="AX277">
        <v>140518.33833514299</v>
      </c>
      <c r="AY277">
        <v>1.1326442704079729</v>
      </c>
      <c r="AZ277">
        <v>-78562.570859241736</v>
      </c>
      <c r="BA277">
        <v>-0.10053142098441947</v>
      </c>
      <c r="BE277" s="111">
        <f t="shared" si="103"/>
        <v>41255.51746645409</v>
      </c>
      <c r="BF277" s="111">
        <f t="shared" si="104"/>
        <v>-27253.9112943457</v>
      </c>
      <c r="BG277" s="111">
        <f t="shared" si="105"/>
        <v>68509.428760799783</v>
      </c>
      <c r="BH277">
        <f t="shared" si="107"/>
        <v>1</v>
      </c>
      <c r="BI277">
        <f t="shared" si="108"/>
        <v>0</v>
      </c>
      <c r="BJ277">
        <f t="shared" si="109"/>
        <v>1</v>
      </c>
    </row>
    <row r="278" spans="6:62" x14ac:dyDescent="0.3">
      <c r="F278" s="110">
        <f t="shared" si="101"/>
        <v>4.9230769230769234</v>
      </c>
      <c r="G278" s="6">
        <v>257</v>
      </c>
      <c r="H278" s="219">
        <f t="shared" si="98"/>
        <v>2.3279083058052208E-2</v>
      </c>
      <c r="I278" s="2">
        <f t="array" ref="I278:K278">MMULT($I277:$K277,$K$4:$M$6)</f>
        <v>8.7126318529312866E-3</v>
      </c>
      <c r="J278" s="2">
        <v>1.456645120512092E-2</v>
      </c>
      <c r="K278" s="2">
        <v>0.97672091694194751</v>
      </c>
      <c r="L278" s="79">
        <f t="shared" si="106"/>
        <v>0.87144222769857238</v>
      </c>
      <c r="M278" s="80">
        <f t="shared" ref="M278:M309" si="110">c_ffs_IC*I278*L278</f>
        <v>5.6834072780759826</v>
      </c>
      <c r="N278" s="80">
        <f t="shared" si="85"/>
        <v>9.501959475892459</v>
      </c>
      <c r="O278" s="80">
        <f t="shared" si="86"/>
        <v>0</v>
      </c>
      <c r="P278" s="81">
        <f t="shared" si="87"/>
        <v>1.2994950436196197E-4</v>
      </c>
      <c r="Q278" s="81">
        <f t="shared" si="88"/>
        <v>1.684372360503588E-4</v>
      </c>
      <c r="R278" s="81">
        <f t="shared" si="89"/>
        <v>0</v>
      </c>
      <c r="U278" s="110">
        <f t="shared" si="102"/>
        <v>4.9230769230769234</v>
      </c>
      <c r="V278" s="6">
        <v>257</v>
      </c>
      <c r="W278" s="2">
        <f t="array" ref="W278:Y278">MMULT($W277:$Y277,$W$4:$Y$6)</f>
        <v>1.0486485740796416E-2</v>
      </c>
      <c r="X278" s="2">
        <v>5.8832266675476017E-2</v>
      </c>
      <c r="Y278" s="2">
        <v>0.93068124758372739</v>
      </c>
      <c r="Z278" s="79">
        <v>0.87144222769857238</v>
      </c>
      <c r="AA278" s="80">
        <f t="shared" ref="AA278:AA309" si="111">c_ffs_CC*W278*Z278</f>
        <v>10.899146950885607</v>
      </c>
      <c r="AB278" s="80">
        <f t="shared" si="91"/>
        <v>61.147417333064006</v>
      </c>
      <c r="AC278" s="80">
        <f t="shared" si="92"/>
        <v>0</v>
      </c>
      <c r="AD278" s="81">
        <f t="shared" si="93"/>
        <v>1.5640665731294536E-4</v>
      </c>
      <c r="AE278" s="81">
        <f t="shared" si="94"/>
        <v>6.802991511007879E-4</v>
      </c>
      <c r="AF278" s="81">
        <f t="shared" si="95"/>
        <v>0</v>
      </c>
      <c r="AG278" s="25">
        <f t="shared" si="99"/>
        <v>56.861197529981169</v>
      </c>
      <c r="AH278" s="25">
        <f t="shared" si="100"/>
        <v>5.3831906800141255E-4</v>
      </c>
      <c r="AI278">
        <f>(AH278*lambda)-AG278</f>
        <v>-3.0292907298399143</v>
      </c>
      <c r="AJ278">
        <f t="shared" si="97"/>
        <v>-1.5146453649199593E-5</v>
      </c>
      <c r="AK278">
        <f>$AJ$278</f>
        <v>-1.5146453649199593E-5</v>
      </c>
      <c r="AV278">
        <v>50743.26558498363</v>
      </c>
      <c r="AW278">
        <v>1.1897259751373404</v>
      </c>
      <c r="AX278">
        <v>93750.279878606452</v>
      </c>
      <c r="AY278">
        <v>1.298759201638487</v>
      </c>
      <c r="AZ278">
        <v>-43007.014293622822</v>
      </c>
      <c r="BA278">
        <v>-0.10903322650114666</v>
      </c>
      <c r="BE278" s="111">
        <f t="shared" si="103"/>
        <v>68229.331928750398</v>
      </c>
      <c r="BF278" s="111">
        <f t="shared" si="104"/>
        <v>36125.640285242247</v>
      </c>
      <c r="BG278" s="111">
        <f t="shared" si="105"/>
        <v>32103.691643508158</v>
      </c>
      <c r="BH278">
        <f t="shared" si="107"/>
        <v>1</v>
      </c>
      <c r="BI278">
        <f t="shared" si="108"/>
        <v>0</v>
      </c>
      <c r="BJ278">
        <f t="shared" si="109"/>
        <v>1</v>
      </c>
    </row>
    <row r="279" spans="6:62" x14ac:dyDescent="0.3">
      <c r="F279" s="110">
        <f t="shared" si="101"/>
        <v>4.9423076923076925</v>
      </c>
      <c r="G279" s="6">
        <v>258</v>
      </c>
      <c r="H279" s="219">
        <f t="shared" ref="H279:H334" si="112">I279+J279</f>
        <v>2.2875687847537077E-2</v>
      </c>
      <c r="I279" s="2">
        <f t="array" ref="I279:K279">MMULT($I278:$K278,$K$4:$M$6)</f>
        <v>8.5526967174110111E-3</v>
      </c>
      <c r="J279" s="2">
        <v>1.4322991130126066E-2</v>
      </c>
      <c r="K279" s="2">
        <v>0.97712431215246265</v>
      </c>
      <c r="L279" s="79">
        <f t="shared" si="106"/>
        <v>0.87144222769857238</v>
      </c>
      <c r="M279" s="80">
        <f t="shared" si="110"/>
        <v>5.5790786976218252</v>
      </c>
      <c r="N279" s="80">
        <f t="shared" si="85"/>
        <v>9.3431460673262361</v>
      </c>
      <c r="O279" s="80">
        <f t="shared" si="86"/>
        <v>0</v>
      </c>
      <c r="P279" s="81">
        <f t="shared" si="87"/>
        <v>1.2756406079660228E-4</v>
      </c>
      <c r="Q279" s="81">
        <f t="shared" si="88"/>
        <v>1.6562201760467933E-4</v>
      </c>
      <c r="R279" s="81">
        <f t="shared" si="89"/>
        <v>0</v>
      </c>
      <c r="U279" s="110">
        <f t="shared" si="102"/>
        <v>4.9423076923076925</v>
      </c>
      <c r="V279" s="6">
        <v>258</v>
      </c>
      <c r="W279" s="2">
        <f t="array" ref="W279:Y279">MMULT($W278:$Y278,$W$4:$Y$6)</f>
        <v>1.0301442825230654E-2</v>
      </c>
      <c r="X279" s="2">
        <v>5.8323450446806362E-2</v>
      </c>
      <c r="Y279" s="2">
        <v>0.93137510672796275</v>
      </c>
      <c r="Z279" s="79">
        <v>0.87144222769857238</v>
      </c>
      <c r="AA279" s="80">
        <f t="shared" si="111"/>
        <v>10.70682227903435</v>
      </c>
      <c r="AB279" s="80">
        <f t="shared" si="91"/>
        <v>60.618578312600619</v>
      </c>
      <c r="AC279" s="80">
        <f t="shared" si="92"/>
        <v>0</v>
      </c>
      <c r="AD279" s="81">
        <f t="shared" si="93"/>
        <v>1.5364672947835276E-4</v>
      </c>
      <c r="AE279" s="81">
        <f t="shared" si="94"/>
        <v>6.7441552179342763E-4</v>
      </c>
      <c r="AF279" s="81">
        <f t="shared" si="95"/>
        <v>0</v>
      </c>
      <c r="AG279" s="25">
        <f>SUM(AA279:AC279)-SUM(M279:O279)</f>
        <v>56.403175826686912</v>
      </c>
      <c r="AH279" s="25">
        <f>SUM(AD279:AF279)-SUM(P279:R279)</f>
        <v>5.3487617287049872E-4</v>
      </c>
      <c r="AI279">
        <f>(AH279*lambda)-AG279</f>
        <v>-2.9155585396370398</v>
      </c>
      <c r="AJ279">
        <f t="shared" si="97"/>
        <v>-1.4577792698185188E-5</v>
      </c>
      <c r="AK279">
        <f>$AJ$279</f>
        <v>-1.4577792698185188E-5</v>
      </c>
      <c r="AV279">
        <v>49777.511404113182</v>
      </c>
      <c r="AW279">
        <v>1.130425016583432</v>
      </c>
      <c r="AX279">
        <v>76819.161097359465</v>
      </c>
      <c r="AY279">
        <v>1.2280291745239005</v>
      </c>
      <c r="AZ279">
        <v>-27041.649693246283</v>
      </c>
      <c r="BA279">
        <v>-9.7604157940468506E-2</v>
      </c>
      <c r="BE279" s="111">
        <f t="shared" si="103"/>
        <v>63264.990254230019</v>
      </c>
      <c r="BF279" s="111">
        <f t="shared" si="104"/>
        <v>45983.756355030579</v>
      </c>
      <c r="BG279" s="111">
        <f t="shared" si="105"/>
        <v>17281.233899199433</v>
      </c>
      <c r="BH279">
        <f t="shared" si="107"/>
        <v>1</v>
      </c>
      <c r="BI279">
        <f t="shared" si="108"/>
        <v>0</v>
      </c>
      <c r="BJ279">
        <f t="shared" si="109"/>
        <v>1</v>
      </c>
    </row>
    <row r="280" spans="6:62" x14ac:dyDescent="0.3">
      <c r="F280" s="110">
        <f t="shared" si="101"/>
        <v>4.9615384615384617</v>
      </c>
      <c r="G280" s="6">
        <v>259</v>
      </c>
      <c r="H280" s="219">
        <f t="shared" si="112"/>
        <v>2.2479120703509273E-2</v>
      </c>
      <c r="I280" s="2">
        <f t="array" ref="I280:K280">MMULT($I279:$K279,$K$4:$M$6)</f>
        <v>8.3956974625758896E-3</v>
      </c>
      <c r="J280" s="2">
        <v>1.4083423240933384E-2</v>
      </c>
      <c r="K280" s="2">
        <v>0.97752087929649045</v>
      </c>
      <c r="L280" s="79">
        <f t="shared" si="106"/>
        <v>0.87144222769857238</v>
      </c>
      <c r="M280" s="80">
        <f t="shared" si="110"/>
        <v>5.4766652452179763</v>
      </c>
      <c r="N280" s="80">
        <f t="shared" si="85"/>
        <v>9.1868716019277112</v>
      </c>
      <c r="O280" s="80">
        <f t="shared" si="86"/>
        <v>0</v>
      </c>
      <c r="P280" s="81">
        <f t="shared" si="87"/>
        <v>1.2522240609393542E-4</v>
      </c>
      <c r="Q280" s="81">
        <f t="shared" si="88"/>
        <v>1.6285180593583799E-4</v>
      </c>
      <c r="R280" s="81">
        <f t="shared" si="89"/>
        <v>0</v>
      </c>
      <c r="U280" s="110">
        <f t="shared" si="102"/>
        <v>4.9615384615384617</v>
      </c>
      <c r="V280" s="6">
        <v>259</v>
      </c>
      <c r="W280" s="2">
        <f t="array" ref="W280:Y280">MMULT($W279:$Y279,$W$4:$Y$6)</f>
        <v>1.0119665148511103E-2</v>
      </c>
      <c r="X280" s="2">
        <v>5.7818408078593772E-2</v>
      </c>
      <c r="Y280" s="2">
        <v>0.9320619267728949</v>
      </c>
      <c r="Z280" s="79">
        <v>0.87144222769857238</v>
      </c>
      <c r="AA280" s="80">
        <f t="shared" si="111"/>
        <v>10.51789133878148</v>
      </c>
      <c r="AB280" s="80">
        <f t="shared" si="91"/>
        <v>60.093661660479732</v>
      </c>
      <c r="AC280" s="80">
        <f t="shared" si="92"/>
        <v>0</v>
      </c>
      <c r="AD280" s="81">
        <f t="shared" si="93"/>
        <v>1.5093550290611705E-4</v>
      </c>
      <c r="AE280" s="81">
        <f t="shared" si="94"/>
        <v>6.6857553102339369E-4</v>
      </c>
      <c r="AF280" s="81">
        <f t="shared" si="95"/>
        <v>0</v>
      </c>
      <c r="AG280" s="25">
        <f>SUM(AA280:AC280)-SUM(M280:O280)</f>
        <v>55.948016152115521</v>
      </c>
      <c r="AH280" s="25">
        <f>SUM(AD280:AF280)-SUM(P280:R280)</f>
        <v>5.3143682189973733E-4</v>
      </c>
      <c r="AI280">
        <f>(AH280*lambda)-AG280</f>
        <v>-2.80433396214179</v>
      </c>
      <c r="AJ280">
        <f t="shared" si="97"/>
        <v>-1.4021669810708925E-5</v>
      </c>
      <c r="AK280">
        <f>$AJ$280</f>
        <v>-1.4021669810708925E-5</v>
      </c>
      <c r="AV280">
        <v>61683.790543748997</v>
      </c>
      <c r="AW280">
        <v>1.1502720412292016</v>
      </c>
      <c r="AX280">
        <v>84804.371800228982</v>
      </c>
      <c r="AY280">
        <v>1.2608733240635477</v>
      </c>
      <c r="AZ280">
        <v>-23120.581256479985</v>
      </c>
      <c r="BA280">
        <v>-0.11060128283434612</v>
      </c>
      <c r="BE280" s="111">
        <f t="shared" si="103"/>
        <v>53343.41357917116</v>
      </c>
      <c r="BF280" s="111">
        <f t="shared" si="104"/>
        <v>41282.96060612578</v>
      </c>
      <c r="BG280" s="111">
        <f t="shared" si="105"/>
        <v>12060.452973045374</v>
      </c>
      <c r="BH280">
        <f t="shared" si="107"/>
        <v>1</v>
      </c>
      <c r="BI280">
        <f t="shared" si="108"/>
        <v>0</v>
      </c>
      <c r="BJ280">
        <f t="shared" si="109"/>
        <v>1</v>
      </c>
    </row>
    <row r="281" spans="6:62" x14ac:dyDescent="0.3">
      <c r="F281" s="110">
        <f>(G281-1)/52</f>
        <v>4.9807692307692308</v>
      </c>
      <c r="G281" s="6">
        <v>260</v>
      </c>
      <c r="H281" s="219">
        <f t="shared" si="112"/>
        <v>2.2089270193728878E-2</v>
      </c>
      <c r="I281" s="2">
        <f t="array" ref="I281:K281">MMULT($I280:$K280,$K$4:$M$6)</f>
        <v>8.2415801953562781E-3</v>
      </c>
      <c r="J281" s="2">
        <v>1.38476899983726E-2</v>
      </c>
      <c r="K281" s="2">
        <v>0.97791072980627081</v>
      </c>
      <c r="L281" s="79">
        <f t="shared" si="106"/>
        <v>0.87144222769857238</v>
      </c>
      <c r="M281" s="80">
        <f t="shared" si="110"/>
        <v>5.3761317654407463</v>
      </c>
      <c r="N281" s="80">
        <f t="shared" si="85"/>
        <v>9.0330985458558342</v>
      </c>
      <c r="O281" s="80">
        <f t="shared" si="86"/>
        <v>0</v>
      </c>
      <c r="P281" s="81">
        <f t="shared" si="87"/>
        <v>1.2292373643511467E-4</v>
      </c>
      <c r="Q281" s="81">
        <f t="shared" si="88"/>
        <v>1.6012593569723324E-4</v>
      </c>
      <c r="R281" s="81">
        <f t="shared" si="89"/>
        <v>0</v>
      </c>
      <c r="U281" s="110">
        <f>(V281-1)/52</f>
        <v>4.9807692307692308</v>
      </c>
      <c r="V281" s="6">
        <v>260</v>
      </c>
      <c r="W281" s="2">
        <f t="array" ref="W281:Y281">MMULT($W280:$Y280,$W$4:$Y$6)</f>
        <v>9.9410950927349626E-3</v>
      </c>
      <c r="X281" s="2">
        <v>5.7317124152485154E-2</v>
      </c>
      <c r="Y281" s="2">
        <v>0.93274178075477965</v>
      </c>
      <c r="Z281" s="79">
        <v>0.87144222769857238</v>
      </c>
      <c r="AA281" s="80">
        <f t="shared" si="111"/>
        <v>10.332294244860845</v>
      </c>
      <c r="AB281" s="80">
        <f t="shared" si="91"/>
        <v>59.572651351609601</v>
      </c>
      <c r="AC281" s="80">
        <f t="shared" si="92"/>
        <v>0</v>
      </c>
      <c r="AD281" s="81">
        <f t="shared" si="93"/>
        <v>1.4827211822124824E-4</v>
      </c>
      <c r="AE281" s="81">
        <f t="shared" si="94"/>
        <v>6.6277900050259499E-4</v>
      </c>
      <c r="AF281" s="81">
        <f t="shared" si="95"/>
        <v>0</v>
      </c>
      <c r="AG281" s="25">
        <f>SUM(AA281:AC281)-SUM(M281:O281)</f>
        <v>55.495715285173858</v>
      </c>
      <c r="AH281" s="25">
        <f>SUM(AD281:AF281)-SUM(P281:R281)</f>
        <v>5.2800144659149529E-4</v>
      </c>
      <c r="AI281">
        <f>(AH281*lambda)-AG281</f>
        <v>-2.6955706260243275</v>
      </c>
      <c r="AJ281">
        <f t="shared" si="97"/>
        <v>-1.3477853130121635E-5</v>
      </c>
      <c r="AK281">
        <f>$AJ$281</f>
        <v>-1.3477853130121635E-5</v>
      </c>
      <c r="AV281">
        <v>50109.279737043427</v>
      </c>
      <c r="AW281">
        <v>1.1299018245237906</v>
      </c>
      <c r="AX281">
        <v>83574.707953028003</v>
      </c>
      <c r="AY281">
        <v>1.2334069891389947</v>
      </c>
      <c r="AZ281">
        <v>-33465.428215984575</v>
      </c>
      <c r="BA281">
        <v>-0.10350516461520409</v>
      </c>
      <c r="BE281" s="111">
        <f t="shared" si="103"/>
        <v>62880.902715335629</v>
      </c>
      <c r="BF281" s="111">
        <f t="shared" si="104"/>
        <v>39765.990960871466</v>
      </c>
      <c r="BG281" s="111">
        <f t="shared" si="105"/>
        <v>23114.911754464167</v>
      </c>
      <c r="BH281">
        <f t="shared" si="107"/>
        <v>1</v>
      </c>
      <c r="BI281">
        <f t="shared" si="108"/>
        <v>0</v>
      </c>
      <c r="BJ281">
        <f t="shared" si="109"/>
        <v>1</v>
      </c>
    </row>
    <row r="282" spans="6:62" x14ac:dyDescent="0.3">
      <c r="F282" s="110">
        <f>(G282-1)/52</f>
        <v>5</v>
      </c>
      <c r="G282" s="6">
        <v>261</v>
      </c>
      <c r="H282" s="219">
        <f t="shared" si="112"/>
        <v>2.1706026596184595E-2</v>
      </c>
      <c r="I282" s="2">
        <f t="array" ref="I282:K282">MMULT($I281:$K281,$K$4:$M$6)</f>
        <v>8.0902920119812326E-3</v>
      </c>
      <c r="J282" s="2">
        <v>1.3615734584203362E-2</v>
      </c>
      <c r="K282" s="2">
        <v>0.97829397340381508</v>
      </c>
      <c r="L282" s="79">
        <f t="shared" si="106"/>
        <v>0.84197316685852408</v>
      </c>
      <c r="M282" s="80">
        <f t="shared" si="110"/>
        <v>5.0989794668636437</v>
      </c>
      <c r="N282" s="80">
        <f t="shared" si="85"/>
        <v>8.5814394546330224</v>
      </c>
      <c r="O282" s="80">
        <f t="shared" si="86"/>
        <v>0</v>
      </c>
      <c r="P282" s="81">
        <f t="shared" si="87"/>
        <v>1.1658672730120908E-4</v>
      </c>
      <c r="Q282" s="81">
        <f t="shared" si="88"/>
        <v>1.5211956510013681E-4</v>
      </c>
      <c r="R282" s="81">
        <f t="shared" si="89"/>
        <v>0</v>
      </c>
      <c r="U282" s="110">
        <f>(V282-1)/52</f>
        <v>5</v>
      </c>
      <c r="V282" s="6">
        <v>261</v>
      </c>
      <c r="W282" s="2">
        <f t="array" ref="W282:Y282">MMULT($W281:$Y281,$W$4:$Y$6)</f>
        <v>9.7656760567160893E-3</v>
      </c>
      <c r="X282" s="2">
        <v>5.6819583019022367E-2</v>
      </c>
      <c r="Y282" s="2">
        <v>0.93341474092426135</v>
      </c>
      <c r="Z282" s="79">
        <v>0.84197316685852408</v>
      </c>
      <c r="AA282" s="80">
        <f t="shared" si="111"/>
        <v>9.8067363949106205</v>
      </c>
      <c r="AB282" s="80">
        <f t="shared" si="91"/>
        <v>57.058484174588422</v>
      </c>
      <c r="AC282" s="80">
        <f t="shared" si="92"/>
        <v>0</v>
      </c>
      <c r="AD282" s="81">
        <f t="shared" si="93"/>
        <v>1.4073017508517427E-4</v>
      </c>
      <c r="AE282" s="81">
        <f t="shared" si="94"/>
        <v>6.3480748721795926E-4</v>
      </c>
      <c r="AF282" s="81">
        <f t="shared" si="95"/>
        <v>0</v>
      </c>
      <c r="AG282" s="25">
        <f>SUM(AA282:AC282)-SUM(M282:O282)</f>
        <v>53.184801648002377</v>
      </c>
      <c r="AH282" s="25">
        <f>SUM(AD282:AF282)-SUM(P282:R282)</f>
        <v>5.0683136990178771E-4</v>
      </c>
      <c r="AI282">
        <f>(AH282*lambda)-AG282</f>
        <v>-2.5016646578236035</v>
      </c>
      <c r="AJ282">
        <f t="shared" si="97"/>
        <v>-1.250832328911802E-5</v>
      </c>
      <c r="AK282">
        <f>$AJ$282</f>
        <v>-1.250832328911802E-5</v>
      </c>
      <c r="AV282">
        <v>62480.928966439649</v>
      </c>
      <c r="AW282">
        <v>1.110220635220887</v>
      </c>
      <c r="AX282">
        <v>79160.419736067881</v>
      </c>
      <c r="AY282">
        <v>1.2174999914480771</v>
      </c>
      <c r="AZ282">
        <v>-16679.490769628232</v>
      </c>
      <c r="BA282">
        <v>-0.10727935622719009</v>
      </c>
      <c r="BE282" s="111">
        <f t="shared" si="103"/>
        <v>48541.134555649056</v>
      </c>
      <c r="BF282" s="111">
        <f t="shared" si="104"/>
        <v>42589.579408739824</v>
      </c>
      <c r="BG282" s="111">
        <f t="shared" si="105"/>
        <v>5951.5551469092225</v>
      </c>
      <c r="BH282">
        <f t="shared" si="107"/>
        <v>1</v>
      </c>
      <c r="BI282">
        <f t="shared" si="108"/>
        <v>0</v>
      </c>
      <c r="BJ282">
        <f t="shared" si="109"/>
        <v>1</v>
      </c>
    </row>
    <row r="283" spans="6:62" x14ac:dyDescent="0.3">
      <c r="F283" s="110">
        <f t="shared" ref="F283:F334" si="113">(G283-1)/52</f>
        <v>5.0192307692307692</v>
      </c>
      <c r="G283" s="6">
        <v>262</v>
      </c>
      <c r="H283" s="219">
        <f t="shared" si="112"/>
        <v>2.1329281875782827E-2</v>
      </c>
      <c r="I283" s="2">
        <f t="array" ref="I283:K283">MMULT($I282:$K282,$K$4:$M$6)</f>
        <v>7.9417809798182602E-3</v>
      </c>
      <c r="J283" s="2">
        <v>1.3387500895964565E-2</v>
      </c>
      <c r="K283" s="2">
        <v>0.9786707181242168</v>
      </c>
      <c r="L283" s="79">
        <f t="shared" si="106"/>
        <v>0.84197316685852408</v>
      </c>
      <c r="M283" s="80">
        <f t="shared" si="110"/>
        <v>5.0053790501567716</v>
      </c>
      <c r="N283" s="80">
        <f t="shared" ref="N283:N334" si="114">c_pd_IC*J283*L283</f>
        <v>8.4375931153101984</v>
      </c>
      <c r="O283" s="80">
        <f t="shared" ref="O283:O334" si="115">c_dead_IC*K283*L283</f>
        <v>0</v>
      </c>
      <c r="P283" s="81">
        <f t="shared" ref="P283:P334" si="116">u_ffs*I283*L283</f>
        <v>1.1444658017396523E-4</v>
      </c>
      <c r="Q283" s="81">
        <f t="shared" ref="Q283:Q334" si="117">u_pd*J283*L283</f>
        <v>1.4956966159097428E-4</v>
      </c>
      <c r="R283" s="81">
        <f t="shared" ref="R283:R334" si="118">u_dead*K283*L283</f>
        <v>0</v>
      </c>
      <c r="U283" s="110">
        <f t="shared" ref="U283:U334" si="119">(V283-1)/52</f>
        <v>5.0192307692307692</v>
      </c>
      <c r="V283" s="6">
        <v>262</v>
      </c>
      <c r="W283" s="2">
        <f t="array" ref="W283:Y283">MMULT($W282:$Y282,$W$4:$Y$6)</f>
        <v>9.5933524380441733E-3</v>
      </c>
      <c r="X283" s="2">
        <v>5.6325768806667779E-2</v>
      </c>
      <c r="Y283" s="2">
        <v>0.93408087875528789</v>
      </c>
      <c r="Z283" s="79">
        <v>0.84197316685852408</v>
      </c>
      <c r="AA283" s="80">
        <f t="shared" si="111"/>
        <v>9.6336882318220667</v>
      </c>
      <c r="AB283" s="80">
        <f t="shared" ref="AB283:AB334" si="120">c_pd_CC*X283*Z283</f>
        <v>56.562593692404</v>
      </c>
      <c r="AC283" s="80">
        <f t="shared" ref="AC283:AC334" si="121">u_dead*Y283*Z283</f>
        <v>0</v>
      </c>
      <c r="AD283" s="81">
        <f t="shared" ref="AD283:AD334" si="122">u_ffs*W283*Z283</f>
        <v>1.3824687204643261E-4</v>
      </c>
      <c r="AE283" s="81">
        <f t="shared" ref="AE283:AE334" si="123">u_pd*X283*Z283</f>
        <v>6.2929042879124775E-4</v>
      </c>
      <c r="AF283" s="81">
        <f t="shared" ref="AF283:AF334" si="124">u_dead*Y283*Z283</f>
        <v>0</v>
      </c>
      <c r="AG283" s="25"/>
      <c r="AH283" s="25"/>
      <c r="AV283">
        <v>51785.605820108642</v>
      </c>
      <c r="AW283">
        <v>1.1365570866078647</v>
      </c>
      <c r="AX283">
        <v>81554.936213917099</v>
      </c>
      <c r="AY283">
        <v>1.2379738701790739</v>
      </c>
      <c r="AZ283">
        <v>-29769.330393808457</v>
      </c>
      <c r="BA283">
        <v>-0.1014167835712092</v>
      </c>
      <c r="BE283" s="111">
        <f t="shared" ref="BE283:BE334" si="125">AW283*lambda-AV283</f>
        <v>61870.102840677835</v>
      </c>
      <c r="BF283" s="111">
        <f t="shared" ref="BF283:BF334" si="126">AY283*lambda-AX283</f>
        <v>42242.450803990287</v>
      </c>
      <c r="BG283" s="111">
        <f t="shared" ref="BG283:BG334" si="127">BA283*lambda-AZ283</f>
        <v>19627.652036687537</v>
      </c>
    </row>
    <row r="284" spans="6:62" x14ac:dyDescent="0.3">
      <c r="F284" s="110">
        <f t="shared" si="113"/>
        <v>5.0384615384615383</v>
      </c>
      <c r="G284" s="6">
        <v>263</v>
      </c>
      <c r="H284" s="219">
        <f t="shared" si="112"/>
        <v>2.0958929661269783E-2</v>
      </c>
      <c r="I284" s="2">
        <f t="array" ref="I284:K284">MMULT($I283:$K283,$K$4:$M$6)</f>
        <v>7.7959961195464191E-3</v>
      </c>
      <c r="J284" s="2">
        <v>1.3162933541723364E-2</v>
      </c>
      <c r="K284" s="2">
        <v>0.97904107033872989</v>
      </c>
      <c r="L284" s="79">
        <f t="shared" si="106"/>
        <v>0.84197316685852408</v>
      </c>
      <c r="M284" s="80">
        <f t="shared" si="110"/>
        <v>4.9134968278581397</v>
      </c>
      <c r="N284" s="80">
        <f t="shared" si="114"/>
        <v>8.2960575160378855</v>
      </c>
      <c r="O284" s="80">
        <f t="shared" si="115"/>
        <v>0</v>
      </c>
      <c r="P284" s="81">
        <f t="shared" si="116"/>
        <v>1.123457190772351E-4</v>
      </c>
      <c r="Q284" s="81">
        <f t="shared" si="117"/>
        <v>1.4706071959804702E-4</v>
      </c>
      <c r="R284" s="81">
        <f t="shared" si="118"/>
        <v>0</v>
      </c>
      <c r="U284" s="110">
        <f t="shared" si="119"/>
        <v>5.0384615384615383</v>
      </c>
      <c r="V284" s="6">
        <v>263</v>
      </c>
      <c r="W284" s="2">
        <f t="array" ref="W284:Y284">MMULT($W283:$Y283,$W$4:$Y$6)</f>
        <v>9.4240696154604866E-3</v>
      </c>
      <c r="X284" s="2">
        <v>5.5835665430621823E-2</v>
      </c>
      <c r="Y284" s="2">
        <v>0.93474026495391749</v>
      </c>
      <c r="Z284" s="79">
        <v>0.84197316685852408</v>
      </c>
      <c r="AA284" s="80">
        <f t="shared" si="111"/>
        <v>9.4636936500211544</v>
      </c>
      <c r="AB284" s="80">
        <f t="shared" si="120"/>
        <v>56.070429648949684</v>
      </c>
      <c r="AC284" s="80">
        <f t="shared" si="121"/>
        <v>0</v>
      </c>
      <c r="AD284" s="81">
        <f t="shared" si="122"/>
        <v>1.3580738899141863E-4</v>
      </c>
      <c r="AE284" s="81">
        <f t="shared" si="123"/>
        <v>6.2381482907555451E-4</v>
      </c>
      <c r="AF284" s="81">
        <f t="shared" si="124"/>
        <v>0</v>
      </c>
      <c r="AG284" s="25"/>
      <c r="AH284" s="25"/>
      <c r="AV284">
        <v>47464.033108765667</v>
      </c>
      <c r="AW284">
        <v>1.1707870507213074</v>
      </c>
      <c r="AX284">
        <v>77970.745344884243</v>
      </c>
      <c r="AY284">
        <v>1.2706741663533172</v>
      </c>
      <c r="AZ284">
        <v>-30506.712236118576</v>
      </c>
      <c r="BA284">
        <v>-9.9887115632009804E-2</v>
      </c>
      <c r="BE284" s="111">
        <f t="shared" si="125"/>
        <v>69614.671963365079</v>
      </c>
      <c r="BF284" s="111">
        <f t="shared" si="126"/>
        <v>49096.671290447484</v>
      </c>
      <c r="BG284" s="111">
        <f t="shared" si="127"/>
        <v>20518.000672917595</v>
      </c>
    </row>
    <row r="285" spans="6:62" x14ac:dyDescent="0.3">
      <c r="F285" s="110">
        <f t="shared" si="113"/>
        <v>5.0576923076923075</v>
      </c>
      <c r="G285" s="6">
        <v>264</v>
      </c>
      <c r="H285" s="219">
        <f t="shared" si="112"/>
        <v>2.0594865222387092E-2</v>
      </c>
      <c r="I285" s="2">
        <f t="array" ref="I285:K285">MMULT($I284:$K284,$K$4:$M$6)</f>
        <v>7.6528873876566738E-3</v>
      </c>
      <c r="J285" s="2">
        <v>1.2941977834730417E-2</v>
      </c>
      <c r="K285" s="2">
        <v>0.9794051347776126</v>
      </c>
      <c r="L285" s="79">
        <f t="shared" si="106"/>
        <v>0.84197316685852408</v>
      </c>
      <c r="M285" s="80">
        <f t="shared" si="110"/>
        <v>4.8233012595950848</v>
      </c>
      <c r="N285" s="80">
        <f t="shared" si="114"/>
        <v>8.1567981899993587</v>
      </c>
      <c r="O285" s="80">
        <f t="shared" si="115"/>
        <v>0</v>
      </c>
      <c r="P285" s="81">
        <f t="shared" si="116"/>
        <v>1.1028342284929391E-4</v>
      </c>
      <c r="Q285" s="81">
        <f t="shared" si="117"/>
        <v>1.4459212814260281E-4</v>
      </c>
      <c r="R285" s="81">
        <f t="shared" si="118"/>
        <v>0</v>
      </c>
      <c r="U285" s="110">
        <f t="shared" si="119"/>
        <v>5.0576923076923075</v>
      </c>
      <c r="V285" s="6">
        <v>264</v>
      </c>
      <c r="W285" s="2">
        <f t="array" ref="W285:Y285">MMULT($W284:$Y284,$W$4:$Y$6)</f>
        <v>9.2577739315446404E-3</v>
      </c>
      <c r="X285" s="2">
        <v>5.5349256601436886E-2</v>
      </c>
      <c r="Y285" s="2">
        <v>0.93539296946701822</v>
      </c>
      <c r="Z285" s="79">
        <v>0.84197316685852408</v>
      </c>
      <c r="AA285" s="80">
        <f t="shared" si="111"/>
        <v>9.2966987664818284</v>
      </c>
      <c r="AB285" s="80">
        <f t="shared" si="120"/>
        <v>55.58197568628794</v>
      </c>
      <c r="AC285" s="80">
        <f t="shared" si="121"/>
        <v>0</v>
      </c>
      <c r="AD285" s="81">
        <f t="shared" si="122"/>
        <v>1.3341095267943478E-4</v>
      </c>
      <c r="AE285" s="81">
        <f t="shared" si="123"/>
        <v>6.1838050607969321E-4</v>
      </c>
      <c r="AF285" s="81">
        <f t="shared" si="124"/>
        <v>0</v>
      </c>
      <c r="AG285" s="25"/>
      <c r="AH285" s="25"/>
      <c r="AV285">
        <v>50092.769393076451</v>
      </c>
      <c r="AW285">
        <v>1.1368638767855159</v>
      </c>
      <c r="AX285">
        <v>87680.182615506346</v>
      </c>
      <c r="AY285">
        <v>1.2370419699153405</v>
      </c>
      <c r="AZ285">
        <v>-37587.413222429896</v>
      </c>
      <c r="BA285">
        <v>-0.10017809312982462</v>
      </c>
      <c r="BE285" s="111">
        <f t="shared" si="125"/>
        <v>63593.618285475139</v>
      </c>
      <c r="BF285" s="111">
        <f t="shared" si="126"/>
        <v>36024.014376027713</v>
      </c>
      <c r="BG285" s="111">
        <f t="shared" si="127"/>
        <v>27569.603909447433</v>
      </c>
    </row>
    <row r="286" spans="6:62" x14ac:dyDescent="0.3">
      <c r="F286" s="110">
        <f t="shared" si="113"/>
        <v>5.0769230769230766</v>
      </c>
      <c r="G286" s="6">
        <v>265</v>
      </c>
      <c r="H286" s="219">
        <f t="shared" si="112"/>
        <v>2.0236985447261123E-2</v>
      </c>
      <c r="I286" s="2">
        <f t="array" ref="I286:K286">MMULT($I285:$K285,$K$4:$M$6)</f>
        <v>7.5124056592734776E-3</v>
      </c>
      <c r="J286" s="2">
        <v>1.2724579787987645E-2</v>
      </c>
      <c r="K286" s="2">
        <v>0.97976301455273851</v>
      </c>
      <c r="L286" s="79">
        <f t="shared" si="106"/>
        <v>0.84197316685852408</v>
      </c>
      <c r="M286" s="80">
        <f t="shared" si="110"/>
        <v>4.7347613839719775</v>
      </c>
      <c r="N286" s="80">
        <f t="shared" si="114"/>
        <v>8.0197811114024411</v>
      </c>
      <c r="O286" s="80">
        <f t="shared" si="115"/>
        <v>0</v>
      </c>
      <c r="P286" s="81">
        <f t="shared" si="116"/>
        <v>1.0825898356656357E-4</v>
      </c>
      <c r="Q286" s="81">
        <f t="shared" si="117"/>
        <v>1.4216328406374589E-4</v>
      </c>
      <c r="R286" s="81">
        <f t="shared" si="118"/>
        <v>0</v>
      </c>
      <c r="U286" s="110">
        <f t="shared" si="119"/>
        <v>5.0769230769230766</v>
      </c>
      <c r="V286" s="6">
        <v>265</v>
      </c>
      <c r="W286" s="2">
        <f t="array" ref="W286:Y286">MMULT($W285:$Y285,$W$4:$Y$6)</f>
        <v>9.0944126757068373E-3</v>
      </c>
      <c r="X286" s="2">
        <v>5.4866525833431441E-2</v>
      </c>
      <c r="Y286" s="2">
        <v>0.93603906149086147</v>
      </c>
      <c r="Z286" s="79">
        <v>0.84197316685852408</v>
      </c>
      <c r="AA286" s="80">
        <f t="shared" si="111"/>
        <v>9.1326506489896335</v>
      </c>
      <c r="AB286" s="80">
        <f t="shared" si="120"/>
        <v>55.097215249422284</v>
      </c>
      <c r="AC286" s="80">
        <f t="shared" si="121"/>
        <v>0</v>
      </c>
      <c r="AD286" s="81">
        <f t="shared" si="122"/>
        <v>1.3105680351426996E-4</v>
      </c>
      <c r="AE286" s="81">
        <f t="shared" si="123"/>
        <v>6.1298727562008671E-4</v>
      </c>
      <c r="AF286" s="81">
        <f t="shared" si="124"/>
        <v>0</v>
      </c>
      <c r="AG286" s="25"/>
      <c r="AH286" s="25"/>
      <c r="AV286">
        <v>51282.16245655017</v>
      </c>
      <c r="AW286">
        <v>1.1216341467822704</v>
      </c>
      <c r="AX286">
        <v>85260.892502880626</v>
      </c>
      <c r="AY286">
        <v>1.2262386180662457</v>
      </c>
      <c r="AZ286">
        <v>-33978.730046330456</v>
      </c>
      <c r="BA286">
        <v>-0.10460447128397532</v>
      </c>
      <c r="BE286" s="111">
        <f t="shared" si="125"/>
        <v>60881.25222167687</v>
      </c>
      <c r="BF286" s="111">
        <f t="shared" si="126"/>
        <v>37362.969303743943</v>
      </c>
      <c r="BG286" s="111">
        <f t="shared" si="127"/>
        <v>23518.282917932924</v>
      </c>
    </row>
    <row r="287" spans="6:62" x14ac:dyDescent="0.3">
      <c r="F287" s="110">
        <f t="shared" si="113"/>
        <v>5.0961538461538458</v>
      </c>
      <c r="G287" s="6">
        <v>266</v>
      </c>
      <c r="H287" s="219">
        <f t="shared" si="112"/>
        <v>1.9885188820026302E-2</v>
      </c>
      <c r="I287" s="2">
        <f t="array" ref="I287:K287">MMULT($I286:$K286,$K$4:$M$6)</f>
        <v>7.3745027112916963E-3</v>
      </c>
      <c r="J287" s="2">
        <v>1.2510686108734605E-2</v>
      </c>
      <c r="K287" s="2">
        <v>0.98011481117997334</v>
      </c>
      <c r="L287" s="79">
        <f t="shared" si="106"/>
        <v>0.84197316685852408</v>
      </c>
      <c r="M287" s="80">
        <f t="shared" si="110"/>
        <v>4.6478468079421233</v>
      </c>
      <c r="N287" s="80">
        <f t="shared" si="114"/>
        <v>7.8849726920044754</v>
      </c>
      <c r="O287" s="80">
        <f t="shared" si="115"/>
        <v>0</v>
      </c>
      <c r="P287" s="81">
        <f t="shared" si="116"/>
        <v>1.0627170630060398E-4</v>
      </c>
      <c r="Q287" s="81">
        <f t="shared" si="117"/>
        <v>1.3977359195683676E-4</v>
      </c>
      <c r="R287" s="81">
        <f t="shared" si="118"/>
        <v>0</v>
      </c>
      <c r="U287" s="110">
        <f t="shared" si="119"/>
        <v>5.0961538461538458</v>
      </c>
      <c r="V287" s="6">
        <v>266</v>
      </c>
      <c r="W287" s="2">
        <f t="array" ref="W287:Y287">MMULT($W286:$Y286,$W$4:$Y$6)</f>
        <v>8.9339340674802446E-3</v>
      </c>
      <c r="X287" s="2">
        <v>5.4387456452908517E-2</v>
      </c>
      <c r="Y287" s="2">
        <v>0.93667860947961101</v>
      </c>
      <c r="Z287" s="79">
        <v>0.84197316685852408</v>
      </c>
      <c r="AA287" s="80">
        <f t="shared" si="111"/>
        <v>8.9714972993638273</v>
      </c>
      <c r="AB287" s="80">
        <f t="shared" si="120"/>
        <v>54.616131594550232</v>
      </c>
      <c r="AC287" s="80">
        <f t="shared" si="121"/>
        <v>0</v>
      </c>
      <c r="AD287" s="81">
        <f t="shared" si="122"/>
        <v>1.287441953034312E-4</v>
      </c>
      <c r="AE287" s="81">
        <f t="shared" si="123"/>
        <v>6.0763495141258578E-4</v>
      </c>
      <c r="AF287" s="81">
        <f t="shared" si="124"/>
        <v>0</v>
      </c>
      <c r="AG287" s="25"/>
      <c r="AH287" s="25"/>
      <c r="AV287">
        <v>48387.568316011108</v>
      </c>
      <c r="AW287">
        <v>1.0952045021185581</v>
      </c>
      <c r="AX287">
        <v>78942.855584950172</v>
      </c>
      <c r="AY287">
        <v>1.1967424750525959</v>
      </c>
      <c r="AZ287">
        <v>-30555.287268939064</v>
      </c>
      <c r="BA287">
        <v>-0.10153797293403777</v>
      </c>
      <c r="BE287" s="111">
        <f t="shared" si="125"/>
        <v>61132.881895844708</v>
      </c>
      <c r="BF287" s="111">
        <f t="shared" si="126"/>
        <v>40731.391920309412</v>
      </c>
      <c r="BG287" s="111">
        <f t="shared" si="127"/>
        <v>20401.489975535289</v>
      </c>
    </row>
    <row r="288" spans="6:62" x14ac:dyDescent="0.3">
      <c r="F288" s="110">
        <f t="shared" si="113"/>
        <v>5.115384615384615</v>
      </c>
      <c r="G288" s="6">
        <v>267</v>
      </c>
      <c r="H288" s="219">
        <f t="shared" si="112"/>
        <v>1.9539375398682418E-2</v>
      </c>
      <c r="I288" s="2">
        <f t="array" ref="I288:K288">MMULT($I287:$K287,$K$4:$M$6)</f>
        <v>7.2391312058230853E-3</v>
      </c>
      <c r="J288" s="2">
        <v>1.2300244192859333E-2</v>
      </c>
      <c r="K288" s="2">
        <v>0.98046062460131722</v>
      </c>
      <c r="L288" s="79">
        <f t="shared" si="106"/>
        <v>0.84197316685852408</v>
      </c>
      <c r="M288" s="80">
        <f t="shared" si="110"/>
        <v>4.5625276963747483</v>
      </c>
      <c r="N288" s="80">
        <f t="shared" si="114"/>
        <v>7.7523397775897243</v>
      </c>
      <c r="O288" s="80">
        <f t="shared" si="115"/>
        <v>0</v>
      </c>
      <c r="P288" s="81">
        <f t="shared" si="116"/>
        <v>1.0432090887956527E-4</v>
      </c>
      <c r="Q288" s="81">
        <f t="shared" si="117"/>
        <v>1.3742246411104826E-4</v>
      </c>
      <c r="R288" s="81">
        <f t="shared" si="118"/>
        <v>0</v>
      </c>
      <c r="U288" s="110">
        <f t="shared" si="119"/>
        <v>5.115384615384615</v>
      </c>
      <c r="V288" s="6">
        <v>267</v>
      </c>
      <c r="W288" s="2">
        <f t="array" ref="W288:Y288">MMULT($W287:$Y287,$W$4:$Y$6)</f>
        <v>8.7762872401081909E-3</v>
      </c>
      <c r="X288" s="2">
        <v>5.3912031606182347E-2</v>
      </c>
      <c r="Y288" s="2">
        <v>0.93731168115370922</v>
      </c>
      <c r="Z288" s="79">
        <v>0.84197316685852408</v>
      </c>
      <c r="AA288" s="80">
        <f t="shared" si="111"/>
        <v>8.8131876369755808</v>
      </c>
      <c r="AB288" s="80">
        <f t="shared" si="120"/>
        <v>54.13870779712375</v>
      </c>
      <c r="AC288" s="80">
        <f t="shared" si="121"/>
        <v>0</v>
      </c>
      <c r="AD288" s="81">
        <f t="shared" si="122"/>
        <v>1.2647239502162335E-4</v>
      </c>
      <c r="AE288" s="81">
        <f t="shared" si="123"/>
        <v>6.0232334516214592E-4</v>
      </c>
      <c r="AF288" s="81">
        <f t="shared" si="124"/>
        <v>0</v>
      </c>
      <c r="AG288" s="25"/>
      <c r="AH288" s="25"/>
      <c r="AV288">
        <v>52875.646293262063</v>
      </c>
      <c r="AW288">
        <v>1.1967759540103451</v>
      </c>
      <c r="AX288">
        <v>88181.916098794929</v>
      </c>
      <c r="AY288">
        <v>1.3020624101205045</v>
      </c>
      <c r="AZ288">
        <v>-35306.269805532866</v>
      </c>
      <c r="BA288">
        <v>-0.10528645611015941</v>
      </c>
      <c r="BE288" s="111">
        <f t="shared" si="125"/>
        <v>66801.949107772452</v>
      </c>
      <c r="BF288" s="111">
        <f t="shared" si="126"/>
        <v>42024.324913255521</v>
      </c>
      <c r="BG288" s="111">
        <f t="shared" si="127"/>
        <v>24777.624194516924</v>
      </c>
    </row>
    <row r="289" spans="6:59" x14ac:dyDescent="0.3">
      <c r="F289" s="110">
        <f t="shared" si="113"/>
        <v>5.134615384615385</v>
      </c>
      <c r="G289" s="6">
        <v>268</v>
      </c>
      <c r="H289" s="219">
        <f t="shared" si="112"/>
        <v>1.9199446793185925E-2</v>
      </c>
      <c r="I289" s="2">
        <f t="array" ref="I289:K289">MMULT($I288:$K288,$K$4:$M$6)</f>
        <v>7.1062446739466297E-3</v>
      </c>
      <c r="J289" s="2">
        <v>1.2093202119239296E-2</v>
      </c>
      <c r="K289" s="2">
        <v>0.9808005532068137</v>
      </c>
      <c r="L289" s="79">
        <f t="shared" si="106"/>
        <v>0.84197316685852408</v>
      </c>
      <c r="M289" s="80">
        <f t="shared" si="110"/>
        <v>4.4787747618135105</v>
      </c>
      <c r="N289" s="80">
        <f t="shared" si="114"/>
        <v>7.6218496444026886</v>
      </c>
      <c r="O289" s="80">
        <f t="shared" si="115"/>
        <v>0</v>
      </c>
      <c r="P289" s="81">
        <f t="shared" si="116"/>
        <v>1.0240592165401893E-4</v>
      </c>
      <c r="Q289" s="81">
        <f t="shared" si="117"/>
        <v>1.3510932044614088E-4</v>
      </c>
      <c r="R289" s="81">
        <f t="shared" si="118"/>
        <v>0</v>
      </c>
      <c r="U289" s="110">
        <f t="shared" si="119"/>
        <v>5.134615384615385</v>
      </c>
      <c r="V289" s="6">
        <v>268</v>
      </c>
      <c r="W289" s="2">
        <f t="array" ref="W289:Y289">MMULT($W288:$Y288,$W$4:$Y$6)</f>
        <v>8.621422224420975E-3</v>
      </c>
      <c r="X289" s="2">
        <v>5.3440234267417119E-2</v>
      </c>
      <c r="Y289" s="2">
        <v>0.93793834350816163</v>
      </c>
      <c r="Z289" s="79">
        <v>0.84197316685852408</v>
      </c>
      <c r="AA289" s="80">
        <f t="shared" si="111"/>
        <v>8.6576714825569869</v>
      </c>
      <c r="AB289" s="80">
        <f t="shared" si="120"/>
        <v>53.66492675972092</v>
      </c>
      <c r="AC289" s="80">
        <f t="shared" si="121"/>
        <v>0</v>
      </c>
      <c r="AD289" s="81">
        <f t="shared" si="122"/>
        <v>1.2424068257840324E-4</v>
      </c>
      <c r="AE289" s="81">
        <f t="shared" si="123"/>
        <v>5.970522666504046E-4</v>
      </c>
      <c r="AF289" s="81">
        <f t="shared" si="124"/>
        <v>0</v>
      </c>
      <c r="AG289" s="25"/>
      <c r="AH289" s="25"/>
      <c r="AV289">
        <v>48598.363001535072</v>
      </c>
      <c r="AW289">
        <v>1.0519047607781271</v>
      </c>
      <c r="AX289">
        <v>80678.045212039156</v>
      </c>
      <c r="AY289">
        <v>1.1471769490672918</v>
      </c>
      <c r="AZ289">
        <v>-32079.682210504085</v>
      </c>
      <c r="BA289">
        <v>-9.5272188289164728E-2</v>
      </c>
      <c r="BE289" s="111">
        <f t="shared" si="125"/>
        <v>56592.113076277637</v>
      </c>
      <c r="BF289" s="111">
        <f t="shared" si="126"/>
        <v>34039.64969469003</v>
      </c>
      <c r="BG289" s="111">
        <f t="shared" si="127"/>
        <v>22552.463381587611</v>
      </c>
    </row>
    <row r="290" spans="6:59" x14ac:dyDescent="0.3">
      <c r="F290" s="110">
        <f t="shared" si="113"/>
        <v>5.1538461538461542</v>
      </c>
      <c r="G290" s="6">
        <v>269</v>
      </c>
      <c r="H290" s="219">
        <f t="shared" si="112"/>
        <v>1.8865306143775087E-2</v>
      </c>
      <c r="I290" s="2">
        <f t="array" ref="I290:K290">MMULT($I289:$K289,$K$4:$M$6)</f>
        <v>6.9757974997571781E-3</v>
      </c>
      <c r="J290" s="2">
        <v>1.1889508644017908E-2</v>
      </c>
      <c r="K290" s="2">
        <v>0.98113469385622454</v>
      </c>
      <c r="L290" s="79">
        <f t="shared" si="106"/>
        <v>0.84197316685852408</v>
      </c>
      <c r="M290" s="80">
        <f t="shared" si="110"/>
        <v>4.3965592544230043</v>
      </c>
      <c r="N290" s="80">
        <f t="shared" si="114"/>
        <v>7.4934699955408419</v>
      </c>
      <c r="O290" s="80">
        <f t="shared" si="115"/>
        <v>0</v>
      </c>
      <c r="P290" s="81">
        <f t="shared" si="116"/>
        <v>1.005260872670875E-4</v>
      </c>
      <c r="Q290" s="81">
        <f t="shared" si="117"/>
        <v>1.3283358844851792E-4</v>
      </c>
      <c r="R290" s="81">
        <f t="shared" si="118"/>
        <v>0</v>
      </c>
      <c r="U290" s="110">
        <f t="shared" si="119"/>
        <v>5.1538461538461542</v>
      </c>
      <c r="V290" s="6">
        <v>269</v>
      </c>
      <c r="W290" s="2">
        <f t="array" ref="W290:Y290">MMULT($W289:$Y289,$W$4:$Y$6)</f>
        <v>8.4692899329971809E-3</v>
      </c>
      <c r="X290" s="2">
        <v>5.2972047246281531E-2</v>
      </c>
      <c r="Y290" s="2">
        <v>0.93855866282072098</v>
      </c>
      <c r="Z290" s="79">
        <v>0.84197316685852408</v>
      </c>
      <c r="AA290" s="80">
        <f t="shared" si="111"/>
        <v>8.5048995422957852</v>
      </c>
      <c r="AB290" s="80">
        <f t="shared" si="120"/>
        <v>53.194771219732722</v>
      </c>
      <c r="AC290" s="80">
        <f t="shared" si="121"/>
        <v>0</v>
      </c>
      <c r="AD290" s="81">
        <f t="shared" si="122"/>
        <v>1.2204835058993273E-4</v>
      </c>
      <c r="AE290" s="81">
        <f t="shared" si="123"/>
        <v>5.9182152382120004E-4</v>
      </c>
      <c r="AF290" s="81">
        <f t="shared" si="124"/>
        <v>0</v>
      </c>
      <c r="AG290" s="25"/>
      <c r="AH290" s="25"/>
      <c r="AV290">
        <v>49393.831657184215</v>
      </c>
      <c r="AW290">
        <v>1.0851684282345917</v>
      </c>
      <c r="AX290">
        <v>79614.318308974645</v>
      </c>
      <c r="AY290">
        <v>1.1851740359229255</v>
      </c>
      <c r="AZ290">
        <v>-30220.48665179043</v>
      </c>
      <c r="BA290">
        <v>-0.10000560768833378</v>
      </c>
      <c r="BE290" s="111">
        <f t="shared" si="125"/>
        <v>59123.011166274955</v>
      </c>
      <c r="BF290" s="111">
        <f t="shared" si="126"/>
        <v>38903.085283317909</v>
      </c>
      <c r="BG290" s="111">
        <f t="shared" si="127"/>
        <v>20219.925882957054</v>
      </c>
    </row>
    <row r="291" spans="6:59" x14ac:dyDescent="0.3">
      <c r="F291" s="110">
        <f t="shared" si="113"/>
        <v>5.1730769230769234</v>
      </c>
      <c r="G291" s="6">
        <v>270</v>
      </c>
      <c r="H291" s="219">
        <f t="shared" si="112"/>
        <v>1.8536858099528729E-2</v>
      </c>
      <c r="I291" s="2">
        <f t="array" ref="I291:K291">MMULT($I290:$K290,$K$4:$M$6)</f>
        <v>6.8477449047068886E-3</v>
      </c>
      <c r="J291" s="2">
        <v>1.1689113194821842E-2</v>
      </c>
      <c r="K291" s="2">
        <v>0.9814631419004709</v>
      </c>
      <c r="L291" s="79">
        <f t="shared" si="106"/>
        <v>0.84197316685852408</v>
      </c>
      <c r="M291" s="80">
        <f t="shared" si="110"/>
        <v>4.3158529521198155</v>
      </c>
      <c r="N291" s="80">
        <f t="shared" si="114"/>
        <v>7.3671689573100316</v>
      </c>
      <c r="O291" s="80">
        <f t="shared" si="115"/>
        <v>0</v>
      </c>
      <c r="P291" s="81">
        <f t="shared" si="116"/>
        <v>9.8680760428794027E-5</v>
      </c>
      <c r="Q291" s="81">
        <f t="shared" si="117"/>
        <v>1.3059470310661949E-4</v>
      </c>
      <c r="R291" s="81">
        <f t="shared" si="118"/>
        <v>0</v>
      </c>
      <c r="U291" s="110">
        <f t="shared" si="119"/>
        <v>5.1730769230769234</v>
      </c>
      <c r="V291" s="6">
        <v>270</v>
      </c>
      <c r="W291" s="2">
        <f t="array" ref="W291:Y291">MMULT($W290:$Y290,$W$4:$Y$6)</f>
        <v>8.3198421446044873E-3</v>
      </c>
      <c r="X291" s="2">
        <v>5.250745319542291E-2</v>
      </c>
      <c r="Y291" s="2">
        <v>0.93917270465997227</v>
      </c>
      <c r="Z291" s="79">
        <v>0.84197316685852408</v>
      </c>
      <c r="AA291" s="80">
        <f t="shared" si="111"/>
        <v>8.3548233922107542</v>
      </c>
      <c r="AB291" s="80">
        <f t="shared" si="120"/>
        <v>52.728223756868559</v>
      </c>
      <c r="AC291" s="80">
        <f t="shared" si="121"/>
        <v>0</v>
      </c>
      <c r="AD291" s="81">
        <f t="shared" si="122"/>
        <v>1.1989470415476026E-4</v>
      </c>
      <c r="AE291" s="81">
        <f t="shared" si="123"/>
        <v>5.8663092286407508E-4</v>
      </c>
      <c r="AF291" s="81">
        <f t="shared" si="124"/>
        <v>0</v>
      </c>
      <c r="AG291" s="25"/>
      <c r="AH291" s="25"/>
      <c r="AV291">
        <v>49943.253819396923</v>
      </c>
      <c r="AW291">
        <v>1.1706002457235496</v>
      </c>
      <c r="AX291">
        <v>86184.179403162707</v>
      </c>
      <c r="AY291">
        <v>1.281856273421992</v>
      </c>
      <c r="AZ291">
        <v>-36240.925583765784</v>
      </c>
      <c r="BA291">
        <v>-0.11125602769844245</v>
      </c>
      <c r="BE291" s="111">
        <f t="shared" si="125"/>
        <v>67116.770752958037</v>
      </c>
      <c r="BF291" s="111">
        <f t="shared" si="126"/>
        <v>42001.447939036501</v>
      </c>
      <c r="BG291" s="111">
        <f t="shared" si="127"/>
        <v>25115.322813921539</v>
      </c>
    </row>
    <row r="292" spans="6:59" x14ac:dyDescent="0.3">
      <c r="F292" s="110">
        <f t="shared" si="113"/>
        <v>5.1923076923076925</v>
      </c>
      <c r="G292" s="6">
        <v>271</v>
      </c>
      <c r="H292" s="219">
        <f t="shared" si="112"/>
        <v>1.8214008797158288E-2</v>
      </c>
      <c r="I292" s="2">
        <f t="array" ref="I292:K292">MMULT($I291:$K291,$K$4:$M$6)</f>
        <v>6.7220429322341155E-3</v>
      </c>
      <c r="J292" s="2">
        <v>1.1491965864924172E-2</v>
      </c>
      <c r="K292" s="2">
        <v>0.98178599120284138</v>
      </c>
      <c r="L292" s="79">
        <f t="shared" si="106"/>
        <v>0.84197316685852408</v>
      </c>
      <c r="M292" s="80">
        <f t="shared" si="110"/>
        <v>4.2366281508847399</v>
      </c>
      <c r="N292" s="80">
        <f t="shared" si="114"/>
        <v>7.2429150755457528</v>
      </c>
      <c r="O292" s="80">
        <f t="shared" si="115"/>
        <v>0</v>
      </c>
      <c r="P292" s="81">
        <f t="shared" si="116"/>
        <v>9.6869307694553549E-5</v>
      </c>
      <c r="Q292" s="81">
        <f t="shared" si="117"/>
        <v>1.2839210684571117E-4</v>
      </c>
      <c r="R292" s="81">
        <f t="shared" si="118"/>
        <v>0</v>
      </c>
      <c r="U292" s="110">
        <f t="shared" si="119"/>
        <v>5.1923076923076925</v>
      </c>
      <c r="V292" s="6">
        <v>271</v>
      </c>
      <c r="W292" s="2">
        <f t="array" ref="W292:Y292">MMULT($W291:$Y291,$W$4:$Y$6)</f>
        <v>8.1730314889150255E-3</v>
      </c>
      <c r="X292" s="2">
        <v>5.2046434617764432E-2</v>
      </c>
      <c r="Y292" s="2">
        <v>0.93978053389332017</v>
      </c>
      <c r="Z292" s="79">
        <v>0.84197316685852408</v>
      </c>
      <c r="AA292" s="80">
        <f t="shared" si="111"/>
        <v>8.2073954628027934</v>
      </c>
      <c r="AB292" s="80">
        <f t="shared" si="120"/>
        <v>52.265266800484156</v>
      </c>
      <c r="AC292" s="80">
        <f t="shared" si="121"/>
        <v>0</v>
      </c>
      <c r="AD292" s="81">
        <f t="shared" si="122"/>
        <v>1.1777906063355841E-4</v>
      </c>
      <c r="AE292" s="81">
        <f t="shared" si="123"/>
        <v>5.8148026829580419E-4</v>
      </c>
      <c r="AF292" s="81">
        <f t="shared" si="124"/>
        <v>0</v>
      </c>
      <c r="AG292" s="25"/>
      <c r="AH292" s="25"/>
      <c r="AV292">
        <v>51256.465875878297</v>
      </c>
      <c r="AW292">
        <v>1.0821160342207723</v>
      </c>
      <c r="AX292">
        <v>79886.603382704547</v>
      </c>
      <c r="AY292">
        <v>1.1838823732049164</v>
      </c>
      <c r="AZ292">
        <v>-28630.13750682625</v>
      </c>
      <c r="BA292">
        <v>-0.10176633898414411</v>
      </c>
      <c r="BE292" s="111">
        <f t="shared" si="125"/>
        <v>56955.13754619893</v>
      </c>
      <c r="BF292" s="111">
        <f t="shared" si="126"/>
        <v>38501.63393778709</v>
      </c>
      <c r="BG292" s="111">
        <f t="shared" si="127"/>
        <v>18453.50360841184</v>
      </c>
    </row>
    <row r="293" spans="6:59" x14ac:dyDescent="0.3">
      <c r="F293" s="110">
        <f t="shared" si="113"/>
        <v>5.2115384615384617</v>
      </c>
      <c r="G293" s="6">
        <v>272</v>
      </c>
      <c r="H293" s="219">
        <f t="shared" si="112"/>
        <v>1.7896665840032699E-2</v>
      </c>
      <c r="I293" s="2">
        <f t="array" ref="I293:K293">MMULT($I292:$K292,$K$4:$M$6)</f>
        <v>6.5986484326744591E-3</v>
      </c>
      <c r="J293" s="2">
        <v>1.129801740735824E-2</v>
      </c>
      <c r="K293" s="2">
        <v>0.98210333415996698</v>
      </c>
      <c r="L293" s="79">
        <f t="shared" si="106"/>
        <v>0.84197316685852408</v>
      </c>
      <c r="M293" s="80">
        <f t="shared" si="110"/>
        <v>4.158857655252838</v>
      </c>
      <c r="N293" s="80">
        <f t="shared" si="114"/>
        <v>7.1206773119033526</v>
      </c>
      <c r="O293" s="80">
        <f t="shared" si="115"/>
        <v>0</v>
      </c>
      <c r="P293" s="81">
        <f t="shared" si="116"/>
        <v>9.5091107247730893E-5</v>
      </c>
      <c r="Q293" s="81">
        <f t="shared" si="117"/>
        <v>1.2622524946212196E-4</v>
      </c>
      <c r="R293" s="81">
        <f t="shared" si="118"/>
        <v>0</v>
      </c>
      <c r="U293" s="110">
        <f t="shared" si="119"/>
        <v>5.2115384615384617</v>
      </c>
      <c r="V293" s="6">
        <v>272</v>
      </c>
      <c r="W293" s="2">
        <f t="array" ref="W293:Y293">MMULT($W292:$Y292,$W$4:$Y$6)</f>
        <v>8.028811431490453E-3</v>
      </c>
      <c r="X293" s="2">
        <v>5.1588973873629165E-2</v>
      </c>
      <c r="Y293" s="2">
        <v>0.94038221469488004</v>
      </c>
      <c r="Z293" s="79">
        <v>0.84197316685852408</v>
      </c>
      <c r="AA293" s="80">
        <f t="shared" si="111"/>
        <v>8.0625690239768844</v>
      </c>
      <c r="AB293" s="80">
        <f t="shared" si="120"/>
        <v>51.805882636735554</v>
      </c>
      <c r="AC293" s="80">
        <f t="shared" si="121"/>
        <v>0</v>
      </c>
      <c r="AD293" s="81">
        <f t="shared" si="122"/>
        <v>1.1570074943274853E-4</v>
      </c>
      <c r="AE293" s="81">
        <f t="shared" si="123"/>
        <v>5.763693630399852E-4</v>
      </c>
      <c r="AF293" s="81">
        <f t="shared" si="124"/>
        <v>0</v>
      </c>
      <c r="AG293" s="25"/>
      <c r="AH293" s="25"/>
      <c r="AV293">
        <v>47423.343793367458</v>
      </c>
      <c r="AW293">
        <v>1.0886263042813022</v>
      </c>
      <c r="AX293">
        <v>82535.073903057419</v>
      </c>
      <c r="AY293">
        <v>1.1910025620415614</v>
      </c>
      <c r="AZ293">
        <v>-35111.730109689961</v>
      </c>
      <c r="BA293">
        <v>-0.10237625776025916</v>
      </c>
      <c r="BE293" s="111">
        <f t="shared" si="125"/>
        <v>61439.286634762771</v>
      </c>
      <c r="BF293" s="111">
        <f t="shared" si="126"/>
        <v>36565.182301098728</v>
      </c>
      <c r="BG293" s="111">
        <f t="shared" si="127"/>
        <v>24874.104333664043</v>
      </c>
    </row>
    <row r="294" spans="6:59" x14ac:dyDescent="0.3">
      <c r="F294" s="110">
        <f t="shared" si="113"/>
        <v>5.2307692307692308</v>
      </c>
      <c r="G294" s="6">
        <v>273</v>
      </c>
      <c r="H294" s="219">
        <f t="shared" si="112"/>
        <v>1.7584738277435688E-2</v>
      </c>
      <c r="I294" s="2">
        <f t="array" ref="I294:K294">MMULT($I293:$K293,$K$4:$M$6)</f>
        <v>6.4775190484487981E-3</v>
      </c>
      <c r="J294" s="2">
        <v>1.1107219228986892E-2</v>
      </c>
      <c r="K294" s="2">
        <v>0.98241526172256399</v>
      </c>
      <c r="L294" s="79">
        <f t="shared" si="106"/>
        <v>0.84197316685852408</v>
      </c>
      <c r="M294" s="80">
        <f t="shared" si="110"/>
        <v>4.0825147689780525</v>
      </c>
      <c r="N294" s="80">
        <f t="shared" si="114"/>
        <v>7.0004250401201187</v>
      </c>
      <c r="O294" s="80">
        <f t="shared" si="115"/>
        <v>0</v>
      </c>
      <c r="P294" s="81">
        <f t="shared" si="116"/>
        <v>9.3345548686189902E-5</v>
      </c>
      <c r="Q294" s="81">
        <f t="shared" si="117"/>
        <v>1.2409358805698405E-4</v>
      </c>
      <c r="R294" s="81">
        <f t="shared" si="118"/>
        <v>0</v>
      </c>
      <c r="U294" s="110">
        <f t="shared" si="119"/>
        <v>5.2307692307692308</v>
      </c>
      <c r="V294" s="6">
        <v>273</v>
      </c>
      <c r="W294" s="2">
        <f t="array" ref="W294:Y294">MMULT($W293:$Y293,$W$4:$Y$6)</f>
        <v>7.8871362590319741E-3</v>
      </c>
      <c r="X294" s="2">
        <v>5.1135053187694249E-2</v>
      </c>
      <c r="Y294" s="2">
        <v>0.94097781055327345</v>
      </c>
      <c r="Z294" s="79">
        <v>0.84197316685852408</v>
      </c>
      <c r="AA294" s="80">
        <f t="shared" si="111"/>
        <v>7.9202981702300708</v>
      </c>
      <c r="AB294" s="80">
        <f t="shared" si="120"/>
        <v>51.350053415562556</v>
      </c>
      <c r="AC294" s="80">
        <f t="shared" si="121"/>
        <v>0</v>
      </c>
      <c r="AD294" s="81">
        <f t="shared" si="122"/>
        <v>1.1365911179194308E-4</v>
      </c>
      <c r="AE294" s="81">
        <f t="shared" si="123"/>
        <v>5.7129800850473406E-4</v>
      </c>
      <c r="AF294" s="81">
        <f t="shared" si="124"/>
        <v>0</v>
      </c>
      <c r="AG294" s="25"/>
      <c r="AH294" s="25"/>
      <c r="AV294">
        <v>48524.066935768074</v>
      </c>
      <c r="AW294">
        <v>1.0952430630546601</v>
      </c>
      <c r="AX294">
        <v>76721.706128032689</v>
      </c>
      <c r="AY294">
        <v>1.192139831230687</v>
      </c>
      <c r="AZ294">
        <v>-28197.639192264614</v>
      </c>
      <c r="BA294">
        <v>-9.6896768176026882E-2</v>
      </c>
      <c r="BE294" s="111">
        <f t="shared" si="125"/>
        <v>61000.239369697942</v>
      </c>
      <c r="BF294" s="111">
        <f t="shared" si="126"/>
        <v>42492.276995036009</v>
      </c>
      <c r="BG294" s="111">
        <f t="shared" si="127"/>
        <v>18507.962374661925</v>
      </c>
    </row>
    <row r="295" spans="6:59" x14ac:dyDescent="0.3">
      <c r="F295" s="110">
        <f t="shared" si="113"/>
        <v>5.25</v>
      </c>
      <c r="G295" s="6">
        <v>274</v>
      </c>
      <c r="H295" s="219">
        <f t="shared" si="112"/>
        <v>1.7278136584054811E-2</v>
      </c>
      <c r="I295" s="2">
        <f t="array" ref="I295:K295">MMULT($I294:$K294,$K$4:$M$6)</f>
        <v>6.3586131995232199E-3</v>
      </c>
      <c r="J295" s="2">
        <v>1.0919523384531589E-2</v>
      </c>
      <c r="K295" s="2">
        <v>0.98272186341594492</v>
      </c>
      <c r="L295" s="79">
        <f t="shared" si="106"/>
        <v>0.84197316685852408</v>
      </c>
      <c r="M295" s="80">
        <f t="shared" si="110"/>
        <v>4.0075732858692081</v>
      </c>
      <c r="N295" s="80">
        <f t="shared" si="114"/>
        <v>6.8821280422520719</v>
      </c>
      <c r="O295" s="80">
        <f t="shared" si="115"/>
        <v>0</v>
      </c>
      <c r="P295" s="81">
        <f t="shared" si="116"/>
        <v>9.1632032812760965E-5</v>
      </c>
      <c r="Q295" s="81">
        <f t="shared" si="117"/>
        <v>1.2199658696952386E-4</v>
      </c>
      <c r="R295" s="81">
        <f t="shared" si="118"/>
        <v>0</v>
      </c>
      <c r="U295" s="110">
        <f t="shared" si="119"/>
        <v>5.25</v>
      </c>
      <c r="V295" s="6">
        <v>274</v>
      </c>
      <c r="W295" s="2">
        <f t="array" ref="W295:Y295">MMULT($W294:$Y294,$W$4:$Y$6)</f>
        <v>7.7479610648906365E-3</v>
      </c>
      <c r="X295" s="2">
        <v>5.0684654655778767E-2</v>
      </c>
      <c r="Y295" s="2">
        <v>0.94156738427933029</v>
      </c>
      <c r="Z295" s="79">
        <v>0.84197316685852408</v>
      </c>
      <c r="AA295" s="80">
        <f t="shared" si="111"/>
        <v>7.7805378061008543</v>
      </c>
      <c r="AB295" s="80">
        <f t="shared" si="120"/>
        <v>50.897761157505087</v>
      </c>
      <c r="AC295" s="80">
        <f t="shared" si="121"/>
        <v>0</v>
      </c>
      <c r="AD295" s="81">
        <f t="shared" si="122"/>
        <v>1.1165350057513914E-4</v>
      </c>
      <c r="AE295" s="81">
        <f t="shared" si="123"/>
        <v>5.6626600465852135E-4</v>
      </c>
      <c r="AF295" s="81">
        <f t="shared" si="124"/>
        <v>0</v>
      </c>
      <c r="AG295" s="25"/>
      <c r="AH295" s="25"/>
      <c r="AV295">
        <v>59771.377311989083</v>
      </c>
      <c r="AW295">
        <v>1.1447139765942911</v>
      </c>
      <c r="AX295">
        <v>96711.411169737607</v>
      </c>
      <c r="AY295">
        <v>1.2521573193177107</v>
      </c>
      <c r="AZ295">
        <v>-36940.033857748524</v>
      </c>
      <c r="BA295">
        <v>-0.1074433427234196</v>
      </c>
      <c r="BE295" s="111">
        <f t="shared" si="125"/>
        <v>54700.020347440019</v>
      </c>
      <c r="BF295" s="111">
        <f t="shared" si="126"/>
        <v>28504.320762033458</v>
      </c>
      <c r="BG295" s="111">
        <f t="shared" si="127"/>
        <v>26195.699585406564</v>
      </c>
    </row>
    <row r="296" spans="6:59" x14ac:dyDescent="0.3">
      <c r="F296" s="110">
        <f t="shared" si="113"/>
        <v>5.2692307692307692</v>
      </c>
      <c r="G296" s="6">
        <v>275</v>
      </c>
      <c r="H296" s="219">
        <f t="shared" si="112"/>
        <v>1.6976772639701588E-2</v>
      </c>
      <c r="I296" s="2">
        <f t="array" ref="I296:K296">MMULT($I295:$K295,$K$4:$M$6)</f>
        <v>6.2418900691358602E-3</v>
      </c>
      <c r="J296" s="2">
        <v>1.0734882570565728E-2</v>
      </c>
      <c r="K296" s="2">
        <v>0.98302322736029812</v>
      </c>
      <c r="L296" s="79">
        <f t="shared" si="106"/>
        <v>0.84197316685852408</v>
      </c>
      <c r="M296" s="80">
        <f t="shared" si="110"/>
        <v>3.9340074807942136</v>
      </c>
      <c r="N296" s="80">
        <f t="shared" si="114"/>
        <v>6.7657565048881985</v>
      </c>
      <c r="O296" s="80">
        <f t="shared" si="115"/>
        <v>0</v>
      </c>
      <c r="P296" s="81">
        <f t="shared" si="116"/>
        <v>8.9949971429554841E-5</v>
      </c>
      <c r="Q296" s="81">
        <f t="shared" si="117"/>
        <v>1.1993371770995351E-4</v>
      </c>
      <c r="R296" s="81">
        <f t="shared" si="118"/>
        <v>0</v>
      </c>
      <c r="U296" s="110">
        <f t="shared" si="119"/>
        <v>5.2692307692307692</v>
      </c>
      <c r="V296" s="6">
        <v>275</v>
      </c>
      <c r="W296" s="2">
        <f t="array" ref="W296:Y296">MMULT($W295:$Y295,$W$4:$Y$6)</f>
        <v>7.6112417348333126E-3</v>
      </c>
      <c r="X296" s="2">
        <v>5.0237760251468623E-2</v>
      </c>
      <c r="Y296" s="2">
        <v>0.94215099801369773</v>
      </c>
      <c r="Z296" s="79">
        <v>0.84197316685852408</v>
      </c>
      <c r="AA296" s="80">
        <f t="shared" si="111"/>
        <v>7.6432436318753147</v>
      </c>
      <c r="AB296" s="80">
        <f t="shared" si="120"/>
        <v>50.448987760355983</v>
      </c>
      <c r="AC296" s="80">
        <f t="shared" si="121"/>
        <v>0</v>
      </c>
      <c r="AD296" s="81">
        <f t="shared" si="122"/>
        <v>1.0968328006559616E-4</v>
      </c>
      <c r="AE296" s="81">
        <f t="shared" si="123"/>
        <v>5.6127315010418726E-4</v>
      </c>
      <c r="AF296" s="81">
        <f t="shared" si="124"/>
        <v>0</v>
      </c>
      <c r="AG296" s="25"/>
      <c r="AH296" s="25"/>
      <c r="AV296">
        <v>48645.721369742329</v>
      </c>
      <c r="AW296">
        <v>1.1314494667597907</v>
      </c>
      <c r="AX296">
        <v>79669.59215002766</v>
      </c>
      <c r="AY296">
        <v>1.231923341500841</v>
      </c>
      <c r="AZ296">
        <v>-31023.870780285331</v>
      </c>
      <c r="BA296">
        <v>-0.1004738747410503</v>
      </c>
      <c r="BE296" s="111">
        <f t="shared" si="125"/>
        <v>64499.225306236753</v>
      </c>
      <c r="BF296" s="111">
        <f t="shared" si="126"/>
        <v>43522.742000056445</v>
      </c>
      <c r="BG296" s="111">
        <f t="shared" si="127"/>
        <v>20976.4833061803</v>
      </c>
    </row>
    <row r="297" spans="6:59" x14ac:dyDescent="0.3">
      <c r="F297" s="110">
        <f t="shared" si="113"/>
        <v>5.2884615384615383</v>
      </c>
      <c r="G297" s="6">
        <v>276</v>
      </c>
      <c r="H297" s="219">
        <f t="shared" si="112"/>
        <v>1.6680559709262081E-2</v>
      </c>
      <c r="I297" s="2">
        <f t="array" ref="I297:K297">MMULT($I296:$K296,$K$4:$M$6)</f>
        <v>6.1273095897857498E-3</v>
      </c>
      <c r="J297" s="2">
        <v>1.0553250119476332E-2</v>
      </c>
      <c r="K297" s="2">
        <v>0.98331944029073759</v>
      </c>
      <c r="L297" s="79">
        <f t="shared" si="106"/>
        <v>0.84197316685852408</v>
      </c>
      <c r="M297" s="80">
        <f t="shared" si="110"/>
        <v>3.8617921008494136</v>
      </c>
      <c r="N297" s="80">
        <f t="shared" si="114"/>
        <v>6.6512810153447566</v>
      </c>
      <c r="O297" s="80">
        <f t="shared" si="115"/>
        <v>0</v>
      </c>
      <c r="P297" s="81">
        <f t="shared" si="116"/>
        <v>8.8298787136052221E-5</v>
      </c>
      <c r="Q297" s="81">
        <f t="shared" si="117"/>
        <v>1.179044588920087E-4</v>
      </c>
      <c r="R297" s="81">
        <f t="shared" si="118"/>
        <v>0</v>
      </c>
      <c r="U297" s="110">
        <f t="shared" si="119"/>
        <v>5.2884615384615383</v>
      </c>
      <c r="V297" s="6">
        <v>276</v>
      </c>
      <c r="W297" s="2">
        <f t="array" ref="W297:Y297">MMULT($W296:$Y296,$W$4:$Y$6)</f>
        <v>7.4769349330598527E-3</v>
      </c>
      <c r="X297" s="2">
        <v>4.9794351832581733E-2</v>
      </c>
      <c r="Y297" s="2">
        <v>0.94272871323435803</v>
      </c>
      <c r="Z297" s="79">
        <v>0.84197316685852408</v>
      </c>
      <c r="AA297" s="80">
        <f t="shared" si="111"/>
        <v>7.5083721295454762</v>
      </c>
      <c r="AB297" s="80">
        <f t="shared" si="120"/>
        <v>50.003715005653312</v>
      </c>
      <c r="AC297" s="80">
        <f t="shared" si="121"/>
        <v>0</v>
      </c>
      <c r="AD297" s="81">
        <f t="shared" si="122"/>
        <v>1.0774782576433352E-4</v>
      </c>
      <c r="AE297" s="81">
        <f t="shared" si="123"/>
        <v>5.5631924215117324E-4</v>
      </c>
      <c r="AF297" s="81">
        <f t="shared" si="124"/>
        <v>0</v>
      </c>
      <c r="AG297" s="25"/>
      <c r="AH297" s="25"/>
      <c r="AV297">
        <v>49053.650554261512</v>
      </c>
      <c r="AW297">
        <v>1.0096912655298635</v>
      </c>
      <c r="AX297">
        <v>86881.617791160243</v>
      </c>
      <c r="AY297">
        <v>1.1089676469480749</v>
      </c>
      <c r="AZ297">
        <v>-37827.96723689873</v>
      </c>
      <c r="BA297">
        <v>-9.9276381418211379E-2</v>
      </c>
      <c r="BE297" s="111">
        <f t="shared" si="125"/>
        <v>51915.475998724847</v>
      </c>
      <c r="BF297" s="111">
        <f t="shared" si="126"/>
        <v>24015.146903647255</v>
      </c>
      <c r="BG297" s="111">
        <f t="shared" si="127"/>
        <v>27900.329095077592</v>
      </c>
    </row>
    <row r="298" spans="6:59" x14ac:dyDescent="0.3">
      <c r="F298" s="110">
        <f t="shared" si="113"/>
        <v>5.3076923076923075</v>
      </c>
      <c r="G298" s="6">
        <v>277</v>
      </c>
      <c r="H298" s="219">
        <f t="shared" si="112"/>
        <v>1.6389412422876976E-2</v>
      </c>
      <c r="I298" s="2">
        <f t="array" ref="I298:K298">MMULT($I297:$K297,$K$4:$M$6)</f>
        <v>6.0148324294788599E-3</v>
      </c>
      <c r="J298" s="2">
        <v>1.0374579993398117E-2</v>
      </c>
      <c r="K298" s="2">
        <v>0.98361058757712272</v>
      </c>
      <c r="L298" s="79">
        <f t="shared" si="106"/>
        <v>0.84197316685852408</v>
      </c>
      <c r="M298" s="80">
        <f t="shared" si="110"/>
        <v>3.79090235669103</v>
      </c>
      <c r="N298" s="80">
        <f t="shared" si="114"/>
        <v>6.5386725578421645</v>
      </c>
      <c r="O298" s="80">
        <f t="shared" si="115"/>
        <v>0</v>
      </c>
      <c r="P298" s="81">
        <f t="shared" si="116"/>
        <v>8.6677913130899667E-5</v>
      </c>
      <c r="Q298" s="81">
        <f t="shared" si="117"/>
        <v>1.1590829616517815E-4</v>
      </c>
      <c r="R298" s="81">
        <f t="shared" si="118"/>
        <v>0</v>
      </c>
      <c r="U298" s="110">
        <f t="shared" si="119"/>
        <v>5.3076923076923075</v>
      </c>
      <c r="V298" s="6">
        <v>277</v>
      </c>
      <c r="W298" s="2">
        <f t="array" ref="W298:Y298">MMULT($W297:$Y297,$W$4:$Y$6)</f>
        <v>7.3449980884669752E-3</v>
      </c>
      <c r="X298" s="2">
        <v>4.9354411147476809E-2</v>
      </c>
      <c r="Y298" s="2">
        <v>0.94330059076405581</v>
      </c>
      <c r="Z298" s="79">
        <v>0.84197316685852408</v>
      </c>
      <c r="AA298" s="80">
        <f t="shared" si="111"/>
        <v>7.3758805490154415</v>
      </c>
      <c r="AB298" s="80">
        <f t="shared" si="120"/>
        <v>49.561924565015744</v>
      </c>
      <c r="AC298" s="80">
        <f t="shared" si="121"/>
        <v>0</v>
      </c>
      <c r="AD298" s="81">
        <f t="shared" si="122"/>
        <v>1.058465241921836E-4</v>
      </c>
      <c r="AE298" s="81">
        <f t="shared" si="123"/>
        <v>5.5140407688600561E-4</v>
      </c>
      <c r="AF298" s="81">
        <f t="shared" si="124"/>
        <v>0</v>
      </c>
      <c r="AG298" s="25"/>
      <c r="AH298" s="25"/>
      <c r="AV298">
        <v>49143.874581401906</v>
      </c>
      <c r="AW298">
        <v>1.1585490406385777</v>
      </c>
      <c r="AX298">
        <v>79328.807318342049</v>
      </c>
      <c r="AY298">
        <v>1.2649166254667317</v>
      </c>
      <c r="AZ298">
        <v>-30184.932736940144</v>
      </c>
      <c r="BA298">
        <v>-0.106367584828154</v>
      </c>
      <c r="BE298" s="111">
        <f t="shared" si="125"/>
        <v>66711.029482455866</v>
      </c>
      <c r="BF298" s="111">
        <f t="shared" si="126"/>
        <v>47162.855228331115</v>
      </c>
      <c r="BG298" s="111">
        <f t="shared" si="127"/>
        <v>19548.174254124744</v>
      </c>
    </row>
    <row r="299" spans="6:59" x14ac:dyDescent="0.3">
      <c r="F299" s="110">
        <f t="shared" si="113"/>
        <v>5.3269230769230766</v>
      </c>
      <c r="G299" s="6">
        <v>278</v>
      </c>
      <c r="H299" s="219">
        <f t="shared" si="112"/>
        <v>1.6103246756350387E-2</v>
      </c>
      <c r="I299" s="2">
        <f t="array" ref="I299:K299">MMULT($I298:$K298,$K$4:$M$6)</f>
        <v>5.904419978226624E-3</v>
      </c>
      <c r="J299" s="2">
        <v>1.0198826778123764E-2</v>
      </c>
      <c r="K299" s="2">
        <v>0.98389675324364934</v>
      </c>
      <c r="L299" s="79">
        <f t="shared" si="106"/>
        <v>0.84197316685852408</v>
      </c>
      <c r="M299" s="80">
        <f t="shared" si="110"/>
        <v>3.7213139140257372</v>
      </c>
      <c r="N299" s="80">
        <f t="shared" si="114"/>
        <v>6.4279025096668914</v>
      </c>
      <c r="O299" s="80">
        <f t="shared" si="115"/>
        <v>0</v>
      </c>
      <c r="P299" s="81">
        <f t="shared" si="116"/>
        <v>8.5086793017343949E-5</v>
      </c>
      <c r="Q299" s="81">
        <f t="shared" si="117"/>
        <v>1.13944722146667E-4</v>
      </c>
      <c r="R299" s="81">
        <f t="shared" si="118"/>
        <v>0</v>
      </c>
      <c r="U299" s="110">
        <f t="shared" si="119"/>
        <v>5.3269230769230766</v>
      </c>
      <c r="V299" s="6">
        <v>278</v>
      </c>
      <c r="W299" s="2">
        <f t="array" ref="W299:Y299">MMULT($W298:$Y298,$W$4:$Y$6)</f>
        <v>7.2153893811545437E-3</v>
      </c>
      <c r="X299" s="2">
        <v>4.891791984120878E-2</v>
      </c>
      <c r="Y299" s="2">
        <v>0.9438666907776363</v>
      </c>
      <c r="Z299" s="79">
        <v>0.84197316685852408</v>
      </c>
      <c r="AA299" s="80">
        <f t="shared" si="111"/>
        <v>7.2457268945509341</v>
      </c>
      <c r="AB299" s="80">
        <f t="shared" si="120"/>
        <v>49.123598006323789</v>
      </c>
      <c r="AC299" s="80">
        <f t="shared" si="121"/>
        <v>0</v>
      </c>
      <c r="AD299" s="81">
        <f t="shared" si="122"/>
        <v>1.039787726953379E-4</v>
      </c>
      <c r="AE299" s="81">
        <f t="shared" si="123"/>
        <v>5.4652744924106622E-4</v>
      </c>
      <c r="AF299" s="81">
        <f t="shared" si="124"/>
        <v>0</v>
      </c>
      <c r="AG299" s="25"/>
      <c r="AH299" s="25"/>
      <c r="AV299">
        <v>48493.144728763815</v>
      </c>
      <c r="AW299">
        <v>1.0333566380587313</v>
      </c>
      <c r="AX299">
        <v>76846.286226169294</v>
      </c>
      <c r="AY299">
        <v>1.135243779847221</v>
      </c>
      <c r="AZ299">
        <v>-28353.141497405479</v>
      </c>
      <c r="BA299">
        <v>-0.10188714178848968</v>
      </c>
      <c r="BE299" s="111">
        <f t="shared" si="125"/>
        <v>54842.519077109318</v>
      </c>
      <c r="BF299" s="111">
        <f t="shared" si="126"/>
        <v>36678.091758552808</v>
      </c>
      <c r="BG299" s="111">
        <f t="shared" si="127"/>
        <v>18164.427318556511</v>
      </c>
    </row>
    <row r="300" spans="6:59" x14ac:dyDescent="0.3">
      <c r="F300" s="110">
        <f t="shared" si="113"/>
        <v>5.3461538461538458</v>
      </c>
      <c r="G300" s="6">
        <v>279</v>
      </c>
      <c r="H300" s="219">
        <f t="shared" si="112"/>
        <v>1.5821980011786412E-2</v>
      </c>
      <c r="I300" s="2">
        <f t="array" ref="I300:K300">MMULT($I299:$K299,$K$4:$M$6)</f>
        <v>5.7960343347923052E-3</v>
      </c>
      <c r="J300" s="2">
        <v>1.0025945676994108E-2</v>
      </c>
      <c r="K300" s="2">
        <v>0.9841780199882133</v>
      </c>
      <c r="L300" s="79">
        <f t="shared" si="106"/>
        <v>0.84197316685852408</v>
      </c>
      <c r="M300" s="80">
        <f t="shared" si="110"/>
        <v>3.6530028852574379</v>
      </c>
      <c r="N300" s="80">
        <f t="shared" si="114"/>
        <v>6.3189426373206983</v>
      </c>
      <c r="O300" s="80">
        <f t="shared" si="115"/>
        <v>0</v>
      </c>
      <c r="P300" s="81">
        <f t="shared" si="116"/>
        <v>8.3524880612238005E-5</v>
      </c>
      <c r="Q300" s="81">
        <f t="shared" si="117"/>
        <v>1.120132363531361E-4</v>
      </c>
      <c r="R300" s="81">
        <f t="shared" si="118"/>
        <v>0</v>
      </c>
      <c r="U300" s="110">
        <f t="shared" si="119"/>
        <v>5.3461538461538458</v>
      </c>
      <c r="V300" s="6">
        <v>279</v>
      </c>
      <c r="W300" s="2">
        <f t="array" ref="W300:Y300">MMULT($W299:$Y299,$W$4:$Y$6)</f>
        <v>7.088067729169951E-3</v>
      </c>
      <c r="X300" s="2">
        <v>4.8484859461534184E-2</v>
      </c>
      <c r="Y300" s="2">
        <v>0.9444270728092955</v>
      </c>
      <c r="Z300" s="79">
        <v>0.84197316685852408</v>
      </c>
      <c r="AA300" s="80">
        <f t="shared" si="111"/>
        <v>7.1178699114679507</v>
      </c>
      <c r="AB300" s="80">
        <f t="shared" si="120"/>
        <v>48.688716799750495</v>
      </c>
      <c r="AC300" s="80">
        <f t="shared" si="121"/>
        <v>0</v>
      </c>
      <c r="AD300" s="81">
        <f t="shared" si="122"/>
        <v>1.021439792543244E-4</v>
      </c>
      <c r="AE300" s="81">
        <f t="shared" si="123"/>
        <v>5.4168915306168652E-4</v>
      </c>
      <c r="AF300" s="81">
        <f t="shared" si="124"/>
        <v>0</v>
      </c>
      <c r="AG300" s="25"/>
      <c r="AH300" s="25"/>
      <c r="AV300">
        <v>47325.840204891792</v>
      </c>
      <c r="AW300">
        <v>1.0940553052622652</v>
      </c>
      <c r="AX300">
        <v>77788.621270964213</v>
      </c>
      <c r="AY300">
        <v>1.197335478909678</v>
      </c>
      <c r="AZ300">
        <v>-30462.781066072421</v>
      </c>
      <c r="BA300">
        <v>-0.10328017364741271</v>
      </c>
      <c r="BE300" s="111">
        <f t="shared" si="125"/>
        <v>62079.690321334725</v>
      </c>
      <c r="BF300" s="111">
        <f t="shared" si="126"/>
        <v>41944.926620003578</v>
      </c>
      <c r="BG300" s="111">
        <f t="shared" si="127"/>
        <v>20134.763701331151</v>
      </c>
    </row>
    <row r="301" spans="6:59" x14ac:dyDescent="0.3">
      <c r="F301" s="110">
        <f t="shared" si="113"/>
        <v>5.365384615384615</v>
      </c>
      <c r="G301" s="6">
        <v>280</v>
      </c>
      <c r="H301" s="219">
        <f t="shared" si="112"/>
        <v>1.5545530798452436E-2</v>
      </c>
      <c r="I301" s="2">
        <f t="array" ref="I301:K301">MMULT($I300:$K300,$K$4:$M$6)</f>
        <v>5.6896382936806513E-3</v>
      </c>
      <c r="J301" s="2">
        <v>9.8558925047717849E-3</v>
      </c>
      <c r="K301" s="2">
        <v>0.98445446920154733</v>
      </c>
      <c r="L301" s="79">
        <f t="shared" si="106"/>
        <v>0.84197316685852408</v>
      </c>
      <c r="M301" s="80">
        <f t="shared" si="110"/>
        <v>3.5859458212873765</v>
      </c>
      <c r="N301" s="80">
        <f t="shared" si="114"/>
        <v>6.2117650926594514</v>
      </c>
      <c r="O301" s="80">
        <f t="shared" si="115"/>
        <v>0</v>
      </c>
      <c r="P301" s="81">
        <f t="shared" si="116"/>
        <v>8.1991639758552824E-5</v>
      </c>
      <c r="Q301" s="81">
        <f t="shared" si="117"/>
        <v>1.1011334513225622E-4</v>
      </c>
      <c r="R301" s="81">
        <f t="shared" si="118"/>
        <v>0</v>
      </c>
      <c r="U301" s="110">
        <f t="shared" si="119"/>
        <v>5.365384615384615</v>
      </c>
      <c r="V301" s="6">
        <v>280</v>
      </c>
      <c r="W301" s="2">
        <f t="array" ref="W301:Y301">MMULT($W300:$Y300,$W$4:$Y$6)</f>
        <v>6.9629927754864132E-3</v>
      </c>
      <c r="X301" s="2">
        <v>4.8055211464769376E-2</v>
      </c>
      <c r="Y301" s="2">
        <v>0.94498179575974384</v>
      </c>
      <c r="Z301" s="79">
        <v>0.84197316685852408</v>
      </c>
      <c r="AA301" s="80">
        <f t="shared" si="111"/>
        <v>6.9922690730563009</v>
      </c>
      <c r="AB301" s="80">
        <f t="shared" si="120"/>
        <v>48.257262323644234</v>
      </c>
      <c r="AC301" s="80">
        <f t="shared" si="121"/>
        <v>0</v>
      </c>
      <c r="AD301" s="81">
        <f t="shared" si="122"/>
        <v>1.0034156229635566E-4</v>
      </c>
      <c r="AE301" s="81">
        <f t="shared" si="123"/>
        <v>5.3688898117159743E-4</v>
      </c>
      <c r="AF301" s="81">
        <f t="shared" si="124"/>
        <v>0</v>
      </c>
      <c r="AG301" s="25"/>
      <c r="AH301" s="25"/>
      <c r="AV301">
        <v>49277.387261819298</v>
      </c>
      <c r="AW301">
        <v>1.1490985483188487</v>
      </c>
      <c r="AX301">
        <v>87270.613580221281</v>
      </c>
      <c r="AY301">
        <v>1.252429356579905</v>
      </c>
      <c r="AZ301">
        <v>-37993.226318401983</v>
      </c>
      <c r="BA301">
        <v>-0.10333080826105623</v>
      </c>
      <c r="BE301" s="111">
        <f t="shared" si="125"/>
        <v>65632.467570065579</v>
      </c>
      <c r="BF301" s="111">
        <f t="shared" si="126"/>
        <v>37972.322077769219</v>
      </c>
      <c r="BG301" s="111">
        <f t="shared" si="127"/>
        <v>27660.14549229636</v>
      </c>
    </row>
    <row r="302" spans="6:59" x14ac:dyDescent="0.3">
      <c r="F302" s="110">
        <f t="shared" si="113"/>
        <v>5.384615384615385</v>
      </c>
      <c r="G302" s="6">
        <v>281</v>
      </c>
      <c r="H302" s="219">
        <f t="shared" si="112"/>
        <v>1.527381901386813E-2</v>
      </c>
      <c r="I302" s="2">
        <f t="array" ref="I302:K302">MMULT($I301:$K301,$K$4:$M$6)</f>
        <v>5.5851953323663829E-3</v>
      </c>
      <c r="J302" s="2">
        <v>9.688623681501746E-3</v>
      </c>
      <c r="K302" s="2">
        <v>0.98472618098613163</v>
      </c>
      <c r="L302" s="79">
        <f t="shared" si="106"/>
        <v>0.84197316685852408</v>
      </c>
      <c r="M302" s="80">
        <f t="shared" si="110"/>
        <v>3.5201197034647795</v>
      </c>
      <c r="N302" s="80">
        <f t="shared" si="114"/>
        <v>6.1063424090236467</v>
      </c>
      <c r="O302" s="80">
        <f t="shared" si="115"/>
        <v>0</v>
      </c>
      <c r="P302" s="81">
        <f t="shared" si="116"/>
        <v>8.0486544141331035E-5</v>
      </c>
      <c r="Q302" s="81">
        <f t="shared" si="117"/>
        <v>1.082445615941157E-4</v>
      </c>
      <c r="R302" s="81">
        <f t="shared" si="118"/>
        <v>0</v>
      </c>
      <c r="U302" s="110">
        <f t="shared" si="119"/>
        <v>5.384615384615385</v>
      </c>
      <c r="V302" s="6">
        <v>281</v>
      </c>
      <c r="W302" s="2">
        <f t="array" ref="W302:Y302">MMULT($W301:$Y301,$W$4:$Y$6)</f>
        <v>6.840124875211036E-3</v>
      </c>
      <c r="X302" s="2">
        <v>4.7628957221504675E-2</v>
      </c>
      <c r="Y302" s="2">
        <v>0.94553091790328392</v>
      </c>
      <c r="Z302" s="79">
        <v>0.84197316685852408</v>
      </c>
      <c r="AA302" s="80">
        <f t="shared" si="111"/>
        <v>6.8688845677338932</v>
      </c>
      <c r="AB302" s="80">
        <f t="shared" si="120"/>
        <v>47.829215870266921</v>
      </c>
      <c r="AC302" s="80">
        <f t="shared" si="121"/>
        <v>0</v>
      </c>
      <c r="AD302" s="81">
        <f t="shared" si="122"/>
        <v>9.8570950510988277E-5</v>
      </c>
      <c r="AE302" s="81">
        <f t="shared" si="123"/>
        <v>5.3212672543676964E-4</v>
      </c>
      <c r="AF302" s="81">
        <f t="shared" si="124"/>
        <v>0</v>
      </c>
      <c r="AG302" s="25"/>
      <c r="AH302" s="25"/>
      <c r="AV302">
        <v>56382.249228403183</v>
      </c>
      <c r="AW302">
        <v>1.177779823515837</v>
      </c>
      <c r="AX302">
        <v>77877.626862516961</v>
      </c>
      <c r="AY302">
        <v>1.2851621908222586</v>
      </c>
      <c r="AZ302">
        <v>-21495.377634113778</v>
      </c>
      <c r="BA302">
        <v>-0.10738236730642159</v>
      </c>
      <c r="BE302" s="111">
        <f t="shared" si="125"/>
        <v>61395.733123180522</v>
      </c>
      <c r="BF302" s="111">
        <f t="shared" si="126"/>
        <v>50638.592219708895</v>
      </c>
      <c r="BG302" s="111">
        <f t="shared" si="127"/>
        <v>10757.14090347162</v>
      </c>
    </row>
    <row r="303" spans="6:59" x14ac:dyDescent="0.3">
      <c r="F303" s="110">
        <f t="shared" si="113"/>
        <v>5.4038461538461542</v>
      </c>
      <c r="G303" s="6">
        <v>282</v>
      </c>
      <c r="H303" s="219">
        <f t="shared" si="112"/>
        <v>1.5006765825119013E-2</v>
      </c>
      <c r="I303" s="2">
        <f t="array" ref="I303:K303">MMULT($I302:$K302,$K$4:$M$6)</f>
        <v>5.4826695987571184E-3</v>
      </c>
      <c r="J303" s="2">
        <v>9.5240962263618938E-3</v>
      </c>
      <c r="K303" s="2">
        <v>0.98499323417488072</v>
      </c>
      <c r="L303" s="79">
        <f t="shared" si="106"/>
        <v>0.84197316685852408</v>
      </c>
      <c r="M303" s="80">
        <f t="shared" si="110"/>
        <v>3.4555019356852519</v>
      </c>
      <c r="N303" s="80">
        <f t="shared" si="114"/>
        <v>6.0026474973627275</v>
      </c>
      <c r="O303" s="80">
        <f t="shared" si="115"/>
        <v>0</v>
      </c>
      <c r="P303" s="81">
        <f t="shared" si="116"/>
        <v>7.9009077107019055E-5</v>
      </c>
      <c r="Q303" s="81">
        <f t="shared" si="117"/>
        <v>1.0640640554251761E-4</v>
      </c>
      <c r="R303" s="81">
        <f t="shared" si="118"/>
        <v>0</v>
      </c>
      <c r="U303" s="110">
        <f t="shared" si="119"/>
        <v>5.4038461538461542</v>
      </c>
      <c r="V303" s="6">
        <v>282</v>
      </c>
      <c r="W303" s="2">
        <f t="array" ref="W303:Y303">MMULT($W302:$Y302,$W$4:$Y$6)</f>
        <v>6.7194250830186122E-3</v>
      </c>
      <c r="X303" s="2">
        <v>4.7206078022177363E-2</v>
      </c>
      <c r="Y303" s="2">
        <v>0.94607449689480361</v>
      </c>
      <c r="Z303" s="79">
        <v>0.84197316685852408</v>
      </c>
      <c r="AA303" s="80">
        <f t="shared" si="111"/>
        <v>6.7476772864276953</v>
      </c>
      <c r="AB303" s="80">
        <f t="shared" si="120"/>
        <v>47.404558651390431</v>
      </c>
      <c r="AC303" s="80">
        <f t="shared" si="121"/>
        <v>0</v>
      </c>
      <c r="AD303" s="81">
        <f t="shared" si="122"/>
        <v>9.6831582669035113E-5</v>
      </c>
      <c r="AE303" s="81">
        <f t="shared" si="123"/>
        <v>5.2740217682767767E-4</v>
      </c>
      <c r="AF303" s="81">
        <f t="shared" si="124"/>
        <v>0</v>
      </c>
      <c r="AG303" s="25"/>
      <c r="AH303" s="25"/>
      <c r="AV303">
        <v>57669.858970511283</v>
      </c>
      <c r="AW303">
        <v>1.0891190604280241</v>
      </c>
      <c r="AX303">
        <v>81073.563954455763</v>
      </c>
      <c r="AY303">
        <v>1.1910902882717391</v>
      </c>
      <c r="AZ303">
        <v>-23403.704983944481</v>
      </c>
      <c r="BA303">
        <v>-0.10197122784371504</v>
      </c>
      <c r="BE303" s="111">
        <f t="shared" si="125"/>
        <v>51242.047072291127</v>
      </c>
      <c r="BF303" s="111">
        <f t="shared" si="126"/>
        <v>38035.464872718148</v>
      </c>
      <c r="BG303" s="111">
        <f t="shared" si="127"/>
        <v>13206.582199572977</v>
      </c>
    </row>
    <row r="304" spans="6:59" x14ac:dyDescent="0.3">
      <c r="F304" s="110">
        <f t="shared" si="113"/>
        <v>5.4230769230769234</v>
      </c>
      <c r="G304" s="6">
        <v>283</v>
      </c>
      <c r="H304" s="219">
        <f t="shared" si="112"/>
        <v>1.4744293650393444E-2</v>
      </c>
      <c r="I304" s="2">
        <f t="array" ref="I304:K304">MMULT($I303:$K303,$K$4:$M$6)</f>
        <v>5.3820258988864413E-3</v>
      </c>
      <c r="J304" s="2">
        <v>9.362267751507003E-3</v>
      </c>
      <c r="K304" s="2">
        <v>0.98525570634960624</v>
      </c>
      <c r="L304" s="79">
        <f t="shared" si="106"/>
        <v>0.84197316685852408</v>
      </c>
      <c r="M304" s="80">
        <f t="shared" si="110"/>
        <v>3.3920703366342186</v>
      </c>
      <c r="N304" s="80">
        <f t="shared" si="114"/>
        <v>5.9006536423551532</v>
      </c>
      <c r="O304" s="80">
        <f t="shared" si="115"/>
        <v>0</v>
      </c>
      <c r="P304" s="81">
        <f t="shared" si="116"/>
        <v>7.7558731486115581E-5</v>
      </c>
      <c r="Q304" s="81">
        <f t="shared" si="117"/>
        <v>1.0459840340620214E-4</v>
      </c>
      <c r="R304" s="81">
        <f t="shared" si="118"/>
        <v>0</v>
      </c>
      <c r="U304" s="110">
        <f t="shared" si="119"/>
        <v>5.4230769230769234</v>
      </c>
      <c r="V304" s="6">
        <v>283</v>
      </c>
      <c r="W304" s="2">
        <f t="array" ref="W304:Y304">MMULT($W303:$Y303,$W$4:$Y$6)</f>
        <v>6.6008551408071577E-3</v>
      </c>
      <c r="X304" s="2">
        <v>4.6786555082506412E-2</v>
      </c>
      <c r="Y304" s="2">
        <v>0.94661258977668605</v>
      </c>
      <c r="Z304" s="79">
        <v>0.84197316685852408</v>
      </c>
      <c r="AA304" s="80">
        <f t="shared" si="111"/>
        <v>6.628608810177365</v>
      </c>
      <c r="AB304" s="80">
        <f t="shared" si="120"/>
        <v>46.98327180375415</v>
      </c>
      <c r="AC304" s="80">
        <f t="shared" si="121"/>
        <v>0</v>
      </c>
      <c r="AD304" s="81">
        <f t="shared" si="122"/>
        <v>9.5122907444673008E-5</v>
      </c>
      <c r="AE304" s="81">
        <f t="shared" si="123"/>
        <v>5.2271512548001731E-4</v>
      </c>
      <c r="AF304" s="81">
        <f t="shared" si="124"/>
        <v>0</v>
      </c>
      <c r="AG304" s="25"/>
      <c r="AH304" s="25"/>
      <c r="AV304">
        <v>62924.100870397495</v>
      </c>
      <c r="AW304">
        <v>1.1833616906607369</v>
      </c>
      <c r="AX304">
        <v>76806.593221979158</v>
      </c>
      <c r="AY304">
        <v>1.2905937810111721</v>
      </c>
      <c r="AZ304">
        <v>-13882.492351581663</v>
      </c>
      <c r="BA304">
        <v>-0.10723209035043513</v>
      </c>
      <c r="BE304" s="111">
        <f t="shared" si="125"/>
        <v>55412.068195676198</v>
      </c>
      <c r="BF304" s="111">
        <f t="shared" si="126"/>
        <v>52252.784879138053</v>
      </c>
      <c r="BG304" s="111">
        <f t="shared" si="127"/>
        <v>3159.2833165381508</v>
      </c>
    </row>
    <row r="305" spans="6:59" x14ac:dyDescent="0.3">
      <c r="F305" s="110">
        <f t="shared" si="113"/>
        <v>5.4423076923076925</v>
      </c>
      <c r="G305" s="6">
        <v>284</v>
      </c>
      <c r="H305" s="219">
        <f t="shared" si="112"/>
        <v>1.4486326140741797E-2</v>
      </c>
      <c r="I305" s="2">
        <f t="array" ref="I305:K305">MMULT($I304:$K304,$K$4:$M$6)</f>
        <v>5.2832296848328844E-3</v>
      </c>
      <c r="J305" s="2">
        <v>9.2030964559089122E-3</v>
      </c>
      <c r="K305" s="2">
        <v>0.98551367385925792</v>
      </c>
      <c r="L305" s="79">
        <f t="shared" si="106"/>
        <v>0.84197316685852408</v>
      </c>
      <c r="M305" s="80">
        <f t="shared" si="110"/>
        <v>3.3298031321727586</v>
      </c>
      <c r="N305" s="80">
        <f t="shared" si="114"/>
        <v>5.8003344985261291</v>
      </c>
      <c r="O305" s="80">
        <f t="shared" si="115"/>
        <v>0</v>
      </c>
      <c r="P305" s="81">
        <f t="shared" si="116"/>
        <v>7.6135009419075737E-5</v>
      </c>
      <c r="Q305" s="81">
        <f t="shared" si="117"/>
        <v>1.028200881700269E-4</v>
      </c>
      <c r="R305" s="81">
        <f t="shared" si="118"/>
        <v>0</v>
      </c>
      <c r="U305" s="110">
        <f t="shared" si="119"/>
        <v>5.4423076923076925</v>
      </c>
      <c r="V305" s="6">
        <v>284</v>
      </c>
      <c r="W305" s="2">
        <f t="array" ref="W305:Y305">MMULT($W304:$Y304,$W$4:$Y$6)</f>
        <v>6.4843774655712746E-3</v>
      </c>
      <c r="X305" s="2">
        <v>4.6370369548791791E-2</v>
      </c>
      <c r="Y305" s="2">
        <v>0.94714525298563657</v>
      </c>
      <c r="Z305" s="79">
        <v>0.84197316685852408</v>
      </c>
      <c r="AA305" s="80">
        <f t="shared" si="111"/>
        <v>6.5116413979576295</v>
      </c>
      <c r="AB305" s="80">
        <f t="shared" si="120"/>
        <v>46.565336394386605</v>
      </c>
      <c r="AC305" s="80">
        <f t="shared" si="121"/>
        <v>0</v>
      </c>
      <c r="AD305" s="81">
        <f t="shared" si="122"/>
        <v>9.3444383240689531E-5</v>
      </c>
      <c r="AE305" s="81">
        <f t="shared" si="123"/>
        <v>5.1806536075391227E-4</v>
      </c>
      <c r="AF305" s="81">
        <f t="shared" si="124"/>
        <v>0</v>
      </c>
      <c r="AG305" s="25"/>
      <c r="AH305" s="25"/>
      <c r="AV305">
        <v>50420.200540042773</v>
      </c>
      <c r="AW305">
        <v>1.0898181006858711</v>
      </c>
      <c r="AX305">
        <v>77193.420797103507</v>
      </c>
      <c r="AY305">
        <v>1.1923712744916781</v>
      </c>
      <c r="AZ305">
        <v>-26773.220257060733</v>
      </c>
      <c r="BA305">
        <v>-0.10255317380580697</v>
      </c>
      <c r="BE305" s="111">
        <f t="shared" si="125"/>
        <v>58561.609528544344</v>
      </c>
      <c r="BF305" s="111">
        <f t="shared" si="126"/>
        <v>42043.706652064313</v>
      </c>
      <c r="BG305" s="111">
        <f t="shared" si="127"/>
        <v>16517.902876480035</v>
      </c>
    </row>
    <row r="306" spans="6:59" x14ac:dyDescent="0.3">
      <c r="F306" s="110">
        <f t="shared" si="113"/>
        <v>5.4615384615384617</v>
      </c>
      <c r="G306" s="6">
        <v>285</v>
      </c>
      <c r="H306" s="219">
        <f t="shared" si="112"/>
        <v>1.4232788162056541E-2</v>
      </c>
      <c r="I306" s="2">
        <f t="array" ref="I306:K306">MMULT($I305:$K305,$K$4:$M$6)</f>
        <v>5.1862470428606765E-3</v>
      </c>
      <c r="J306" s="2">
        <v>9.0465411191958649E-3</v>
      </c>
      <c r="K306" s="2">
        <v>0.98576721183794314</v>
      </c>
      <c r="L306" s="79">
        <f t="shared" si="106"/>
        <v>0.84197316685852408</v>
      </c>
      <c r="M306" s="80">
        <f t="shared" si="110"/>
        <v>3.2686789478632017</v>
      </c>
      <c r="N306" s="80">
        <f t="shared" si="114"/>
        <v>5.7016640863647936</v>
      </c>
      <c r="O306" s="80">
        <f t="shared" si="115"/>
        <v>0</v>
      </c>
      <c r="P306" s="81">
        <f t="shared" si="116"/>
        <v>7.473742218541102E-5</v>
      </c>
      <c r="Q306" s="81">
        <f t="shared" si="117"/>
        <v>1.0107099930613821E-4</v>
      </c>
      <c r="R306" s="81">
        <f t="shared" si="118"/>
        <v>0</v>
      </c>
      <c r="U306" s="110">
        <f t="shared" si="119"/>
        <v>5.4615384615384617</v>
      </c>
      <c r="V306" s="6">
        <v>285</v>
      </c>
      <c r="W306" s="2">
        <f t="array" ref="W306:Y306">MMULT($W305:$Y305,$W$4:$Y$6)</f>
        <v>6.3699551374895025E-3</v>
      </c>
      <c r="X306" s="2">
        <v>4.595750250308113E-2</v>
      </c>
      <c r="Y306" s="2">
        <v>0.94767254235942899</v>
      </c>
      <c r="Z306" s="79">
        <v>0.84197316685852408</v>
      </c>
      <c r="AA306" s="80">
        <f t="shared" si="111"/>
        <v>6.3967379747155473</v>
      </c>
      <c r="AB306" s="80">
        <f t="shared" si="120"/>
        <v>46.150733425793817</v>
      </c>
      <c r="AC306" s="80">
        <f t="shared" si="121"/>
        <v>0</v>
      </c>
      <c r="AD306" s="81">
        <f t="shared" si="122"/>
        <v>9.1795478016813427E-5</v>
      </c>
      <c r="AE306" s="81">
        <f t="shared" si="123"/>
        <v>5.1345267129163758E-4</v>
      </c>
      <c r="AF306" s="81">
        <f t="shared" si="124"/>
        <v>0</v>
      </c>
      <c r="AG306" s="25"/>
      <c r="AH306" s="25"/>
      <c r="AV306">
        <v>60261.867341145968</v>
      </c>
      <c r="AW306">
        <v>1.1519566042940834</v>
      </c>
      <c r="AX306">
        <v>79275.877866209921</v>
      </c>
      <c r="AY306">
        <v>1.2594667243156117</v>
      </c>
      <c r="AZ306">
        <v>-19014.010525063954</v>
      </c>
      <c r="BA306">
        <v>-0.10751012002152827</v>
      </c>
      <c r="BE306" s="111">
        <f t="shared" si="125"/>
        <v>54933.79308826237</v>
      </c>
      <c r="BF306" s="111">
        <f t="shared" si="126"/>
        <v>46670.794565351243</v>
      </c>
      <c r="BG306" s="111">
        <f t="shared" si="127"/>
        <v>8262.9985229111262</v>
      </c>
    </row>
    <row r="307" spans="6:59" x14ac:dyDescent="0.3">
      <c r="F307" s="110">
        <f t="shared" si="113"/>
        <v>5.4807692307692308</v>
      </c>
      <c r="G307" s="6">
        <v>286</v>
      </c>
      <c r="H307" s="219">
        <f t="shared" si="112"/>
        <v>1.3983605777271976E-2</v>
      </c>
      <c r="I307" s="2">
        <f t="array" ref="I307:K307">MMULT($I306:$K306,$K$4:$M$6)</f>
        <v>5.091044681778188E-3</v>
      </c>
      <c r="J307" s="2">
        <v>8.8925610954937867E-3</v>
      </c>
      <c r="K307" s="2">
        <v>0.98601639422272769</v>
      </c>
      <c r="L307" s="79">
        <f t="shared" si="106"/>
        <v>0.84197316685852408</v>
      </c>
      <c r="M307" s="80">
        <f t="shared" si="110"/>
        <v>3.2086768016319347</v>
      </c>
      <c r="N307" s="80">
        <f t="shared" si="114"/>
        <v>5.6046167884426259</v>
      </c>
      <c r="O307" s="80">
        <f t="shared" si="115"/>
        <v>0</v>
      </c>
      <c r="P307" s="81">
        <f t="shared" si="116"/>
        <v>7.3365490035926442E-5</v>
      </c>
      <c r="Q307" s="81">
        <f t="shared" si="117"/>
        <v>9.9350682705163617E-5</v>
      </c>
      <c r="R307" s="81">
        <f t="shared" si="118"/>
        <v>0</v>
      </c>
      <c r="U307" s="110">
        <f t="shared" si="119"/>
        <v>5.4807692307692308</v>
      </c>
      <c r="V307" s="6">
        <v>286</v>
      </c>
      <c r="W307" s="2">
        <f t="array" ref="W307:Y307">MMULT($W306:$Y306,$W$4:$Y$6)</f>
        <v>6.2575518882218755E-3</v>
      </c>
      <c r="X307" s="2">
        <v>4.5547934968206409E-2</v>
      </c>
      <c r="Y307" s="2">
        <v>0.94819451314357139</v>
      </c>
      <c r="Z307" s="79">
        <v>0.84197316685852408</v>
      </c>
      <c r="AA307" s="80">
        <f t="shared" si="111"/>
        <v>6.2838621196188615</v>
      </c>
      <c r="AB307" s="80">
        <f t="shared" si="120"/>
        <v>45.739443841017199</v>
      </c>
      <c r="AC307" s="80">
        <f t="shared" si="121"/>
        <v>0</v>
      </c>
      <c r="AD307" s="81">
        <f t="shared" si="122"/>
        <v>9.0175669121074273E-5</v>
      </c>
      <c r="AE307" s="81">
        <f t="shared" si="123"/>
        <v>5.0887684507389087E-4</v>
      </c>
      <c r="AF307" s="81">
        <f t="shared" si="124"/>
        <v>0</v>
      </c>
      <c r="AG307" s="25"/>
      <c r="AH307" s="25"/>
      <c r="AV307">
        <v>47693.138369921413</v>
      </c>
      <c r="AW307">
        <v>1.1190484654128583</v>
      </c>
      <c r="AX307">
        <v>91818.713693909027</v>
      </c>
      <c r="AY307">
        <v>1.2241785125068672</v>
      </c>
      <c r="AZ307">
        <v>-44125.575323987614</v>
      </c>
      <c r="BA307">
        <v>-0.10513004709400886</v>
      </c>
      <c r="BE307" s="111">
        <f t="shared" si="125"/>
        <v>64211.708171364422</v>
      </c>
      <c r="BF307" s="111">
        <f t="shared" si="126"/>
        <v>30599.137556777685</v>
      </c>
      <c r="BG307" s="111">
        <f t="shared" si="127"/>
        <v>33612.57061458673</v>
      </c>
    </row>
    <row r="308" spans="6:59" x14ac:dyDescent="0.3">
      <c r="F308" s="110">
        <f t="shared" si="113"/>
        <v>5.5</v>
      </c>
      <c r="G308" s="6">
        <v>287</v>
      </c>
      <c r="H308" s="219">
        <f t="shared" si="112"/>
        <v>1.37387062287822E-2</v>
      </c>
      <c r="I308" s="2">
        <f t="array" ref="I308:K308">MMULT($I307:$K307,$K$4:$M$6)</f>
        <v>4.9975899215100802E-3</v>
      </c>
      <c r="J308" s="2">
        <v>8.7411163072721194E-3</v>
      </c>
      <c r="K308" s="2">
        <v>0.98626129377121752</v>
      </c>
      <c r="L308" s="79">
        <f t="shared" si="106"/>
        <v>0.84197316685852408</v>
      </c>
      <c r="M308" s="80">
        <f t="shared" si="110"/>
        <v>3.1497760965668959</v>
      </c>
      <c r="N308" s="80">
        <f t="shared" si="114"/>
        <v>5.5091673455347321</v>
      </c>
      <c r="O308" s="80">
        <f t="shared" si="115"/>
        <v>0</v>
      </c>
      <c r="P308" s="81">
        <f t="shared" si="116"/>
        <v>7.2018742028037228E-5</v>
      </c>
      <c r="Q308" s="81">
        <f t="shared" si="117"/>
        <v>9.765869060745556E-5</v>
      </c>
      <c r="R308" s="81">
        <f t="shared" si="118"/>
        <v>0</v>
      </c>
      <c r="U308" s="110">
        <f t="shared" si="119"/>
        <v>5.5</v>
      </c>
      <c r="V308" s="6">
        <v>287</v>
      </c>
      <c r="W308" s="2">
        <f t="array" ref="W308:Y308">MMULT($W307:$Y307,$W$4:$Y$6)</f>
        <v>6.1471320894139793E-3</v>
      </c>
      <c r="X308" s="2">
        <v>4.5141647912693442E-2</v>
      </c>
      <c r="Y308" s="2">
        <v>0.94871121999789221</v>
      </c>
      <c r="Z308" s="79">
        <v>0.84197316685852408</v>
      </c>
      <c r="AA308" s="80">
        <f t="shared" si="111"/>
        <v>6.1729780545117263</v>
      </c>
      <c r="AB308" s="80">
        <f t="shared" si="120"/>
        <v>45.331448528563648</v>
      </c>
      <c r="AC308" s="80">
        <f t="shared" si="121"/>
        <v>0</v>
      </c>
      <c r="AD308" s="81">
        <f t="shared" si="122"/>
        <v>8.8584443124137973E-5</v>
      </c>
      <c r="AE308" s="81">
        <f t="shared" si="123"/>
        <v>5.0433766947464336E-4</v>
      </c>
      <c r="AF308" s="81">
        <f t="shared" si="124"/>
        <v>0</v>
      </c>
      <c r="AG308" s="25"/>
      <c r="AH308" s="25"/>
      <c r="AV308">
        <v>64607.814940510987</v>
      </c>
      <c r="AW308">
        <v>1.0570253160415528</v>
      </c>
      <c r="AX308">
        <v>79920.699116238975</v>
      </c>
      <c r="AY308">
        <v>1.1576721706916477</v>
      </c>
      <c r="AZ308">
        <v>-15312.884175727988</v>
      </c>
      <c r="BA308">
        <v>-0.10064685465009493</v>
      </c>
      <c r="BE308" s="111">
        <f t="shared" si="125"/>
        <v>41094.7166636443</v>
      </c>
      <c r="BF308" s="111">
        <f t="shared" si="126"/>
        <v>35846.517952925802</v>
      </c>
      <c r="BG308" s="111">
        <f t="shared" si="127"/>
        <v>5248.1987107184941</v>
      </c>
    </row>
    <row r="309" spans="6:59" x14ac:dyDescent="0.3">
      <c r="F309" s="110">
        <f t="shared" si="113"/>
        <v>5.5192307692307692</v>
      </c>
      <c r="G309" s="6">
        <v>288</v>
      </c>
      <c r="H309" s="219">
        <f t="shared" si="112"/>
        <v>1.3498017921075977E-2</v>
      </c>
      <c r="I309" s="2">
        <f t="array" ref="I309:K309">MMULT($I308:$K308,$K$4:$M$6)</f>
        <v>4.9058506818792256E-3</v>
      </c>
      <c r="J309" s="2">
        <v>8.5921672391967522E-3</v>
      </c>
      <c r="K309" s="2">
        <v>0.9865019820789237</v>
      </c>
      <c r="L309" s="79">
        <f t="shared" si="106"/>
        <v>0.84197316685852408</v>
      </c>
      <c r="M309" s="80">
        <f t="shared" si="110"/>
        <v>3.0919566138472785</v>
      </c>
      <c r="N309" s="80">
        <f t="shared" si="114"/>
        <v>5.4152908527455947</v>
      </c>
      <c r="O309" s="80">
        <f t="shared" si="115"/>
        <v>0</v>
      </c>
      <c r="P309" s="81">
        <f t="shared" si="116"/>
        <v>7.0696715864108513E-5</v>
      </c>
      <c r="Q309" s="81">
        <f t="shared" si="117"/>
        <v>9.5994581534414227E-5</v>
      </c>
      <c r="R309" s="81">
        <f t="shared" si="118"/>
        <v>0</v>
      </c>
      <c r="U309" s="110">
        <f t="shared" si="119"/>
        <v>5.5192307692307692</v>
      </c>
      <c r="V309" s="6">
        <v>288</v>
      </c>
      <c r="W309" s="2">
        <f t="array" ref="W309:Y309">MMULT($W308:$Y308,$W$4:$Y$6)</f>
        <v>6.0386607414038666E-3</v>
      </c>
      <c r="X309" s="2">
        <v>4.4738622255546721E-2</v>
      </c>
      <c r="Y309" s="2">
        <v>0.94922271700304905</v>
      </c>
      <c r="Z309" s="79">
        <v>0.84197316685852408</v>
      </c>
      <c r="AA309" s="80">
        <f t="shared" si="111"/>
        <v>6.0640506325741308</v>
      </c>
      <c r="AB309" s="80">
        <f t="shared" si="120"/>
        <v>44.926728327210519</v>
      </c>
      <c r="AC309" s="80">
        <f t="shared" si="121"/>
        <v>0</v>
      </c>
      <c r="AD309" s="81">
        <f t="shared" si="122"/>
        <v>8.7021295656565588E-5</v>
      </c>
      <c r="AE309" s="81">
        <f t="shared" si="123"/>
        <v>4.9983493131459695E-4</v>
      </c>
      <c r="AF309" s="81">
        <f t="shared" si="124"/>
        <v>0</v>
      </c>
      <c r="AG309" s="25"/>
      <c r="AH309" s="25"/>
      <c r="AV309">
        <v>51977.904836309637</v>
      </c>
      <c r="AW309">
        <v>1.1815367611936871</v>
      </c>
      <c r="AX309">
        <v>78075.525787912411</v>
      </c>
      <c r="AY309">
        <v>1.290026246503585</v>
      </c>
      <c r="AZ309">
        <v>-26097.620951602774</v>
      </c>
      <c r="BA309">
        <v>-0.10848948530989788</v>
      </c>
      <c r="BE309" s="111">
        <f t="shared" si="125"/>
        <v>66175.771283059075</v>
      </c>
      <c r="BF309" s="111">
        <f t="shared" si="126"/>
        <v>50927.098862446088</v>
      </c>
      <c r="BG309" s="111">
        <f t="shared" si="127"/>
        <v>15248.672420612986</v>
      </c>
    </row>
    <row r="310" spans="6:59" x14ac:dyDescent="0.3">
      <c r="F310" s="110">
        <f t="shared" si="113"/>
        <v>5.5384615384615383</v>
      </c>
      <c r="G310" s="6">
        <v>289</v>
      </c>
      <c r="H310" s="219">
        <f t="shared" si="112"/>
        <v>1.3261470403587029E-2</v>
      </c>
      <c r="I310" s="2">
        <f t="array" ref="I310:K310">MMULT($I309:$K309,$K$4:$M$6)</f>
        <v>4.8157954715945615E-3</v>
      </c>
      <c r="J310" s="2">
        <v>8.4456749319924678E-3</v>
      </c>
      <c r="K310" s="2">
        <v>0.98673852959641262</v>
      </c>
      <c r="L310" s="79">
        <f t="shared" si="106"/>
        <v>0.84197316685852408</v>
      </c>
      <c r="M310" s="80">
        <f t="shared" ref="M310:M334" si="128">c_ffs_IC*I310*L310</f>
        <v>3.0351985058030251</v>
      </c>
      <c r="N310" s="80">
        <f t="shared" si="114"/>
        <v>5.3229627556408268</v>
      </c>
      <c r="O310" s="80">
        <f t="shared" si="115"/>
        <v>0</v>
      </c>
      <c r="P310" s="81">
        <f t="shared" si="116"/>
        <v>6.9398957732762632E-5</v>
      </c>
      <c r="Q310" s="81">
        <f t="shared" si="117"/>
        <v>9.4357920219916724E-5</v>
      </c>
      <c r="R310" s="81">
        <f t="shared" si="118"/>
        <v>0</v>
      </c>
      <c r="U310" s="110">
        <f t="shared" si="119"/>
        <v>5.5384615384615383</v>
      </c>
      <c r="V310" s="6">
        <v>289</v>
      </c>
      <c r="W310" s="2">
        <f t="array" ref="W310:Y310">MMULT($W309:$Y309,$W$4:$Y$6)</f>
        <v>5.9321034621282447E-3</v>
      </c>
      <c r="X310" s="2">
        <v>4.4338838870912216E-2</v>
      </c>
      <c r="Y310" s="2">
        <v>0.94972905766695914</v>
      </c>
      <c r="Z310" s="79">
        <v>0.84197316685852408</v>
      </c>
      <c r="AA310" s="80">
        <f t="shared" ref="AA310:AA334" si="129">c_ffs_CC*W310*Z310</f>
        <v>5.9570453271814499</v>
      </c>
      <c r="AB310" s="80">
        <f t="shared" si="120"/>
        <v>44.525264030688064</v>
      </c>
      <c r="AC310" s="80">
        <f t="shared" si="121"/>
        <v>0</v>
      </c>
      <c r="AD310" s="81">
        <f t="shared" si="122"/>
        <v>8.5485731248943747E-5</v>
      </c>
      <c r="AE310" s="81">
        <f t="shared" si="123"/>
        <v>4.9536841691327934E-4</v>
      </c>
      <c r="AF310" s="81">
        <f t="shared" si="124"/>
        <v>0</v>
      </c>
      <c r="AG310" s="25"/>
      <c r="AH310" s="25"/>
      <c r="AV310">
        <v>57198.837390854045</v>
      </c>
      <c r="AW310">
        <v>1.2078923887748902</v>
      </c>
      <c r="AX310">
        <v>79593.20445892337</v>
      </c>
      <c r="AY310">
        <v>1.3172857747877937</v>
      </c>
      <c r="AZ310">
        <v>-22394.367068069325</v>
      </c>
      <c r="BA310">
        <v>-0.10939338601290349</v>
      </c>
      <c r="BE310" s="111">
        <f t="shared" si="125"/>
        <v>63590.401486634983</v>
      </c>
      <c r="BF310" s="111">
        <f t="shared" si="126"/>
        <v>52135.373019855993</v>
      </c>
      <c r="BG310" s="111">
        <f t="shared" si="127"/>
        <v>11455.028466778975</v>
      </c>
    </row>
    <row r="311" spans="6:59" x14ac:dyDescent="0.3">
      <c r="F311" s="110">
        <f t="shared" si="113"/>
        <v>5.5576923076923075</v>
      </c>
      <c r="G311" s="6">
        <v>290</v>
      </c>
      <c r="H311" s="219">
        <f t="shared" si="112"/>
        <v>1.3028994353758323E-2</v>
      </c>
      <c r="I311" s="2">
        <f t="array" ref="I311:K311">MMULT($I310:$K310,$K$4:$M$6)</f>
        <v>4.7273933774410852E-3</v>
      </c>
      <c r="J311" s="2">
        <v>8.3016009763172381E-3</v>
      </c>
      <c r="K311" s="2">
        <v>0.9869710056462413</v>
      </c>
      <c r="L311" s="79">
        <f t="shared" si="106"/>
        <v>0.84197316685852408</v>
      </c>
      <c r="M311" s="80">
        <f t="shared" si="128"/>
        <v>2.9794822891017279</v>
      </c>
      <c r="N311" s="80">
        <f t="shared" si="114"/>
        <v>5.2321588463863922</v>
      </c>
      <c r="O311" s="80">
        <f t="shared" si="115"/>
        <v>0</v>
      </c>
      <c r="P311" s="81">
        <f t="shared" si="116"/>
        <v>6.8125022153099534E-5</v>
      </c>
      <c r="Q311" s="81">
        <f t="shared" si="117"/>
        <v>9.2748277541878667E-5</v>
      </c>
      <c r="R311" s="81">
        <f t="shared" si="118"/>
        <v>0</v>
      </c>
      <c r="U311" s="110">
        <f t="shared" si="119"/>
        <v>5.5576923076923075</v>
      </c>
      <c r="V311" s="6">
        <v>290</v>
      </c>
      <c r="W311" s="2">
        <f t="array" ref="W311:Y311">MMULT($W310:$Y310,$W$4:$Y$6)</f>
        <v>5.8274264762244246E-3</v>
      </c>
      <c r="X311" s="2">
        <v>4.3942278592620586E-2</v>
      </c>
      <c r="Y311" s="2">
        <v>0.95023029493115463</v>
      </c>
      <c r="Z311" s="79">
        <v>0.84197316685852408</v>
      </c>
      <c r="AA311" s="80">
        <f t="shared" si="129"/>
        <v>5.851928220960569</v>
      </c>
      <c r="AB311" s="80">
        <f t="shared" si="120"/>
        <v>44.127036392241678</v>
      </c>
      <c r="AC311" s="80">
        <f t="shared" si="121"/>
        <v>0</v>
      </c>
      <c r="AD311" s="81">
        <f t="shared" si="122"/>
        <v>8.3977263174836171E-5</v>
      </c>
      <c r="AE311" s="81">
        <f t="shared" si="123"/>
        <v>4.9093791213980216E-4</v>
      </c>
      <c r="AF311" s="81">
        <f t="shared" si="124"/>
        <v>0</v>
      </c>
      <c r="AG311" s="25"/>
      <c r="AH311" s="25"/>
      <c r="AV311">
        <v>49497.066755543783</v>
      </c>
      <c r="AW311">
        <v>1.1674122340371236</v>
      </c>
      <c r="AX311">
        <v>85642.703600133944</v>
      </c>
      <c r="AY311">
        <v>1.2698182936002067</v>
      </c>
      <c r="AZ311">
        <v>-36145.636844590161</v>
      </c>
      <c r="BA311">
        <v>-0.10240605956308313</v>
      </c>
      <c r="BE311" s="111">
        <f t="shared" si="125"/>
        <v>67244.156648168573</v>
      </c>
      <c r="BF311" s="111">
        <f t="shared" si="126"/>
        <v>41339.125759886723</v>
      </c>
      <c r="BG311" s="111">
        <f t="shared" si="127"/>
        <v>25905.03088828185</v>
      </c>
    </row>
    <row r="312" spans="6:59" x14ac:dyDescent="0.3">
      <c r="F312" s="110">
        <f t="shared" si="113"/>
        <v>5.5769230769230766</v>
      </c>
      <c r="G312" s="6">
        <v>291</v>
      </c>
      <c r="H312" s="219">
        <f t="shared" si="112"/>
        <v>1.2800521560318842E-2</v>
      </c>
      <c r="I312" s="2">
        <f t="array" ref="I312:K312">MMULT($I311:$K311,$K$4:$M$6)</f>
        <v>4.6406140536682898E-3</v>
      </c>
      <c r="J312" s="2">
        <v>8.1599075066505523E-3</v>
      </c>
      <c r="K312" s="2">
        <v>0.98719947843968081</v>
      </c>
      <c r="L312" s="79">
        <f t="shared" si="106"/>
        <v>0.84197316685852408</v>
      </c>
      <c r="M312" s="80">
        <f t="shared" si="128"/>
        <v>2.9247888380605906</v>
      </c>
      <c r="N312" s="80">
        <f t="shared" si="114"/>
        <v>5.1428552598966677</v>
      </c>
      <c r="O312" s="80">
        <f t="shared" si="115"/>
        <v>0</v>
      </c>
      <c r="P312" s="81">
        <f t="shared" si="116"/>
        <v>6.6874471821776619E-5</v>
      </c>
      <c r="Q312" s="81">
        <f t="shared" si="117"/>
        <v>9.1165230453972568E-5</v>
      </c>
      <c r="R312" s="81">
        <f t="shared" si="118"/>
        <v>0</v>
      </c>
      <c r="U312" s="110">
        <f t="shared" si="119"/>
        <v>5.5769230769230766</v>
      </c>
      <c r="V312" s="6">
        <v>291</v>
      </c>
      <c r="W312" s="2">
        <f t="array" ref="W312:Y312">MMULT($W311:$Y311,$W$4:$Y$6)</f>
        <v>5.7245966043245767E-3</v>
      </c>
      <c r="X312" s="2">
        <v>4.3548922218613388E-2</v>
      </c>
      <c r="Y312" s="2">
        <v>0.95072648117706171</v>
      </c>
      <c r="Z312" s="79">
        <v>0.84197316685852408</v>
      </c>
      <c r="AA312" s="80">
        <f t="shared" si="129"/>
        <v>5.7486659950391266</v>
      </c>
      <c r="AB312" s="80">
        <f t="shared" si="120"/>
        <v>43.732026129076793</v>
      </c>
      <c r="AC312" s="80">
        <f t="shared" si="121"/>
        <v>0</v>
      </c>
      <c r="AD312" s="81">
        <f t="shared" si="122"/>
        <v>8.2495413296506504E-5</v>
      </c>
      <c r="AE312" s="81">
        <f t="shared" si="123"/>
        <v>4.8654320246231154E-4</v>
      </c>
      <c r="AF312" s="81">
        <f t="shared" si="124"/>
        <v>0</v>
      </c>
      <c r="AG312" s="25"/>
      <c r="AH312" s="25"/>
      <c r="AV312">
        <v>51626.591542995244</v>
      </c>
      <c r="AW312">
        <v>1.1451665474579107</v>
      </c>
      <c r="AX312">
        <v>81648.022757094644</v>
      </c>
      <c r="AY312">
        <v>1.248213734219171</v>
      </c>
      <c r="AZ312">
        <v>-30021.431214099401</v>
      </c>
      <c r="BA312">
        <v>-0.10304718676126035</v>
      </c>
      <c r="BE312" s="111">
        <f t="shared" si="125"/>
        <v>62890.06320279582</v>
      </c>
      <c r="BF312" s="111">
        <f t="shared" si="126"/>
        <v>43173.350664822457</v>
      </c>
      <c r="BG312" s="111">
        <f t="shared" si="127"/>
        <v>19716.712537973366</v>
      </c>
    </row>
    <row r="313" spans="6:59" x14ac:dyDescent="0.3">
      <c r="F313" s="110">
        <f t="shared" si="113"/>
        <v>5.5961538461538458</v>
      </c>
      <c r="G313" s="6">
        <v>292</v>
      </c>
      <c r="H313" s="219">
        <f t="shared" si="112"/>
        <v>1.2575984906771306E-2</v>
      </c>
      <c r="I313" s="2">
        <f t="array" ref="I313:K313">MMULT($I312:$K312,$K$4:$M$6)</f>
        <v>4.5554277115733887E-3</v>
      </c>
      <c r="J313" s="2">
        <v>8.0205571951979162E-3</v>
      </c>
      <c r="K313" s="2">
        <v>0.9874240150932283</v>
      </c>
      <c r="L313" s="79">
        <f t="shared" si="106"/>
        <v>0.84197316685852408</v>
      </c>
      <c r="M313" s="80">
        <f t="shared" si="128"/>
        <v>2.8710993780811664</v>
      </c>
      <c r="N313" s="80">
        <f t="shared" si="114"/>
        <v>5.0550284699926973</v>
      </c>
      <c r="O313" s="80">
        <f t="shared" si="115"/>
        <v>0</v>
      </c>
      <c r="P313" s="81">
        <f t="shared" si="116"/>
        <v>6.564687746289591E-5</v>
      </c>
      <c r="Q313" s="81">
        <f t="shared" si="117"/>
        <v>8.9608361917526723E-5</v>
      </c>
      <c r="R313" s="81">
        <f t="shared" si="118"/>
        <v>0</v>
      </c>
      <c r="U313" s="110">
        <f t="shared" si="119"/>
        <v>5.5961538461538458</v>
      </c>
      <c r="V313" s="6">
        <v>292</v>
      </c>
      <c r="W313" s="2">
        <f t="array" ref="W313:Y313">MMULT($W312:$Y312,$W$4:$Y$6)</f>
        <v>5.6235812525388959E-3</v>
      </c>
      <c r="X313" s="2">
        <v>4.3158750515254647E-2</v>
      </c>
      <c r="Y313" s="2">
        <v>0.9512176682322061</v>
      </c>
      <c r="Z313" s="79">
        <v>0.84197316685852408</v>
      </c>
      <c r="AA313" s="80">
        <f t="shared" si="129"/>
        <v>5.6472259184844624</v>
      </c>
      <c r="AB313" s="80">
        <f t="shared" si="120"/>
        <v>43.340213926688513</v>
      </c>
      <c r="AC313" s="80">
        <f t="shared" si="121"/>
        <v>0</v>
      </c>
      <c r="AD313" s="81">
        <f t="shared" si="122"/>
        <v>8.1039711913363378E-5</v>
      </c>
      <c r="AE313" s="81">
        <f t="shared" si="123"/>
        <v>4.8218407299615912E-4</v>
      </c>
      <c r="AF313" s="81">
        <f t="shared" si="124"/>
        <v>0</v>
      </c>
      <c r="AG313" s="25"/>
      <c r="AH313" s="25"/>
      <c r="AV313">
        <v>52818.599281181901</v>
      </c>
      <c r="AW313">
        <v>1.0983290659441627</v>
      </c>
      <c r="AX313">
        <v>99961.84477794994</v>
      </c>
      <c r="AY313">
        <v>1.2026388169465165</v>
      </c>
      <c r="AZ313">
        <v>-47143.245496768039</v>
      </c>
      <c r="BA313">
        <v>-0.10430975100235385</v>
      </c>
      <c r="BE313" s="111">
        <f t="shared" si="125"/>
        <v>57014.307313234371</v>
      </c>
      <c r="BF313" s="111">
        <f t="shared" si="126"/>
        <v>20302.03691670172</v>
      </c>
      <c r="BG313" s="111">
        <f t="shared" si="127"/>
        <v>36712.270396532651</v>
      </c>
    </row>
    <row r="314" spans="6:59" x14ac:dyDescent="0.3">
      <c r="F314" s="110">
        <f t="shared" si="113"/>
        <v>5.615384615384615</v>
      </c>
      <c r="G314" s="6">
        <v>293</v>
      </c>
      <c r="H314" s="219">
        <f t="shared" si="112"/>
        <v>1.2355318355089292E-2</v>
      </c>
      <c r="I314" s="2">
        <f t="array" ref="I314:K314">MMULT($I313:$K313,$K$4:$M$6)</f>
        <v>4.4718051092757618E-3</v>
      </c>
      <c r="J314" s="2">
        <v>7.8835132458135292E-3</v>
      </c>
      <c r="K314" s="2">
        <v>0.98764468164491037</v>
      </c>
      <c r="L314" s="79">
        <f t="shared" si="106"/>
        <v>0.84197316685852408</v>
      </c>
      <c r="M314" s="80">
        <f t="shared" si="128"/>
        <v>2.818395479204606</v>
      </c>
      <c r="N314" s="80">
        <f t="shared" si="114"/>
        <v>4.9686552855719084</v>
      </c>
      <c r="O314" s="80">
        <f t="shared" si="115"/>
        <v>0</v>
      </c>
      <c r="P314" s="81">
        <f t="shared" si="116"/>
        <v>6.4441817680646677E-5</v>
      </c>
      <c r="Q314" s="81">
        <f t="shared" si="117"/>
        <v>8.8077260833627487E-5</v>
      </c>
      <c r="R314" s="81">
        <f t="shared" si="118"/>
        <v>0</v>
      </c>
      <c r="U314" s="110">
        <f t="shared" si="119"/>
        <v>5.615384615384615</v>
      </c>
      <c r="V314" s="6">
        <v>293</v>
      </c>
      <c r="W314" s="2">
        <f t="array" ref="W314:Y314">MMULT($W313:$Y313,$W$4:$Y$6)</f>
        <v>5.5243484021243469E-3</v>
      </c>
      <c r="X314" s="2">
        <v>4.2771744221530156E-2</v>
      </c>
      <c r="Y314" s="2">
        <v>0.95170390737634514</v>
      </c>
      <c r="Z314" s="79">
        <v>0.84197316685852408</v>
      </c>
      <c r="AA314" s="80">
        <f t="shared" si="129"/>
        <v>5.5475758379289211</v>
      </c>
      <c r="AB314" s="80">
        <f t="shared" si="120"/>
        <v>42.951580443078605</v>
      </c>
      <c r="AC314" s="80">
        <f t="shared" si="121"/>
        <v>0</v>
      </c>
      <c r="AD314" s="81">
        <f t="shared" si="122"/>
        <v>7.9609697613079855E-5</v>
      </c>
      <c r="AE314" s="81">
        <f t="shared" si="123"/>
        <v>4.7786030855081769E-4</v>
      </c>
      <c r="AF314" s="81">
        <f t="shared" si="124"/>
        <v>0</v>
      </c>
      <c r="AG314" s="25"/>
      <c r="AH314" s="25"/>
      <c r="AV314">
        <v>63019.849699714789</v>
      </c>
      <c r="AW314">
        <v>1.1042213842751099</v>
      </c>
      <c r="AX314">
        <v>80260.425018015929</v>
      </c>
      <c r="AY314">
        <v>1.2119338377744526</v>
      </c>
      <c r="AZ314">
        <v>-17240.57531830114</v>
      </c>
      <c r="BA314">
        <v>-0.10771245349934278</v>
      </c>
      <c r="BE314" s="111">
        <f t="shared" si="125"/>
        <v>47402.2887277962</v>
      </c>
      <c r="BF314" s="111">
        <f t="shared" si="126"/>
        <v>40932.958759429341</v>
      </c>
      <c r="BG314" s="111">
        <f t="shared" si="127"/>
        <v>6469.3299683668629</v>
      </c>
    </row>
    <row r="315" spans="6:59" x14ac:dyDescent="0.3">
      <c r="F315" s="110">
        <f t="shared" si="113"/>
        <v>5.634615384615385</v>
      </c>
      <c r="G315" s="6">
        <v>294</v>
      </c>
      <c r="H315" s="219">
        <f t="shared" si="112"/>
        <v>1.2138456929622177E-2</v>
      </c>
      <c r="I315" s="2">
        <f t="array" ref="I315:K315">MMULT($I314:$K314,$K$4:$M$6)</f>
        <v>4.3897175416791048E-3</v>
      </c>
      <c r="J315" s="2">
        <v>7.748739387943071E-3</v>
      </c>
      <c r="K315" s="2">
        <v>0.98786154307037743</v>
      </c>
      <c r="L315" s="79">
        <f t="shared" si="106"/>
        <v>0.84197316685852408</v>
      </c>
      <c r="M315" s="80">
        <f t="shared" si="128"/>
        <v>2.7666590497852144</v>
      </c>
      <c r="N315" s="80">
        <f t="shared" si="114"/>
        <v>4.8837128467904964</v>
      </c>
      <c r="O315" s="80">
        <f t="shared" si="115"/>
        <v>0</v>
      </c>
      <c r="P315" s="81">
        <f t="shared" si="116"/>
        <v>6.3258878814652977E-5</v>
      </c>
      <c r="Q315" s="81">
        <f t="shared" si="117"/>
        <v>8.6571521975445921E-5</v>
      </c>
      <c r="R315" s="81">
        <f t="shared" si="118"/>
        <v>0</v>
      </c>
      <c r="U315" s="110">
        <f t="shared" si="119"/>
        <v>5.634615384615385</v>
      </c>
      <c r="V315" s="6">
        <v>294</v>
      </c>
      <c r="W315" s="2">
        <f t="array" ref="W315:Y315">MMULT($W314:$Y314,$W$4:$Y$6)</f>
        <v>5.4268665993357128E-3</v>
      </c>
      <c r="X315" s="2">
        <v>4.2387884053136878E-2</v>
      </c>
      <c r="Y315" s="2">
        <v>0.95218524934752702</v>
      </c>
      <c r="Z315" s="79">
        <v>0.84197316685852408</v>
      </c>
      <c r="AA315" s="80">
        <f t="shared" si="129"/>
        <v>5.4496841673782326</v>
      </c>
      <c r="AB315" s="80">
        <f t="shared" si="120"/>
        <v>42.56610631286209</v>
      </c>
      <c r="AC315" s="80">
        <f t="shared" si="121"/>
        <v>0</v>
      </c>
      <c r="AD315" s="81">
        <f t="shared" si="122"/>
        <v>7.8204917125340026E-5</v>
      </c>
      <c r="AE315" s="81">
        <f t="shared" si="123"/>
        <v>4.7357169367556908E-4</v>
      </c>
      <c r="AF315" s="81">
        <f t="shared" si="124"/>
        <v>0</v>
      </c>
      <c r="AG315" s="25"/>
      <c r="AH315" s="25"/>
      <c r="AV315">
        <v>70288.999473845033</v>
      </c>
      <c r="AW315">
        <v>1.1596045830278858</v>
      </c>
      <c r="AX315">
        <v>76983.205517603288</v>
      </c>
      <c r="AY315">
        <v>1.2693763128226534</v>
      </c>
      <c r="AZ315">
        <v>-6694.206043758255</v>
      </c>
      <c r="BA315">
        <v>-0.10977172979476757</v>
      </c>
      <c r="BE315" s="111">
        <f t="shared" si="125"/>
        <v>45671.458828943549</v>
      </c>
      <c r="BF315" s="111">
        <f t="shared" si="126"/>
        <v>49954.425764662054</v>
      </c>
      <c r="BG315" s="111">
        <f t="shared" si="127"/>
        <v>-4282.9669357185012</v>
      </c>
    </row>
    <row r="316" spans="6:59" x14ac:dyDescent="0.3">
      <c r="F316" s="110">
        <f t="shared" si="113"/>
        <v>5.6538461538461542</v>
      </c>
      <c r="G316" s="6">
        <v>295</v>
      </c>
      <c r="H316" s="219">
        <f t="shared" si="112"/>
        <v>1.1925336701206275E-2</v>
      </c>
      <c r="I316" s="2">
        <f t="array" ref="I316:K316">MMULT($I315:$K315,$K$4:$M$6)</f>
        <v>4.3091368306178452E-3</v>
      </c>
      <c r="J316" s="2">
        <v>7.6161998705884292E-3</v>
      </c>
      <c r="K316" s="2">
        <v>0.98807466329879334</v>
      </c>
      <c r="L316" s="79">
        <f t="shared" si="106"/>
        <v>0.84197316685852408</v>
      </c>
      <c r="M316" s="80">
        <f t="shared" si="128"/>
        <v>2.7158723302801402</v>
      </c>
      <c r="N316" s="80">
        <f t="shared" si="114"/>
        <v>4.8001786212596391</v>
      </c>
      <c r="O316" s="80">
        <f t="shared" si="115"/>
        <v>0</v>
      </c>
      <c r="P316" s="81">
        <f t="shared" si="116"/>
        <v>6.2097654797976717E-5</v>
      </c>
      <c r="Q316" s="81">
        <f t="shared" si="117"/>
        <v>8.5090745920809725E-5</v>
      </c>
      <c r="R316" s="81">
        <f t="shared" si="118"/>
        <v>0</v>
      </c>
      <c r="U316" s="110">
        <f t="shared" si="119"/>
        <v>5.6538461538461542</v>
      </c>
      <c r="V316" s="6">
        <v>295</v>
      </c>
      <c r="W316" s="2">
        <f t="array" ref="W316:Y316">MMULT($W315:$Y315,$W$4:$Y$6)</f>
        <v>5.331104945455729E-3</v>
      </c>
      <c r="X316" s="2">
        <v>4.2007150706464741E-2</v>
      </c>
      <c r="Y316" s="2">
        <v>0.95266174434807915</v>
      </c>
      <c r="Z316" s="79">
        <v>0.84197316685852408</v>
      </c>
      <c r="AA316" s="80">
        <f t="shared" si="129"/>
        <v>5.3535198781997257</v>
      </c>
      <c r="AB316" s="80">
        <f t="shared" si="120"/>
        <v>42.183772151265771</v>
      </c>
      <c r="AC316" s="80">
        <f t="shared" si="121"/>
        <v>0</v>
      </c>
      <c r="AD316" s="81">
        <f t="shared" si="122"/>
        <v>7.6824925178166237E-5</v>
      </c>
      <c r="AE316" s="81">
        <f t="shared" si="123"/>
        <v>4.6931801270399094E-4</v>
      </c>
      <c r="AF316" s="81">
        <f t="shared" si="124"/>
        <v>0</v>
      </c>
      <c r="AG316" s="25"/>
      <c r="AH316" s="25"/>
      <c r="AV316">
        <v>50088.291998454632</v>
      </c>
      <c r="AW316">
        <v>1.1427560693121301</v>
      </c>
      <c r="AX316">
        <v>78042.096877705539</v>
      </c>
      <c r="AY316">
        <v>1.2483383113831479</v>
      </c>
      <c r="AZ316">
        <v>-27953.804879250907</v>
      </c>
      <c r="BA316">
        <v>-0.10558224207101774</v>
      </c>
      <c r="BE316" s="111">
        <f t="shared" si="125"/>
        <v>64187.314932758381</v>
      </c>
      <c r="BF316" s="111">
        <f t="shared" si="126"/>
        <v>46791.734260609242</v>
      </c>
      <c r="BG316" s="111">
        <f t="shared" si="127"/>
        <v>17395.580672149132</v>
      </c>
    </row>
    <row r="317" spans="6:59" x14ac:dyDescent="0.3">
      <c r="F317" s="110">
        <f t="shared" si="113"/>
        <v>5.6730769230769234</v>
      </c>
      <c r="G317" s="6">
        <v>296</v>
      </c>
      <c r="H317" s="219">
        <f t="shared" si="112"/>
        <v>1.1715894771480551E-2</v>
      </c>
      <c r="I317" s="2">
        <f t="array" ref="I317:K317">MMULT($I316:$K316,$K$4:$M$6)</f>
        <v>4.2300353151844333E-3</v>
      </c>
      <c r="J317" s="2">
        <v>7.4858594562961164E-3</v>
      </c>
      <c r="K317" s="2">
        <v>0.98828410522851906</v>
      </c>
      <c r="L317" s="79">
        <f t="shared" si="106"/>
        <v>0.84197316685852408</v>
      </c>
      <c r="M317" s="80">
        <f t="shared" si="128"/>
        <v>2.6660178871530626</v>
      </c>
      <c r="N317" s="80">
        <f t="shared" si="114"/>
        <v>4.7180304002566436</v>
      </c>
      <c r="O317" s="80">
        <f t="shared" si="115"/>
        <v>0</v>
      </c>
      <c r="P317" s="81">
        <f t="shared" si="116"/>
        <v>6.0957747017727244E-5</v>
      </c>
      <c r="Q317" s="81">
        <f t="shared" si="117"/>
        <v>8.3634538985039887E-5</v>
      </c>
      <c r="R317" s="81">
        <f t="shared" si="118"/>
        <v>0</v>
      </c>
      <c r="U317" s="110">
        <f t="shared" si="119"/>
        <v>5.6730769230769234</v>
      </c>
      <c r="V317" s="6">
        <v>296</v>
      </c>
      <c r="W317" s="2">
        <f t="array" ref="W317:Y317">MMULT($W316:$Y316,$W$4:$Y$6)</f>
        <v>5.2370330870011488E-3</v>
      </c>
      <c r="X317" s="2">
        <v>4.1629524862473025E-2</v>
      </c>
      <c r="Y317" s="2">
        <v>0.95313344205052541</v>
      </c>
      <c r="Z317" s="79">
        <v>0.84197316685852408</v>
      </c>
      <c r="AA317" s="80">
        <f t="shared" si="129"/>
        <v>5.259052489287213</v>
      </c>
      <c r="AB317" s="80">
        <f t="shared" si="120"/>
        <v>41.804558558020929</v>
      </c>
      <c r="AC317" s="80">
        <f t="shared" si="121"/>
        <v>0</v>
      </c>
      <c r="AD317" s="81">
        <f t="shared" si="122"/>
        <v>7.546928435678182E-5</v>
      </c>
      <c r="AE317" s="81">
        <f t="shared" si="123"/>
        <v>4.6509904979726398E-4</v>
      </c>
      <c r="AF317" s="81">
        <f t="shared" si="124"/>
        <v>0</v>
      </c>
      <c r="AG317" s="25"/>
      <c r="AH317" s="25"/>
      <c r="AV317">
        <v>48053.239540578361</v>
      </c>
      <c r="AW317">
        <v>1.1456465558172191</v>
      </c>
      <c r="AX317">
        <v>87717.087866261703</v>
      </c>
      <c r="AY317">
        <v>1.2478953152375727</v>
      </c>
      <c r="AZ317">
        <v>-39663.848325683342</v>
      </c>
      <c r="BA317">
        <v>-0.10224875942035361</v>
      </c>
      <c r="BE317" s="111">
        <f t="shared" si="125"/>
        <v>66511.416041143544</v>
      </c>
      <c r="BF317" s="111">
        <f t="shared" si="126"/>
        <v>37072.443657495562</v>
      </c>
      <c r="BG317" s="111">
        <f t="shared" si="127"/>
        <v>29438.972383647982</v>
      </c>
    </row>
    <row r="318" spans="6:59" x14ac:dyDescent="0.3">
      <c r="F318" s="110">
        <f t="shared" si="113"/>
        <v>5.6923076923076925</v>
      </c>
      <c r="G318" s="6">
        <v>297</v>
      </c>
      <c r="H318" s="219">
        <f t="shared" si="112"/>
        <v>1.1510069257405237E-2</v>
      </c>
      <c r="I318" s="2">
        <f t="array" ref="I318:K318">MMULT($I317:$K317,$K$4:$M$6)</f>
        <v>4.1523858422341945E-3</v>
      </c>
      <c r="J318" s="2">
        <v>7.3576834151710437E-3</v>
      </c>
      <c r="K318" s="2">
        <v>0.98848993074259439</v>
      </c>
      <c r="L318" s="79">
        <f t="shared" si="106"/>
        <v>0.84197316685852408</v>
      </c>
      <c r="M318" s="80">
        <f t="shared" si="128"/>
        <v>2.6170786068897915</v>
      </c>
      <c r="N318" s="80">
        <f t="shared" si="114"/>
        <v>4.6372462949520727</v>
      </c>
      <c r="O318" s="80">
        <f t="shared" si="115"/>
        <v>0</v>
      </c>
      <c r="P318" s="81">
        <f t="shared" si="116"/>
        <v>5.9838764178229571E-5</v>
      </c>
      <c r="Q318" s="81">
        <f t="shared" si="117"/>
        <v>8.2202513154070435E-5</v>
      </c>
      <c r="R318" s="81">
        <f t="shared" si="118"/>
        <v>0</v>
      </c>
      <c r="U318" s="110">
        <f t="shared" si="119"/>
        <v>5.6923076923076925</v>
      </c>
      <c r="V318" s="6">
        <v>297</v>
      </c>
      <c r="W318" s="2">
        <f t="array" ref="W318:Y318">MMULT($W317:$Y317,$W$4:$Y$6)</f>
        <v>5.144621206101623E-3</v>
      </c>
      <c r="X318" s="2">
        <v>4.1254987190463638E-2</v>
      </c>
      <c r="Y318" s="2">
        <v>0.95360039160343435</v>
      </c>
      <c r="Z318" s="79">
        <v>0.84197316685852408</v>
      </c>
      <c r="AA318" s="80">
        <f t="shared" si="129"/>
        <v>5.1662520573994204</v>
      </c>
      <c r="AB318" s="80">
        <f t="shared" si="120"/>
        <v>41.428446121152462</v>
      </c>
      <c r="AC318" s="80">
        <f t="shared" si="121"/>
        <v>0</v>
      </c>
      <c r="AD318" s="81">
        <f t="shared" si="122"/>
        <v>7.413756496496393E-5</v>
      </c>
      <c r="AE318" s="81">
        <f t="shared" si="123"/>
        <v>4.6091458898632942E-4</v>
      </c>
      <c r="AF318" s="81">
        <f t="shared" si="124"/>
        <v>0</v>
      </c>
      <c r="AG318" s="25"/>
      <c r="AH318" s="25"/>
      <c r="AV318">
        <v>49734.031669094256</v>
      </c>
      <c r="AW318">
        <v>1.0838878776097092</v>
      </c>
      <c r="AX318">
        <v>88288.234469354502</v>
      </c>
      <c r="AY318">
        <v>1.1843351904688089</v>
      </c>
      <c r="AZ318">
        <v>-38554.202800260246</v>
      </c>
      <c r="BA318">
        <v>-0.10044731285909969</v>
      </c>
      <c r="BE318" s="111">
        <f t="shared" si="125"/>
        <v>58654.756091876654</v>
      </c>
      <c r="BF318" s="111">
        <f t="shared" si="126"/>
        <v>30145.284577526385</v>
      </c>
      <c r="BG318" s="111">
        <f t="shared" si="127"/>
        <v>28509.471514350276</v>
      </c>
    </row>
    <row r="319" spans="6:59" x14ac:dyDescent="0.3">
      <c r="F319" s="110">
        <f t="shared" si="113"/>
        <v>5.7115384615384617</v>
      </c>
      <c r="G319" s="6">
        <v>298</v>
      </c>
      <c r="H319" s="219">
        <f t="shared" si="112"/>
        <v>1.1307799275981713E-2</v>
      </c>
      <c r="I319" s="2">
        <f t="array" ref="I319:K319">MMULT($I318:$K318,$K$4:$M$6)</f>
        <v>4.0761617570644797E-3</v>
      </c>
      <c r="J319" s="2">
        <v>7.2316375189172347E-3</v>
      </c>
      <c r="K319" s="2">
        <v>0.98869220072401787</v>
      </c>
      <c r="L319" s="79">
        <f t="shared" si="106"/>
        <v>0.84197316685852408</v>
      </c>
      <c r="M319" s="80">
        <f t="shared" si="128"/>
        <v>2.5690376901237153</v>
      </c>
      <c r="N319" s="80">
        <f t="shared" si="114"/>
        <v>4.5578047326538531</v>
      </c>
      <c r="O319" s="80">
        <f t="shared" si="115"/>
        <v>0</v>
      </c>
      <c r="P319" s="81">
        <f t="shared" si="116"/>
        <v>5.8740322166704532E-5</v>
      </c>
      <c r="Q319" s="81">
        <f t="shared" si="117"/>
        <v>8.0794286017869368E-5</v>
      </c>
      <c r="R319" s="81">
        <f t="shared" si="118"/>
        <v>0</v>
      </c>
      <c r="U319" s="110">
        <f t="shared" si="119"/>
        <v>5.7115384615384617</v>
      </c>
      <c r="V319" s="6">
        <v>298</v>
      </c>
      <c r="W319" s="2">
        <f t="array" ref="W319:Y319">MMULT($W318:$Y318,$W$4:$Y$6)</f>
        <v>5.0538400110483614E-3</v>
      </c>
      <c r="X319" s="2">
        <v>4.0883518351753328E-2</v>
      </c>
      <c r="Y319" s="2">
        <v>0.95406264163719789</v>
      </c>
      <c r="Z319" s="79">
        <v>0.84197316685852408</v>
      </c>
      <c r="AA319" s="80">
        <f t="shared" si="129"/>
        <v>5.0750891676689092</v>
      </c>
      <c r="AB319" s="80">
        <f t="shared" si="120"/>
        <v>41.055415420666527</v>
      </c>
      <c r="AC319" s="80">
        <f t="shared" si="121"/>
        <v>0</v>
      </c>
      <c r="AD319" s="81">
        <f t="shared" si="122"/>
        <v>7.282934488884325E-5</v>
      </c>
      <c r="AE319" s="81">
        <f t="shared" si="123"/>
        <v>4.5676441421291518E-4</v>
      </c>
      <c r="AF319" s="81">
        <f t="shared" si="124"/>
        <v>0</v>
      </c>
      <c r="AG319" s="25"/>
      <c r="AH319" s="25"/>
      <c r="AV319">
        <v>49411.784968710897</v>
      </c>
      <c r="AW319">
        <v>1.1034782891584731</v>
      </c>
      <c r="AX319">
        <v>79970.619804376882</v>
      </c>
      <c r="AY319">
        <v>1.2080375357139317</v>
      </c>
      <c r="AZ319">
        <v>-30558.834835665984</v>
      </c>
      <c r="BA319">
        <v>-0.10455924655545856</v>
      </c>
      <c r="BE319" s="111">
        <f t="shared" si="125"/>
        <v>60936.043947136408</v>
      </c>
      <c r="BF319" s="111">
        <f t="shared" si="126"/>
        <v>40833.13376701629</v>
      </c>
      <c r="BG319" s="111">
        <f t="shared" si="127"/>
        <v>20102.910180120129</v>
      </c>
    </row>
    <row r="320" spans="6:59" x14ac:dyDescent="0.3">
      <c r="F320" s="110">
        <f t="shared" si="113"/>
        <v>5.7307692307692308</v>
      </c>
      <c r="G320" s="6">
        <v>299</v>
      </c>
      <c r="H320" s="219">
        <f t="shared" si="112"/>
        <v>1.1109024929171899E-2</v>
      </c>
      <c r="I320" s="2">
        <f t="array" ref="I320:K320">MMULT($I319:$K319,$K$4:$M$6)</f>
        <v>4.0013368942649185E-3</v>
      </c>
      <c r="J320" s="2">
        <v>7.107688034906981E-3</v>
      </c>
      <c r="K320" s="2">
        <v>0.98889097507082768</v>
      </c>
      <c r="L320" s="79">
        <f t="shared" si="106"/>
        <v>0.84197316685852408</v>
      </c>
      <c r="M320" s="80">
        <f t="shared" si="128"/>
        <v>2.5218786458690916</v>
      </c>
      <c r="N320" s="80">
        <f t="shared" si="114"/>
        <v>4.4796844530693027</v>
      </c>
      <c r="O320" s="80">
        <f t="shared" si="115"/>
        <v>0</v>
      </c>
      <c r="P320" s="81">
        <f t="shared" si="116"/>
        <v>5.7662043921414531E-5</v>
      </c>
      <c r="Q320" s="81">
        <f t="shared" si="117"/>
        <v>7.9409480704177281E-5</v>
      </c>
      <c r="R320" s="81">
        <f t="shared" si="118"/>
        <v>0</v>
      </c>
      <c r="U320" s="110">
        <f t="shared" si="119"/>
        <v>5.7307692307692308</v>
      </c>
      <c r="V320" s="6">
        <v>299</v>
      </c>
      <c r="W320" s="2">
        <f t="array" ref="W320:Y320">MMULT($W319:$Y319,$W$4:$Y$6)</f>
        <v>4.9646607270095637E-3</v>
      </c>
      <c r="X320" s="2">
        <v>4.051509900324704E-2</v>
      </c>
      <c r="Y320" s="2">
        <v>0.95452024026974303</v>
      </c>
      <c r="Z320" s="79">
        <v>0.84197316685852408</v>
      </c>
      <c r="AA320" s="80">
        <f t="shared" si="129"/>
        <v>4.9855349242784692</v>
      </c>
      <c r="AB320" s="80">
        <f t="shared" si="120"/>
        <v>40.685447032138924</v>
      </c>
      <c r="AC320" s="80">
        <f t="shared" si="121"/>
        <v>0</v>
      </c>
      <c r="AD320" s="81">
        <f t="shared" si="122"/>
        <v>7.154420946310698E-5</v>
      </c>
      <c r="AE320" s="81">
        <f t="shared" si="123"/>
        <v>4.5264830936945908E-4</v>
      </c>
      <c r="AF320" s="81">
        <f t="shared" si="124"/>
        <v>0</v>
      </c>
      <c r="AG320" s="25"/>
      <c r="AH320" s="25"/>
      <c r="AV320">
        <v>49123.420455003841</v>
      </c>
      <c r="AW320">
        <v>1.0500256899643339</v>
      </c>
      <c r="AX320">
        <v>79967.187739443878</v>
      </c>
      <c r="AY320">
        <v>1.1513800752863299</v>
      </c>
      <c r="AZ320">
        <v>-30843.767284440037</v>
      </c>
      <c r="BA320">
        <v>-0.10135438532199603</v>
      </c>
      <c r="BE320" s="111">
        <f t="shared" si="125"/>
        <v>55879.148541429546</v>
      </c>
      <c r="BF320" s="111">
        <f t="shared" si="126"/>
        <v>35170.819789189118</v>
      </c>
      <c r="BG320" s="111">
        <f t="shared" si="127"/>
        <v>20708.328752240435</v>
      </c>
    </row>
    <row r="321" spans="4:62" x14ac:dyDescent="0.3">
      <c r="F321" s="110">
        <f t="shared" si="113"/>
        <v>5.75</v>
      </c>
      <c r="G321" s="6">
        <v>300</v>
      </c>
      <c r="H321" s="219">
        <f t="shared" si="112"/>
        <v>1.0913687289015501E-2</v>
      </c>
      <c r="I321" s="2">
        <f t="array" ref="I321:K321">MMULT($I320:$K320,$K$4:$M$6)</f>
        <v>3.9278855687356262E-3</v>
      </c>
      <c r="J321" s="2">
        <v>6.9858017202798755E-3</v>
      </c>
      <c r="K321" s="2">
        <v>0.98908631271098413</v>
      </c>
      <c r="L321" s="79">
        <f t="shared" si="106"/>
        <v>0.84197316685852408</v>
      </c>
      <c r="M321" s="80">
        <f t="shared" si="128"/>
        <v>2.4755852858601917</v>
      </c>
      <c r="N321" s="80">
        <f t="shared" si="114"/>
        <v>4.4028645045859971</v>
      </c>
      <c r="O321" s="80">
        <f t="shared" si="115"/>
        <v>0</v>
      </c>
      <c r="P321" s="81">
        <f t="shared" si="116"/>
        <v>5.6603559302229706E-5</v>
      </c>
      <c r="Q321" s="81">
        <f t="shared" si="117"/>
        <v>7.8047725812579655E-5</v>
      </c>
      <c r="R321" s="81">
        <f t="shared" si="118"/>
        <v>0</v>
      </c>
      <c r="U321" s="110">
        <f t="shared" si="119"/>
        <v>5.75</v>
      </c>
      <c r="V321" s="6">
        <v>300</v>
      </c>
      <c r="W321" s="2">
        <f t="array" ref="W321:Y321">MMULT($W320:$Y320,$W$4:$Y$6)</f>
        <v>4.8770550869096886E-3</v>
      </c>
      <c r="X321" s="2">
        <v>4.0149709800914465E-2</v>
      </c>
      <c r="Y321" s="2">
        <v>0.95497323511217547</v>
      </c>
      <c r="Z321" s="79">
        <v>0.84197316685852408</v>
      </c>
      <c r="AA321" s="80">
        <f t="shared" si="129"/>
        <v>4.8975609413020376</v>
      </c>
      <c r="AB321" s="80">
        <f t="shared" si="120"/>
        <v>40.318521530206269</v>
      </c>
      <c r="AC321" s="80">
        <f t="shared" si="121"/>
        <v>0</v>
      </c>
      <c r="AD321" s="81">
        <f t="shared" si="122"/>
        <v>7.0281751339562587E-5</v>
      </c>
      <c r="AE321" s="81">
        <f t="shared" si="123"/>
        <v>4.485660583379501E-4</v>
      </c>
      <c r="AF321" s="81">
        <f t="shared" si="124"/>
        <v>0</v>
      </c>
      <c r="AG321" s="25"/>
      <c r="AH321" s="25"/>
      <c r="AV321">
        <v>48155.802874433764</v>
      </c>
      <c r="AW321">
        <v>1.1244416906197832</v>
      </c>
      <c r="AX321">
        <v>76414.101824233396</v>
      </c>
      <c r="AY321">
        <v>1.2262745443525609</v>
      </c>
      <c r="AZ321">
        <v>-28258.298949799631</v>
      </c>
      <c r="BA321">
        <v>-0.10183285373277773</v>
      </c>
      <c r="BE321" s="111">
        <f t="shared" si="125"/>
        <v>64288.366187544554</v>
      </c>
      <c r="BF321" s="111">
        <f t="shared" si="126"/>
        <v>46213.352611022696</v>
      </c>
      <c r="BG321" s="111">
        <f t="shared" si="127"/>
        <v>18075.013576521858</v>
      </c>
    </row>
    <row r="322" spans="4:62" x14ac:dyDescent="0.3">
      <c r="F322" s="110">
        <f t="shared" si="113"/>
        <v>5.7692307692307692</v>
      </c>
      <c r="G322" s="6">
        <v>301</v>
      </c>
      <c r="H322" s="219">
        <f t="shared" si="112"/>
        <v>1.0721728382943368E-2</v>
      </c>
      <c r="I322" s="2">
        <f t="array" ref="I322:K322">MMULT($I321:$K321,$K$4:$M$6)</f>
        <v>3.8557825668702928E-3</v>
      </c>
      <c r="J322" s="2">
        <v>6.8659458160730746E-3</v>
      </c>
      <c r="K322" s="2">
        <v>0.98927827161705628</v>
      </c>
      <c r="L322" s="79">
        <f t="shared" si="106"/>
        <v>0.84197316685852408</v>
      </c>
      <c r="M322" s="80">
        <f t="shared" si="128"/>
        <v>2.4301417189943604</v>
      </c>
      <c r="N322" s="80">
        <f t="shared" si="114"/>
        <v>4.3273242405723149</v>
      </c>
      <c r="O322" s="80">
        <f t="shared" si="115"/>
        <v>0</v>
      </c>
      <c r="P322" s="81">
        <f t="shared" si="116"/>
        <v>5.5564504963570102E-5</v>
      </c>
      <c r="Q322" s="81">
        <f t="shared" si="117"/>
        <v>7.6708655348928362E-5</v>
      </c>
      <c r="R322" s="81">
        <f t="shared" si="118"/>
        <v>0</v>
      </c>
      <c r="U322" s="110">
        <f t="shared" si="119"/>
        <v>5.7692307692307692</v>
      </c>
      <c r="V322" s="6">
        <v>301</v>
      </c>
      <c r="W322" s="2">
        <f t="array" ref="W322:Y322">MMULT($W321:$Y321,$W$4:$Y$6)</f>
        <v>4.7909953224696657E-3</v>
      </c>
      <c r="X322" s="2">
        <v>3.9787331403171824E-2</v>
      </c>
      <c r="Y322" s="2">
        <v>0.95542167327435812</v>
      </c>
      <c r="Z322" s="79">
        <v>0.84197316685852408</v>
      </c>
      <c r="AA322" s="80">
        <f t="shared" si="129"/>
        <v>4.8111393337072421</v>
      </c>
      <c r="AB322" s="80">
        <f t="shared" si="120"/>
        <v>39.954619491962013</v>
      </c>
      <c r="AC322" s="80">
        <f t="shared" si="121"/>
        <v>0</v>
      </c>
      <c r="AD322" s="81">
        <f t="shared" si="122"/>
        <v>6.9041570358021194E-5</v>
      </c>
      <c r="AE322" s="81">
        <f t="shared" si="123"/>
        <v>4.4451744502771044E-4</v>
      </c>
      <c r="AF322" s="81">
        <f t="shared" si="124"/>
        <v>0</v>
      </c>
      <c r="AG322" s="25"/>
      <c r="AH322" s="25"/>
      <c r="AV322">
        <v>61296.642200069051</v>
      </c>
      <c r="AW322">
        <v>1.1576426597316773</v>
      </c>
      <c r="AX322">
        <v>77346.646769787039</v>
      </c>
      <c r="AY322">
        <v>1.2603913833231681</v>
      </c>
      <c r="AZ322">
        <v>-16050.004569717988</v>
      </c>
      <c r="BA322">
        <v>-0.10274872359149079</v>
      </c>
      <c r="BE322" s="111">
        <f t="shared" si="125"/>
        <v>54467.62377309869</v>
      </c>
      <c r="BF322" s="111">
        <f t="shared" si="126"/>
        <v>48692.491562529773</v>
      </c>
      <c r="BG322" s="111">
        <f t="shared" si="127"/>
        <v>5775.1322105689105</v>
      </c>
    </row>
    <row r="323" spans="4:62" x14ac:dyDescent="0.3">
      <c r="F323" s="110">
        <f t="shared" si="113"/>
        <v>5.7884615384615383</v>
      </c>
      <c r="G323" s="6">
        <v>302</v>
      </c>
      <c r="H323" s="219">
        <f t="shared" si="112"/>
        <v>1.053309117928519E-2</v>
      </c>
      <c r="I323" s="2">
        <f t="array" ref="I323:K323">MMULT($I322:$K322,$K$4:$M$6)</f>
        <v>3.7850031379011184E-3</v>
      </c>
      <c r="J323" s="2">
        <v>6.7480880413840717E-3</v>
      </c>
      <c r="K323" s="2">
        <v>0.98946690882071442</v>
      </c>
      <c r="L323" s="79">
        <f t="shared" si="106"/>
        <v>0.84197316685852408</v>
      </c>
      <c r="M323" s="80">
        <f t="shared" si="128"/>
        <v>2.3855323458770887</v>
      </c>
      <c r="N323" s="80">
        <f t="shared" si="114"/>
        <v>4.2530433156984673</v>
      </c>
      <c r="O323" s="80">
        <f t="shared" si="115"/>
        <v>0</v>
      </c>
      <c r="P323" s="81">
        <f t="shared" si="116"/>
        <v>5.4544524229680185E-5</v>
      </c>
      <c r="Q323" s="81">
        <f t="shared" si="117"/>
        <v>7.5391908660126035E-5</v>
      </c>
      <c r="R323" s="81">
        <f t="shared" si="118"/>
        <v>0</v>
      </c>
      <c r="U323" s="110">
        <f t="shared" si="119"/>
        <v>5.7884615384615383</v>
      </c>
      <c r="V323" s="6">
        <v>302</v>
      </c>
      <c r="W323" s="2">
        <f t="array" ref="W323:Y323">MMULT($W322:$Y322,$W$4:$Y$6)</f>
        <v>4.7064541554052092E-3</v>
      </c>
      <c r="X323" s="2">
        <v>3.9427944474170896E-2</v>
      </c>
      <c r="Y323" s="2">
        <v>0.95586560137042353</v>
      </c>
      <c r="Z323" s="79">
        <v>0.84197316685852408</v>
      </c>
      <c r="AA323" s="80">
        <f t="shared" si="129"/>
        <v>4.7262427085167058</v>
      </c>
      <c r="AB323" s="80">
        <f t="shared" si="120"/>
        <v>39.59372150025925</v>
      </c>
      <c r="AC323" s="80">
        <f t="shared" si="121"/>
        <v>0</v>
      </c>
      <c r="AD323" s="81">
        <f t="shared" si="122"/>
        <v>6.7823273419459143E-5</v>
      </c>
      <c r="AE323" s="81">
        <f t="shared" si="123"/>
        <v>4.4050225341214235E-4</v>
      </c>
      <c r="AF323" s="81">
        <f t="shared" si="124"/>
        <v>0</v>
      </c>
      <c r="AG323" s="25"/>
      <c r="AH323" s="25"/>
      <c r="AV323">
        <v>47780.178846171446</v>
      </c>
      <c r="AW323">
        <v>1.1396874317773706</v>
      </c>
      <c r="AX323">
        <v>77422.714471233528</v>
      </c>
      <c r="AY323">
        <v>1.2489593690917382</v>
      </c>
      <c r="AZ323">
        <v>-29642.535625062083</v>
      </c>
      <c r="BA323">
        <v>-0.10927193731436757</v>
      </c>
      <c r="BE323" s="111">
        <f t="shared" si="125"/>
        <v>66188.56433156562</v>
      </c>
      <c r="BF323" s="111">
        <f t="shared" si="126"/>
        <v>47473.222437940291</v>
      </c>
      <c r="BG323" s="111">
        <f t="shared" si="127"/>
        <v>18715.341893625326</v>
      </c>
    </row>
    <row r="324" spans="4:62" x14ac:dyDescent="0.3">
      <c r="F324" s="110">
        <f t="shared" si="113"/>
        <v>5.8076923076923075</v>
      </c>
      <c r="G324" s="6">
        <v>303</v>
      </c>
      <c r="H324" s="219">
        <f t="shared" si="112"/>
        <v>1.0347719572969833E-2</v>
      </c>
      <c r="I324" s="2">
        <f t="array" ref="I324:K324">MMULT($I323:$K323,$K$4:$M$6)</f>
        <v>3.7155229854026264E-3</v>
      </c>
      <c r="J324" s="2">
        <v>6.6321965875672058E-3</v>
      </c>
      <c r="K324" s="2">
        <v>0.9896522804270298</v>
      </c>
      <c r="L324" s="79">
        <f t="shared" si="106"/>
        <v>0.84197316685852408</v>
      </c>
      <c r="M324" s="80">
        <f t="shared" si="128"/>
        <v>2.3417418534672105</v>
      </c>
      <c r="N324" s="80">
        <f t="shared" si="114"/>
        <v>4.1800016822788022</v>
      </c>
      <c r="O324" s="80">
        <f t="shared" si="115"/>
        <v>0</v>
      </c>
      <c r="P324" s="81">
        <f t="shared" si="116"/>
        <v>5.3543266972192846E-5</v>
      </c>
      <c r="Q324" s="81">
        <f t="shared" si="117"/>
        <v>7.4097130369287637E-5</v>
      </c>
      <c r="R324" s="81">
        <f t="shared" si="118"/>
        <v>0</v>
      </c>
      <c r="U324" s="110">
        <f t="shared" si="119"/>
        <v>5.8076923076923075</v>
      </c>
      <c r="V324" s="6">
        <v>303</v>
      </c>
      <c r="W324" s="2">
        <f t="array" ref="W324:Y324">MMULT($W323:$Y323,$W$4:$Y$6)</f>
        <v>4.623404788780444E-3</v>
      </c>
      <c r="X324" s="2">
        <v>3.9071529686997231E-2</v>
      </c>
      <c r="Y324" s="2">
        <v>0.95630506552422201</v>
      </c>
      <c r="Z324" s="79">
        <v>0.84197316685852408</v>
      </c>
      <c r="AA324" s="80">
        <f t="shared" si="129"/>
        <v>4.6428441561253173</v>
      </c>
      <c r="AB324" s="80">
        <f t="shared" si="120"/>
        <v>39.23580814692243</v>
      </c>
      <c r="AC324" s="80">
        <f t="shared" si="121"/>
        <v>0</v>
      </c>
      <c r="AD324" s="81">
        <f t="shared" si="122"/>
        <v>6.6626474361417682E-5</v>
      </c>
      <c r="AE324" s="81">
        <f t="shared" si="123"/>
        <v>4.3652026756445852E-4</v>
      </c>
      <c r="AF324" s="81">
        <f t="shared" si="124"/>
        <v>0</v>
      </c>
      <c r="AG324" s="25"/>
      <c r="AH324" s="25"/>
      <c r="AV324">
        <v>51458.680523641451</v>
      </c>
      <c r="AW324">
        <v>1.1264184268500439</v>
      </c>
      <c r="AX324">
        <v>80389.617535085068</v>
      </c>
      <c r="AY324">
        <v>1.2329667484199696</v>
      </c>
      <c r="AZ324">
        <v>-28930.937011443617</v>
      </c>
      <c r="BA324">
        <v>-0.10654832156992566</v>
      </c>
      <c r="BE324" s="111">
        <f t="shared" si="125"/>
        <v>61183.16216136294</v>
      </c>
      <c r="BF324" s="111">
        <f t="shared" si="126"/>
        <v>42907.057306911884</v>
      </c>
      <c r="BG324" s="111">
        <f t="shared" si="127"/>
        <v>18276.104854451049</v>
      </c>
    </row>
    <row r="325" spans="4:62" x14ac:dyDescent="0.3">
      <c r="F325" s="110">
        <f t="shared" si="113"/>
        <v>5.8269230769230766</v>
      </c>
      <c r="G325" s="6">
        <v>304</v>
      </c>
      <c r="H325" s="219">
        <f t="shared" si="112"/>
        <v>1.0165558371416493E-2</v>
      </c>
      <c r="I325" s="2">
        <f t="array" ref="I325:K325">MMULT($I324:$K324,$K$4:$M$6)</f>
        <v>3.6473182589514402E-3</v>
      </c>
      <c r="J325" s="2">
        <v>6.5182401124650536E-3</v>
      </c>
      <c r="K325" s="2">
        <v>0.98983444162858314</v>
      </c>
      <c r="L325" s="79">
        <f t="shared" si="106"/>
        <v>0.84197316685852408</v>
      </c>
      <c r="M325" s="80">
        <f t="shared" si="128"/>
        <v>2.2987552098204027</v>
      </c>
      <c r="N325" s="80">
        <f t="shared" si="114"/>
        <v>4.1081795866360844</v>
      </c>
      <c r="O325" s="80">
        <f t="shared" si="115"/>
        <v>0</v>
      </c>
      <c r="P325" s="81">
        <f t="shared" si="116"/>
        <v>5.256038948994103E-5</v>
      </c>
      <c r="Q325" s="81">
        <f t="shared" si="117"/>
        <v>7.2823970311291524E-5</v>
      </c>
      <c r="R325" s="81">
        <f t="shared" si="118"/>
        <v>0</v>
      </c>
      <c r="U325" s="110">
        <f t="shared" si="119"/>
        <v>5.8269230769230766</v>
      </c>
      <c r="V325" s="6">
        <v>304</v>
      </c>
      <c r="W325" s="2">
        <f t="array" ref="W325:Y325">MMULT($W324:$Y324,$W$4:$Y$6)</f>
        <v>4.5418208985141071E-3</v>
      </c>
      <c r="X325" s="2">
        <v>3.8718067726779472E-2</v>
      </c>
      <c r="Y325" s="2">
        <v>0.95674011137470605</v>
      </c>
      <c r="Z325" s="79">
        <v>0.84197316685852408</v>
      </c>
      <c r="AA325" s="80">
        <f t="shared" si="129"/>
        <v>4.5609172417707233</v>
      </c>
      <c r="AB325" s="80">
        <f t="shared" si="120"/>
        <v>38.880860035869738</v>
      </c>
      <c r="AC325" s="80">
        <f t="shared" si="121"/>
        <v>0</v>
      </c>
      <c r="AD325" s="81">
        <f t="shared" si="122"/>
        <v>6.5450793835601412E-5</v>
      </c>
      <c r="AE325" s="81">
        <f t="shared" si="123"/>
        <v>4.3257127169242179E-4</v>
      </c>
      <c r="AF325" s="81">
        <f t="shared" si="124"/>
        <v>0</v>
      </c>
      <c r="AG325" s="25"/>
      <c r="AH325" s="25"/>
      <c r="AV325">
        <v>47517.903434781532</v>
      </c>
      <c r="AW325">
        <v>1.1542767111173566</v>
      </c>
      <c r="AX325">
        <v>85016.567317717316</v>
      </c>
      <c r="AY325">
        <v>1.2616429495135868</v>
      </c>
      <c r="AZ325">
        <v>-37498.663882935783</v>
      </c>
      <c r="BA325">
        <v>-0.10736623839623016</v>
      </c>
      <c r="BE325" s="111">
        <f t="shared" si="125"/>
        <v>67909.767676954129</v>
      </c>
      <c r="BF325" s="111">
        <f t="shared" si="126"/>
        <v>41147.727633641363</v>
      </c>
      <c r="BG325" s="111">
        <f t="shared" si="127"/>
        <v>26762.040043312765</v>
      </c>
    </row>
    <row r="326" spans="4:62" x14ac:dyDescent="0.3">
      <c r="F326" s="110">
        <f t="shared" si="113"/>
        <v>5.8461538461538458</v>
      </c>
      <c r="G326" s="6">
        <v>305</v>
      </c>
      <c r="H326" s="219">
        <f t="shared" si="112"/>
        <v>9.9865532806149484E-3</v>
      </c>
      <c r="I326" s="2">
        <f t="array" ref="I326:K326">MMULT($I325:$K325,$K$4:$M$6)</f>
        <v>3.5803655459391583E-3</v>
      </c>
      <c r="J326" s="2">
        <v>6.4061877346757896E-3</v>
      </c>
      <c r="K326" s="2">
        <v>0.99001344671938474</v>
      </c>
      <c r="L326" s="79">
        <f t="shared" si="106"/>
        <v>0.84197316685852408</v>
      </c>
      <c r="M326" s="80">
        <f t="shared" si="128"/>
        <v>2.2565576589291787</v>
      </c>
      <c r="N326" s="80">
        <f t="shared" si="114"/>
        <v>4.0375575654884459</v>
      </c>
      <c r="O326" s="80">
        <f t="shared" si="115"/>
        <v>0</v>
      </c>
      <c r="P326" s="81">
        <f t="shared" si="116"/>
        <v>5.1595554390975621E-5</v>
      </c>
      <c r="Q326" s="81">
        <f t="shared" si="117"/>
        <v>7.1572083468732562E-5</v>
      </c>
      <c r="R326" s="81">
        <f t="shared" si="118"/>
        <v>0</v>
      </c>
      <c r="U326" s="110">
        <f t="shared" si="119"/>
        <v>5.8461538461538458</v>
      </c>
      <c r="V326" s="6">
        <v>305</v>
      </c>
      <c r="W326" s="2">
        <f t="array" ref="W326:Y326">MMULT($W325:$Y325,$W$4:$Y$6)</f>
        <v>4.4616766250356286E-3</v>
      </c>
      <c r="X326" s="2">
        <v>3.8367539293711755E-2</v>
      </c>
      <c r="Y326" s="2">
        <v>0.95717078408125222</v>
      </c>
      <c r="Z326" s="79">
        <v>0.84197316685852408</v>
      </c>
      <c r="AA326" s="80">
        <f t="shared" si="129"/>
        <v>4.4804359971543271</v>
      </c>
      <c r="AB326" s="80">
        <f t="shared" si="120"/>
        <v>38.528857786148158</v>
      </c>
      <c r="AC326" s="80">
        <f t="shared" si="121"/>
        <v>0</v>
      </c>
      <c r="AD326" s="81">
        <f t="shared" si="122"/>
        <v>6.4295859187636748E-5</v>
      </c>
      <c r="AE326" s="81">
        <f t="shared" si="123"/>
        <v>4.2865505017211132E-4</v>
      </c>
      <c r="AF326" s="81">
        <f t="shared" si="124"/>
        <v>0</v>
      </c>
      <c r="AG326" s="25"/>
      <c r="AH326" s="25"/>
      <c r="AV326">
        <v>52039.733244491166</v>
      </c>
      <c r="AW326">
        <v>1.1377670218199409</v>
      </c>
      <c r="AX326">
        <v>77507.009794048965</v>
      </c>
      <c r="AY326">
        <v>1.2436419767610347</v>
      </c>
      <c r="AZ326">
        <v>-25467.276549557799</v>
      </c>
      <c r="BA326">
        <v>-0.10587495494109378</v>
      </c>
      <c r="BE326" s="111">
        <f t="shared" si="125"/>
        <v>61736.968937502934</v>
      </c>
      <c r="BF326" s="111">
        <f t="shared" si="126"/>
        <v>46857.18788205451</v>
      </c>
      <c r="BG326" s="111">
        <f t="shared" si="127"/>
        <v>14879.78105544842</v>
      </c>
    </row>
    <row r="327" spans="4:62" x14ac:dyDescent="0.3">
      <c r="F327" s="110">
        <f t="shared" si="113"/>
        <v>5.865384615384615</v>
      </c>
      <c r="G327" s="6">
        <v>306</v>
      </c>
      <c r="H327" s="219">
        <f t="shared" si="112"/>
        <v>9.8106508913930572E-3</v>
      </c>
      <c r="I327" s="2">
        <f t="array" ref="I327:K327">MMULT($I326:$K326,$K$4:$M$6)</f>
        <v>3.5146418635355167E-3</v>
      </c>
      <c r="J327" s="2">
        <v>6.2960090278575409E-3</v>
      </c>
      <c r="K327" s="2">
        <v>0.99018934910860668</v>
      </c>
      <c r="L327" s="79">
        <f t="shared" si="106"/>
        <v>0.84197316685852408</v>
      </c>
      <c r="M327" s="80">
        <f t="shared" si="128"/>
        <v>2.2151347156575962</v>
      </c>
      <c r="N327" s="80">
        <f t="shared" si="114"/>
        <v>3.9681164423596584</v>
      </c>
      <c r="O327" s="80">
        <f t="shared" si="115"/>
        <v>0</v>
      </c>
      <c r="P327" s="81">
        <f t="shared" si="116"/>
        <v>5.064843047674892E-5</v>
      </c>
      <c r="Q327" s="81">
        <f t="shared" si="117"/>
        <v>7.0341129908288428E-5</v>
      </c>
      <c r="R327" s="81">
        <f t="shared" si="118"/>
        <v>0</v>
      </c>
      <c r="U327" s="110">
        <f t="shared" si="119"/>
        <v>5.865384615384615</v>
      </c>
      <c r="V327" s="6">
        <v>306</v>
      </c>
      <c r="W327" s="2">
        <f t="array" ref="W327:Y327">MMULT($W326:$Y326,$W$4:$Y$6)</f>
        <v>4.3829465650884443E-3</v>
      </c>
      <c r="X327" s="2">
        <v>3.8019925105990879E-2</v>
      </c>
      <c r="Y327" s="2">
        <v>0.9575971283289203</v>
      </c>
      <c r="Z327" s="79">
        <v>0.84197316685852408</v>
      </c>
      <c r="AA327" s="80">
        <f t="shared" si="129"/>
        <v>4.4013749122101293</v>
      </c>
      <c r="AB327" s="80">
        <f t="shared" si="120"/>
        <v>38.179782034883075</v>
      </c>
      <c r="AC327" s="80">
        <f t="shared" si="121"/>
        <v>0</v>
      </c>
      <c r="AD327" s="81">
        <f t="shared" si="122"/>
        <v>6.3161304338951827E-5</v>
      </c>
      <c r="AE327" s="81">
        <f t="shared" si="123"/>
        <v>4.2477138758073807E-4</v>
      </c>
      <c r="AF327" s="81">
        <f t="shared" si="124"/>
        <v>0</v>
      </c>
      <c r="AG327" s="25"/>
      <c r="AH327" s="25"/>
      <c r="AV327">
        <v>52117.242772965372</v>
      </c>
      <c r="AW327">
        <v>1.1092734359653746</v>
      </c>
      <c r="AX327">
        <v>77577.464959807403</v>
      </c>
      <c r="AY327">
        <v>1.2129585512332932</v>
      </c>
      <c r="AZ327">
        <v>-25460.222186842031</v>
      </c>
      <c r="BA327">
        <v>-0.10368511526791857</v>
      </c>
      <c r="BE327" s="111">
        <f t="shared" si="125"/>
        <v>58810.100823572095</v>
      </c>
      <c r="BF327" s="111">
        <f t="shared" si="126"/>
        <v>43718.390163521923</v>
      </c>
      <c r="BG327" s="111">
        <f t="shared" si="127"/>
        <v>15091.710660050174</v>
      </c>
    </row>
    <row r="328" spans="4:62" x14ac:dyDescent="0.3">
      <c r="F328" s="110">
        <f t="shared" si="113"/>
        <v>5.884615384615385</v>
      </c>
      <c r="G328" s="6">
        <v>307</v>
      </c>
      <c r="H328" s="219">
        <f t="shared" si="112"/>
        <v>9.6377986658697859E-3</v>
      </c>
      <c r="I328" s="2">
        <f t="array" ref="I328:K328">MMULT($I327:$K327,$K$4:$M$6)</f>
        <v>3.4501246507990841E-3</v>
      </c>
      <c r="J328" s="2">
        <v>6.1876740150707023E-3</v>
      </c>
      <c r="K328" s="2">
        <v>0.99036220133413</v>
      </c>
      <c r="L328" s="79">
        <f t="shared" si="106"/>
        <v>0.84197316685852408</v>
      </c>
      <c r="M328" s="80">
        <f t="shared" si="128"/>
        <v>2.1744721607689526</v>
      </c>
      <c r="N328" s="80">
        <f t="shared" si="114"/>
        <v>3.89983732401332</v>
      </c>
      <c r="O328" s="80">
        <f t="shared" si="115"/>
        <v>0</v>
      </c>
      <c r="P328" s="81">
        <f t="shared" si="116"/>
        <v>4.9718692628424389E-5</v>
      </c>
      <c r="Q328" s="81">
        <f t="shared" si="117"/>
        <v>6.913077471751003E-5</v>
      </c>
      <c r="R328" s="81">
        <f t="shared" si="118"/>
        <v>0</v>
      </c>
      <c r="U328" s="110">
        <f t="shared" si="119"/>
        <v>5.884615384615385</v>
      </c>
      <c r="V328" s="6">
        <v>307</v>
      </c>
      <c r="W328" s="2">
        <f t="array" ref="W328:Y328">MMULT($W327:$Y327,$W$4:$Y$6)</f>
        <v>4.3056057636779513E-3</v>
      </c>
      <c r="X328" s="2">
        <v>3.767520590267022E-2</v>
      </c>
      <c r="Y328" s="2">
        <v>0.95801918833365141</v>
      </c>
      <c r="Z328" s="79">
        <v>0.84197316685852408</v>
      </c>
      <c r="AA328" s="80">
        <f t="shared" si="129"/>
        <v>4.3237089270188402</v>
      </c>
      <c r="AB328" s="80">
        <f t="shared" si="120"/>
        <v>37.83361344014412</v>
      </c>
      <c r="AC328" s="80">
        <f t="shared" si="121"/>
        <v>0</v>
      </c>
      <c r="AD328" s="81">
        <f t="shared" si="122"/>
        <v>6.2046769670741009E-5</v>
      </c>
      <c r="AE328" s="81">
        <f t="shared" si="123"/>
        <v>4.2092006872852995E-4</v>
      </c>
      <c r="AF328" s="81">
        <f t="shared" si="124"/>
        <v>0</v>
      </c>
      <c r="AG328" s="25"/>
      <c r="AH328" s="25"/>
      <c r="AV328">
        <v>48925.002991488218</v>
      </c>
      <c r="AW328">
        <v>1.1087239580026931</v>
      </c>
      <c r="AX328">
        <v>82843.576871961704</v>
      </c>
      <c r="AY328">
        <v>1.209271041269854</v>
      </c>
      <c r="AZ328">
        <v>-33918.573880473486</v>
      </c>
      <c r="BA328">
        <v>-0.10054708326716089</v>
      </c>
      <c r="BE328" s="111">
        <f t="shared" si="125"/>
        <v>61947.392808781093</v>
      </c>
      <c r="BF328" s="111">
        <f t="shared" si="126"/>
        <v>38083.527255023699</v>
      </c>
      <c r="BG328" s="111">
        <f t="shared" si="127"/>
        <v>23863.865553757398</v>
      </c>
    </row>
    <row r="329" spans="4:62" x14ac:dyDescent="0.3">
      <c r="F329" s="110">
        <f t="shared" si="113"/>
        <v>5.9038461538461542</v>
      </c>
      <c r="G329" s="6">
        <v>308</v>
      </c>
      <c r="H329" s="219">
        <f t="shared" si="112"/>
        <v>9.4679449240919009E-3</v>
      </c>
      <c r="I329" s="2">
        <f t="array" ref="I329:K329">MMULT($I328:$K328,$K$4:$M$6)</f>
        <v>3.3867917609327748E-3</v>
      </c>
      <c r="J329" s="2">
        <v>6.0811531631591257E-3</v>
      </c>
      <c r="K329" s="2">
        <v>0.99053205507590791</v>
      </c>
      <c r="L329" s="79">
        <f t="shared" si="106"/>
        <v>0.84197316685852408</v>
      </c>
      <c r="M329" s="80">
        <f t="shared" si="128"/>
        <v>2.134556036044752</v>
      </c>
      <c r="N329" s="80">
        <f t="shared" si="114"/>
        <v>3.8327015969115568</v>
      </c>
      <c r="O329" s="80">
        <f t="shared" si="115"/>
        <v>0</v>
      </c>
      <c r="P329" s="81">
        <f t="shared" si="116"/>
        <v>4.8806021695273155E-5</v>
      </c>
      <c r="Q329" s="81">
        <f t="shared" si="117"/>
        <v>6.7940687942046255E-5</v>
      </c>
      <c r="R329" s="81">
        <f t="shared" si="118"/>
        <v>0</v>
      </c>
      <c r="U329" s="110">
        <f t="shared" si="119"/>
        <v>5.9038461538461542</v>
      </c>
      <c r="V329" s="6">
        <v>308</v>
      </c>
      <c r="W329" s="2">
        <f t="array" ref="W329:Y329">MMULT($W328:$Y328,$W$4:$Y$6)</f>
        <v>4.2296297061615454E-3</v>
      </c>
      <c r="X329" s="2">
        <v>3.733336244643206E-2</v>
      </c>
      <c r="Y329" s="2">
        <v>0.95843700784740593</v>
      </c>
      <c r="Z329" s="79">
        <v>0.84197316685852408</v>
      </c>
      <c r="AA329" s="80">
        <f t="shared" si="129"/>
        <v>4.2474134238646517</v>
      </c>
      <c r="AB329" s="80">
        <f t="shared" si="120"/>
        <v>37.490332683729179</v>
      </c>
      <c r="AC329" s="80">
        <f t="shared" si="121"/>
        <v>0</v>
      </c>
      <c r="AD329" s="81">
        <f t="shared" si="122"/>
        <v>6.0951901909976831E-5</v>
      </c>
      <c r="AE329" s="81">
        <f t="shared" si="123"/>
        <v>4.1710087868970487E-4</v>
      </c>
      <c r="AF329" s="81">
        <f t="shared" si="124"/>
        <v>0</v>
      </c>
      <c r="AG329" s="25"/>
      <c r="AH329" s="25"/>
      <c r="AV329">
        <v>49941.55863274802</v>
      </c>
      <c r="AW329">
        <v>1.0776138073984325</v>
      </c>
      <c r="AX329">
        <v>87466.231185456563</v>
      </c>
      <c r="AY329">
        <v>1.1764345973547248</v>
      </c>
      <c r="AZ329">
        <v>-37524.672552708544</v>
      </c>
      <c r="BA329">
        <v>-9.8820789956292288E-2</v>
      </c>
      <c r="BE329" s="111">
        <f t="shared" si="125"/>
        <v>57819.822107095235</v>
      </c>
      <c r="BF329" s="111">
        <f t="shared" si="126"/>
        <v>30177.22855001592</v>
      </c>
      <c r="BG329" s="111">
        <f t="shared" si="127"/>
        <v>27642.593557079315</v>
      </c>
    </row>
    <row r="330" spans="4:62" x14ac:dyDescent="0.3">
      <c r="F330" s="110">
        <f t="shared" si="113"/>
        <v>5.9230769230769234</v>
      </c>
      <c r="G330" s="6">
        <v>309</v>
      </c>
      <c r="H330" s="219">
        <f t="shared" si="112"/>
        <v>9.301038830852551E-3</v>
      </c>
      <c r="I330" s="2">
        <f t="array" ref="I330:K330">MMULT($I329:$K329,$K$4:$M$6)</f>
        <v>3.3246214536815279E-3</v>
      </c>
      <c r="J330" s="2">
        <v>5.9764173771710239E-3</v>
      </c>
      <c r="K330" s="2">
        <v>0.99069896116914724</v>
      </c>
      <c r="L330" s="79">
        <f>L278/(1+discount_rate)</f>
        <v>0.84197316685852408</v>
      </c>
      <c r="M330" s="80">
        <f t="shared" si="128"/>
        <v>2.0953726394932746</v>
      </c>
      <c r="N330" s="80">
        <f t="shared" si="114"/>
        <v>3.7666909236987394</v>
      </c>
      <c r="O330" s="80">
        <f t="shared" si="115"/>
        <v>0</v>
      </c>
      <c r="P330" s="81">
        <f t="shared" si="116"/>
        <v>4.7910104385119289E-5</v>
      </c>
      <c r="Q330" s="81">
        <f t="shared" si="117"/>
        <v>6.6770544523312521E-5</v>
      </c>
      <c r="R330" s="81">
        <f t="shared" si="118"/>
        <v>0</v>
      </c>
      <c r="U330" s="110">
        <f t="shared" si="119"/>
        <v>5.9230769230769234</v>
      </c>
      <c r="V330" s="6">
        <v>309</v>
      </c>
      <c r="W330" s="2">
        <f t="array" ref="W330:Y330">MMULT($W329:$Y329,$W$4:$Y$6)</f>
        <v>4.154994310478239E-3</v>
      </c>
      <c r="X330" s="2">
        <v>3.699437552628014E-2</v>
      </c>
      <c r="Y330" s="2">
        <v>0.95885063016324112</v>
      </c>
      <c r="Z330" s="79">
        <v>0.84197316685852408</v>
      </c>
      <c r="AA330" s="80">
        <f t="shared" si="129"/>
        <v>4.1724642194321877</v>
      </c>
      <c r="AB330" s="80">
        <f t="shared" si="120"/>
        <v>37.149920473868264</v>
      </c>
      <c r="AC330" s="80">
        <f t="shared" si="121"/>
        <v>0</v>
      </c>
      <c r="AD330" s="81">
        <f t="shared" si="122"/>
        <v>5.9876354017433391E-5</v>
      </c>
      <c r="AE330" s="81">
        <f t="shared" si="123"/>
        <v>4.1331360283255265E-4</v>
      </c>
      <c r="AF330" s="81">
        <f t="shared" si="124"/>
        <v>0</v>
      </c>
      <c r="AG330" s="25"/>
      <c r="AH330" s="25"/>
      <c r="AV330">
        <v>48592.153094667228</v>
      </c>
      <c r="AW330">
        <v>1.11273610951521</v>
      </c>
      <c r="AX330">
        <v>82952.562363104313</v>
      </c>
      <c r="AY330">
        <v>1.2150523066454531</v>
      </c>
      <c r="AZ330">
        <v>-34360.409268437084</v>
      </c>
      <c r="BA330">
        <v>-0.10231619713024309</v>
      </c>
      <c r="BE330" s="111">
        <f t="shared" si="125"/>
        <v>62681.457856853769</v>
      </c>
      <c r="BF330" s="111">
        <f t="shared" si="126"/>
        <v>38552.668301440994</v>
      </c>
      <c r="BG330" s="111">
        <f t="shared" si="127"/>
        <v>24128.789555412775</v>
      </c>
    </row>
    <row r="331" spans="4:62" x14ac:dyDescent="0.3">
      <c r="F331" s="110">
        <f t="shared" si="113"/>
        <v>5.9423076923076925</v>
      </c>
      <c r="G331" s="6">
        <v>310</v>
      </c>
      <c r="H331" s="219">
        <f t="shared" si="112"/>
        <v>9.1370303826899448E-3</v>
      </c>
      <c r="I331" s="2">
        <f t="array" ref="I331:K331">MMULT($I330:$K330,$K$4:$M$6)</f>
        <v>3.2635923878695395E-3</v>
      </c>
      <c r="J331" s="2">
        <v>5.8734379948204053E-3</v>
      </c>
      <c r="K331" s="2">
        <v>0.9908629696173098</v>
      </c>
      <c r="L331" s="79">
        <f>L279/(1+discount_rate)</f>
        <v>0.84197316685852408</v>
      </c>
      <c r="M331" s="80">
        <f t="shared" si="128"/>
        <v>2.0569085206460991</v>
      </c>
      <c r="N331" s="80">
        <f t="shared" si="114"/>
        <v>3.7017872397107601</v>
      </c>
      <c r="O331" s="80">
        <f t="shared" si="115"/>
        <v>0</v>
      </c>
      <c r="P331" s="81">
        <f t="shared" si="116"/>
        <v>4.7030633156796173E-5</v>
      </c>
      <c r="Q331" s="81">
        <f t="shared" si="117"/>
        <v>6.5620024236611916E-5</v>
      </c>
      <c r="R331" s="81">
        <f t="shared" si="118"/>
        <v>0</v>
      </c>
      <c r="U331" s="110">
        <f t="shared" si="119"/>
        <v>5.9423076923076925</v>
      </c>
      <c r="V331" s="6">
        <v>310</v>
      </c>
      <c r="W331" s="2">
        <f t="array" ref="W331:Y331">MMULT($W330:$Y330,$W$4:$Y$6)</f>
        <v>4.0816759195153908E-3</v>
      </c>
      <c r="X331" s="2">
        <v>3.6658225960154139E-2</v>
      </c>
      <c r="Y331" s="2">
        <v>0.95926009812032997</v>
      </c>
      <c r="Z331" s="79">
        <v>0.84197316685852408</v>
      </c>
      <c r="AA331" s="80">
        <f t="shared" si="129"/>
        <v>4.0988375571411355</v>
      </c>
      <c r="AB331" s="80">
        <f t="shared" si="120"/>
        <v>36.812357547849011</v>
      </c>
      <c r="AC331" s="80">
        <f t="shared" si="121"/>
        <v>0</v>
      </c>
      <c r="AD331" s="81">
        <f t="shared" si="122"/>
        <v>5.8819785077685608E-5</v>
      </c>
      <c r="AE331" s="81">
        <f t="shared" si="123"/>
        <v>4.0955802684864562E-4</v>
      </c>
      <c r="AF331" s="81">
        <f t="shared" si="124"/>
        <v>0</v>
      </c>
      <c r="AG331" s="25"/>
      <c r="AH331" s="25"/>
      <c r="AV331">
        <v>47362.973461704314</v>
      </c>
      <c r="AW331">
        <v>1.1494881162964816</v>
      </c>
      <c r="AX331">
        <v>79077.791337174654</v>
      </c>
      <c r="AY331">
        <v>1.2555618801566546</v>
      </c>
      <c r="AZ331">
        <v>-31714.81787547034</v>
      </c>
      <c r="BA331">
        <v>-0.10607376386017298</v>
      </c>
      <c r="BE331" s="111">
        <f t="shared" si="125"/>
        <v>67585.838167943846</v>
      </c>
      <c r="BF331" s="111">
        <f t="shared" si="126"/>
        <v>46478.396678490812</v>
      </c>
      <c r="BG331" s="111">
        <f t="shared" si="127"/>
        <v>21107.441489453042</v>
      </c>
    </row>
    <row r="332" spans="4:62" x14ac:dyDescent="0.3">
      <c r="F332" s="110">
        <f t="shared" si="113"/>
        <v>5.9615384615384617</v>
      </c>
      <c r="G332" s="6">
        <v>311</v>
      </c>
      <c r="H332" s="219">
        <f t="shared" si="112"/>
        <v>8.975870395064256E-3</v>
      </c>
      <c r="I332" s="2">
        <f t="array" ref="I332:K332">MMULT($I331:$K331,$K$4:$M$6)</f>
        <v>3.2036836140744841E-3</v>
      </c>
      <c r="J332" s="2">
        <v>5.7721867809897714E-3</v>
      </c>
      <c r="K332" s="2">
        <v>0.99102412960493547</v>
      </c>
      <c r="L332" s="79">
        <f>L280/(1+discount_rate)</f>
        <v>0.84197316685852408</v>
      </c>
      <c r="M332" s="80">
        <f t="shared" si="128"/>
        <v>2.019150475940966</v>
      </c>
      <c r="N332" s="80">
        <f t="shared" si="114"/>
        <v>3.6379727495103023</v>
      </c>
      <c r="O332" s="80">
        <f t="shared" si="115"/>
        <v>0</v>
      </c>
      <c r="P332" s="81">
        <f t="shared" si="116"/>
        <v>4.6167306114576904E-5</v>
      </c>
      <c r="Q332" s="81">
        <f t="shared" si="117"/>
        <v>6.4488811629717668E-5</v>
      </c>
      <c r="R332" s="81">
        <f t="shared" si="118"/>
        <v>0</v>
      </c>
      <c r="U332" s="110">
        <f t="shared" si="119"/>
        <v>5.9615384615384617</v>
      </c>
      <c r="V332" s="6">
        <v>311</v>
      </c>
      <c r="W332" s="2">
        <f t="array" ref="W332:Y332">MMULT($W331:$Y331,$W$4:$Y$6)</f>
        <v>4.0096512936101322E-3</v>
      </c>
      <c r="X332" s="2">
        <v>3.6324894597467711E-2</v>
      </c>
      <c r="Y332" s="2">
        <v>0.95966545410892168</v>
      </c>
      <c r="Z332" s="79">
        <v>0.84197316685852408</v>
      </c>
      <c r="AA332" s="80">
        <f t="shared" si="129"/>
        <v>4.0265100996161474</v>
      </c>
      <c r="AB332" s="80">
        <f t="shared" si="120"/>
        <v>36.477624674565334</v>
      </c>
      <c r="AC332" s="80">
        <f t="shared" si="121"/>
        <v>0</v>
      </c>
      <c r="AD332" s="81">
        <f t="shared" si="122"/>
        <v>5.7781860191049569E-5</v>
      </c>
      <c r="AE332" s="81">
        <f t="shared" si="123"/>
        <v>4.0583393678119355E-4</v>
      </c>
      <c r="AF332" s="81">
        <f t="shared" si="124"/>
        <v>0</v>
      </c>
      <c r="AG332" s="25"/>
      <c r="AH332" s="25"/>
      <c r="AV332">
        <v>105609.40785941979</v>
      </c>
      <c r="AW332">
        <v>1.1428190925835675</v>
      </c>
      <c r="AX332">
        <v>80457.788155499496</v>
      </c>
      <c r="AY332">
        <v>1.2513627594403067</v>
      </c>
      <c r="AZ332">
        <v>25151.619703920296</v>
      </c>
      <c r="BA332">
        <v>-0.10854366685673922</v>
      </c>
      <c r="BE332" s="111">
        <f t="shared" si="125"/>
        <v>8672.5013989369618</v>
      </c>
      <c r="BF332" s="111">
        <f t="shared" si="126"/>
        <v>44678.487788531173</v>
      </c>
      <c r="BG332" s="111">
        <f t="shared" si="127"/>
        <v>-36005.986389594218</v>
      </c>
    </row>
    <row r="333" spans="4:62" x14ac:dyDescent="0.3">
      <c r="F333" s="110">
        <f t="shared" si="113"/>
        <v>5.9807692307692308</v>
      </c>
      <c r="G333" s="6">
        <v>312</v>
      </c>
      <c r="H333" s="219">
        <f t="shared" si="112"/>
        <v>8.8175104897110102E-3</v>
      </c>
      <c r="I333" s="2">
        <f t="array" ref="I333:K333">MMULT($I332:$K332,$K$4:$M$6)</f>
        <v>3.1448745674362167E-3</v>
      </c>
      <c r="J333" s="2">
        <v>5.6726359222747935E-3</v>
      </c>
      <c r="K333" s="2">
        <v>0.99118248951028876</v>
      </c>
      <c r="L333" s="79">
        <f>L281/(1+discount_rate)</f>
        <v>0.84197316685852408</v>
      </c>
      <c r="M333" s="80">
        <f t="shared" si="128"/>
        <v>1.982085544189397</v>
      </c>
      <c r="N333" s="80">
        <f t="shared" si="114"/>
        <v>3.5752299234485747</v>
      </c>
      <c r="O333" s="80">
        <f t="shared" si="115"/>
        <v>0</v>
      </c>
      <c r="P333" s="81">
        <f t="shared" si="116"/>
        <v>4.5319826904542714E-5</v>
      </c>
      <c r="Q333" s="81">
        <f t="shared" si="117"/>
        <v>6.3376595961924244E-5</v>
      </c>
      <c r="R333" s="81">
        <f t="shared" si="118"/>
        <v>0</v>
      </c>
      <c r="U333" s="110">
        <f t="shared" si="119"/>
        <v>5.9807692307692308</v>
      </c>
      <c r="V333" s="6">
        <v>312</v>
      </c>
      <c r="W333" s="2">
        <f t="array" ref="W333:Y333">MMULT($W332:$Y332,$W$4:$Y$6)</f>
        <v>3.9388976031831148E-3</v>
      </c>
      <c r="X333" s="2">
        <v>3.5994362321571764E-2</v>
      </c>
      <c r="Y333" s="2">
        <v>0.96006674007524462</v>
      </c>
      <c r="Z333" s="79">
        <v>0.84197316685852408</v>
      </c>
      <c r="AA333" s="80">
        <f t="shared" si="129"/>
        <v>3.9554589212896167</v>
      </c>
      <c r="AB333" s="80">
        <f t="shared" si="120"/>
        <v>36.145702656991126</v>
      </c>
      <c r="AC333" s="80">
        <f t="shared" si="121"/>
        <v>0</v>
      </c>
      <c r="AD333" s="81">
        <f t="shared" si="122"/>
        <v>5.6762250367429774E-5</v>
      </c>
      <c r="AE333" s="81">
        <f t="shared" si="123"/>
        <v>4.021411190525648E-4</v>
      </c>
      <c r="AF333" s="81">
        <f t="shared" si="124"/>
        <v>0</v>
      </c>
      <c r="AG333" s="25"/>
      <c r="AH333" s="25"/>
      <c r="AV333">
        <v>50049.691014930111</v>
      </c>
      <c r="AW333">
        <v>1.1505051303043214</v>
      </c>
      <c r="AX333">
        <v>101322.39444060663</v>
      </c>
      <c r="AY333">
        <v>1.2562818023341851</v>
      </c>
      <c r="AZ333">
        <v>-51272.703425676518</v>
      </c>
      <c r="BA333">
        <v>-0.10577667202986363</v>
      </c>
      <c r="BE333" s="111">
        <f t="shared" si="125"/>
        <v>65000.822015502039</v>
      </c>
      <c r="BF333" s="111">
        <f t="shared" si="126"/>
        <v>24305.785792811876</v>
      </c>
      <c r="BG333" s="111">
        <f t="shared" si="127"/>
        <v>40695.036222690156</v>
      </c>
    </row>
    <row r="334" spans="4:62" ht="15" thickBot="1" x14ac:dyDescent="0.35">
      <c r="F334" s="110">
        <f t="shared" si="113"/>
        <v>6</v>
      </c>
      <c r="G334" s="6">
        <v>313</v>
      </c>
      <c r="H334" s="219">
        <f t="shared" si="112"/>
        <v>8.6619030821690757E-3</v>
      </c>
      <c r="I334" s="2">
        <f t="array" ref="I334:K334">MMULT($I333:$K333,$K$4:$M$6)</f>
        <v>3.0871450605974814E-3</v>
      </c>
      <c r="J334" s="2">
        <v>5.5747580215715943E-3</v>
      </c>
      <c r="K334" s="2">
        <v>0.9913380969178307</v>
      </c>
      <c r="L334" s="79">
        <f>L282/(1+discount_rate)</f>
        <v>0.81350064430775282</v>
      </c>
      <c r="M334" s="80">
        <f t="shared" si="128"/>
        <v>1.8799043498816528</v>
      </c>
      <c r="N334" s="80">
        <f t="shared" si="114"/>
        <v>3.3947260814047371</v>
      </c>
      <c r="O334" s="80">
        <f t="shared" si="115"/>
        <v>0</v>
      </c>
      <c r="P334" s="81">
        <f t="shared" si="116"/>
        <v>4.2983482717733026E-5</v>
      </c>
      <c r="Q334" s="81">
        <f t="shared" si="117"/>
        <v>6.0176880331956347E-5</v>
      </c>
      <c r="R334" s="81">
        <f t="shared" si="118"/>
        <v>0</v>
      </c>
      <c r="U334" s="110">
        <f t="shared" si="119"/>
        <v>6</v>
      </c>
      <c r="V334" s="6">
        <v>313</v>
      </c>
      <c r="W334" s="2">
        <f t="array" ref="W334:Y334">MMULT($W333:$Y333,$W$4:$Y$6)</f>
        <v>3.8693924215022365E-3</v>
      </c>
      <c r="X334" s="2">
        <v>3.5666610052144637E-2</v>
      </c>
      <c r="Y334" s="2">
        <v>0.96046399752635259</v>
      </c>
      <c r="Z334" s="79">
        <f>L282/(1+discount_rate)</f>
        <v>0.81350064430775282</v>
      </c>
      <c r="AA334" s="80">
        <f t="shared" si="129"/>
        <v>3.7542623199371739</v>
      </c>
      <c r="AB334" s="80">
        <f t="shared" si="120"/>
        <v>34.605383898145327</v>
      </c>
      <c r="AC334" s="80">
        <f t="shared" si="121"/>
        <v>0</v>
      </c>
      <c r="AD334" s="81">
        <f t="shared" si="122"/>
        <v>5.387500717105247E-5</v>
      </c>
      <c r="AE334" s="81">
        <f t="shared" si="123"/>
        <v>3.8500421303477292E-4</v>
      </c>
      <c r="AF334" s="81">
        <f t="shared" si="124"/>
        <v>0</v>
      </c>
      <c r="AG334" s="25"/>
      <c r="AH334" s="25"/>
      <c r="AV334">
        <v>84646.971645501806</v>
      </c>
      <c r="AW334">
        <v>1.0620762761570206</v>
      </c>
      <c r="AX334">
        <v>104252.15251601147</v>
      </c>
      <c r="AY334">
        <v>1.1619225769734776</v>
      </c>
      <c r="AZ334">
        <v>-19605.180870509663</v>
      </c>
      <c r="BA334">
        <v>-9.9846300816456957E-2</v>
      </c>
      <c r="BE334" s="111">
        <f t="shared" si="125"/>
        <v>21560.655970200256</v>
      </c>
      <c r="BF334" s="111">
        <f t="shared" si="126"/>
        <v>11940.105181336286</v>
      </c>
      <c r="BG334" s="111">
        <f t="shared" si="127"/>
        <v>9620.5507888639677</v>
      </c>
    </row>
    <row r="335" spans="4:62" ht="16.2" thickBot="1" x14ac:dyDescent="0.35">
      <c r="F335" s="110"/>
      <c r="G335" s="6"/>
      <c r="H335" s="6"/>
      <c r="I335" s="2"/>
      <c r="J335" s="2"/>
      <c r="K335" s="2"/>
      <c r="M335" s="76" t="s">
        <v>29</v>
      </c>
      <c r="N335" s="76" t="s">
        <v>14</v>
      </c>
      <c r="O335" s="76" t="s">
        <v>35</v>
      </c>
      <c r="P335" s="77" t="s">
        <v>29</v>
      </c>
      <c r="Q335" s="77" t="s">
        <v>14</v>
      </c>
      <c r="R335" s="77" t="s">
        <v>35</v>
      </c>
      <c r="AA335" s="76" t="s">
        <v>29</v>
      </c>
      <c r="AB335" s="76" t="s">
        <v>14</v>
      </c>
      <c r="AC335" s="76" t="s">
        <v>35</v>
      </c>
      <c r="AD335" s="77" t="s">
        <v>29</v>
      </c>
      <c r="AE335" s="77" t="s">
        <v>14</v>
      </c>
      <c r="AF335" s="77" t="s">
        <v>35</v>
      </c>
      <c r="AV335">
        <v>47724.609419523287</v>
      </c>
      <c r="AW335">
        <v>1.0826761538899587</v>
      </c>
      <c r="AX335">
        <v>96232.743521515105</v>
      </c>
      <c r="AY335">
        <v>1.1877319673628131</v>
      </c>
      <c r="AZ335">
        <v>-48508.134101991818</v>
      </c>
      <c r="BA335">
        <v>-0.10505581347285431</v>
      </c>
      <c r="BE335" s="111">
        <f t="shared" si="103"/>
        <v>60543.005969472593</v>
      </c>
      <c r="BF335" s="111">
        <f t="shared" si="104"/>
        <v>22540.453214766196</v>
      </c>
      <c r="BG335" s="111">
        <f t="shared" si="105"/>
        <v>38002.552754706383</v>
      </c>
      <c r="BH335">
        <f t="shared" si="107"/>
        <v>1</v>
      </c>
      <c r="BI335">
        <f t="shared" si="108"/>
        <v>0</v>
      </c>
      <c r="BJ335">
        <f t="shared" si="109"/>
        <v>1</v>
      </c>
    </row>
    <row r="336" spans="4:62" ht="16.8" thickTop="1" thickBot="1" x14ac:dyDescent="0.35">
      <c r="D336" s="94" t="s">
        <v>54</v>
      </c>
      <c r="E336" s="31"/>
      <c r="F336" s="95" t="s">
        <v>55</v>
      </c>
      <c r="G336" s="96"/>
      <c r="H336" s="96"/>
      <c r="I336" s="96">
        <f>SUM(I23:I334)</f>
        <v>53.310945554575433</v>
      </c>
      <c r="J336" s="96">
        <f>SUM(J23:J334)</f>
        <v>27.621384143890833</v>
      </c>
      <c r="K336" s="96">
        <f>SUM(K23:K334)</f>
        <v>231.06767030153367</v>
      </c>
      <c r="L336" s="97"/>
      <c r="M336" s="98">
        <f t="shared" ref="M336:R336" si="130">SUM(M23:M334)</f>
        <v>39097.561218735922</v>
      </c>
      <c r="N336" s="98">
        <f t="shared" si="130"/>
        <v>19803.215206761688</v>
      </c>
      <c r="O336" s="98">
        <f t="shared" si="130"/>
        <v>0</v>
      </c>
      <c r="P336" s="99">
        <f t="shared" si="130"/>
        <v>0.89395470948127997</v>
      </c>
      <c r="Q336" s="99">
        <f t="shared" si="130"/>
        <v>0.351043260371733</v>
      </c>
      <c r="R336" s="99">
        <f t="shared" si="130"/>
        <v>0</v>
      </c>
      <c r="U336" s="64" t="s">
        <v>55</v>
      </c>
      <c r="V336" s="96"/>
      <c r="W336" s="96">
        <f>SUM(W23:W334)</f>
        <v>55.455149250420021</v>
      </c>
      <c r="X336" s="96">
        <f>SUM(X23:X334)</f>
        <v>34.542688100699735</v>
      </c>
      <c r="Y336" s="96">
        <f>SUM(Y23:Y334)</f>
        <v>222.00216264888007</v>
      </c>
      <c r="Z336" s="97"/>
      <c r="AA336" s="98">
        <f t="shared" ref="AA336:AF336" si="131">SUM(AA23:AA334)</f>
        <v>64725.405969487561</v>
      </c>
      <c r="AB336" s="98">
        <f t="shared" si="131"/>
        <v>38515.210922192877</v>
      </c>
      <c r="AC336" s="98">
        <f t="shared" si="131"/>
        <v>0</v>
      </c>
      <c r="AD336" s="99">
        <f t="shared" si="131"/>
        <v>0.92883272760060653</v>
      </c>
      <c r="AE336" s="99">
        <f t="shared" si="131"/>
        <v>0.42850322119275519</v>
      </c>
      <c r="AF336" s="99">
        <f t="shared" si="131"/>
        <v>0</v>
      </c>
      <c r="AV336">
        <v>50269.966280280743</v>
      </c>
      <c r="AW336">
        <v>1.0940224857400447</v>
      </c>
      <c r="AX336">
        <v>102632.22238280142</v>
      </c>
      <c r="AY336">
        <v>1.1946275519775655</v>
      </c>
      <c r="AZ336">
        <v>-52362.256102520681</v>
      </c>
      <c r="BA336">
        <v>-0.10060506623752086</v>
      </c>
      <c r="BE336" s="111">
        <f t="shared" si="103"/>
        <v>59132.282293723722</v>
      </c>
      <c r="BF336" s="111">
        <f t="shared" si="104"/>
        <v>16830.532814955135</v>
      </c>
      <c r="BG336" s="111">
        <f t="shared" si="105"/>
        <v>42301.749478768594</v>
      </c>
      <c r="BH336">
        <f t="shared" si="107"/>
        <v>1</v>
      </c>
      <c r="BI336">
        <f t="shared" si="108"/>
        <v>0</v>
      </c>
      <c r="BJ336">
        <f t="shared" si="109"/>
        <v>1</v>
      </c>
    </row>
    <row r="337" spans="4:62" ht="15" thickBot="1" x14ac:dyDescent="0.35">
      <c r="I337" s="165"/>
      <c r="M337" s="25"/>
      <c r="N337" s="25"/>
      <c r="O337" s="25"/>
      <c r="P337" s="25"/>
      <c r="Q337" s="25"/>
      <c r="R337" s="25"/>
      <c r="AV337">
        <v>48903.173729152986</v>
      </c>
      <c r="AW337">
        <v>1.166973763805633</v>
      </c>
      <c r="AX337">
        <v>77017.553555620339</v>
      </c>
      <c r="AY337">
        <v>1.2755399233540854</v>
      </c>
      <c r="AZ337">
        <v>-28114.379826467353</v>
      </c>
      <c r="BA337">
        <v>-0.10856615954845239</v>
      </c>
      <c r="BE337" s="111">
        <f t="shared" si="103"/>
        <v>67794.20265141032</v>
      </c>
      <c r="BF337" s="111">
        <f t="shared" si="104"/>
        <v>50536.438779788194</v>
      </c>
      <c r="BG337" s="111">
        <f t="shared" si="105"/>
        <v>17257.763871622112</v>
      </c>
      <c r="BH337">
        <f t="shared" si="107"/>
        <v>1</v>
      </c>
      <c r="BI337">
        <f t="shared" si="108"/>
        <v>0</v>
      </c>
      <c r="BJ337">
        <f t="shared" si="109"/>
        <v>1</v>
      </c>
    </row>
    <row r="338" spans="4:62" ht="31.8" thickBot="1" x14ac:dyDescent="0.35">
      <c r="M338" s="25"/>
      <c r="N338" s="98" t="s">
        <v>56</v>
      </c>
      <c r="O338" s="98">
        <f>SUM(M336:O336)</f>
        <v>58900.776425497606</v>
      </c>
      <c r="P338" s="25"/>
      <c r="Q338" s="99" t="s">
        <v>57</v>
      </c>
      <c r="R338" s="99">
        <f>SUM(P336:R336)</f>
        <v>1.2449979698530129</v>
      </c>
      <c r="AB338" s="98" t="s">
        <v>56</v>
      </c>
      <c r="AC338" s="98">
        <f>SUM(AA336:AC336)</f>
        <v>103240.61689168043</v>
      </c>
      <c r="AD338" s="25"/>
      <c r="AE338" s="99" t="s">
        <v>57</v>
      </c>
      <c r="AF338" s="99">
        <f>SUM(AD336:AF336)</f>
        <v>1.3573359487933616</v>
      </c>
      <c r="AV338">
        <v>47239.986190899886</v>
      </c>
      <c r="AW338">
        <v>1.0417614496216128</v>
      </c>
      <c r="AX338">
        <v>80224.093186400307</v>
      </c>
      <c r="AY338">
        <v>1.1446942781270928</v>
      </c>
      <c r="AZ338">
        <v>-32984.10699550042</v>
      </c>
      <c r="BA338">
        <v>-0.10293282850548002</v>
      </c>
      <c r="BE338" s="111">
        <f t="shared" si="103"/>
        <v>56936.158771261384</v>
      </c>
      <c r="BF338" s="111">
        <f t="shared" si="104"/>
        <v>34245.334626308977</v>
      </c>
      <c r="BG338" s="111">
        <f t="shared" si="105"/>
        <v>22690.824144952418</v>
      </c>
      <c r="BH338">
        <f t="shared" si="107"/>
        <v>1</v>
      </c>
      <c r="BI338">
        <f t="shared" si="108"/>
        <v>0</v>
      </c>
      <c r="BJ338">
        <f t="shared" si="109"/>
        <v>1</v>
      </c>
    </row>
    <row r="339" spans="4:62" ht="15" thickTop="1" x14ac:dyDescent="0.3">
      <c r="AV339">
        <v>48006.389879437374</v>
      </c>
      <c r="AW339">
        <v>1.0834773640545179</v>
      </c>
      <c r="AX339">
        <v>139651.34281753359</v>
      </c>
      <c r="AY339">
        <v>1.1815630235452881</v>
      </c>
      <c r="AZ339">
        <v>-91644.952938096219</v>
      </c>
      <c r="BA339">
        <v>-9.8085659490770194E-2</v>
      </c>
      <c r="BE339" s="111">
        <f t="shared" si="103"/>
        <v>60341.346526014408</v>
      </c>
      <c r="BF339" s="111">
        <f t="shared" si="104"/>
        <v>-21495.040463004785</v>
      </c>
      <c r="BG339" s="111">
        <f t="shared" si="105"/>
        <v>81836.3869890192</v>
      </c>
      <c r="BH339">
        <f t="shared" si="107"/>
        <v>1</v>
      </c>
      <c r="BI339">
        <f t="shared" si="108"/>
        <v>0</v>
      </c>
      <c r="BJ339">
        <f t="shared" si="109"/>
        <v>1</v>
      </c>
    </row>
    <row r="340" spans="4:62" ht="15" thickBot="1" x14ac:dyDescent="0.35">
      <c r="AV340">
        <v>51985.584578769718</v>
      </c>
      <c r="AW340">
        <v>1.0418565929411807</v>
      </c>
      <c r="AX340">
        <v>76866.665250729522</v>
      </c>
      <c r="AY340">
        <v>1.1430309681219</v>
      </c>
      <c r="AZ340">
        <v>-24881.080671959804</v>
      </c>
      <c r="BA340">
        <v>-0.10117437518071926</v>
      </c>
      <c r="BE340" s="111">
        <f t="shared" si="103"/>
        <v>52200.074715348353</v>
      </c>
      <c r="BF340" s="111">
        <f t="shared" si="104"/>
        <v>37436.431561460471</v>
      </c>
      <c r="BG340" s="111">
        <f t="shared" si="105"/>
        <v>14763.643153887879</v>
      </c>
      <c r="BH340">
        <f t="shared" si="107"/>
        <v>1</v>
      </c>
      <c r="BI340">
        <f t="shared" si="108"/>
        <v>0</v>
      </c>
      <c r="BJ340">
        <f t="shared" si="109"/>
        <v>1</v>
      </c>
    </row>
    <row r="341" spans="4:62" ht="16.2" thickBot="1" x14ac:dyDescent="0.35">
      <c r="M341" s="76" t="s">
        <v>29</v>
      </c>
      <c r="N341" s="76" t="s">
        <v>14</v>
      </c>
      <c r="O341" s="76" t="s">
        <v>35</v>
      </c>
      <c r="P341" s="77" t="s">
        <v>29</v>
      </c>
      <c r="Q341" s="77" t="s">
        <v>14</v>
      </c>
      <c r="R341" s="77" t="s">
        <v>35</v>
      </c>
      <c r="AA341" s="76" t="s">
        <v>29</v>
      </c>
      <c r="AB341" s="76" t="s">
        <v>14</v>
      </c>
      <c r="AC341" s="76" t="s">
        <v>35</v>
      </c>
      <c r="AD341" s="77" t="s">
        <v>29</v>
      </c>
      <c r="AE341" s="77" t="s">
        <v>14</v>
      </c>
      <c r="AF341" s="77" t="s">
        <v>35</v>
      </c>
      <c r="AV341">
        <v>48079.291606514467</v>
      </c>
      <c r="AW341">
        <v>1.1293781258381479</v>
      </c>
      <c r="AX341">
        <v>78097.422677123177</v>
      </c>
      <c r="AY341">
        <v>1.2386046033352454</v>
      </c>
      <c r="AZ341">
        <v>-30018.13107060871</v>
      </c>
      <c r="BA341">
        <v>-0.10922647749709746</v>
      </c>
      <c r="BE341" s="111">
        <f t="shared" si="103"/>
        <v>64858.520977300315</v>
      </c>
      <c r="BF341" s="111">
        <f t="shared" si="104"/>
        <v>45763.037656401357</v>
      </c>
      <c r="BG341" s="111">
        <f t="shared" si="105"/>
        <v>19095.483320898966</v>
      </c>
      <c r="BH341">
        <f t="shared" si="107"/>
        <v>1</v>
      </c>
      <c r="BI341">
        <f t="shared" si="108"/>
        <v>0</v>
      </c>
      <c r="BJ341">
        <f t="shared" si="109"/>
        <v>1</v>
      </c>
    </row>
    <row r="342" spans="4:62" ht="17.25" customHeight="1" thickTop="1" thickBot="1" x14ac:dyDescent="0.35">
      <c r="D342" s="230" t="s">
        <v>58</v>
      </c>
      <c r="E342" s="231"/>
      <c r="F342" s="95" t="s">
        <v>55</v>
      </c>
      <c r="G342" s="96"/>
      <c r="H342" s="96"/>
      <c r="I342" s="96"/>
      <c r="J342" s="96"/>
      <c r="K342" s="96"/>
      <c r="L342" s="97"/>
      <c r="M342" s="98">
        <f t="shared" ref="M342:R342" si="132">0.5*M22+SUM(M23:M333)+0.5*M334</f>
        <v>39470.896266560987</v>
      </c>
      <c r="N342" s="98">
        <f t="shared" si="132"/>
        <v>19801.517843720983</v>
      </c>
      <c r="O342" s="98">
        <f t="shared" si="132"/>
        <v>0</v>
      </c>
      <c r="P342" s="99">
        <f t="shared" si="132"/>
        <v>0.9024909100476135</v>
      </c>
      <c r="Q342" s="99">
        <f t="shared" si="132"/>
        <v>0.35101317193156706</v>
      </c>
      <c r="R342" s="99">
        <f t="shared" si="132"/>
        <v>0</v>
      </c>
      <c r="U342" s="64" t="s">
        <v>55</v>
      </c>
      <c r="V342" s="96"/>
      <c r="W342" s="96"/>
      <c r="X342" s="96"/>
      <c r="Y342" s="96"/>
      <c r="Z342" s="97"/>
      <c r="AA342" s="98">
        <f t="shared" ref="AA342:AF342" si="133">0.5*AA22+SUM(AA23:AA333)+0.5*AA334</f>
        <v>65319.868838327588</v>
      </c>
      <c r="AB342" s="98">
        <f t="shared" si="133"/>
        <v>38497.908230243804</v>
      </c>
      <c r="AC342" s="98">
        <f t="shared" si="133"/>
        <v>0</v>
      </c>
      <c r="AD342" s="99">
        <f t="shared" si="133"/>
        <v>0.93736348240471334</v>
      </c>
      <c r="AE342" s="99">
        <f t="shared" si="133"/>
        <v>0.4283107190862378</v>
      </c>
      <c r="AF342" s="99">
        <f t="shared" si="133"/>
        <v>0</v>
      </c>
      <c r="AV342">
        <v>56608.432192336317</v>
      </c>
      <c r="AW342">
        <v>1.0967136513757492</v>
      </c>
      <c r="AX342">
        <v>76958.751178197155</v>
      </c>
      <c r="AY342">
        <v>1.1958377619992684</v>
      </c>
      <c r="AZ342">
        <v>-20350.318985860838</v>
      </c>
      <c r="BA342">
        <v>-9.9124110623519224E-2</v>
      </c>
      <c r="BE342" s="111">
        <f t="shared" si="103"/>
        <v>53062.932945238601</v>
      </c>
      <c r="BF342" s="111">
        <f t="shared" si="104"/>
        <v>42625.025021729685</v>
      </c>
      <c r="BG342" s="111">
        <f t="shared" si="105"/>
        <v>10437.907923508916</v>
      </c>
      <c r="BH342">
        <f t="shared" si="107"/>
        <v>1</v>
      </c>
      <c r="BI342">
        <f t="shared" si="108"/>
        <v>0</v>
      </c>
      <c r="BJ342">
        <f t="shared" si="109"/>
        <v>1</v>
      </c>
    </row>
    <row r="343" spans="4:62" ht="15.6" thickTop="1" thickBot="1" x14ac:dyDescent="0.35">
      <c r="D343" s="232"/>
      <c r="E343" s="233"/>
      <c r="M343" s="25"/>
      <c r="N343" s="25"/>
      <c r="O343" s="25"/>
      <c r="P343" s="25"/>
      <c r="Q343" s="25"/>
      <c r="R343" s="25"/>
      <c r="AV343">
        <v>52124.346251581112</v>
      </c>
      <c r="AW343">
        <v>1.1136318327449839</v>
      </c>
      <c r="AX343">
        <v>88348.087599781167</v>
      </c>
      <c r="AY343">
        <v>1.2183290108197891</v>
      </c>
      <c r="AZ343">
        <v>-36223.741348200056</v>
      </c>
      <c r="BA343">
        <v>-0.10469717807480516</v>
      </c>
      <c r="BE343" s="111">
        <f t="shared" si="103"/>
        <v>59238.837022917272</v>
      </c>
      <c r="BF343" s="111">
        <f t="shared" si="104"/>
        <v>33484.813482197744</v>
      </c>
      <c r="BG343" s="111">
        <f t="shared" si="105"/>
        <v>25754.02354071954</v>
      </c>
      <c r="BH343">
        <f t="shared" si="107"/>
        <v>1</v>
      </c>
      <c r="BI343">
        <f t="shared" si="108"/>
        <v>0</v>
      </c>
      <c r="BJ343">
        <f t="shared" si="109"/>
        <v>1</v>
      </c>
    </row>
    <row r="344" spans="4:62" ht="31.8" thickBot="1" x14ac:dyDescent="0.35">
      <c r="M344" s="25"/>
      <c r="N344" s="98" t="s">
        <v>56</v>
      </c>
      <c r="O344" s="98">
        <f>SUM(M342:O342)</f>
        <v>59272.41411028197</v>
      </c>
      <c r="P344" s="25"/>
      <c r="Q344" s="99" t="s">
        <v>57</v>
      </c>
      <c r="R344" s="99">
        <f>SUM(P342:R342)</f>
        <v>1.2535040819791805</v>
      </c>
      <c r="AB344" s="98" t="s">
        <v>56</v>
      </c>
      <c r="AC344" s="98">
        <f>SUM(AA342:AC342)</f>
        <v>103817.77706857139</v>
      </c>
      <c r="AD344" s="25"/>
      <c r="AE344" s="99" t="s">
        <v>57</v>
      </c>
      <c r="AF344" s="99">
        <f>SUM(AD342:AF342)</f>
        <v>1.3656742014909511</v>
      </c>
      <c r="AV344">
        <v>48721.519244545969</v>
      </c>
      <c r="AW344">
        <v>1.1025867161705261</v>
      </c>
      <c r="AX344">
        <v>95886.188117722777</v>
      </c>
      <c r="AY344">
        <v>1.2067614536074551</v>
      </c>
      <c r="AZ344">
        <v>-47164.668873176808</v>
      </c>
      <c r="BA344">
        <v>-0.10417473743692907</v>
      </c>
      <c r="BE344" s="111">
        <f t="shared" si="103"/>
        <v>61537.152372506636</v>
      </c>
      <c r="BF344" s="111">
        <f t="shared" si="104"/>
        <v>24789.957243022742</v>
      </c>
      <c r="BG344" s="111">
        <f t="shared" si="105"/>
        <v>36747.195129483902</v>
      </c>
      <c r="BH344">
        <f t="shared" si="107"/>
        <v>1</v>
      </c>
      <c r="BI344">
        <f t="shared" si="108"/>
        <v>0</v>
      </c>
      <c r="BJ344">
        <f t="shared" si="109"/>
        <v>1</v>
      </c>
    </row>
    <row r="345" spans="4:62" ht="15" thickTop="1" x14ac:dyDescent="0.3">
      <c r="AV345">
        <v>53147.430836784479</v>
      </c>
      <c r="AW345">
        <v>1.097757360579368</v>
      </c>
      <c r="AX345">
        <v>77104.021630193514</v>
      </c>
      <c r="AY345">
        <v>1.200271983253812</v>
      </c>
      <c r="AZ345">
        <v>-23956.590793409036</v>
      </c>
      <c r="BA345">
        <v>-0.102514622674444</v>
      </c>
      <c r="BE345" s="111">
        <f t="shared" si="103"/>
        <v>56628.305221152317</v>
      </c>
      <c r="BF345" s="111">
        <f t="shared" si="104"/>
        <v>42923.176695187693</v>
      </c>
      <c r="BG345" s="111">
        <f t="shared" si="105"/>
        <v>13705.128525964636</v>
      </c>
      <c r="BH345">
        <f t="shared" si="107"/>
        <v>1</v>
      </c>
      <c r="BI345">
        <f t="shared" si="108"/>
        <v>0</v>
      </c>
      <c r="BJ345">
        <f t="shared" si="109"/>
        <v>1</v>
      </c>
    </row>
    <row r="346" spans="4:62" x14ac:dyDescent="0.3">
      <c r="AV346">
        <v>56610.719152259982</v>
      </c>
      <c r="AW346">
        <v>1.1317589254940592</v>
      </c>
      <c r="AX346">
        <v>76998.733825283343</v>
      </c>
      <c r="AY346">
        <v>1.2358835560986479</v>
      </c>
      <c r="AZ346">
        <v>-20388.014673023361</v>
      </c>
      <c r="BA346">
        <v>-0.10412463060458865</v>
      </c>
      <c r="BE346" s="111">
        <f t="shared" si="103"/>
        <v>56565.17339714594</v>
      </c>
      <c r="BF346" s="111">
        <f t="shared" si="104"/>
        <v>46589.621784581439</v>
      </c>
      <c r="BG346" s="111">
        <f t="shared" si="105"/>
        <v>9975.5516125644954</v>
      </c>
      <c r="BH346">
        <f t="shared" si="107"/>
        <v>1</v>
      </c>
      <c r="BI346">
        <f t="shared" si="108"/>
        <v>0</v>
      </c>
      <c r="BJ346">
        <f t="shared" si="109"/>
        <v>1</v>
      </c>
    </row>
    <row r="347" spans="4:62" x14ac:dyDescent="0.3">
      <c r="AV347">
        <v>55950.912682969007</v>
      </c>
      <c r="AW347">
        <v>1.1480761649374951</v>
      </c>
      <c r="AX347">
        <v>87976.391634375017</v>
      </c>
      <c r="AY347">
        <v>1.2519128290184502</v>
      </c>
      <c r="AZ347">
        <v>-32025.47895140601</v>
      </c>
      <c r="BA347">
        <v>-0.10383666408095515</v>
      </c>
      <c r="BE347" s="111">
        <f t="shared" si="103"/>
        <v>58856.703810780498</v>
      </c>
      <c r="BF347" s="111">
        <f t="shared" si="104"/>
        <v>37214.891267470011</v>
      </c>
      <c r="BG347" s="111">
        <f t="shared" si="105"/>
        <v>21641.812543310494</v>
      </c>
      <c r="BH347">
        <f t="shared" si="107"/>
        <v>1</v>
      </c>
      <c r="BI347">
        <f t="shared" si="108"/>
        <v>0</v>
      </c>
      <c r="BJ347">
        <f t="shared" si="109"/>
        <v>1</v>
      </c>
    </row>
    <row r="348" spans="4:62" x14ac:dyDescent="0.3">
      <c r="AV348">
        <v>47363.522548141511</v>
      </c>
      <c r="AW348">
        <v>1.1319712402548765</v>
      </c>
      <c r="AX348">
        <v>80408.165386468201</v>
      </c>
      <c r="AY348">
        <v>1.2364748484346488</v>
      </c>
      <c r="AZ348">
        <v>-33044.64283832669</v>
      </c>
      <c r="BA348">
        <v>-0.10450360817977233</v>
      </c>
      <c r="BE348" s="111">
        <f t="shared" si="103"/>
        <v>65833.601477346136</v>
      </c>
      <c r="BF348" s="111">
        <f t="shared" si="104"/>
        <v>43239.319456996687</v>
      </c>
      <c r="BG348" s="111">
        <f t="shared" si="105"/>
        <v>22594.282020349456</v>
      </c>
      <c r="BH348">
        <f t="shared" si="107"/>
        <v>1</v>
      </c>
      <c r="BI348">
        <f t="shared" si="108"/>
        <v>0</v>
      </c>
      <c r="BJ348">
        <f t="shared" si="109"/>
        <v>1</v>
      </c>
    </row>
    <row r="349" spans="4:62" x14ac:dyDescent="0.3">
      <c r="AV349">
        <v>48506.876382955648</v>
      </c>
      <c r="AW349">
        <v>1.1266682537531856</v>
      </c>
      <c r="AX349">
        <v>77717.247990505188</v>
      </c>
      <c r="AY349">
        <v>1.2304783578310921</v>
      </c>
      <c r="AZ349">
        <v>-29210.371607549539</v>
      </c>
      <c r="BA349">
        <v>-0.10381010407790647</v>
      </c>
      <c r="BE349" s="111">
        <f t="shared" si="103"/>
        <v>64159.948992362908</v>
      </c>
      <c r="BF349" s="111">
        <f t="shared" si="104"/>
        <v>45330.587792604012</v>
      </c>
      <c r="BG349" s="111">
        <f t="shared" si="105"/>
        <v>18829.361199758892</v>
      </c>
      <c r="BH349">
        <f t="shared" si="107"/>
        <v>1</v>
      </c>
      <c r="BI349">
        <f t="shared" si="108"/>
        <v>0</v>
      </c>
      <c r="BJ349">
        <f t="shared" si="109"/>
        <v>1</v>
      </c>
    </row>
    <row r="350" spans="4:62" x14ac:dyDescent="0.3">
      <c r="AV350">
        <v>47889.503220356477</v>
      </c>
      <c r="AW350">
        <v>1.1129525763179158</v>
      </c>
      <c r="AX350">
        <v>79349.968651734394</v>
      </c>
      <c r="AY350">
        <v>1.2147010576277157</v>
      </c>
      <c r="AZ350">
        <v>-31460.465431377917</v>
      </c>
      <c r="BA350">
        <v>-0.10174848130979997</v>
      </c>
      <c r="BE350" s="111">
        <f t="shared" si="103"/>
        <v>63405.754411435104</v>
      </c>
      <c r="BF350" s="111">
        <f t="shared" si="104"/>
        <v>42120.137111037184</v>
      </c>
      <c r="BG350" s="111">
        <f t="shared" si="105"/>
        <v>21285.61730039792</v>
      </c>
      <c r="BH350">
        <f t="shared" si="107"/>
        <v>1</v>
      </c>
      <c r="BI350">
        <f t="shared" si="108"/>
        <v>0</v>
      </c>
      <c r="BJ350">
        <f t="shared" si="109"/>
        <v>1</v>
      </c>
    </row>
    <row r="351" spans="4:62" x14ac:dyDescent="0.3">
      <c r="AV351">
        <v>58460.298061964611</v>
      </c>
      <c r="AW351">
        <v>1.1380026732335493</v>
      </c>
      <c r="AX351">
        <v>168832.61718629691</v>
      </c>
      <c r="AY351">
        <v>1.2372900629252328</v>
      </c>
      <c r="AZ351">
        <v>-110372.31912433229</v>
      </c>
      <c r="BA351">
        <v>-9.9287389691683492E-2</v>
      </c>
      <c r="BE351" s="111">
        <f t="shared" si="103"/>
        <v>55339.969261390317</v>
      </c>
      <c r="BF351" s="111">
        <f t="shared" si="104"/>
        <v>-45103.610893773628</v>
      </c>
      <c r="BG351" s="111">
        <f t="shared" si="105"/>
        <v>100443.58015516395</v>
      </c>
      <c r="BH351">
        <f t="shared" si="107"/>
        <v>1</v>
      </c>
      <c r="BI351">
        <f t="shared" si="108"/>
        <v>0</v>
      </c>
      <c r="BJ351">
        <f t="shared" si="109"/>
        <v>1</v>
      </c>
    </row>
    <row r="352" spans="4:62" x14ac:dyDescent="0.3">
      <c r="AV352">
        <v>54841.600068868269</v>
      </c>
      <c r="AW352">
        <v>1.1618358157707167</v>
      </c>
      <c r="AX352">
        <v>78307.028841161824</v>
      </c>
      <c r="AY352">
        <v>1.2710015808443316</v>
      </c>
      <c r="AZ352">
        <v>-23465.428772293555</v>
      </c>
      <c r="BA352">
        <v>-0.10916576507361486</v>
      </c>
      <c r="BE352" s="111">
        <f t="shared" si="103"/>
        <v>61341.981508203404</v>
      </c>
      <c r="BF352" s="111">
        <f t="shared" si="104"/>
        <v>48793.129243271338</v>
      </c>
      <c r="BG352" s="111">
        <f t="shared" si="105"/>
        <v>12548.852264932069</v>
      </c>
      <c r="BH352">
        <f t="shared" si="107"/>
        <v>1</v>
      </c>
      <c r="BI352">
        <f t="shared" si="108"/>
        <v>0</v>
      </c>
      <c r="BJ352">
        <f t="shared" si="109"/>
        <v>1</v>
      </c>
    </row>
    <row r="353" spans="48:62" x14ac:dyDescent="0.3">
      <c r="AV353">
        <v>50840.316270466006</v>
      </c>
      <c r="AW353">
        <v>1.183479025353628</v>
      </c>
      <c r="AX353">
        <v>80442.761604268628</v>
      </c>
      <c r="AY353">
        <v>1.2925547721628208</v>
      </c>
      <c r="AZ353">
        <v>-29602.445333802621</v>
      </c>
      <c r="BA353">
        <v>-0.10907574680919274</v>
      </c>
      <c r="BE353" s="111">
        <f t="shared" si="103"/>
        <v>67507.586264896803</v>
      </c>
      <c r="BF353" s="111">
        <f t="shared" si="104"/>
        <v>48812.715612013446</v>
      </c>
      <c r="BG353" s="111">
        <f t="shared" si="105"/>
        <v>18694.87065288335</v>
      </c>
      <c r="BH353">
        <f t="shared" si="107"/>
        <v>1</v>
      </c>
      <c r="BI353">
        <f t="shared" si="108"/>
        <v>0</v>
      </c>
      <c r="BJ353">
        <f t="shared" si="109"/>
        <v>1</v>
      </c>
    </row>
    <row r="354" spans="48:62" x14ac:dyDescent="0.3">
      <c r="AV354">
        <v>48467.9441070842</v>
      </c>
      <c r="AW354">
        <v>1.0353841561017447</v>
      </c>
      <c r="AX354">
        <v>78645.550571135886</v>
      </c>
      <c r="AY354">
        <v>1.1305926053324626</v>
      </c>
      <c r="AZ354">
        <v>-30177.606464051685</v>
      </c>
      <c r="BA354">
        <v>-9.5208449230717918E-2</v>
      </c>
      <c r="BE354" s="111">
        <f t="shared" si="103"/>
        <v>55070.471503090273</v>
      </c>
      <c r="BF354" s="111">
        <f t="shared" si="104"/>
        <v>34413.709962110384</v>
      </c>
      <c r="BG354" s="111">
        <f t="shared" si="105"/>
        <v>20656.761540979893</v>
      </c>
      <c r="BH354">
        <f t="shared" si="107"/>
        <v>1</v>
      </c>
      <c r="BI354">
        <f t="shared" si="108"/>
        <v>0</v>
      </c>
      <c r="BJ354">
        <f t="shared" si="109"/>
        <v>1</v>
      </c>
    </row>
    <row r="355" spans="48:62" x14ac:dyDescent="0.3">
      <c r="AV355">
        <v>49212.112383793166</v>
      </c>
      <c r="AW355">
        <v>1.0915038114856885</v>
      </c>
      <c r="AX355">
        <v>160757.24798410002</v>
      </c>
      <c r="AY355">
        <v>1.1898120071064962</v>
      </c>
      <c r="AZ355">
        <v>-111545.13560030685</v>
      </c>
      <c r="BA355">
        <v>-9.8308195620807615E-2</v>
      </c>
      <c r="BE355" s="111">
        <f t="shared" si="103"/>
        <v>59938.268764775683</v>
      </c>
      <c r="BF355" s="111">
        <f t="shared" si="104"/>
        <v>-41776.0472734504</v>
      </c>
      <c r="BG355" s="111">
        <f t="shared" si="105"/>
        <v>101714.31603822608</v>
      </c>
      <c r="BH355">
        <f t="shared" si="107"/>
        <v>1</v>
      </c>
      <c r="BI355">
        <f t="shared" si="108"/>
        <v>0</v>
      </c>
      <c r="BJ355">
        <f t="shared" si="109"/>
        <v>1</v>
      </c>
    </row>
    <row r="356" spans="48:62" x14ac:dyDescent="0.3">
      <c r="AV356">
        <v>62319.072703246988</v>
      </c>
      <c r="AW356">
        <v>1.1778198928079058</v>
      </c>
      <c r="AX356">
        <v>77057.305252962789</v>
      </c>
      <c r="AY356">
        <v>1.2852527846076016</v>
      </c>
      <c r="AZ356">
        <v>-14738.232549715802</v>
      </c>
      <c r="BA356">
        <v>-0.10743289179969584</v>
      </c>
      <c r="BE356" s="111">
        <f t="shared" si="103"/>
        <v>55462.916577543583</v>
      </c>
      <c r="BF356" s="111">
        <f t="shared" si="104"/>
        <v>51467.973207797375</v>
      </c>
      <c r="BG356" s="111">
        <f t="shared" si="105"/>
        <v>3994.9433697462173</v>
      </c>
      <c r="BH356">
        <f t="shared" si="107"/>
        <v>1</v>
      </c>
      <c r="BI356">
        <f t="shared" si="108"/>
        <v>0</v>
      </c>
      <c r="BJ356">
        <f t="shared" si="109"/>
        <v>1</v>
      </c>
    </row>
    <row r="357" spans="48:62" x14ac:dyDescent="0.3">
      <c r="AV357">
        <v>48210.431386095748</v>
      </c>
      <c r="AW357">
        <v>1.0967614081342414</v>
      </c>
      <c r="AX357">
        <v>92786.800772874936</v>
      </c>
      <c r="AY357">
        <v>1.2010316278028879</v>
      </c>
      <c r="AZ357">
        <v>-44576.369386779188</v>
      </c>
      <c r="BA357">
        <v>-0.10427021966864647</v>
      </c>
      <c r="BE357" s="111">
        <f t="shared" si="103"/>
        <v>61465.709427328387</v>
      </c>
      <c r="BF357" s="111">
        <f t="shared" si="104"/>
        <v>27316.362007413845</v>
      </c>
      <c r="BG357" s="111">
        <f t="shared" si="105"/>
        <v>34149.347419914542</v>
      </c>
      <c r="BH357">
        <f t="shared" si="107"/>
        <v>1</v>
      </c>
      <c r="BI357">
        <f t="shared" si="108"/>
        <v>0</v>
      </c>
      <c r="BJ357">
        <f t="shared" si="109"/>
        <v>1</v>
      </c>
    </row>
    <row r="358" spans="48:62" x14ac:dyDescent="0.3">
      <c r="AV358">
        <v>74028.869531989796</v>
      </c>
      <c r="AW358">
        <v>1.1690192503805155</v>
      </c>
      <c r="AX358">
        <v>80999.154089173753</v>
      </c>
      <c r="AY358">
        <v>1.2740263313082589</v>
      </c>
      <c r="AZ358">
        <v>-6970.2845571839571</v>
      </c>
      <c r="BA358">
        <v>-0.10500708092774347</v>
      </c>
      <c r="BE358" s="111">
        <f t="shared" si="103"/>
        <v>42873.055506061748</v>
      </c>
      <c r="BF358" s="111">
        <f t="shared" si="104"/>
        <v>46403.479041652143</v>
      </c>
      <c r="BG358" s="111">
        <f t="shared" si="105"/>
        <v>-3530.4235355903893</v>
      </c>
      <c r="BH358">
        <f t="shared" si="107"/>
        <v>0</v>
      </c>
      <c r="BI358">
        <f t="shared" si="108"/>
        <v>1</v>
      </c>
      <c r="BJ358">
        <f t="shared" si="109"/>
        <v>0</v>
      </c>
    </row>
    <row r="359" spans="48:62" x14ac:dyDescent="0.3">
      <c r="AV359">
        <v>47452.604712952969</v>
      </c>
      <c r="AW359">
        <v>1.0637046531222418</v>
      </c>
      <c r="AX359">
        <v>97366.248388189561</v>
      </c>
      <c r="AY359">
        <v>1.1671252617682732</v>
      </c>
      <c r="AZ359">
        <v>-49913.643675236592</v>
      </c>
      <c r="BA359">
        <v>-0.10342060864603142</v>
      </c>
      <c r="BE359" s="111">
        <f t="shared" si="103"/>
        <v>58917.860599271218</v>
      </c>
      <c r="BF359" s="111">
        <f t="shared" si="104"/>
        <v>19346.277788637759</v>
      </c>
      <c r="BG359" s="111">
        <f t="shared" si="105"/>
        <v>39571.582810633452</v>
      </c>
      <c r="BH359">
        <f t="shared" si="107"/>
        <v>1</v>
      </c>
      <c r="BI359">
        <f t="shared" si="108"/>
        <v>0</v>
      </c>
      <c r="BJ359">
        <f t="shared" si="109"/>
        <v>1</v>
      </c>
    </row>
    <row r="360" spans="48:62" x14ac:dyDescent="0.3">
      <c r="AV360">
        <v>64239.064521771157</v>
      </c>
      <c r="AW360">
        <v>1.1444112939416529</v>
      </c>
      <c r="AX360">
        <v>76767.601776705938</v>
      </c>
      <c r="AY360">
        <v>1.2508487313501504</v>
      </c>
      <c r="AZ360">
        <v>-12528.537254934781</v>
      </c>
      <c r="BA360">
        <v>-0.10643743740849754</v>
      </c>
      <c r="BE360" s="111">
        <f t="shared" si="103"/>
        <v>50202.064872394127</v>
      </c>
      <c r="BF360" s="111">
        <f t="shared" si="104"/>
        <v>48317.271358309095</v>
      </c>
      <c r="BG360" s="111">
        <f t="shared" si="105"/>
        <v>1884.7935140850277</v>
      </c>
      <c r="BH360">
        <f t="shared" si="107"/>
        <v>1</v>
      </c>
      <c r="BI360">
        <f t="shared" si="108"/>
        <v>0</v>
      </c>
      <c r="BJ360">
        <f t="shared" si="109"/>
        <v>1</v>
      </c>
    </row>
    <row r="361" spans="48:62" x14ac:dyDescent="0.3">
      <c r="AV361">
        <v>49073.787882812496</v>
      </c>
      <c r="AW361">
        <v>1.1591060039723289</v>
      </c>
      <c r="AX361">
        <v>78401.87723035313</v>
      </c>
      <c r="AY361">
        <v>1.2648433515054127</v>
      </c>
      <c r="AZ361">
        <v>-29328.089347540634</v>
      </c>
      <c r="BA361">
        <v>-0.10573734753308384</v>
      </c>
      <c r="BE361" s="111">
        <f t="shared" si="103"/>
        <v>66836.812514420395</v>
      </c>
      <c r="BF361" s="111">
        <f t="shared" si="104"/>
        <v>48082.457920188142</v>
      </c>
      <c r="BG361" s="111">
        <f t="shared" si="105"/>
        <v>18754.354594232253</v>
      </c>
      <c r="BH361">
        <f t="shared" si="107"/>
        <v>1</v>
      </c>
      <c r="BI361">
        <f t="shared" si="108"/>
        <v>0</v>
      </c>
      <c r="BJ361">
        <f t="shared" si="109"/>
        <v>1</v>
      </c>
    </row>
    <row r="362" spans="48:62" x14ac:dyDescent="0.3">
      <c r="AV362">
        <v>51108.742794950405</v>
      </c>
      <c r="AW362">
        <v>1.1483011815439736</v>
      </c>
      <c r="AX362">
        <v>81757.71861836483</v>
      </c>
      <c r="AY362">
        <v>1.2551276272735883</v>
      </c>
      <c r="AZ362">
        <v>-30648.975823414425</v>
      </c>
      <c r="BA362">
        <v>-0.10682644572961464</v>
      </c>
      <c r="BE362" s="111">
        <f t="shared" si="103"/>
        <v>63721.37535944696</v>
      </c>
      <c r="BF362" s="111">
        <f t="shared" si="104"/>
        <v>43755.044108994</v>
      </c>
      <c r="BG362" s="111">
        <f t="shared" si="105"/>
        <v>19966.33125045296</v>
      </c>
      <c r="BH362">
        <f t="shared" si="107"/>
        <v>1</v>
      </c>
      <c r="BI362">
        <f t="shared" si="108"/>
        <v>0</v>
      </c>
      <c r="BJ362">
        <f t="shared" si="109"/>
        <v>1</v>
      </c>
    </row>
    <row r="363" spans="48:62" x14ac:dyDescent="0.3">
      <c r="AV363">
        <v>52390.602322872277</v>
      </c>
      <c r="AW363">
        <v>1.1295875912384745</v>
      </c>
      <c r="AX363">
        <v>77320.345896099781</v>
      </c>
      <c r="AY363">
        <v>1.238217121549712</v>
      </c>
      <c r="AZ363">
        <v>-24929.743573227504</v>
      </c>
      <c r="BA363">
        <v>-0.10862953031123745</v>
      </c>
      <c r="BE363" s="111">
        <f t="shared" si="103"/>
        <v>60568.156800975179</v>
      </c>
      <c r="BF363" s="111">
        <f t="shared" si="104"/>
        <v>46501.366258871421</v>
      </c>
      <c r="BG363" s="111">
        <f t="shared" si="105"/>
        <v>14066.790542103759</v>
      </c>
      <c r="BH363">
        <f t="shared" si="107"/>
        <v>1</v>
      </c>
      <c r="BI363">
        <f t="shared" si="108"/>
        <v>0</v>
      </c>
      <c r="BJ363">
        <f t="shared" si="109"/>
        <v>1</v>
      </c>
    </row>
    <row r="364" spans="48:62" x14ac:dyDescent="0.3">
      <c r="AV364">
        <v>48204.03864504103</v>
      </c>
      <c r="AW364">
        <v>1.1718498682252299</v>
      </c>
      <c r="AX364">
        <v>76797.772043089411</v>
      </c>
      <c r="AY364">
        <v>1.2810314790580737</v>
      </c>
      <c r="AZ364">
        <v>-28593.733398048382</v>
      </c>
      <c r="BA364">
        <v>-0.10918161083284383</v>
      </c>
      <c r="BE364" s="111">
        <f t="shared" si="103"/>
        <v>68980.948177481958</v>
      </c>
      <c r="BF364" s="111">
        <f t="shared" si="104"/>
        <v>51305.375862717963</v>
      </c>
      <c r="BG364" s="111">
        <f t="shared" si="105"/>
        <v>17675.572314763998</v>
      </c>
      <c r="BH364">
        <f t="shared" si="107"/>
        <v>1</v>
      </c>
      <c r="BI364">
        <f t="shared" si="108"/>
        <v>0</v>
      </c>
      <c r="BJ364">
        <f t="shared" si="109"/>
        <v>1</v>
      </c>
    </row>
    <row r="365" spans="48:62" x14ac:dyDescent="0.3">
      <c r="AV365">
        <v>47538.282620570229</v>
      </c>
      <c r="AW365">
        <v>1.1858013161854559</v>
      </c>
      <c r="AX365">
        <v>77489.595080902902</v>
      </c>
      <c r="AY365">
        <v>1.2930789687131445</v>
      </c>
      <c r="AZ365">
        <v>-29951.312460332672</v>
      </c>
      <c r="BA365">
        <v>-0.10727765252768862</v>
      </c>
      <c r="BE365" s="111">
        <f t="shared" si="103"/>
        <v>71041.848997975365</v>
      </c>
      <c r="BF365" s="111">
        <f t="shared" si="104"/>
        <v>51818.301790411555</v>
      </c>
      <c r="BG365" s="111">
        <f t="shared" si="105"/>
        <v>19223.54720756381</v>
      </c>
      <c r="BH365">
        <f t="shared" si="107"/>
        <v>1</v>
      </c>
      <c r="BI365">
        <f t="shared" si="108"/>
        <v>0</v>
      </c>
      <c r="BJ365">
        <f t="shared" si="109"/>
        <v>1</v>
      </c>
    </row>
    <row r="366" spans="48:62" x14ac:dyDescent="0.3">
      <c r="AV366">
        <v>48843.620972674871</v>
      </c>
      <c r="AW366">
        <v>1.1334767015606206</v>
      </c>
      <c r="AX366">
        <v>77806.481551833625</v>
      </c>
      <c r="AY366">
        <v>1.2394478099861781</v>
      </c>
      <c r="AZ366">
        <v>-28962.860579158754</v>
      </c>
      <c r="BA366">
        <v>-0.10597110842555746</v>
      </c>
      <c r="BE366" s="111">
        <f t="shared" si="103"/>
        <v>64504.049183387186</v>
      </c>
      <c r="BF366" s="111">
        <f t="shared" si="104"/>
        <v>46138.299446784178</v>
      </c>
      <c r="BG366" s="111">
        <f t="shared" si="105"/>
        <v>18365.749736603007</v>
      </c>
      <c r="BH366">
        <f t="shared" si="107"/>
        <v>1</v>
      </c>
      <c r="BI366">
        <f t="shared" si="108"/>
        <v>0</v>
      </c>
      <c r="BJ366">
        <f t="shared" si="109"/>
        <v>1</v>
      </c>
    </row>
    <row r="367" spans="48:62" x14ac:dyDescent="0.3">
      <c r="AV367">
        <v>78395.10215304271</v>
      </c>
      <c r="AW367">
        <v>1.1212155804846353</v>
      </c>
      <c r="AX367">
        <v>101528.20934839138</v>
      </c>
      <c r="AY367">
        <v>1.2262535504067951</v>
      </c>
      <c r="AZ367">
        <v>-23133.107195348668</v>
      </c>
      <c r="BA367">
        <v>-0.10503796992215975</v>
      </c>
      <c r="BE367" s="111">
        <f t="shared" si="103"/>
        <v>33726.455895420819</v>
      </c>
      <c r="BF367" s="111">
        <f t="shared" si="104"/>
        <v>21097.145692288133</v>
      </c>
      <c r="BG367" s="111">
        <f t="shared" si="105"/>
        <v>12629.310203132693</v>
      </c>
      <c r="BH367">
        <f t="shared" si="107"/>
        <v>1</v>
      </c>
      <c r="BI367">
        <f t="shared" si="108"/>
        <v>0</v>
      </c>
      <c r="BJ367">
        <f t="shared" si="109"/>
        <v>1</v>
      </c>
    </row>
    <row r="368" spans="48:62" x14ac:dyDescent="0.3">
      <c r="AV368">
        <v>49032.754593807906</v>
      </c>
      <c r="AW368">
        <v>1.1243265936759441</v>
      </c>
      <c r="AX368">
        <v>82991.16860352752</v>
      </c>
      <c r="AY368">
        <v>1.2286598135075577</v>
      </c>
      <c r="AZ368">
        <v>-33958.414009719614</v>
      </c>
      <c r="BA368">
        <v>-0.10433321983161359</v>
      </c>
      <c r="BE368" s="111">
        <f t="shared" si="103"/>
        <v>63399.904773786511</v>
      </c>
      <c r="BF368" s="111">
        <f t="shared" si="104"/>
        <v>39874.81274722825</v>
      </c>
      <c r="BG368" s="111">
        <f t="shared" si="105"/>
        <v>23525.092026558254</v>
      </c>
      <c r="BH368">
        <f t="shared" si="107"/>
        <v>1</v>
      </c>
      <c r="BI368">
        <f t="shared" si="108"/>
        <v>0</v>
      </c>
      <c r="BJ368">
        <f t="shared" si="109"/>
        <v>1</v>
      </c>
    </row>
    <row r="369" spans="48:62" x14ac:dyDescent="0.3">
      <c r="AV369">
        <v>58478.584637576874</v>
      </c>
      <c r="AW369">
        <v>1.0847708092416899</v>
      </c>
      <c r="AX369">
        <v>77184.616113153636</v>
      </c>
      <c r="AY369">
        <v>1.1880455111808284</v>
      </c>
      <c r="AZ369">
        <v>-18706.031475576761</v>
      </c>
      <c r="BA369">
        <v>-0.10327470193913846</v>
      </c>
      <c r="BE369" s="111">
        <f t="shared" si="103"/>
        <v>49998.496286592112</v>
      </c>
      <c r="BF369" s="111">
        <f t="shared" si="104"/>
        <v>41619.935004929197</v>
      </c>
      <c r="BG369" s="111">
        <f t="shared" si="105"/>
        <v>8378.5612816629164</v>
      </c>
      <c r="BH369">
        <f t="shared" si="107"/>
        <v>1</v>
      </c>
      <c r="BI369">
        <f t="shared" si="108"/>
        <v>0</v>
      </c>
      <c r="BJ369">
        <f t="shared" si="109"/>
        <v>1</v>
      </c>
    </row>
    <row r="370" spans="48:62" x14ac:dyDescent="0.3">
      <c r="AV370">
        <v>84532.625438339848</v>
      </c>
      <c r="AW370">
        <v>1.1546152332495165</v>
      </c>
      <c r="AX370">
        <v>76674.70664261104</v>
      </c>
      <c r="AY370">
        <v>1.2602269543265743</v>
      </c>
      <c r="AZ370">
        <v>7857.9187957288086</v>
      </c>
      <c r="BA370">
        <v>-0.10561172107705774</v>
      </c>
      <c r="BE370" s="111">
        <f t="shared" si="103"/>
        <v>30928.897886611812</v>
      </c>
      <c r="BF370" s="111">
        <f t="shared" si="104"/>
        <v>49347.988790046395</v>
      </c>
      <c r="BG370" s="111">
        <f t="shared" si="105"/>
        <v>-18419.090903434582</v>
      </c>
      <c r="BH370">
        <f t="shared" si="107"/>
        <v>0</v>
      </c>
      <c r="BI370">
        <f t="shared" si="108"/>
        <v>1</v>
      </c>
      <c r="BJ370">
        <f t="shared" si="109"/>
        <v>0</v>
      </c>
    </row>
    <row r="371" spans="48:62" x14ac:dyDescent="0.3">
      <c r="AV371">
        <v>48224.60626761469</v>
      </c>
      <c r="AW371">
        <v>1.1578279360595869</v>
      </c>
      <c r="AX371">
        <v>92989.480269633728</v>
      </c>
      <c r="AY371">
        <v>1.2625603072665834</v>
      </c>
      <c r="AZ371">
        <v>-44764.874002019038</v>
      </c>
      <c r="BA371">
        <v>-0.10473237120699652</v>
      </c>
      <c r="BE371" s="111">
        <f t="shared" si="103"/>
        <v>67558.187338343996</v>
      </c>
      <c r="BF371" s="111">
        <f t="shared" si="104"/>
        <v>33266.550457024612</v>
      </c>
      <c r="BG371" s="111">
        <f t="shared" si="105"/>
        <v>34291.636881319384</v>
      </c>
      <c r="BH371">
        <f t="shared" si="107"/>
        <v>1</v>
      </c>
      <c r="BI371">
        <f t="shared" si="108"/>
        <v>0</v>
      </c>
      <c r="BJ371">
        <f t="shared" si="109"/>
        <v>1</v>
      </c>
    </row>
    <row r="372" spans="48:62" x14ac:dyDescent="0.3">
      <c r="AV372">
        <v>51623.811042898415</v>
      </c>
      <c r="AW372">
        <v>1.0603795165628649</v>
      </c>
      <c r="AX372">
        <v>80439.618098683073</v>
      </c>
      <c r="AY372">
        <v>1.1609768465834649</v>
      </c>
      <c r="AZ372">
        <v>-28815.807055784659</v>
      </c>
      <c r="BA372">
        <v>-0.10059733002060001</v>
      </c>
      <c r="BE372" s="111">
        <f t="shared" si="103"/>
        <v>54414.140613388074</v>
      </c>
      <c r="BF372" s="111">
        <f t="shared" si="104"/>
        <v>35658.066559663421</v>
      </c>
      <c r="BG372" s="111">
        <f t="shared" si="105"/>
        <v>18756.07405372466</v>
      </c>
      <c r="BH372">
        <f t="shared" si="107"/>
        <v>1</v>
      </c>
      <c r="BI372">
        <f t="shared" si="108"/>
        <v>0</v>
      </c>
      <c r="BJ372">
        <f t="shared" si="109"/>
        <v>1</v>
      </c>
    </row>
    <row r="373" spans="48:62" x14ac:dyDescent="0.3">
      <c r="AV373">
        <v>47396.610600799097</v>
      </c>
      <c r="AW373">
        <v>1.110522739958089</v>
      </c>
      <c r="AX373">
        <v>80528.530220250221</v>
      </c>
      <c r="AY373">
        <v>1.2204918015628581</v>
      </c>
      <c r="AZ373">
        <v>-33131.919619451124</v>
      </c>
      <c r="BA373">
        <v>-0.10996906160476905</v>
      </c>
      <c r="BE373" s="111">
        <f t="shared" si="103"/>
        <v>63655.663395009811</v>
      </c>
      <c r="BF373" s="111">
        <f t="shared" si="104"/>
        <v>41520.649936035581</v>
      </c>
      <c r="BG373" s="111">
        <f t="shared" si="105"/>
        <v>22135.013458974219</v>
      </c>
      <c r="BH373">
        <f t="shared" si="107"/>
        <v>1</v>
      </c>
      <c r="BI373">
        <f t="shared" si="108"/>
        <v>0</v>
      </c>
      <c r="BJ373">
        <f t="shared" si="109"/>
        <v>1</v>
      </c>
    </row>
    <row r="374" spans="48:62" x14ac:dyDescent="0.3">
      <c r="AV374">
        <v>50692.508070964046</v>
      </c>
      <c r="AW374">
        <v>1.0950219827241523</v>
      </c>
      <c r="AX374">
        <v>89129.636252435448</v>
      </c>
      <c r="AY374">
        <v>1.2002957709301674</v>
      </c>
      <c r="AZ374">
        <v>-38437.128181471402</v>
      </c>
      <c r="BA374">
        <v>-0.10527378820601507</v>
      </c>
      <c r="BE374" s="111">
        <f t="shared" si="103"/>
        <v>58809.690201451187</v>
      </c>
      <c r="BF374" s="111">
        <f t="shared" si="104"/>
        <v>30899.940840581286</v>
      </c>
      <c r="BG374" s="111">
        <f t="shared" si="105"/>
        <v>27909.749360869893</v>
      </c>
      <c r="BH374">
        <f t="shared" si="107"/>
        <v>1</v>
      </c>
      <c r="BI374">
        <f t="shared" si="108"/>
        <v>0</v>
      </c>
      <c r="BJ374">
        <f t="shared" si="109"/>
        <v>1</v>
      </c>
    </row>
    <row r="375" spans="48:62" x14ac:dyDescent="0.3">
      <c r="AV375">
        <v>51781.862451834095</v>
      </c>
      <c r="AW375">
        <v>1.1378693837590474</v>
      </c>
      <c r="AX375">
        <v>104796.30144774399</v>
      </c>
      <c r="AY375">
        <v>1.2478110219180105</v>
      </c>
      <c r="AZ375">
        <v>-53014.438995909892</v>
      </c>
      <c r="BA375">
        <v>-0.10994163815896307</v>
      </c>
      <c r="BE375" s="111">
        <f t="shared" si="103"/>
        <v>62005.075924070654</v>
      </c>
      <c r="BF375" s="111">
        <f t="shared" si="104"/>
        <v>19984.800744057065</v>
      </c>
      <c r="BG375" s="111">
        <f t="shared" si="105"/>
        <v>42020.275180013588</v>
      </c>
      <c r="BH375">
        <f t="shared" si="107"/>
        <v>1</v>
      </c>
      <c r="BI375">
        <f t="shared" si="108"/>
        <v>0</v>
      </c>
      <c r="BJ375">
        <f t="shared" si="109"/>
        <v>1</v>
      </c>
    </row>
    <row r="376" spans="48:62" x14ac:dyDescent="0.3">
      <c r="AV376">
        <v>48156.427443966691</v>
      </c>
      <c r="AW376">
        <v>1.1285096259072245</v>
      </c>
      <c r="AX376">
        <v>79900.853078670145</v>
      </c>
      <c r="AY376">
        <v>1.237314545342965</v>
      </c>
      <c r="AZ376">
        <v>-31744.425634703453</v>
      </c>
      <c r="BA376">
        <v>-0.10880491943574055</v>
      </c>
      <c r="BE376" s="111">
        <f t="shared" si="103"/>
        <v>64694.535146755763</v>
      </c>
      <c r="BF376" s="111">
        <f t="shared" si="104"/>
        <v>43830.601455626354</v>
      </c>
      <c r="BG376" s="111">
        <f t="shared" si="105"/>
        <v>20863.933691129398</v>
      </c>
      <c r="BH376">
        <f t="shared" si="107"/>
        <v>1</v>
      </c>
      <c r="BI376">
        <f t="shared" si="108"/>
        <v>0</v>
      </c>
      <c r="BJ376">
        <f t="shared" si="109"/>
        <v>1</v>
      </c>
    </row>
    <row r="377" spans="48:62" x14ac:dyDescent="0.3">
      <c r="AV377">
        <v>87330.119707924692</v>
      </c>
      <c r="AW377">
        <v>1.0523326964968858</v>
      </c>
      <c r="AX377">
        <v>77269.115583838677</v>
      </c>
      <c r="AY377">
        <v>1.1521199161194358</v>
      </c>
      <c r="AZ377">
        <v>10061.004124086016</v>
      </c>
      <c r="BA377">
        <v>-9.9787219622549994E-2</v>
      </c>
      <c r="BE377" s="111">
        <f t="shared" si="103"/>
        <v>17903.149941763884</v>
      </c>
      <c r="BF377" s="111">
        <f t="shared" si="104"/>
        <v>37942.876028104904</v>
      </c>
      <c r="BG377" s="111">
        <f t="shared" si="105"/>
        <v>-20039.726086341016</v>
      </c>
      <c r="BH377">
        <f t="shared" si="107"/>
        <v>0</v>
      </c>
      <c r="BI377">
        <f t="shared" si="108"/>
        <v>1</v>
      </c>
      <c r="BJ377">
        <f t="shared" si="109"/>
        <v>0</v>
      </c>
    </row>
    <row r="378" spans="48:62" x14ac:dyDescent="0.3">
      <c r="AV378">
        <v>48823.044755552648</v>
      </c>
      <c r="AW378">
        <v>1.1237626060461696</v>
      </c>
      <c r="AX378">
        <v>77868.322826197837</v>
      </c>
      <c r="AY378">
        <v>1.2252010438302401</v>
      </c>
      <c r="AZ378">
        <v>-29045.278070645189</v>
      </c>
      <c r="BA378">
        <v>-0.10143843778407047</v>
      </c>
      <c r="BE378" s="111">
        <f t="shared" si="103"/>
        <v>63553.21584906432</v>
      </c>
      <c r="BF378" s="111">
        <f t="shared" si="104"/>
        <v>44651.781556826172</v>
      </c>
      <c r="BG378" s="111">
        <f t="shared" si="105"/>
        <v>18901.43429223814</v>
      </c>
      <c r="BH378">
        <f t="shared" si="107"/>
        <v>1</v>
      </c>
      <c r="BI378">
        <f t="shared" si="108"/>
        <v>0</v>
      </c>
      <c r="BJ378">
        <f t="shared" si="109"/>
        <v>1</v>
      </c>
    </row>
    <row r="379" spans="48:62" x14ac:dyDescent="0.3">
      <c r="AV379">
        <v>47577.742326696127</v>
      </c>
      <c r="AW379">
        <v>1.0599371195816247</v>
      </c>
      <c r="AX379">
        <v>80717.130549011214</v>
      </c>
      <c r="AY379">
        <v>1.1619352597219408</v>
      </c>
      <c r="AZ379">
        <v>-33139.388222315087</v>
      </c>
      <c r="BA379">
        <v>-0.10199814014031605</v>
      </c>
      <c r="BE379" s="111">
        <f t="shared" si="103"/>
        <v>58415.969631466345</v>
      </c>
      <c r="BF379" s="111">
        <f t="shared" si="104"/>
        <v>35476.395423182868</v>
      </c>
      <c r="BG379" s="111">
        <f t="shared" si="105"/>
        <v>22939.574208283484</v>
      </c>
      <c r="BH379">
        <f t="shared" si="107"/>
        <v>1</v>
      </c>
      <c r="BI379">
        <f t="shared" si="108"/>
        <v>0</v>
      </c>
      <c r="BJ379">
        <f t="shared" si="109"/>
        <v>1</v>
      </c>
    </row>
    <row r="380" spans="48:62" x14ac:dyDescent="0.3">
      <c r="AV380">
        <v>48995.650498649455</v>
      </c>
      <c r="AW380">
        <v>1.1399719655035965</v>
      </c>
      <c r="AX380">
        <v>96396.264504801817</v>
      </c>
      <c r="AY380">
        <v>1.2425035629464312</v>
      </c>
      <c r="AZ380">
        <v>-47400.614006152362</v>
      </c>
      <c r="BA380">
        <v>-0.10253159744283469</v>
      </c>
      <c r="BE380" s="111">
        <f t="shared" si="103"/>
        <v>65001.546051710189</v>
      </c>
      <c r="BF380" s="111">
        <f t="shared" si="104"/>
        <v>27854.091789841303</v>
      </c>
      <c r="BG380" s="111">
        <f t="shared" si="105"/>
        <v>37147.454261868894</v>
      </c>
      <c r="BH380">
        <f t="shared" si="107"/>
        <v>1</v>
      </c>
      <c r="BI380">
        <f t="shared" si="108"/>
        <v>0</v>
      </c>
      <c r="BJ380">
        <f t="shared" si="109"/>
        <v>1</v>
      </c>
    </row>
    <row r="381" spans="48:62" x14ac:dyDescent="0.3">
      <c r="AV381">
        <v>53197.459772093702</v>
      </c>
      <c r="AW381">
        <v>1.1183755632809902</v>
      </c>
      <c r="AX381">
        <v>80960.160057695044</v>
      </c>
      <c r="AY381">
        <v>1.2222340648622325</v>
      </c>
      <c r="AZ381">
        <v>-27762.700285601342</v>
      </c>
      <c r="BA381">
        <v>-0.10385850158124232</v>
      </c>
      <c r="BE381" s="111">
        <f t="shared" ref="BE381:BE444" si="134">AW381*lambda-AV381</f>
        <v>58640.096556005316</v>
      </c>
      <c r="BF381" s="111">
        <f t="shared" ref="BF381:BF444" si="135">AY381*lambda-AX381</f>
        <v>41263.246428528204</v>
      </c>
      <c r="BG381" s="111">
        <f t="shared" ref="BG381:BG444" si="136">BA381*lambda-AZ381</f>
        <v>17376.850127477112</v>
      </c>
      <c r="BH381">
        <f t="shared" si="107"/>
        <v>1</v>
      </c>
      <c r="BI381">
        <f t="shared" si="108"/>
        <v>0</v>
      </c>
      <c r="BJ381">
        <f t="shared" si="109"/>
        <v>1</v>
      </c>
    </row>
    <row r="382" spans="48:62" x14ac:dyDescent="0.3">
      <c r="AV382">
        <v>79824.04745937066</v>
      </c>
      <c r="AW382">
        <v>1.1222632071835745</v>
      </c>
      <c r="AX382">
        <v>82050.76706416416</v>
      </c>
      <c r="AY382">
        <v>1.2244022283292615</v>
      </c>
      <c r="AZ382">
        <v>-2226.7196047934995</v>
      </c>
      <c r="BA382">
        <v>-0.10213902114568696</v>
      </c>
      <c r="BE382" s="111">
        <f t="shared" si="134"/>
        <v>32402.273258986796</v>
      </c>
      <c r="BF382" s="111">
        <f t="shared" si="135"/>
        <v>40389.455768761982</v>
      </c>
      <c r="BG382" s="111">
        <f t="shared" si="136"/>
        <v>-7987.1825097751971</v>
      </c>
      <c r="BH382">
        <f t="shared" ref="BH382:BH445" si="137">IF(MAX(BE382:BF382)=BE382,1,0)</f>
        <v>0</v>
      </c>
      <c r="BI382">
        <f t="shared" ref="BI382:BI445" si="138">IF(MAX(BE382:BF382)=BF382,1,0)</f>
        <v>1</v>
      </c>
      <c r="BJ382">
        <f t="shared" ref="BJ382:BJ445" si="139">IF(BG382&gt;0,1,0)</f>
        <v>0</v>
      </c>
    </row>
    <row r="383" spans="48:62" x14ac:dyDescent="0.3">
      <c r="AV383">
        <v>48243.759872361894</v>
      </c>
      <c r="AW383">
        <v>1.0582262080813427</v>
      </c>
      <c r="AX383">
        <v>78464.713370566082</v>
      </c>
      <c r="AY383">
        <v>1.1599778763145301</v>
      </c>
      <c r="AZ383">
        <v>-30220.953498204188</v>
      </c>
      <c r="BA383">
        <v>-0.10175166823318738</v>
      </c>
      <c r="BE383" s="111">
        <f t="shared" si="134"/>
        <v>57578.860935772384</v>
      </c>
      <c r="BF383" s="111">
        <f t="shared" si="135"/>
        <v>37533.074260886933</v>
      </c>
      <c r="BG383" s="111">
        <f t="shared" si="136"/>
        <v>20045.78667488545</v>
      </c>
      <c r="BH383">
        <f t="shared" si="137"/>
        <v>1</v>
      </c>
      <c r="BI383">
        <f t="shared" si="138"/>
        <v>0</v>
      </c>
      <c r="BJ383">
        <f t="shared" si="139"/>
        <v>1</v>
      </c>
    </row>
    <row r="384" spans="48:62" x14ac:dyDescent="0.3">
      <c r="AV384">
        <v>51747.339186894256</v>
      </c>
      <c r="AW384">
        <v>1.1682554829282494</v>
      </c>
      <c r="AX384">
        <v>77409.952608335152</v>
      </c>
      <c r="AY384">
        <v>1.2770219639507181</v>
      </c>
      <c r="AZ384">
        <v>-25662.613421440896</v>
      </c>
      <c r="BA384">
        <v>-0.10876648102246866</v>
      </c>
      <c r="BE384" s="111">
        <f t="shared" si="134"/>
        <v>65078.209105930684</v>
      </c>
      <c r="BF384" s="111">
        <f t="shared" si="135"/>
        <v>50292.243786736653</v>
      </c>
      <c r="BG384" s="111">
        <f t="shared" si="136"/>
        <v>14785.965319194029</v>
      </c>
      <c r="BH384">
        <f t="shared" si="137"/>
        <v>1</v>
      </c>
      <c r="BI384">
        <f t="shared" si="138"/>
        <v>0</v>
      </c>
      <c r="BJ384">
        <f t="shared" si="139"/>
        <v>1</v>
      </c>
    </row>
    <row r="385" spans="48:62" x14ac:dyDescent="0.3">
      <c r="AV385">
        <v>58061.358817221226</v>
      </c>
      <c r="AW385">
        <v>1.116400249339478</v>
      </c>
      <c r="AX385">
        <v>83211.212961892437</v>
      </c>
      <c r="AY385">
        <v>1.2230298014861822</v>
      </c>
      <c r="AZ385">
        <v>-25149.854144671212</v>
      </c>
      <c r="BA385">
        <v>-0.10662955214670422</v>
      </c>
      <c r="BE385" s="111">
        <f t="shared" si="134"/>
        <v>53578.666116726577</v>
      </c>
      <c r="BF385" s="111">
        <f t="shared" si="135"/>
        <v>39091.767186725789</v>
      </c>
      <c r="BG385" s="111">
        <f t="shared" si="136"/>
        <v>14486.898930000789</v>
      </c>
      <c r="BH385">
        <f t="shared" si="137"/>
        <v>1</v>
      </c>
      <c r="BI385">
        <f t="shared" si="138"/>
        <v>0</v>
      </c>
      <c r="BJ385">
        <f t="shared" si="139"/>
        <v>1</v>
      </c>
    </row>
    <row r="386" spans="48:62" x14ac:dyDescent="0.3">
      <c r="AV386">
        <v>47304.193372665279</v>
      </c>
      <c r="AW386">
        <v>1.1917116155000484</v>
      </c>
      <c r="AX386">
        <v>92474.13877827274</v>
      </c>
      <c r="AY386">
        <v>1.2991518439167589</v>
      </c>
      <c r="AZ386">
        <v>-45169.945405607461</v>
      </c>
      <c r="BA386">
        <v>-0.10744022841671041</v>
      </c>
      <c r="BE386" s="111">
        <f t="shared" si="134"/>
        <v>71866.968177339571</v>
      </c>
      <c r="BF386" s="111">
        <f t="shared" si="135"/>
        <v>37441.045613403141</v>
      </c>
      <c r="BG386" s="111">
        <f t="shared" si="136"/>
        <v>34425.922563936416</v>
      </c>
      <c r="BH386">
        <f t="shared" si="137"/>
        <v>1</v>
      </c>
      <c r="BI386">
        <f t="shared" si="138"/>
        <v>0</v>
      </c>
      <c r="BJ386">
        <f t="shared" si="139"/>
        <v>1</v>
      </c>
    </row>
    <row r="387" spans="48:62" x14ac:dyDescent="0.3">
      <c r="AV387">
        <v>52478.10691955447</v>
      </c>
      <c r="AW387">
        <v>1.0787266545095537</v>
      </c>
      <c r="AX387">
        <v>80817.991703690612</v>
      </c>
      <c r="AY387">
        <v>1.1804910064116925</v>
      </c>
      <c r="AZ387">
        <v>-28339.884784136142</v>
      </c>
      <c r="BA387">
        <v>-0.10176435190213873</v>
      </c>
      <c r="BE387" s="111">
        <f t="shared" si="134"/>
        <v>55394.558531400908</v>
      </c>
      <c r="BF387" s="111">
        <f t="shared" si="135"/>
        <v>37231.108937478639</v>
      </c>
      <c r="BG387" s="111">
        <f t="shared" si="136"/>
        <v>18163.449593922269</v>
      </c>
      <c r="BH387">
        <f t="shared" si="137"/>
        <v>1</v>
      </c>
      <c r="BI387">
        <f t="shared" si="138"/>
        <v>0</v>
      </c>
      <c r="BJ387">
        <f t="shared" si="139"/>
        <v>1</v>
      </c>
    </row>
    <row r="388" spans="48:62" x14ac:dyDescent="0.3">
      <c r="AV388">
        <v>51162.210259657106</v>
      </c>
      <c r="AW388">
        <v>1.0873182923384908</v>
      </c>
      <c r="AX388">
        <v>80717.269676928452</v>
      </c>
      <c r="AY388">
        <v>1.186139438058635</v>
      </c>
      <c r="AZ388">
        <v>-29555.059417271346</v>
      </c>
      <c r="BA388">
        <v>-9.8821145720144221E-2</v>
      </c>
      <c r="BE388" s="111">
        <f t="shared" si="134"/>
        <v>57569.618974191966</v>
      </c>
      <c r="BF388" s="111">
        <f t="shared" si="135"/>
        <v>37896.674128935047</v>
      </c>
      <c r="BG388" s="111">
        <f t="shared" si="136"/>
        <v>19672.944845256927</v>
      </c>
      <c r="BH388">
        <f t="shared" si="137"/>
        <v>1</v>
      </c>
      <c r="BI388">
        <f t="shared" si="138"/>
        <v>0</v>
      </c>
      <c r="BJ388">
        <f t="shared" si="139"/>
        <v>1</v>
      </c>
    </row>
    <row r="389" spans="48:62" x14ac:dyDescent="0.3">
      <c r="AV389">
        <v>53554.216280176428</v>
      </c>
      <c r="AW389">
        <v>1.1394329686598423</v>
      </c>
      <c r="AX389">
        <v>78083.386324392108</v>
      </c>
      <c r="AY389">
        <v>1.2471277533198544</v>
      </c>
      <c r="AZ389">
        <v>-24529.17004421568</v>
      </c>
      <c r="BA389">
        <v>-0.10769478466001203</v>
      </c>
      <c r="BE389" s="111">
        <f t="shared" si="134"/>
        <v>60389.080585807802</v>
      </c>
      <c r="BF389" s="111">
        <f t="shared" si="135"/>
        <v>46629.38900759333</v>
      </c>
      <c r="BG389" s="111">
        <f t="shared" si="136"/>
        <v>13759.691578214477</v>
      </c>
      <c r="BH389">
        <f t="shared" si="137"/>
        <v>1</v>
      </c>
      <c r="BI389">
        <f t="shared" si="138"/>
        <v>0</v>
      </c>
      <c r="BJ389">
        <f t="shared" si="139"/>
        <v>1</v>
      </c>
    </row>
    <row r="390" spans="48:62" x14ac:dyDescent="0.3">
      <c r="AV390">
        <v>66685.928343645166</v>
      </c>
      <c r="AW390">
        <v>1.1543206381738016</v>
      </c>
      <c r="AX390">
        <v>82944.875705373706</v>
      </c>
      <c r="AY390">
        <v>1.2571331551770275</v>
      </c>
      <c r="AZ390">
        <v>-16258.94736172854</v>
      </c>
      <c r="BA390">
        <v>-0.10281251700322591</v>
      </c>
      <c r="BE390" s="111">
        <f t="shared" si="134"/>
        <v>48746.13547373499</v>
      </c>
      <c r="BF390" s="111">
        <f t="shared" si="135"/>
        <v>42768.439812329045</v>
      </c>
      <c r="BG390" s="111">
        <f t="shared" si="136"/>
        <v>5977.6956614059491</v>
      </c>
      <c r="BH390">
        <f t="shared" si="137"/>
        <v>1</v>
      </c>
      <c r="BI390">
        <f t="shared" si="138"/>
        <v>0</v>
      </c>
      <c r="BJ390">
        <f t="shared" si="139"/>
        <v>1</v>
      </c>
    </row>
    <row r="391" spans="48:62" x14ac:dyDescent="0.3">
      <c r="AV391">
        <v>50894.560823119245</v>
      </c>
      <c r="AW391">
        <v>1.1286141353645132</v>
      </c>
      <c r="AX391">
        <v>88754.602837091748</v>
      </c>
      <c r="AY391">
        <v>1.2289875470710734</v>
      </c>
      <c r="AZ391">
        <v>-37860.042013972503</v>
      </c>
      <c r="BA391">
        <v>-0.10037341170656022</v>
      </c>
      <c r="BE391" s="111">
        <f t="shared" si="134"/>
        <v>61966.852713332075</v>
      </c>
      <c r="BF391" s="111">
        <f t="shared" si="135"/>
        <v>34144.151870015587</v>
      </c>
      <c r="BG391" s="111">
        <f t="shared" si="136"/>
        <v>27822.700843316481</v>
      </c>
      <c r="BH391">
        <f t="shared" si="137"/>
        <v>1</v>
      </c>
      <c r="BI391">
        <f t="shared" si="138"/>
        <v>0</v>
      </c>
      <c r="BJ391">
        <f t="shared" si="139"/>
        <v>1</v>
      </c>
    </row>
    <row r="392" spans="48:62" x14ac:dyDescent="0.3">
      <c r="AV392">
        <v>49397.159420237411</v>
      </c>
      <c r="AW392">
        <v>1.2031005252942608</v>
      </c>
      <c r="AX392">
        <v>77303.375381941121</v>
      </c>
      <c r="AY392">
        <v>1.314483188817547</v>
      </c>
      <c r="AZ392">
        <v>-27906.21596170371</v>
      </c>
      <c r="BA392">
        <v>-0.11138266352328619</v>
      </c>
      <c r="BE392" s="111">
        <f t="shared" si="134"/>
        <v>70912.893109188677</v>
      </c>
      <c r="BF392" s="111">
        <f t="shared" si="135"/>
        <v>54144.943499813584</v>
      </c>
      <c r="BG392" s="111">
        <f t="shared" si="136"/>
        <v>16767.949609375093</v>
      </c>
      <c r="BH392">
        <f t="shared" si="137"/>
        <v>1</v>
      </c>
      <c r="BI392">
        <f t="shared" si="138"/>
        <v>0</v>
      </c>
      <c r="BJ392">
        <f t="shared" si="139"/>
        <v>1</v>
      </c>
    </row>
    <row r="393" spans="48:62" x14ac:dyDescent="0.3">
      <c r="AV393">
        <v>49609.545858176571</v>
      </c>
      <c r="AW393">
        <v>1.0789641556842153</v>
      </c>
      <c r="AX393">
        <v>80365.778868600406</v>
      </c>
      <c r="AY393">
        <v>1.1807824340868787</v>
      </c>
      <c r="AZ393">
        <v>-30756.233010423835</v>
      </c>
      <c r="BA393">
        <v>-0.10181827840266333</v>
      </c>
      <c r="BE393" s="111">
        <f t="shared" si="134"/>
        <v>58286.869710244966</v>
      </c>
      <c r="BF393" s="111">
        <f t="shared" si="135"/>
        <v>37712.464540087458</v>
      </c>
      <c r="BG393" s="111">
        <f t="shared" si="136"/>
        <v>20574.405170157501</v>
      </c>
      <c r="BH393">
        <f t="shared" si="137"/>
        <v>1</v>
      </c>
      <c r="BI393">
        <f t="shared" si="138"/>
        <v>0</v>
      </c>
      <c r="BJ393">
        <f t="shared" si="139"/>
        <v>1</v>
      </c>
    </row>
    <row r="394" spans="48:62" x14ac:dyDescent="0.3">
      <c r="AV394">
        <v>92879.262328379031</v>
      </c>
      <c r="AW394">
        <v>1.0575701222804215</v>
      </c>
      <c r="AX394">
        <v>87271.69522603706</v>
      </c>
      <c r="AY394">
        <v>1.1600117554147147</v>
      </c>
      <c r="AZ394">
        <v>5607.5671023419709</v>
      </c>
      <c r="BA394">
        <v>-0.10244163313429322</v>
      </c>
      <c r="BE394" s="111">
        <f t="shared" si="134"/>
        <v>12877.749899663118</v>
      </c>
      <c r="BF394" s="111">
        <f t="shared" si="135"/>
        <v>28729.480315434412</v>
      </c>
      <c r="BG394" s="111">
        <f t="shared" si="136"/>
        <v>-15851.730415771293</v>
      </c>
      <c r="BH394">
        <f t="shared" si="137"/>
        <v>0</v>
      </c>
      <c r="BI394">
        <f t="shared" si="138"/>
        <v>1</v>
      </c>
      <c r="BJ394">
        <f t="shared" si="139"/>
        <v>0</v>
      </c>
    </row>
    <row r="395" spans="48:62" x14ac:dyDescent="0.3">
      <c r="AV395">
        <v>49103.101793617221</v>
      </c>
      <c r="AW395">
        <v>1.0788605046801494</v>
      </c>
      <c r="AX395">
        <v>79956.84268901746</v>
      </c>
      <c r="AY395">
        <v>1.179782253739873</v>
      </c>
      <c r="AZ395">
        <v>-30853.740895400239</v>
      </c>
      <c r="BA395">
        <v>-0.10092174905972362</v>
      </c>
      <c r="BE395" s="111">
        <f t="shared" si="134"/>
        <v>58782.94867439771</v>
      </c>
      <c r="BF395" s="111">
        <f t="shared" si="135"/>
        <v>38021.382684969838</v>
      </c>
      <c r="BG395" s="111">
        <f t="shared" si="136"/>
        <v>20761.565989427876</v>
      </c>
      <c r="BH395">
        <f t="shared" si="137"/>
        <v>1</v>
      </c>
      <c r="BI395">
        <f t="shared" si="138"/>
        <v>0</v>
      </c>
      <c r="BJ395">
        <f t="shared" si="139"/>
        <v>1</v>
      </c>
    </row>
    <row r="396" spans="48:62" x14ac:dyDescent="0.3">
      <c r="AV396">
        <v>49712.495440361825</v>
      </c>
      <c r="AW396">
        <v>1.11951861384721</v>
      </c>
      <c r="AX396">
        <v>77573.176018317536</v>
      </c>
      <c r="AY396">
        <v>1.2239855907619042</v>
      </c>
      <c r="AZ396">
        <v>-27860.680577955711</v>
      </c>
      <c r="BA396">
        <v>-0.1044669769146942</v>
      </c>
      <c r="BE396" s="111">
        <f t="shared" si="134"/>
        <v>62239.365944359168</v>
      </c>
      <c r="BF396" s="111">
        <f t="shared" si="135"/>
        <v>44825.383057872881</v>
      </c>
      <c r="BG396" s="111">
        <f t="shared" si="136"/>
        <v>17413.98288648629</v>
      </c>
      <c r="BH396">
        <f t="shared" si="137"/>
        <v>1</v>
      </c>
      <c r="BI396">
        <f t="shared" si="138"/>
        <v>0</v>
      </c>
      <c r="BJ396">
        <f t="shared" si="139"/>
        <v>1</v>
      </c>
    </row>
    <row r="397" spans="48:62" x14ac:dyDescent="0.3">
      <c r="AV397">
        <v>61354.414166504343</v>
      </c>
      <c r="AW397">
        <v>1.1996309451947478</v>
      </c>
      <c r="AX397">
        <v>84352.166272248636</v>
      </c>
      <c r="AY397">
        <v>1.3096059994773757</v>
      </c>
      <c r="AZ397">
        <v>-22997.752105744294</v>
      </c>
      <c r="BA397">
        <v>-0.10997505428262788</v>
      </c>
      <c r="BE397" s="111">
        <f t="shared" si="134"/>
        <v>58608.680352970434</v>
      </c>
      <c r="BF397" s="111">
        <f t="shared" si="135"/>
        <v>46608.433675488923</v>
      </c>
      <c r="BG397" s="111">
        <f t="shared" si="136"/>
        <v>12000.246677481506</v>
      </c>
      <c r="BH397">
        <f t="shared" si="137"/>
        <v>1</v>
      </c>
      <c r="BI397">
        <f t="shared" si="138"/>
        <v>0</v>
      </c>
      <c r="BJ397">
        <f t="shared" si="139"/>
        <v>1</v>
      </c>
    </row>
    <row r="398" spans="48:62" x14ac:dyDescent="0.3">
      <c r="AV398">
        <v>49276.622166459267</v>
      </c>
      <c r="AW398">
        <v>1.1752396944236976</v>
      </c>
      <c r="AX398">
        <v>78001.3543441566</v>
      </c>
      <c r="AY398">
        <v>1.2923577442268386</v>
      </c>
      <c r="AZ398">
        <v>-28724.732177697333</v>
      </c>
      <c r="BA398">
        <v>-0.117118049803141</v>
      </c>
      <c r="BE398" s="111">
        <f t="shared" si="134"/>
        <v>68247.347275910492</v>
      </c>
      <c r="BF398" s="111">
        <f t="shared" si="135"/>
        <v>51234.420078527255</v>
      </c>
      <c r="BG398" s="111">
        <f t="shared" si="136"/>
        <v>17012.927197383233</v>
      </c>
      <c r="BH398">
        <f t="shared" si="137"/>
        <v>1</v>
      </c>
      <c r="BI398">
        <f t="shared" si="138"/>
        <v>0</v>
      </c>
      <c r="BJ398">
        <f t="shared" si="139"/>
        <v>1</v>
      </c>
    </row>
    <row r="399" spans="48:62" x14ac:dyDescent="0.3">
      <c r="AV399">
        <v>55235.767018373124</v>
      </c>
      <c r="AW399">
        <v>1.1339579424566937</v>
      </c>
      <c r="AX399">
        <v>77846.489049777505</v>
      </c>
      <c r="AY399">
        <v>1.2366603566591063</v>
      </c>
      <c r="AZ399">
        <v>-22610.722031404381</v>
      </c>
      <c r="BA399">
        <v>-0.10270241420241266</v>
      </c>
      <c r="BE399" s="111">
        <f t="shared" si="134"/>
        <v>58160.027227296247</v>
      </c>
      <c r="BF399" s="111">
        <f t="shared" si="135"/>
        <v>45819.546616133128</v>
      </c>
      <c r="BG399" s="111">
        <f t="shared" si="136"/>
        <v>12340.480611163115</v>
      </c>
      <c r="BH399">
        <f t="shared" si="137"/>
        <v>1</v>
      </c>
      <c r="BI399">
        <f t="shared" si="138"/>
        <v>0</v>
      </c>
      <c r="BJ399">
        <f t="shared" si="139"/>
        <v>1</v>
      </c>
    </row>
    <row r="400" spans="48:62" x14ac:dyDescent="0.3">
      <c r="AV400">
        <v>51529.019152584617</v>
      </c>
      <c r="AW400">
        <v>1.0942900612076971</v>
      </c>
      <c r="AX400">
        <v>80215.039529660848</v>
      </c>
      <c r="AY400">
        <v>1.2004128187312681</v>
      </c>
      <c r="AZ400">
        <v>-28686.020377076231</v>
      </c>
      <c r="BA400">
        <v>-0.10612275752357103</v>
      </c>
      <c r="BE400" s="111">
        <f t="shared" si="134"/>
        <v>57899.986968185098</v>
      </c>
      <c r="BF400" s="111">
        <f t="shared" si="135"/>
        <v>39826.242343465972</v>
      </c>
      <c r="BG400" s="111">
        <f t="shared" si="136"/>
        <v>18073.744624719126</v>
      </c>
      <c r="BH400">
        <f t="shared" si="137"/>
        <v>1</v>
      </c>
      <c r="BI400">
        <f t="shared" si="138"/>
        <v>0</v>
      </c>
      <c r="BJ400">
        <f t="shared" si="139"/>
        <v>1</v>
      </c>
    </row>
    <row r="401" spans="48:62" x14ac:dyDescent="0.3">
      <c r="AV401">
        <v>49421.075836001393</v>
      </c>
      <c r="AW401">
        <v>1.1159436598620347</v>
      </c>
      <c r="AX401">
        <v>86814.649256449164</v>
      </c>
      <c r="AY401">
        <v>1.2139538653839841</v>
      </c>
      <c r="AZ401">
        <v>-37393.57342044777</v>
      </c>
      <c r="BA401">
        <v>-9.801020552194939E-2</v>
      </c>
      <c r="BE401" s="111">
        <f t="shared" si="134"/>
        <v>62173.290150202076</v>
      </c>
      <c r="BF401" s="111">
        <f t="shared" si="135"/>
        <v>34580.737281949245</v>
      </c>
      <c r="BG401" s="111">
        <f t="shared" si="136"/>
        <v>27592.552868252831</v>
      </c>
      <c r="BH401">
        <f t="shared" si="137"/>
        <v>1</v>
      </c>
      <c r="BI401">
        <f t="shared" si="138"/>
        <v>0</v>
      </c>
      <c r="BJ401">
        <f t="shared" si="139"/>
        <v>1</v>
      </c>
    </row>
    <row r="402" spans="48:62" x14ac:dyDescent="0.3">
      <c r="AV402">
        <v>62391.302068102785</v>
      </c>
      <c r="AW402">
        <v>1.0691957294421028</v>
      </c>
      <c r="AX402">
        <v>87748.437617217336</v>
      </c>
      <c r="AY402">
        <v>1.1694941762658186</v>
      </c>
      <c r="AZ402">
        <v>-25357.135549114551</v>
      </c>
      <c r="BA402">
        <v>-0.1002984468237158</v>
      </c>
      <c r="BE402" s="111">
        <f t="shared" si="134"/>
        <v>44528.270876107505</v>
      </c>
      <c r="BF402" s="111">
        <f t="shared" si="135"/>
        <v>29200.980009364532</v>
      </c>
      <c r="BG402" s="111">
        <f t="shared" si="136"/>
        <v>15327.290866742971</v>
      </c>
      <c r="BH402">
        <f t="shared" si="137"/>
        <v>1</v>
      </c>
      <c r="BI402">
        <f t="shared" si="138"/>
        <v>0</v>
      </c>
      <c r="BJ402">
        <f t="shared" si="139"/>
        <v>1</v>
      </c>
    </row>
    <row r="403" spans="48:62" x14ac:dyDescent="0.3">
      <c r="AV403">
        <v>50764.75073134889</v>
      </c>
      <c r="AW403">
        <v>1.1755229668121192</v>
      </c>
      <c r="AX403">
        <v>81131.707994552795</v>
      </c>
      <c r="AY403">
        <v>1.2786637657320874</v>
      </c>
      <c r="AZ403">
        <v>-30366.957263203905</v>
      </c>
      <c r="BA403">
        <v>-0.10314079891996819</v>
      </c>
      <c r="BE403" s="111">
        <f t="shared" si="134"/>
        <v>66787.545949863037</v>
      </c>
      <c r="BF403" s="111">
        <f t="shared" si="135"/>
        <v>46734.668578655939</v>
      </c>
      <c r="BG403" s="111">
        <f t="shared" si="136"/>
        <v>20052.877371207087</v>
      </c>
      <c r="BH403">
        <f t="shared" si="137"/>
        <v>1</v>
      </c>
      <c r="BI403">
        <f t="shared" si="138"/>
        <v>0</v>
      </c>
      <c r="BJ403">
        <f t="shared" si="139"/>
        <v>1</v>
      </c>
    </row>
    <row r="404" spans="48:62" x14ac:dyDescent="0.3">
      <c r="AV404">
        <v>51072.746428659026</v>
      </c>
      <c r="AW404">
        <v>1.089005109169189</v>
      </c>
      <c r="AX404">
        <v>76679.059333363592</v>
      </c>
      <c r="AY404">
        <v>1.183563625778318</v>
      </c>
      <c r="AZ404">
        <v>-25606.312904704566</v>
      </c>
      <c r="BA404">
        <v>-9.4558516609128951E-2</v>
      </c>
      <c r="BE404" s="111">
        <f t="shared" si="134"/>
        <v>57827.764488259883</v>
      </c>
      <c r="BF404" s="111">
        <f t="shared" si="135"/>
        <v>41677.303244468203</v>
      </c>
      <c r="BG404" s="111">
        <f t="shared" si="136"/>
        <v>16150.461243791671</v>
      </c>
      <c r="BH404">
        <f t="shared" si="137"/>
        <v>1</v>
      </c>
      <c r="BI404">
        <f t="shared" si="138"/>
        <v>0</v>
      </c>
      <c r="BJ404">
        <f t="shared" si="139"/>
        <v>1</v>
      </c>
    </row>
    <row r="405" spans="48:62" x14ac:dyDescent="0.3">
      <c r="AV405">
        <v>47551.063301516711</v>
      </c>
      <c r="AW405">
        <v>1.1777464195825538</v>
      </c>
      <c r="AX405">
        <v>88438.722205346028</v>
      </c>
      <c r="AY405">
        <v>1.288546033880468</v>
      </c>
      <c r="AZ405">
        <v>-40887.658903829317</v>
      </c>
      <c r="BA405">
        <v>-0.11079961429791418</v>
      </c>
      <c r="BE405" s="111">
        <f t="shared" si="134"/>
        <v>70223.578656738668</v>
      </c>
      <c r="BF405" s="111">
        <f t="shared" si="135"/>
        <v>40415.881182700774</v>
      </c>
      <c r="BG405" s="111">
        <f t="shared" si="136"/>
        <v>29807.697474037901</v>
      </c>
      <c r="BH405">
        <f t="shared" si="137"/>
        <v>1</v>
      </c>
      <c r="BI405">
        <f t="shared" si="138"/>
        <v>0</v>
      </c>
      <c r="BJ405">
        <f t="shared" si="139"/>
        <v>1</v>
      </c>
    </row>
    <row r="406" spans="48:62" x14ac:dyDescent="0.3">
      <c r="AV406">
        <v>56808.13306174289</v>
      </c>
      <c r="AW406">
        <v>1.1489178937726643</v>
      </c>
      <c r="AX406">
        <v>79124.24213290769</v>
      </c>
      <c r="AY406">
        <v>1.2533137393279263</v>
      </c>
      <c r="AZ406">
        <v>-22316.109071164799</v>
      </c>
      <c r="BA406">
        <v>-0.10439584555526205</v>
      </c>
      <c r="BE406" s="111">
        <f t="shared" si="134"/>
        <v>58083.656315523534</v>
      </c>
      <c r="BF406" s="111">
        <f t="shared" si="135"/>
        <v>46207.131799884941</v>
      </c>
      <c r="BG406" s="111">
        <f t="shared" si="136"/>
        <v>11876.524515638595</v>
      </c>
      <c r="BH406">
        <f t="shared" si="137"/>
        <v>1</v>
      </c>
      <c r="BI406">
        <f t="shared" si="138"/>
        <v>0</v>
      </c>
      <c r="BJ406">
        <f t="shared" si="139"/>
        <v>1</v>
      </c>
    </row>
    <row r="407" spans="48:62" x14ac:dyDescent="0.3">
      <c r="AV407">
        <v>47131.328379039624</v>
      </c>
      <c r="AW407">
        <v>1.1552427917423924</v>
      </c>
      <c r="AX407">
        <v>84350.831330990681</v>
      </c>
      <c r="AY407">
        <v>1.2595800042666674</v>
      </c>
      <c r="AZ407">
        <v>-37219.502951951057</v>
      </c>
      <c r="BA407">
        <v>-0.10433721252427497</v>
      </c>
      <c r="BE407" s="111">
        <f t="shared" si="134"/>
        <v>68392.95079519962</v>
      </c>
      <c r="BF407" s="111">
        <f t="shared" si="135"/>
        <v>41607.169095676058</v>
      </c>
      <c r="BG407" s="111">
        <f t="shared" si="136"/>
        <v>26785.781699523563</v>
      </c>
      <c r="BH407">
        <f t="shared" si="137"/>
        <v>1</v>
      </c>
      <c r="BI407">
        <f t="shared" si="138"/>
        <v>0</v>
      </c>
      <c r="BJ407">
        <f t="shared" si="139"/>
        <v>1</v>
      </c>
    </row>
    <row r="408" spans="48:62" x14ac:dyDescent="0.3">
      <c r="AV408">
        <v>48507.114154824827</v>
      </c>
      <c r="AW408">
        <v>1.0624550634875505</v>
      </c>
      <c r="AX408">
        <v>86690.308247808978</v>
      </c>
      <c r="AY408">
        <v>1.1647830851861554</v>
      </c>
      <c r="AZ408">
        <v>-38183.194092984151</v>
      </c>
      <c r="BA408">
        <v>-0.10232802169860489</v>
      </c>
      <c r="BE408" s="111">
        <f t="shared" si="134"/>
        <v>57738.392193930224</v>
      </c>
      <c r="BF408" s="111">
        <f t="shared" si="135"/>
        <v>29788.000270806559</v>
      </c>
      <c r="BG408" s="111">
        <f t="shared" si="136"/>
        <v>27950.391923123665</v>
      </c>
      <c r="BH408">
        <f t="shared" si="137"/>
        <v>1</v>
      </c>
      <c r="BI408">
        <f t="shared" si="138"/>
        <v>0</v>
      </c>
      <c r="BJ408">
        <f t="shared" si="139"/>
        <v>1</v>
      </c>
    </row>
    <row r="409" spans="48:62" x14ac:dyDescent="0.3">
      <c r="AV409">
        <v>47501.570958391385</v>
      </c>
      <c r="AW409">
        <v>1.1197952463049305</v>
      </c>
      <c r="AX409">
        <v>90382.498371490001</v>
      </c>
      <c r="AY409">
        <v>1.22653755405651</v>
      </c>
      <c r="AZ409">
        <v>-42880.927413098616</v>
      </c>
      <c r="BA409">
        <v>-0.10674230775157945</v>
      </c>
      <c r="BE409" s="111">
        <f t="shared" si="134"/>
        <v>64477.953672101663</v>
      </c>
      <c r="BF409" s="111">
        <f t="shared" si="135"/>
        <v>32271.257034160997</v>
      </c>
      <c r="BG409" s="111">
        <f t="shared" si="136"/>
        <v>32206.696637940673</v>
      </c>
      <c r="BH409">
        <f t="shared" si="137"/>
        <v>1</v>
      </c>
      <c r="BI409">
        <f t="shared" si="138"/>
        <v>0</v>
      </c>
      <c r="BJ409">
        <f t="shared" si="139"/>
        <v>1</v>
      </c>
    </row>
    <row r="410" spans="48:62" x14ac:dyDescent="0.3">
      <c r="AV410">
        <v>48117.109419420958</v>
      </c>
      <c r="AW410">
        <v>1.0939612061819477</v>
      </c>
      <c r="AX410">
        <v>81796.059941268395</v>
      </c>
      <c r="AY410">
        <v>1.193868018723256</v>
      </c>
      <c r="AZ410">
        <v>-33678.950521847437</v>
      </c>
      <c r="BA410">
        <v>-9.9906812541308287E-2</v>
      </c>
      <c r="BE410" s="111">
        <f t="shared" si="134"/>
        <v>61279.011198773806</v>
      </c>
      <c r="BF410" s="111">
        <f t="shared" si="135"/>
        <v>37590.7419310572</v>
      </c>
      <c r="BG410" s="111">
        <f t="shared" si="136"/>
        <v>23688.269267716609</v>
      </c>
      <c r="BH410">
        <f t="shared" si="137"/>
        <v>1</v>
      </c>
      <c r="BI410">
        <f t="shared" si="138"/>
        <v>0</v>
      </c>
      <c r="BJ410">
        <f t="shared" si="139"/>
        <v>1</v>
      </c>
    </row>
    <row r="411" spans="48:62" x14ac:dyDescent="0.3">
      <c r="AV411">
        <v>61907.465949912337</v>
      </c>
      <c r="AW411">
        <v>1.0375796996960776</v>
      </c>
      <c r="AX411">
        <v>77358.242939017859</v>
      </c>
      <c r="AY411">
        <v>1.1389987196260161</v>
      </c>
      <c r="AZ411">
        <v>-15450.776989105521</v>
      </c>
      <c r="BA411">
        <v>-0.10141901992993851</v>
      </c>
      <c r="BE411" s="111">
        <f t="shared" si="134"/>
        <v>41850.504019695421</v>
      </c>
      <c r="BF411" s="111">
        <f t="shared" si="135"/>
        <v>36541.629023583751</v>
      </c>
      <c r="BG411" s="111">
        <f t="shared" si="136"/>
        <v>5308.87499611167</v>
      </c>
      <c r="BH411">
        <f t="shared" si="137"/>
        <v>1</v>
      </c>
      <c r="BI411">
        <f t="shared" si="138"/>
        <v>0</v>
      </c>
      <c r="BJ411">
        <f t="shared" si="139"/>
        <v>1</v>
      </c>
    </row>
    <row r="412" spans="48:62" x14ac:dyDescent="0.3">
      <c r="AV412">
        <v>50691.980688860465</v>
      </c>
      <c r="AW412">
        <v>1.0711519650615888</v>
      </c>
      <c r="AX412">
        <v>78777.038961737271</v>
      </c>
      <c r="AY412">
        <v>1.172237749342474</v>
      </c>
      <c r="AZ412">
        <v>-28085.058272876806</v>
      </c>
      <c r="BA412">
        <v>-0.10108578428088522</v>
      </c>
      <c r="BE412" s="111">
        <f t="shared" si="134"/>
        <v>56423.21581729842</v>
      </c>
      <c r="BF412" s="111">
        <f t="shared" si="135"/>
        <v>38446.735972510127</v>
      </c>
      <c r="BG412" s="111">
        <f t="shared" si="136"/>
        <v>17976.479844788286</v>
      </c>
      <c r="BH412">
        <f t="shared" si="137"/>
        <v>1</v>
      </c>
      <c r="BI412">
        <f t="shared" si="138"/>
        <v>0</v>
      </c>
      <c r="BJ412">
        <f t="shared" si="139"/>
        <v>1</v>
      </c>
    </row>
    <row r="413" spans="48:62" x14ac:dyDescent="0.3">
      <c r="AV413">
        <v>51400.810341291741</v>
      </c>
      <c r="AW413">
        <v>1.1528000237202529</v>
      </c>
      <c r="AX413">
        <v>83468.015084083192</v>
      </c>
      <c r="AY413">
        <v>1.2556023035125126</v>
      </c>
      <c r="AZ413">
        <v>-32067.204742791451</v>
      </c>
      <c r="BA413">
        <v>-0.10280227979225964</v>
      </c>
      <c r="BE413" s="111">
        <f t="shared" si="134"/>
        <v>63879.192030733553</v>
      </c>
      <c r="BF413" s="111">
        <f t="shared" si="135"/>
        <v>42092.215267168067</v>
      </c>
      <c r="BG413" s="111">
        <f t="shared" si="136"/>
        <v>21786.976763565486</v>
      </c>
      <c r="BH413">
        <f t="shared" si="137"/>
        <v>1</v>
      </c>
      <c r="BI413">
        <f t="shared" si="138"/>
        <v>0</v>
      </c>
      <c r="BJ413">
        <f t="shared" si="139"/>
        <v>1</v>
      </c>
    </row>
    <row r="414" spans="48:62" x14ac:dyDescent="0.3">
      <c r="AV414">
        <v>75228.163212931657</v>
      </c>
      <c r="AW414">
        <v>1.1318088384257448</v>
      </c>
      <c r="AX414">
        <v>95457.402258692367</v>
      </c>
      <c r="AY414">
        <v>1.2369432178905231</v>
      </c>
      <c r="AZ414">
        <v>-20229.239045760711</v>
      </c>
      <c r="BA414">
        <v>-0.10513437946477833</v>
      </c>
      <c r="BE414" s="111">
        <f t="shared" si="134"/>
        <v>37952.720629642819</v>
      </c>
      <c r="BF414" s="111">
        <f t="shared" si="135"/>
        <v>28236.919530359941</v>
      </c>
      <c r="BG414" s="111">
        <f t="shared" si="136"/>
        <v>9715.8010992828786</v>
      </c>
      <c r="BH414">
        <f t="shared" si="137"/>
        <v>1</v>
      </c>
      <c r="BI414">
        <f t="shared" si="138"/>
        <v>0</v>
      </c>
      <c r="BJ414">
        <f t="shared" si="139"/>
        <v>1</v>
      </c>
    </row>
    <row r="415" spans="48:62" x14ac:dyDescent="0.3">
      <c r="AV415">
        <v>56478.726361695124</v>
      </c>
      <c r="AW415">
        <v>1.0930621348904217</v>
      </c>
      <c r="AX415">
        <v>85988.927936139706</v>
      </c>
      <c r="AY415">
        <v>1.1977915047249845</v>
      </c>
      <c r="AZ415">
        <v>-29510.201574444582</v>
      </c>
      <c r="BA415">
        <v>-0.10472936983456282</v>
      </c>
      <c r="BE415" s="111">
        <f t="shared" si="134"/>
        <v>52827.487127347049</v>
      </c>
      <c r="BF415" s="111">
        <f t="shared" si="135"/>
        <v>33790.222536358749</v>
      </c>
      <c r="BG415" s="111">
        <f t="shared" si="136"/>
        <v>19037.264590988299</v>
      </c>
      <c r="BH415">
        <f t="shared" si="137"/>
        <v>1</v>
      </c>
      <c r="BI415">
        <f t="shared" si="138"/>
        <v>0</v>
      </c>
      <c r="BJ415">
        <f t="shared" si="139"/>
        <v>1</v>
      </c>
    </row>
    <row r="416" spans="48:62" x14ac:dyDescent="0.3">
      <c r="AV416">
        <v>47278.802970904369</v>
      </c>
      <c r="AW416">
        <v>1.0800881059760377</v>
      </c>
      <c r="AX416">
        <v>78538.078998431738</v>
      </c>
      <c r="AY416">
        <v>1.1786947692707956</v>
      </c>
      <c r="AZ416">
        <v>-31259.276027527369</v>
      </c>
      <c r="BA416">
        <v>-9.8606663294757979E-2</v>
      </c>
      <c r="BE416" s="111">
        <f t="shared" si="134"/>
        <v>60730.007626699393</v>
      </c>
      <c r="BF416" s="111">
        <f t="shared" si="135"/>
        <v>39331.397928647828</v>
      </c>
      <c r="BG416" s="111">
        <f t="shared" si="136"/>
        <v>21398.609698051572</v>
      </c>
      <c r="BH416">
        <f t="shared" si="137"/>
        <v>1</v>
      </c>
      <c r="BI416">
        <f t="shared" si="138"/>
        <v>0</v>
      </c>
      <c r="BJ416">
        <f t="shared" si="139"/>
        <v>1</v>
      </c>
    </row>
    <row r="417" spans="48:62" x14ac:dyDescent="0.3">
      <c r="AV417">
        <v>57706.962196411929</v>
      </c>
      <c r="AW417">
        <v>1.1545229105989281</v>
      </c>
      <c r="AX417">
        <v>79023.651682304568</v>
      </c>
      <c r="AY417">
        <v>1.2622551520908991</v>
      </c>
      <c r="AZ417">
        <v>-21316.689485892639</v>
      </c>
      <c r="BA417">
        <v>-0.10773224149197103</v>
      </c>
      <c r="BE417" s="111">
        <f t="shared" si="134"/>
        <v>57745.328863480885</v>
      </c>
      <c r="BF417" s="111">
        <f t="shared" si="135"/>
        <v>47201.863526785339</v>
      </c>
      <c r="BG417" s="111">
        <f t="shared" si="136"/>
        <v>10543.465336695537</v>
      </c>
      <c r="BH417">
        <f t="shared" si="137"/>
        <v>1</v>
      </c>
      <c r="BI417">
        <f t="shared" si="138"/>
        <v>0</v>
      </c>
      <c r="BJ417">
        <f t="shared" si="139"/>
        <v>1</v>
      </c>
    </row>
    <row r="418" spans="48:62" x14ac:dyDescent="0.3">
      <c r="AV418">
        <v>51148.716727866384</v>
      </c>
      <c r="AW418">
        <v>1.1702863916633113</v>
      </c>
      <c r="AX418">
        <v>82914.735120403246</v>
      </c>
      <c r="AY418">
        <v>1.2792092358187479</v>
      </c>
      <c r="AZ418">
        <v>-31766.018392536862</v>
      </c>
      <c r="BA418">
        <v>-0.10892284415543663</v>
      </c>
      <c r="BE418" s="111">
        <f t="shared" si="134"/>
        <v>65879.922438464739</v>
      </c>
      <c r="BF418" s="111">
        <f t="shared" si="135"/>
        <v>45006.188461471538</v>
      </c>
      <c r="BG418" s="111">
        <f t="shared" si="136"/>
        <v>20873.7339769932</v>
      </c>
      <c r="BH418">
        <f t="shared" si="137"/>
        <v>1</v>
      </c>
      <c r="BI418">
        <f t="shared" si="138"/>
        <v>0</v>
      </c>
      <c r="BJ418">
        <f t="shared" si="139"/>
        <v>1</v>
      </c>
    </row>
    <row r="419" spans="48:62" x14ac:dyDescent="0.3">
      <c r="AV419">
        <v>50987.842004811289</v>
      </c>
      <c r="AW419">
        <v>1.1335438813946506</v>
      </c>
      <c r="AX419">
        <v>90386.351470198017</v>
      </c>
      <c r="AY419">
        <v>1.2396392667569338</v>
      </c>
      <c r="AZ419">
        <v>-39398.509465386727</v>
      </c>
      <c r="BA419">
        <v>-0.10609538536228325</v>
      </c>
      <c r="BE419" s="111">
        <f t="shared" si="134"/>
        <v>62366.546134653763</v>
      </c>
      <c r="BF419" s="111">
        <f t="shared" si="135"/>
        <v>33577.575205495363</v>
      </c>
      <c r="BG419" s="111">
        <f t="shared" si="136"/>
        <v>28788.9709291584</v>
      </c>
      <c r="BH419">
        <f t="shared" si="137"/>
        <v>1</v>
      </c>
      <c r="BI419">
        <f t="shared" si="138"/>
        <v>0</v>
      </c>
      <c r="BJ419">
        <f t="shared" si="139"/>
        <v>1</v>
      </c>
    </row>
    <row r="420" spans="48:62" x14ac:dyDescent="0.3">
      <c r="AV420">
        <v>51107.384224600173</v>
      </c>
      <c r="AW420">
        <v>1.1829016226832314</v>
      </c>
      <c r="AX420">
        <v>79300.92424679191</v>
      </c>
      <c r="AY420">
        <v>1.2942323527282198</v>
      </c>
      <c r="AZ420">
        <v>-28193.540022191737</v>
      </c>
      <c r="BA420">
        <v>-0.11133073004498839</v>
      </c>
      <c r="BE420" s="111">
        <f t="shared" si="134"/>
        <v>67182.778043722967</v>
      </c>
      <c r="BF420" s="111">
        <f t="shared" si="135"/>
        <v>50122.311026030075</v>
      </c>
      <c r="BG420" s="111">
        <f t="shared" si="136"/>
        <v>17060.467017692899</v>
      </c>
      <c r="BH420">
        <f t="shared" si="137"/>
        <v>1</v>
      </c>
      <c r="BI420">
        <f t="shared" si="138"/>
        <v>0</v>
      </c>
      <c r="BJ420">
        <f t="shared" si="139"/>
        <v>1</v>
      </c>
    </row>
    <row r="421" spans="48:62" x14ac:dyDescent="0.3">
      <c r="AV421">
        <v>51510.019212438652</v>
      </c>
      <c r="AW421">
        <v>1.1617701247236405</v>
      </c>
      <c r="AX421">
        <v>77456.152525790996</v>
      </c>
      <c r="AY421">
        <v>1.2728583491662309</v>
      </c>
      <c r="AZ421">
        <v>-25946.133313352344</v>
      </c>
      <c r="BA421">
        <v>-0.11108822444259037</v>
      </c>
      <c r="BE421" s="111">
        <f t="shared" si="134"/>
        <v>64666.993259925395</v>
      </c>
      <c r="BF421" s="111">
        <f t="shared" si="135"/>
        <v>49829.682390832095</v>
      </c>
      <c r="BG421" s="111">
        <f t="shared" si="136"/>
        <v>14837.310869093308</v>
      </c>
      <c r="BH421">
        <f t="shared" si="137"/>
        <v>1</v>
      </c>
      <c r="BI421">
        <f t="shared" si="138"/>
        <v>0</v>
      </c>
      <c r="BJ421">
        <f t="shared" si="139"/>
        <v>1</v>
      </c>
    </row>
    <row r="422" spans="48:62" x14ac:dyDescent="0.3">
      <c r="AV422">
        <v>51056.309735841904</v>
      </c>
      <c r="AW422">
        <v>1.0972383003144692</v>
      </c>
      <c r="AX422">
        <v>77030.251534612151</v>
      </c>
      <c r="AY422">
        <v>1.1957926901602518</v>
      </c>
      <c r="AZ422">
        <v>-25973.941798770247</v>
      </c>
      <c r="BA422">
        <v>-9.8554389845782575E-2</v>
      </c>
      <c r="BE422" s="111">
        <f t="shared" si="134"/>
        <v>58667.52029560502</v>
      </c>
      <c r="BF422" s="111">
        <f t="shared" si="135"/>
        <v>42549.01748141303</v>
      </c>
      <c r="BG422" s="111">
        <f t="shared" si="136"/>
        <v>16118.50281419199</v>
      </c>
      <c r="BH422">
        <f t="shared" si="137"/>
        <v>1</v>
      </c>
      <c r="BI422">
        <f t="shared" si="138"/>
        <v>0</v>
      </c>
      <c r="BJ422">
        <f t="shared" si="139"/>
        <v>1</v>
      </c>
    </row>
    <row r="423" spans="48:62" x14ac:dyDescent="0.3">
      <c r="AV423">
        <v>49232.41728893765</v>
      </c>
      <c r="AW423">
        <v>1.1438566464870255</v>
      </c>
      <c r="AX423">
        <v>80329.439808533789</v>
      </c>
      <c r="AY423">
        <v>1.2488959098975501</v>
      </c>
      <c r="AZ423">
        <v>-31097.022519596139</v>
      </c>
      <c r="BA423">
        <v>-0.10503926341052461</v>
      </c>
      <c r="BE423" s="111">
        <f t="shared" si="134"/>
        <v>65153.247359764893</v>
      </c>
      <c r="BF423" s="111">
        <f t="shared" si="135"/>
        <v>44560.151181221212</v>
      </c>
      <c r="BG423" s="111">
        <f t="shared" si="136"/>
        <v>20593.096178543681</v>
      </c>
      <c r="BH423">
        <f t="shared" si="137"/>
        <v>1</v>
      </c>
      <c r="BI423">
        <f t="shared" si="138"/>
        <v>0</v>
      </c>
      <c r="BJ423">
        <f t="shared" si="139"/>
        <v>1</v>
      </c>
    </row>
    <row r="424" spans="48:62" x14ac:dyDescent="0.3">
      <c r="AV424">
        <v>52972.555602561974</v>
      </c>
      <c r="AW424">
        <v>1.1855659130434841</v>
      </c>
      <c r="AX424">
        <v>79765.587093609895</v>
      </c>
      <c r="AY424">
        <v>1.2931161220070035</v>
      </c>
      <c r="AZ424">
        <v>-26793.031491047921</v>
      </c>
      <c r="BA424">
        <v>-0.10755020896351941</v>
      </c>
      <c r="BE424" s="111">
        <f t="shared" si="134"/>
        <v>65584.035701786444</v>
      </c>
      <c r="BF424" s="111">
        <f t="shared" si="135"/>
        <v>49546.025107090463</v>
      </c>
      <c r="BG424" s="111">
        <f t="shared" si="136"/>
        <v>16038.010594695979</v>
      </c>
      <c r="BH424">
        <f t="shared" si="137"/>
        <v>1</v>
      </c>
      <c r="BI424">
        <f t="shared" si="138"/>
        <v>0</v>
      </c>
      <c r="BJ424">
        <f t="shared" si="139"/>
        <v>1</v>
      </c>
    </row>
    <row r="425" spans="48:62" x14ac:dyDescent="0.3">
      <c r="AV425">
        <v>54836.033265812119</v>
      </c>
      <c r="AW425">
        <v>1.0997003051622327</v>
      </c>
      <c r="AX425">
        <v>82107.598305907479</v>
      </c>
      <c r="AY425">
        <v>1.2003646862286856</v>
      </c>
      <c r="AZ425">
        <v>-27271.56504009536</v>
      </c>
      <c r="BA425">
        <v>-0.10066438106645292</v>
      </c>
      <c r="BE425" s="111">
        <f t="shared" si="134"/>
        <v>55133.99725041115</v>
      </c>
      <c r="BF425" s="111">
        <f t="shared" si="135"/>
        <v>37928.870316961082</v>
      </c>
      <c r="BG425" s="111">
        <f t="shared" si="136"/>
        <v>17205.126933450068</v>
      </c>
      <c r="BH425">
        <f t="shared" si="137"/>
        <v>1</v>
      </c>
      <c r="BI425">
        <f t="shared" si="138"/>
        <v>0</v>
      </c>
      <c r="BJ425">
        <f t="shared" si="139"/>
        <v>1</v>
      </c>
    </row>
    <row r="426" spans="48:62" x14ac:dyDescent="0.3">
      <c r="AV426">
        <v>51335.026931692591</v>
      </c>
      <c r="AW426">
        <v>1.0886350968240335</v>
      </c>
      <c r="AX426">
        <v>91720.383159107063</v>
      </c>
      <c r="AY426">
        <v>1.1947106098284404</v>
      </c>
      <c r="AZ426">
        <v>-40385.356227414472</v>
      </c>
      <c r="BA426">
        <v>-0.10607551300440687</v>
      </c>
      <c r="BE426" s="111">
        <f t="shared" si="134"/>
        <v>57528.482750710762</v>
      </c>
      <c r="BF426" s="111">
        <f t="shared" si="135"/>
        <v>27750.677823736973</v>
      </c>
      <c r="BG426" s="111">
        <f t="shared" si="136"/>
        <v>29777.804926973782</v>
      </c>
      <c r="BH426">
        <f t="shared" si="137"/>
        <v>1</v>
      </c>
      <c r="BI426">
        <f t="shared" si="138"/>
        <v>0</v>
      </c>
      <c r="BJ426">
        <f t="shared" si="139"/>
        <v>1</v>
      </c>
    </row>
    <row r="427" spans="48:62" x14ac:dyDescent="0.3">
      <c r="AV427">
        <v>47759.506535865628</v>
      </c>
      <c r="AW427">
        <v>1.0476788963744419</v>
      </c>
      <c r="AX427">
        <v>91915.361298873104</v>
      </c>
      <c r="AY427">
        <v>1.1499290667718509</v>
      </c>
      <c r="AZ427">
        <v>-44155.854763007475</v>
      </c>
      <c r="BA427">
        <v>-0.10225017039740902</v>
      </c>
      <c r="BE427" s="111">
        <f t="shared" si="134"/>
        <v>57008.383101578554</v>
      </c>
      <c r="BF427" s="111">
        <f t="shared" si="135"/>
        <v>23077.545378311988</v>
      </c>
      <c r="BG427" s="111">
        <f t="shared" si="136"/>
        <v>33930.837723266573</v>
      </c>
      <c r="BH427">
        <f t="shared" si="137"/>
        <v>1</v>
      </c>
      <c r="BI427">
        <f t="shared" si="138"/>
        <v>0</v>
      </c>
      <c r="BJ427">
        <f t="shared" si="139"/>
        <v>1</v>
      </c>
    </row>
    <row r="428" spans="48:62" x14ac:dyDescent="0.3">
      <c r="AV428">
        <v>56985.875797554065</v>
      </c>
      <c r="AW428">
        <v>1.129086694203294</v>
      </c>
      <c r="AX428">
        <v>81172.361088435151</v>
      </c>
      <c r="AY428">
        <v>1.2324599267655731</v>
      </c>
      <c r="AZ428">
        <v>-24186.485290881086</v>
      </c>
      <c r="BA428">
        <v>-0.10337323256227915</v>
      </c>
      <c r="BE428" s="111">
        <f t="shared" si="134"/>
        <v>55922.793622775338</v>
      </c>
      <c r="BF428" s="111">
        <f t="shared" si="135"/>
        <v>42073.631588122167</v>
      </c>
      <c r="BG428" s="111">
        <f t="shared" si="136"/>
        <v>13849.162034653171</v>
      </c>
      <c r="BH428">
        <f t="shared" si="137"/>
        <v>1</v>
      </c>
      <c r="BI428">
        <f t="shared" si="138"/>
        <v>0</v>
      </c>
      <c r="BJ428">
        <f t="shared" si="139"/>
        <v>1</v>
      </c>
    </row>
    <row r="429" spans="48:62" x14ac:dyDescent="0.3">
      <c r="AV429">
        <v>47782.679318469658</v>
      </c>
      <c r="AW429">
        <v>1.1655637185706802</v>
      </c>
      <c r="AX429">
        <v>98940.416003330334</v>
      </c>
      <c r="AY429">
        <v>1.276345713971462</v>
      </c>
      <c r="AZ429">
        <v>-51157.736684860676</v>
      </c>
      <c r="BA429">
        <v>-0.11078199540078182</v>
      </c>
      <c r="BE429" s="111">
        <f t="shared" si="134"/>
        <v>68773.692538598363</v>
      </c>
      <c r="BF429" s="111">
        <f t="shared" si="135"/>
        <v>28694.155393815861</v>
      </c>
      <c r="BG429" s="111">
        <f t="shared" si="136"/>
        <v>40079.537144782495</v>
      </c>
      <c r="BH429">
        <f t="shared" si="137"/>
        <v>1</v>
      </c>
      <c r="BI429">
        <f t="shared" si="138"/>
        <v>0</v>
      </c>
      <c r="BJ429">
        <f t="shared" si="139"/>
        <v>1</v>
      </c>
    </row>
    <row r="430" spans="48:62" x14ac:dyDescent="0.3">
      <c r="AV430">
        <v>47534.052926553923</v>
      </c>
      <c r="AW430">
        <v>1.1712080441039014</v>
      </c>
      <c r="AX430">
        <v>76774.949581988214</v>
      </c>
      <c r="AY430">
        <v>1.2822112044249367</v>
      </c>
      <c r="AZ430">
        <v>-29240.896655434291</v>
      </c>
      <c r="BA430">
        <v>-0.1110031603210353</v>
      </c>
      <c r="BE430" s="111">
        <f t="shared" si="134"/>
        <v>69586.751483836226</v>
      </c>
      <c r="BF430" s="111">
        <f t="shared" si="135"/>
        <v>51446.170860505459</v>
      </c>
      <c r="BG430" s="111">
        <f t="shared" si="136"/>
        <v>18140.580623330759</v>
      </c>
      <c r="BH430">
        <f t="shared" si="137"/>
        <v>1</v>
      </c>
      <c r="BI430">
        <f t="shared" si="138"/>
        <v>0</v>
      </c>
      <c r="BJ430">
        <f t="shared" si="139"/>
        <v>1</v>
      </c>
    </row>
    <row r="431" spans="48:62" x14ac:dyDescent="0.3">
      <c r="AV431">
        <v>51781.741443338484</v>
      </c>
      <c r="AW431">
        <v>1.1521297275194164</v>
      </c>
      <c r="AX431">
        <v>79086.315159706253</v>
      </c>
      <c r="AY431">
        <v>1.2569385053808744</v>
      </c>
      <c r="AZ431">
        <v>-27304.57371636777</v>
      </c>
      <c r="BA431">
        <v>-0.10480877786145792</v>
      </c>
      <c r="BE431" s="111">
        <f t="shared" si="134"/>
        <v>63431.231308603165</v>
      </c>
      <c r="BF431" s="111">
        <f t="shared" si="135"/>
        <v>46607.535378381188</v>
      </c>
      <c r="BG431" s="111">
        <f t="shared" si="136"/>
        <v>16823.695930221977</v>
      </c>
      <c r="BH431">
        <f t="shared" si="137"/>
        <v>1</v>
      </c>
      <c r="BI431">
        <f t="shared" si="138"/>
        <v>0</v>
      </c>
      <c r="BJ431">
        <f t="shared" si="139"/>
        <v>1</v>
      </c>
    </row>
    <row r="432" spans="48:62" x14ac:dyDescent="0.3">
      <c r="AV432">
        <v>73358.392350502836</v>
      </c>
      <c r="AW432">
        <v>1.0986111850083817</v>
      </c>
      <c r="AX432">
        <v>79306.437534825585</v>
      </c>
      <c r="AY432">
        <v>1.199005811493949</v>
      </c>
      <c r="AZ432">
        <v>-5948.0451843227493</v>
      </c>
      <c r="BA432">
        <v>-0.1003946264855673</v>
      </c>
      <c r="BE432" s="111">
        <f t="shared" si="134"/>
        <v>36502.726150335337</v>
      </c>
      <c r="BF432" s="111">
        <f t="shared" si="135"/>
        <v>40594.143614569315</v>
      </c>
      <c r="BG432" s="111">
        <f t="shared" si="136"/>
        <v>-4091.4174642339804</v>
      </c>
      <c r="BH432">
        <f t="shared" si="137"/>
        <v>0</v>
      </c>
      <c r="BI432">
        <f t="shared" si="138"/>
        <v>1</v>
      </c>
      <c r="BJ432">
        <f t="shared" si="139"/>
        <v>0</v>
      </c>
    </row>
    <row r="433" spans="48:62" x14ac:dyDescent="0.3">
      <c r="AV433">
        <v>53729.770108247554</v>
      </c>
      <c r="AW433">
        <v>1.127171628321916</v>
      </c>
      <c r="AX433">
        <v>91017.397137756372</v>
      </c>
      <c r="AY433">
        <v>1.2389397461014671</v>
      </c>
      <c r="AZ433">
        <v>-37287.627029508818</v>
      </c>
      <c r="BA433">
        <v>-0.11176811777955109</v>
      </c>
      <c r="BE433" s="111">
        <f t="shared" si="134"/>
        <v>58987.392723944038</v>
      </c>
      <c r="BF433" s="111">
        <f t="shared" si="135"/>
        <v>32876.577472390331</v>
      </c>
      <c r="BG433" s="111">
        <f t="shared" si="136"/>
        <v>26110.815251553708</v>
      </c>
      <c r="BH433">
        <f t="shared" si="137"/>
        <v>1</v>
      </c>
      <c r="BI433">
        <f t="shared" si="138"/>
        <v>0</v>
      </c>
      <c r="BJ433">
        <f t="shared" si="139"/>
        <v>1</v>
      </c>
    </row>
    <row r="434" spans="48:62" x14ac:dyDescent="0.3">
      <c r="AV434">
        <v>53350.944693903191</v>
      </c>
      <c r="AW434">
        <v>1.1622737036913098</v>
      </c>
      <c r="AX434">
        <v>81945.931211372343</v>
      </c>
      <c r="AY434">
        <v>1.2706638002228119</v>
      </c>
      <c r="AZ434">
        <v>-28594.986517469151</v>
      </c>
      <c r="BA434">
        <v>-0.10839009653150211</v>
      </c>
      <c r="BE434" s="111">
        <f t="shared" si="134"/>
        <v>62876.425675227787</v>
      </c>
      <c r="BF434" s="111">
        <f t="shared" si="135"/>
        <v>45120.448810908842</v>
      </c>
      <c r="BG434" s="111">
        <f t="shared" si="136"/>
        <v>17755.976864318938</v>
      </c>
      <c r="BH434">
        <f t="shared" si="137"/>
        <v>1</v>
      </c>
      <c r="BI434">
        <f t="shared" si="138"/>
        <v>0</v>
      </c>
      <c r="BJ434">
        <f t="shared" si="139"/>
        <v>1</v>
      </c>
    </row>
    <row r="435" spans="48:62" x14ac:dyDescent="0.3">
      <c r="AV435">
        <v>52147.823349860089</v>
      </c>
      <c r="AW435">
        <v>1.138818134898103</v>
      </c>
      <c r="AX435">
        <v>93666.331186204654</v>
      </c>
      <c r="AY435">
        <v>1.2454281547671382</v>
      </c>
      <c r="AZ435">
        <v>-41518.507836344565</v>
      </c>
      <c r="BA435">
        <v>-0.10661001986903518</v>
      </c>
      <c r="BE435" s="111">
        <f t="shared" si="134"/>
        <v>61733.990139950212</v>
      </c>
      <c r="BF435" s="111">
        <f t="shared" si="135"/>
        <v>30876.484290509165</v>
      </c>
      <c r="BG435" s="111">
        <f t="shared" si="136"/>
        <v>30857.505849441048</v>
      </c>
      <c r="BH435">
        <f t="shared" si="137"/>
        <v>1</v>
      </c>
      <c r="BI435">
        <f t="shared" si="138"/>
        <v>0</v>
      </c>
      <c r="BJ435">
        <f t="shared" si="139"/>
        <v>1</v>
      </c>
    </row>
    <row r="436" spans="48:62" x14ac:dyDescent="0.3">
      <c r="AV436">
        <v>75966.0563000455</v>
      </c>
      <c r="AW436">
        <v>1.1075815978957864</v>
      </c>
      <c r="AX436">
        <v>76890.740823403554</v>
      </c>
      <c r="AY436">
        <v>1.2117063791038118</v>
      </c>
      <c r="AZ436">
        <v>-924.68452335805341</v>
      </c>
      <c r="BA436">
        <v>-0.10412478120802549</v>
      </c>
      <c r="BE436" s="111">
        <f t="shared" si="134"/>
        <v>34792.10348953314</v>
      </c>
      <c r="BF436" s="111">
        <f t="shared" si="135"/>
        <v>44279.897086977624</v>
      </c>
      <c r="BG436" s="111">
        <f t="shared" si="136"/>
        <v>-9487.7935974444954</v>
      </c>
      <c r="BH436">
        <f t="shared" si="137"/>
        <v>0</v>
      </c>
      <c r="BI436">
        <f t="shared" si="138"/>
        <v>1</v>
      </c>
      <c r="BJ436">
        <f t="shared" si="139"/>
        <v>0</v>
      </c>
    </row>
    <row r="437" spans="48:62" x14ac:dyDescent="0.3">
      <c r="AV437">
        <v>51650.158917122491</v>
      </c>
      <c r="AW437">
        <v>1.0690642537125252</v>
      </c>
      <c r="AX437">
        <v>85893.99295314301</v>
      </c>
      <c r="AY437">
        <v>1.1743353445270035</v>
      </c>
      <c r="AZ437">
        <v>-34243.834036020518</v>
      </c>
      <c r="BA437">
        <v>-0.10527109081447827</v>
      </c>
      <c r="BE437" s="111">
        <f t="shared" si="134"/>
        <v>55256.266454130033</v>
      </c>
      <c r="BF437" s="111">
        <f t="shared" si="135"/>
        <v>31539.541499557337</v>
      </c>
      <c r="BG437" s="111">
        <f t="shared" si="136"/>
        <v>23716.724954572692</v>
      </c>
      <c r="BH437">
        <f t="shared" si="137"/>
        <v>1</v>
      </c>
      <c r="BI437">
        <f t="shared" si="138"/>
        <v>0</v>
      </c>
      <c r="BJ437">
        <f t="shared" si="139"/>
        <v>1</v>
      </c>
    </row>
    <row r="438" spans="48:62" x14ac:dyDescent="0.3">
      <c r="AV438">
        <v>47988.506181031604</v>
      </c>
      <c r="AW438">
        <v>1.1252389611296567</v>
      </c>
      <c r="AX438">
        <v>80612.922739895483</v>
      </c>
      <c r="AY438">
        <v>1.2306111571111709</v>
      </c>
      <c r="AZ438">
        <v>-32624.416558863879</v>
      </c>
      <c r="BA438">
        <v>-0.10537219598151415</v>
      </c>
      <c r="BE438" s="111">
        <f t="shared" si="134"/>
        <v>64535.389931934063</v>
      </c>
      <c r="BF438" s="111">
        <f t="shared" si="135"/>
        <v>42448.192971221608</v>
      </c>
      <c r="BG438" s="111">
        <f t="shared" si="136"/>
        <v>22087.196960712463</v>
      </c>
      <c r="BH438">
        <f t="shared" si="137"/>
        <v>1</v>
      </c>
      <c r="BI438">
        <f t="shared" si="138"/>
        <v>0</v>
      </c>
      <c r="BJ438">
        <f t="shared" si="139"/>
        <v>1</v>
      </c>
    </row>
    <row r="439" spans="48:62" x14ac:dyDescent="0.3">
      <c r="AV439">
        <v>48627.84140496554</v>
      </c>
      <c r="AW439">
        <v>1.1363351509038842</v>
      </c>
      <c r="AX439">
        <v>90100.344555857184</v>
      </c>
      <c r="AY439">
        <v>1.2456815900788998</v>
      </c>
      <c r="AZ439">
        <v>-41472.503150891644</v>
      </c>
      <c r="BA439">
        <v>-0.10934643917501563</v>
      </c>
      <c r="BE439" s="111">
        <f t="shared" si="134"/>
        <v>65005.67368542288</v>
      </c>
      <c r="BF439" s="111">
        <f t="shared" si="135"/>
        <v>34467.814452032791</v>
      </c>
      <c r="BG439" s="111">
        <f t="shared" si="136"/>
        <v>30537.859233390081</v>
      </c>
      <c r="BH439">
        <f t="shared" si="137"/>
        <v>1</v>
      </c>
      <c r="BI439">
        <f t="shared" si="138"/>
        <v>0</v>
      </c>
      <c r="BJ439">
        <f t="shared" si="139"/>
        <v>1</v>
      </c>
    </row>
    <row r="440" spans="48:62" x14ac:dyDescent="0.3">
      <c r="AV440">
        <v>47801.693719388757</v>
      </c>
      <c r="AW440">
        <v>1.1280258850255196</v>
      </c>
      <c r="AX440">
        <v>96953.460132653345</v>
      </c>
      <c r="AY440">
        <v>1.2347185553647737</v>
      </c>
      <c r="AZ440">
        <v>-49151.766413264588</v>
      </c>
      <c r="BA440">
        <v>-0.10669267033925411</v>
      </c>
      <c r="BE440" s="111">
        <f t="shared" si="134"/>
        <v>65000.894783163196</v>
      </c>
      <c r="BF440" s="111">
        <f t="shared" si="135"/>
        <v>26518.395403824019</v>
      </c>
      <c r="BG440" s="111">
        <f t="shared" si="136"/>
        <v>38482.499379339177</v>
      </c>
      <c r="BH440">
        <f t="shared" si="137"/>
        <v>1</v>
      </c>
      <c r="BI440">
        <f t="shared" si="138"/>
        <v>0</v>
      </c>
      <c r="BJ440">
        <f t="shared" si="139"/>
        <v>1</v>
      </c>
    </row>
    <row r="441" spans="48:62" x14ac:dyDescent="0.3">
      <c r="AV441">
        <v>54885.873178227761</v>
      </c>
      <c r="AW441">
        <v>1.0731640771793169</v>
      </c>
      <c r="AX441">
        <v>83393.812676196714</v>
      </c>
      <c r="AY441">
        <v>1.1722367441444672</v>
      </c>
      <c r="AZ441">
        <v>-28507.939497968953</v>
      </c>
      <c r="BA441">
        <v>-9.9072666965150269E-2</v>
      </c>
      <c r="BE441" s="111">
        <f t="shared" si="134"/>
        <v>52430.534539703935</v>
      </c>
      <c r="BF441" s="111">
        <f t="shared" si="135"/>
        <v>33829.861738250009</v>
      </c>
      <c r="BG441" s="111">
        <f t="shared" si="136"/>
        <v>18600.672801453926</v>
      </c>
      <c r="BH441">
        <f t="shared" si="137"/>
        <v>1</v>
      </c>
      <c r="BI441">
        <f t="shared" si="138"/>
        <v>0</v>
      </c>
      <c r="BJ441">
        <f t="shared" si="139"/>
        <v>1</v>
      </c>
    </row>
    <row r="442" spans="48:62" x14ac:dyDescent="0.3">
      <c r="AV442">
        <v>49615.481179956972</v>
      </c>
      <c r="AW442">
        <v>1.1556544917177527</v>
      </c>
      <c r="AX442">
        <v>78216.370759185476</v>
      </c>
      <c r="AY442">
        <v>1.2552397898049523</v>
      </c>
      <c r="AZ442">
        <v>-28600.889579228504</v>
      </c>
      <c r="BA442">
        <v>-9.9585298087199625E-2</v>
      </c>
      <c r="BE442" s="111">
        <f t="shared" si="134"/>
        <v>65949.967991818296</v>
      </c>
      <c r="BF442" s="111">
        <f t="shared" si="135"/>
        <v>47307.608221309754</v>
      </c>
      <c r="BG442" s="111">
        <f t="shared" si="136"/>
        <v>18642.359770508541</v>
      </c>
      <c r="BH442">
        <f t="shared" si="137"/>
        <v>1</v>
      </c>
      <c r="BI442">
        <f t="shared" si="138"/>
        <v>0</v>
      </c>
      <c r="BJ442">
        <f t="shared" si="139"/>
        <v>1</v>
      </c>
    </row>
    <row r="443" spans="48:62" x14ac:dyDescent="0.3">
      <c r="AV443">
        <v>51264.11546289063</v>
      </c>
      <c r="AW443">
        <v>1.0617067615413047</v>
      </c>
      <c r="AX443">
        <v>76812.055353741118</v>
      </c>
      <c r="AY443">
        <v>1.1553877020367276</v>
      </c>
      <c r="AZ443">
        <v>-25547.939890850488</v>
      </c>
      <c r="BA443">
        <v>-9.368094049542286E-2</v>
      </c>
      <c r="BE443" s="111">
        <f t="shared" si="134"/>
        <v>54906.560691239843</v>
      </c>
      <c r="BF443" s="111">
        <f t="shared" si="135"/>
        <v>38726.714849931639</v>
      </c>
      <c r="BG443" s="111">
        <f t="shared" si="136"/>
        <v>16179.845841308203</v>
      </c>
      <c r="BH443">
        <f t="shared" si="137"/>
        <v>1</v>
      </c>
      <c r="BI443">
        <f t="shared" si="138"/>
        <v>0</v>
      </c>
      <c r="BJ443">
        <f t="shared" si="139"/>
        <v>1</v>
      </c>
    </row>
    <row r="444" spans="48:62" x14ac:dyDescent="0.3">
      <c r="AV444">
        <v>48283.58841882112</v>
      </c>
      <c r="AW444">
        <v>1.1394008857014122</v>
      </c>
      <c r="AX444">
        <v>94857.472794107176</v>
      </c>
      <c r="AY444">
        <v>1.2407395611440128</v>
      </c>
      <c r="AZ444">
        <v>-46573.884375286056</v>
      </c>
      <c r="BA444">
        <v>-0.10133867544260067</v>
      </c>
      <c r="BE444" s="111">
        <f t="shared" si="134"/>
        <v>65656.500151320099</v>
      </c>
      <c r="BF444" s="111">
        <f t="shared" si="135"/>
        <v>29216.483320294108</v>
      </c>
      <c r="BG444" s="111">
        <f t="shared" si="136"/>
        <v>36440.016831025991</v>
      </c>
      <c r="BH444">
        <f t="shared" si="137"/>
        <v>1</v>
      </c>
      <c r="BI444">
        <f t="shared" si="138"/>
        <v>0</v>
      </c>
      <c r="BJ444">
        <f t="shared" si="139"/>
        <v>1</v>
      </c>
    </row>
    <row r="445" spans="48:62" x14ac:dyDescent="0.3">
      <c r="AV445">
        <v>47965.320426313636</v>
      </c>
      <c r="AW445">
        <v>1.1584865961250137</v>
      </c>
      <c r="AX445">
        <v>80843.653269131231</v>
      </c>
      <c r="AY445">
        <v>1.2655106756674157</v>
      </c>
      <c r="AZ445">
        <v>-32878.332842817596</v>
      </c>
      <c r="BA445">
        <v>-0.10702407954240201</v>
      </c>
      <c r="BE445" s="111">
        <f t="shared" ref="BE445:BE508" si="140">AW445*lambda-AV445</f>
        <v>67883.339186187746</v>
      </c>
      <c r="BF445" s="111">
        <f t="shared" ref="BF445:BF508" si="141">AY445*lambda-AX445</f>
        <v>45707.414297610332</v>
      </c>
      <c r="BG445" s="111">
        <f t="shared" ref="BG445:BG508" si="142">BA445*lambda-AZ445</f>
        <v>22175.924888577392</v>
      </c>
      <c r="BH445">
        <f t="shared" si="137"/>
        <v>1</v>
      </c>
      <c r="BI445">
        <f t="shared" si="138"/>
        <v>0</v>
      </c>
      <c r="BJ445">
        <f t="shared" si="139"/>
        <v>1</v>
      </c>
    </row>
    <row r="446" spans="48:62" x14ac:dyDescent="0.3">
      <c r="AV446">
        <v>55233.354169318103</v>
      </c>
      <c r="AW446">
        <v>1.0825039715881568</v>
      </c>
      <c r="AX446">
        <v>78070.969572262387</v>
      </c>
      <c r="AY446">
        <v>1.1825110096528277</v>
      </c>
      <c r="AZ446">
        <v>-22837.615402944284</v>
      </c>
      <c r="BA446">
        <v>-0.10000703806467093</v>
      </c>
      <c r="BE446" s="111">
        <f t="shared" si="140"/>
        <v>53017.042989497582</v>
      </c>
      <c r="BF446" s="111">
        <f t="shared" si="141"/>
        <v>40180.131393020391</v>
      </c>
      <c r="BG446" s="111">
        <f t="shared" si="142"/>
        <v>12836.911596477192</v>
      </c>
      <c r="BH446">
        <f t="shared" ref="BH446:BH509" si="143">IF(MAX(BE446:BF446)=BE446,1,0)</f>
        <v>1</v>
      </c>
      <c r="BI446">
        <f t="shared" ref="BI446:BI509" si="144">IF(MAX(BE446:BF446)=BF446,1,0)</f>
        <v>0</v>
      </c>
      <c r="BJ446">
        <f t="shared" ref="BJ446:BJ509" si="145">IF(BG446&gt;0,1,0)</f>
        <v>1</v>
      </c>
    </row>
    <row r="447" spans="48:62" x14ac:dyDescent="0.3">
      <c r="AV447">
        <v>55564.654348712524</v>
      </c>
      <c r="AW447">
        <v>1.1435321241358891</v>
      </c>
      <c r="AX447">
        <v>78242.532540060201</v>
      </c>
      <c r="AY447">
        <v>1.2437115082012546</v>
      </c>
      <c r="AZ447">
        <v>-22677.878191347678</v>
      </c>
      <c r="BA447">
        <v>-0.10017938406536553</v>
      </c>
      <c r="BE447" s="111">
        <f t="shared" si="140"/>
        <v>58788.558064876393</v>
      </c>
      <c r="BF447" s="111">
        <f t="shared" si="141"/>
        <v>46128.61828006526</v>
      </c>
      <c r="BG447" s="111">
        <f t="shared" si="142"/>
        <v>12659.939784811126</v>
      </c>
      <c r="BH447">
        <f t="shared" si="143"/>
        <v>1</v>
      </c>
      <c r="BI447">
        <f t="shared" si="144"/>
        <v>0</v>
      </c>
      <c r="BJ447">
        <f t="shared" si="145"/>
        <v>1</v>
      </c>
    </row>
    <row r="448" spans="48:62" x14ac:dyDescent="0.3">
      <c r="AV448">
        <v>48969.642460603362</v>
      </c>
      <c r="AW448">
        <v>1.1418612992848738</v>
      </c>
      <c r="AX448">
        <v>87858.022151422541</v>
      </c>
      <c r="AY448">
        <v>1.2436950013724555</v>
      </c>
      <c r="AZ448">
        <v>-38888.37969081918</v>
      </c>
      <c r="BA448">
        <v>-0.10183370208758169</v>
      </c>
      <c r="BE448" s="111">
        <f t="shared" si="140"/>
        <v>65216.487467884021</v>
      </c>
      <c r="BF448" s="111">
        <f t="shared" si="141"/>
        <v>36511.477985823003</v>
      </c>
      <c r="BG448" s="111">
        <f t="shared" si="142"/>
        <v>28705.00948206101</v>
      </c>
      <c r="BH448">
        <f t="shared" si="143"/>
        <v>1</v>
      </c>
      <c r="BI448">
        <f t="shared" si="144"/>
        <v>0</v>
      </c>
      <c r="BJ448">
        <f t="shared" si="145"/>
        <v>1</v>
      </c>
    </row>
    <row r="449" spans="48:62" x14ac:dyDescent="0.3">
      <c r="AV449">
        <v>68757.265098399541</v>
      </c>
      <c r="AW449">
        <v>1.1204353989094999</v>
      </c>
      <c r="AX449">
        <v>77845.966884053807</v>
      </c>
      <c r="AY449">
        <v>1.2228050019176688</v>
      </c>
      <c r="AZ449">
        <v>-9088.7017856542661</v>
      </c>
      <c r="BA449">
        <v>-0.10236960300816889</v>
      </c>
      <c r="BE449" s="111">
        <f t="shared" si="140"/>
        <v>43286.274792550452</v>
      </c>
      <c r="BF449" s="111">
        <f t="shared" si="141"/>
        <v>44434.533307713078</v>
      </c>
      <c r="BG449" s="111">
        <f t="shared" si="142"/>
        <v>-1148.2585151626226</v>
      </c>
      <c r="BH449">
        <f t="shared" si="143"/>
        <v>0</v>
      </c>
      <c r="BI449">
        <f t="shared" si="144"/>
        <v>1</v>
      </c>
      <c r="BJ449">
        <f t="shared" si="145"/>
        <v>0</v>
      </c>
    </row>
    <row r="450" spans="48:62" x14ac:dyDescent="0.3">
      <c r="AV450">
        <v>48363.477622072125</v>
      </c>
      <c r="AW450">
        <v>1.144046620684358</v>
      </c>
      <c r="AX450">
        <v>81004.319656652602</v>
      </c>
      <c r="AY450">
        <v>1.2481261961316614</v>
      </c>
      <c r="AZ450">
        <v>-32640.842034580477</v>
      </c>
      <c r="BA450">
        <v>-0.1040795754473034</v>
      </c>
      <c r="BE450" s="111">
        <f t="shared" si="140"/>
        <v>66041.184446363681</v>
      </c>
      <c r="BF450" s="111">
        <f t="shared" si="141"/>
        <v>43808.29995651354</v>
      </c>
      <c r="BG450" s="111">
        <f t="shared" si="142"/>
        <v>22232.884489850137</v>
      </c>
      <c r="BH450">
        <f t="shared" si="143"/>
        <v>1</v>
      </c>
      <c r="BI450">
        <f t="shared" si="144"/>
        <v>0</v>
      </c>
      <c r="BJ450">
        <f t="shared" si="145"/>
        <v>1</v>
      </c>
    </row>
    <row r="451" spans="48:62" x14ac:dyDescent="0.3">
      <c r="AV451">
        <v>48205.119902799597</v>
      </c>
      <c r="AW451">
        <v>1.1590922198907125</v>
      </c>
      <c r="AX451">
        <v>78216.33451513949</v>
      </c>
      <c r="AY451">
        <v>1.2641129784369391</v>
      </c>
      <c r="AZ451">
        <v>-30011.214612339892</v>
      </c>
      <c r="BA451">
        <v>-0.10502075854622661</v>
      </c>
      <c r="BE451" s="111">
        <f t="shared" si="140"/>
        <v>67704.102086271654</v>
      </c>
      <c r="BF451" s="111">
        <f t="shared" si="141"/>
        <v>48194.963328554426</v>
      </c>
      <c r="BG451" s="111">
        <f t="shared" si="142"/>
        <v>19509.138757717232</v>
      </c>
      <c r="BH451">
        <f t="shared" si="143"/>
        <v>1</v>
      </c>
      <c r="BI451">
        <f t="shared" si="144"/>
        <v>0</v>
      </c>
      <c r="BJ451">
        <f t="shared" si="145"/>
        <v>1</v>
      </c>
    </row>
    <row r="452" spans="48:62" x14ac:dyDescent="0.3">
      <c r="AV452">
        <v>53883.06300548841</v>
      </c>
      <c r="AW452">
        <v>1.1012456886836683</v>
      </c>
      <c r="AX452">
        <v>77211.839749307022</v>
      </c>
      <c r="AY452">
        <v>1.2063388447051617</v>
      </c>
      <c r="AZ452">
        <v>-23328.776743818613</v>
      </c>
      <c r="BA452">
        <v>-0.10509315602149338</v>
      </c>
      <c r="BE452" s="111">
        <f t="shared" si="140"/>
        <v>56241.505862878432</v>
      </c>
      <c r="BF452" s="111">
        <f t="shared" si="141"/>
        <v>43422.044721209153</v>
      </c>
      <c r="BG452" s="111">
        <f t="shared" si="142"/>
        <v>12819.461141669275</v>
      </c>
      <c r="BH452">
        <f t="shared" si="143"/>
        <v>1</v>
      </c>
      <c r="BI452">
        <f t="shared" si="144"/>
        <v>0</v>
      </c>
      <c r="BJ452">
        <f t="shared" si="145"/>
        <v>1</v>
      </c>
    </row>
    <row r="453" spans="48:62" x14ac:dyDescent="0.3">
      <c r="AV453">
        <v>52913.590820585247</v>
      </c>
      <c r="AW453">
        <v>1.1989018097683546</v>
      </c>
      <c r="AX453">
        <v>79939.558636215806</v>
      </c>
      <c r="AY453">
        <v>1.3075489367687263</v>
      </c>
      <c r="AZ453">
        <v>-27025.96781563056</v>
      </c>
      <c r="BA453">
        <v>-0.10864712700037171</v>
      </c>
      <c r="BE453" s="111">
        <f t="shared" si="140"/>
        <v>66976.590156250211</v>
      </c>
      <c r="BF453" s="111">
        <f t="shared" si="141"/>
        <v>50815.335040656821</v>
      </c>
      <c r="BG453" s="111">
        <f t="shared" si="142"/>
        <v>16161.255115593389</v>
      </c>
      <c r="BH453">
        <f t="shared" si="143"/>
        <v>1</v>
      </c>
      <c r="BI453">
        <f t="shared" si="144"/>
        <v>0</v>
      </c>
      <c r="BJ453">
        <f t="shared" si="145"/>
        <v>1</v>
      </c>
    </row>
    <row r="454" spans="48:62" x14ac:dyDescent="0.3">
      <c r="AV454">
        <v>48305.480400867265</v>
      </c>
      <c r="AW454">
        <v>1.1637769735390227</v>
      </c>
      <c r="AX454">
        <v>79657.393121459972</v>
      </c>
      <c r="AY454">
        <v>1.2738637624885014</v>
      </c>
      <c r="AZ454">
        <v>-31351.912720592707</v>
      </c>
      <c r="BA454">
        <v>-0.11008678894947876</v>
      </c>
      <c r="BE454" s="111">
        <f t="shared" si="140"/>
        <v>68072.216953034993</v>
      </c>
      <c r="BF454" s="111">
        <f t="shared" si="141"/>
        <v>47728.983127390165</v>
      </c>
      <c r="BG454" s="111">
        <f t="shared" si="142"/>
        <v>20343.233825644831</v>
      </c>
      <c r="BH454">
        <f t="shared" si="143"/>
        <v>1</v>
      </c>
      <c r="BI454">
        <f t="shared" si="144"/>
        <v>0</v>
      </c>
      <c r="BJ454">
        <f t="shared" si="145"/>
        <v>1</v>
      </c>
    </row>
    <row r="455" spans="48:62" x14ac:dyDescent="0.3">
      <c r="AV455">
        <v>49269.24119511414</v>
      </c>
      <c r="AW455">
        <v>1.2087271031389299</v>
      </c>
      <c r="AX455">
        <v>80106.646982663369</v>
      </c>
      <c r="AY455">
        <v>1.3185493568844258</v>
      </c>
      <c r="AZ455">
        <v>-30837.405787549229</v>
      </c>
      <c r="BA455">
        <v>-0.10982225374549581</v>
      </c>
      <c r="BE455" s="111">
        <f t="shared" si="140"/>
        <v>71603.469118778856</v>
      </c>
      <c r="BF455" s="111">
        <f t="shared" si="141"/>
        <v>51748.28870577921</v>
      </c>
      <c r="BG455" s="111">
        <f t="shared" si="142"/>
        <v>19855.180412999645</v>
      </c>
      <c r="BH455">
        <f t="shared" si="143"/>
        <v>1</v>
      </c>
      <c r="BI455">
        <f t="shared" si="144"/>
        <v>0</v>
      </c>
      <c r="BJ455">
        <f t="shared" si="145"/>
        <v>1</v>
      </c>
    </row>
    <row r="456" spans="48:62" x14ac:dyDescent="0.3">
      <c r="AV456">
        <v>59239.321777095036</v>
      </c>
      <c r="AW456">
        <v>1.1625530980589076</v>
      </c>
      <c r="AX456">
        <v>76822.144214794374</v>
      </c>
      <c r="AY456">
        <v>1.265185688814688</v>
      </c>
      <c r="AZ456">
        <v>-17582.822437699338</v>
      </c>
      <c r="BA456">
        <v>-0.10263259075578035</v>
      </c>
      <c r="BE456" s="111">
        <f t="shared" si="140"/>
        <v>57015.988028795728</v>
      </c>
      <c r="BF456" s="111">
        <f t="shared" si="141"/>
        <v>49696.424666674415</v>
      </c>
      <c r="BG456" s="111">
        <f t="shared" si="142"/>
        <v>7319.5633621213037</v>
      </c>
      <c r="BH456">
        <f t="shared" si="143"/>
        <v>1</v>
      </c>
      <c r="BI456">
        <f t="shared" si="144"/>
        <v>0</v>
      </c>
      <c r="BJ456">
        <f t="shared" si="145"/>
        <v>1</v>
      </c>
    </row>
    <row r="457" spans="48:62" x14ac:dyDescent="0.3">
      <c r="AV457">
        <v>48259.271328240182</v>
      </c>
      <c r="AW457">
        <v>1.0568421018038294</v>
      </c>
      <c r="AX457">
        <v>77205.834073959515</v>
      </c>
      <c r="AY457">
        <v>1.1588210890385344</v>
      </c>
      <c r="AZ457">
        <v>-28946.562745719333</v>
      </c>
      <c r="BA457">
        <v>-0.101978987234705</v>
      </c>
      <c r="BE457" s="111">
        <f t="shared" si="140"/>
        <v>57424.938852142761</v>
      </c>
      <c r="BF457" s="111">
        <f t="shared" si="141"/>
        <v>38676.274829893926</v>
      </c>
      <c r="BG457" s="111">
        <f t="shared" si="142"/>
        <v>18748.664022248835</v>
      </c>
      <c r="BH457">
        <f t="shared" si="143"/>
        <v>1</v>
      </c>
      <c r="BI457">
        <f t="shared" si="144"/>
        <v>0</v>
      </c>
      <c r="BJ457">
        <f t="shared" si="145"/>
        <v>1</v>
      </c>
    </row>
    <row r="458" spans="48:62" x14ac:dyDescent="0.3">
      <c r="AV458">
        <v>51189.838254149843</v>
      </c>
      <c r="AW458">
        <v>1.1324796497102954</v>
      </c>
      <c r="AX458">
        <v>77211.522026949067</v>
      </c>
      <c r="AY458">
        <v>1.2341891258870132</v>
      </c>
      <c r="AZ458">
        <v>-26021.683772799224</v>
      </c>
      <c r="BA458">
        <v>-0.10170947617671788</v>
      </c>
      <c r="BE458" s="111">
        <f t="shared" si="140"/>
        <v>62058.126716879691</v>
      </c>
      <c r="BF458" s="111">
        <f t="shared" si="141"/>
        <v>46207.390561752254</v>
      </c>
      <c r="BG458" s="111">
        <f t="shared" si="142"/>
        <v>15850.736155127435</v>
      </c>
      <c r="BH458">
        <f t="shared" si="143"/>
        <v>1</v>
      </c>
      <c r="BI458">
        <f t="shared" si="144"/>
        <v>0</v>
      </c>
      <c r="BJ458">
        <f t="shared" si="145"/>
        <v>1</v>
      </c>
    </row>
    <row r="459" spans="48:62" x14ac:dyDescent="0.3">
      <c r="AV459">
        <v>48548.427351174214</v>
      </c>
      <c r="AW459">
        <v>1.109894324583516</v>
      </c>
      <c r="AX459">
        <v>76771.652211280001</v>
      </c>
      <c r="AY459">
        <v>1.2177418482812208</v>
      </c>
      <c r="AZ459">
        <v>-28223.224860105787</v>
      </c>
      <c r="BA459">
        <v>-0.10784752369770478</v>
      </c>
      <c r="BE459" s="111">
        <f t="shared" si="140"/>
        <v>62441.005107177385</v>
      </c>
      <c r="BF459" s="111">
        <f t="shared" si="141"/>
        <v>45002.532616842072</v>
      </c>
      <c r="BG459" s="111">
        <f t="shared" si="142"/>
        <v>17438.472490335309</v>
      </c>
      <c r="BH459">
        <f t="shared" si="143"/>
        <v>1</v>
      </c>
      <c r="BI459">
        <f t="shared" si="144"/>
        <v>0</v>
      </c>
      <c r="BJ459">
        <f t="shared" si="145"/>
        <v>1</v>
      </c>
    </row>
    <row r="460" spans="48:62" x14ac:dyDescent="0.3">
      <c r="AV460">
        <v>47992.432707157204</v>
      </c>
      <c r="AW460">
        <v>1.1682336026440967</v>
      </c>
      <c r="AX460">
        <v>76868.325623564713</v>
      </c>
      <c r="AY460">
        <v>1.2752808162063602</v>
      </c>
      <c r="AZ460">
        <v>-28875.892916407509</v>
      </c>
      <c r="BA460">
        <v>-0.10704721356226354</v>
      </c>
      <c r="BE460" s="111">
        <f t="shared" si="140"/>
        <v>68830.927557252464</v>
      </c>
      <c r="BF460" s="111">
        <f t="shared" si="141"/>
        <v>50659.755997071305</v>
      </c>
      <c r="BG460" s="111">
        <f t="shared" si="142"/>
        <v>18171.171560181152</v>
      </c>
      <c r="BH460">
        <f t="shared" si="143"/>
        <v>1</v>
      </c>
      <c r="BI460">
        <f t="shared" si="144"/>
        <v>0</v>
      </c>
      <c r="BJ460">
        <f t="shared" si="145"/>
        <v>1</v>
      </c>
    </row>
    <row r="461" spans="48:62" x14ac:dyDescent="0.3">
      <c r="AV461">
        <v>49219.247279437099</v>
      </c>
      <c r="AW461">
        <v>1.1337919818856899</v>
      </c>
      <c r="AX461">
        <v>77576.417688572983</v>
      </c>
      <c r="AY461">
        <v>1.2343692497026737</v>
      </c>
      <c r="AZ461">
        <v>-28357.170409135884</v>
      </c>
      <c r="BA461">
        <v>-0.10057726781698384</v>
      </c>
      <c r="BE461" s="111">
        <f t="shared" si="140"/>
        <v>64159.950909131891</v>
      </c>
      <c r="BF461" s="111">
        <f t="shared" si="141"/>
        <v>45860.507281694387</v>
      </c>
      <c r="BG461" s="111">
        <f t="shared" si="142"/>
        <v>18299.4436274375</v>
      </c>
      <c r="BH461">
        <f t="shared" si="143"/>
        <v>1</v>
      </c>
      <c r="BI461">
        <f t="shared" si="144"/>
        <v>0</v>
      </c>
      <c r="BJ461">
        <f t="shared" si="145"/>
        <v>1</v>
      </c>
    </row>
    <row r="462" spans="48:62" x14ac:dyDescent="0.3">
      <c r="AV462">
        <v>48163.648520265182</v>
      </c>
      <c r="AW462">
        <v>1.1222997778108916</v>
      </c>
      <c r="AX462">
        <v>79594.568473559426</v>
      </c>
      <c r="AY462">
        <v>1.2280577576852529</v>
      </c>
      <c r="AZ462">
        <v>-31430.919953294244</v>
      </c>
      <c r="BA462">
        <v>-0.10575797987436131</v>
      </c>
      <c r="BE462" s="111">
        <f t="shared" si="140"/>
        <v>64066.329260823986</v>
      </c>
      <c r="BF462" s="111">
        <f t="shared" si="141"/>
        <v>43211.207294965861</v>
      </c>
      <c r="BG462" s="111">
        <f t="shared" si="142"/>
        <v>20855.121965858114</v>
      </c>
      <c r="BH462">
        <f t="shared" si="143"/>
        <v>1</v>
      </c>
      <c r="BI462">
        <f t="shared" si="144"/>
        <v>0</v>
      </c>
      <c r="BJ462">
        <f t="shared" si="145"/>
        <v>1</v>
      </c>
    </row>
    <row r="463" spans="48:62" x14ac:dyDescent="0.3">
      <c r="AV463">
        <v>48363.561119916121</v>
      </c>
      <c r="AW463">
        <v>1.0982432912292086</v>
      </c>
      <c r="AX463">
        <v>78143.30941088016</v>
      </c>
      <c r="AY463">
        <v>1.1951922915826017</v>
      </c>
      <c r="AZ463">
        <v>-29779.748290964038</v>
      </c>
      <c r="BA463">
        <v>-9.6949000353393044E-2</v>
      </c>
      <c r="BE463" s="111">
        <f t="shared" si="140"/>
        <v>61460.768003004734</v>
      </c>
      <c r="BF463" s="111">
        <f t="shared" si="141"/>
        <v>41375.919747380001</v>
      </c>
      <c r="BG463" s="111">
        <f t="shared" si="142"/>
        <v>20084.848255624733</v>
      </c>
      <c r="BH463">
        <f t="shared" si="143"/>
        <v>1</v>
      </c>
      <c r="BI463">
        <f t="shared" si="144"/>
        <v>0</v>
      </c>
      <c r="BJ463">
        <f t="shared" si="145"/>
        <v>1</v>
      </c>
    </row>
    <row r="464" spans="48:62" x14ac:dyDescent="0.3">
      <c r="AV464">
        <v>53374.516475837183</v>
      </c>
      <c r="AW464">
        <v>1.0973062501489554</v>
      </c>
      <c r="AX464">
        <v>76898.575441462148</v>
      </c>
      <c r="AY464">
        <v>1.1968381501069847</v>
      </c>
      <c r="AZ464">
        <v>-23524.058965624965</v>
      </c>
      <c r="BA464">
        <v>-9.9531899958029246E-2</v>
      </c>
      <c r="BE464" s="111">
        <f t="shared" si="140"/>
        <v>56356.108539058361</v>
      </c>
      <c r="BF464" s="111">
        <f t="shared" si="141"/>
        <v>42785.239569236321</v>
      </c>
      <c r="BG464" s="111">
        <f t="shared" si="142"/>
        <v>13570.868969822041</v>
      </c>
      <c r="BH464">
        <f t="shared" si="143"/>
        <v>1</v>
      </c>
      <c r="BI464">
        <f t="shared" si="144"/>
        <v>0</v>
      </c>
      <c r="BJ464">
        <f t="shared" si="145"/>
        <v>1</v>
      </c>
    </row>
    <row r="465" spans="48:62" x14ac:dyDescent="0.3">
      <c r="AV465">
        <v>51553.925154602213</v>
      </c>
      <c r="AW465">
        <v>1.0943696523766684</v>
      </c>
      <c r="AX465">
        <v>79044.531411348551</v>
      </c>
      <c r="AY465">
        <v>1.1952677687347961</v>
      </c>
      <c r="AZ465">
        <v>-27490.606256746338</v>
      </c>
      <c r="BA465">
        <v>-0.10089811635812773</v>
      </c>
      <c r="BE465" s="111">
        <f t="shared" si="140"/>
        <v>57883.040083064625</v>
      </c>
      <c r="BF465" s="111">
        <f t="shared" si="141"/>
        <v>40482.245462131061</v>
      </c>
      <c r="BG465" s="111">
        <f t="shared" si="142"/>
        <v>17400.794620933564</v>
      </c>
      <c r="BH465">
        <f t="shared" si="143"/>
        <v>1</v>
      </c>
      <c r="BI465">
        <f t="shared" si="144"/>
        <v>0</v>
      </c>
      <c r="BJ465">
        <f t="shared" si="145"/>
        <v>1</v>
      </c>
    </row>
    <row r="466" spans="48:62" x14ac:dyDescent="0.3">
      <c r="AV466">
        <v>50992.132754080361</v>
      </c>
      <c r="AW466">
        <v>1.1714546259576357</v>
      </c>
      <c r="AX466">
        <v>76887.013880003127</v>
      </c>
      <c r="AY466">
        <v>1.2796400883758325</v>
      </c>
      <c r="AZ466">
        <v>-25894.881125922766</v>
      </c>
      <c r="BA466">
        <v>-0.10818546241819682</v>
      </c>
      <c r="BE466" s="111">
        <f t="shared" si="140"/>
        <v>66153.329841683211</v>
      </c>
      <c r="BF466" s="111">
        <f t="shared" si="141"/>
        <v>51076.994957580129</v>
      </c>
      <c r="BG466" s="111">
        <f t="shared" si="142"/>
        <v>15076.334884103084</v>
      </c>
      <c r="BH466">
        <f t="shared" si="143"/>
        <v>1</v>
      </c>
      <c r="BI466">
        <f t="shared" si="144"/>
        <v>0</v>
      </c>
      <c r="BJ466">
        <f t="shared" si="145"/>
        <v>1</v>
      </c>
    </row>
    <row r="467" spans="48:62" x14ac:dyDescent="0.3">
      <c r="AV467">
        <v>54780.375784676115</v>
      </c>
      <c r="AW467">
        <v>1.1104460446606592</v>
      </c>
      <c r="AX467">
        <v>79064.722095890902</v>
      </c>
      <c r="AY467">
        <v>1.2062599777017939</v>
      </c>
      <c r="AZ467">
        <v>-24284.346311214787</v>
      </c>
      <c r="BA467">
        <v>-9.5813933041134725E-2</v>
      </c>
      <c r="BE467" s="111">
        <f t="shared" si="140"/>
        <v>56264.22868138981</v>
      </c>
      <c r="BF467" s="111">
        <f t="shared" si="141"/>
        <v>41561.275674288496</v>
      </c>
      <c r="BG467" s="111">
        <f t="shared" si="142"/>
        <v>14702.953007101314</v>
      </c>
      <c r="BH467">
        <f t="shared" si="143"/>
        <v>1</v>
      </c>
      <c r="BI467">
        <f t="shared" si="144"/>
        <v>0</v>
      </c>
      <c r="BJ467">
        <f t="shared" si="145"/>
        <v>1</v>
      </c>
    </row>
    <row r="468" spans="48:62" x14ac:dyDescent="0.3">
      <c r="AV468">
        <v>60037.721193107827</v>
      </c>
      <c r="AW468">
        <v>1.1415341326394852</v>
      </c>
      <c r="AX468">
        <v>80613.216550270183</v>
      </c>
      <c r="AY468">
        <v>1.2504377482569813</v>
      </c>
      <c r="AZ468">
        <v>-20575.495357162356</v>
      </c>
      <c r="BA468">
        <v>-0.10890361561749606</v>
      </c>
      <c r="BE468" s="111">
        <f t="shared" si="140"/>
        <v>54115.692070840691</v>
      </c>
      <c r="BF468" s="111">
        <f t="shared" si="141"/>
        <v>44430.558275427946</v>
      </c>
      <c r="BG468" s="111">
        <f t="shared" si="142"/>
        <v>9685.1337954127484</v>
      </c>
      <c r="BH468">
        <f t="shared" si="143"/>
        <v>1</v>
      </c>
      <c r="BI468">
        <f t="shared" si="144"/>
        <v>0</v>
      </c>
      <c r="BJ468">
        <f t="shared" si="145"/>
        <v>1</v>
      </c>
    </row>
    <row r="469" spans="48:62" x14ac:dyDescent="0.3">
      <c r="AV469">
        <v>112822.41727676865</v>
      </c>
      <c r="AW469">
        <v>1.097362688591293</v>
      </c>
      <c r="AX469">
        <v>78921.696969121869</v>
      </c>
      <c r="AY469">
        <v>1.2011324541838908</v>
      </c>
      <c r="AZ469">
        <v>33900.720307646785</v>
      </c>
      <c r="BA469">
        <v>-0.10376976559259776</v>
      </c>
      <c r="BE469" s="111">
        <f t="shared" si="140"/>
        <v>-3086.1484176393424</v>
      </c>
      <c r="BF469" s="111">
        <f t="shared" si="141"/>
        <v>41191.548449267211</v>
      </c>
      <c r="BG469" s="111">
        <f t="shared" si="142"/>
        <v>-44277.696866906561</v>
      </c>
      <c r="BH469">
        <f t="shared" si="143"/>
        <v>0</v>
      </c>
      <c r="BI469">
        <f t="shared" si="144"/>
        <v>1</v>
      </c>
      <c r="BJ469">
        <f t="shared" si="145"/>
        <v>0</v>
      </c>
    </row>
    <row r="470" spans="48:62" x14ac:dyDescent="0.3">
      <c r="AV470">
        <v>53439.023376707686</v>
      </c>
      <c r="AW470">
        <v>1.1292072458989664</v>
      </c>
      <c r="AX470">
        <v>79051.439646755796</v>
      </c>
      <c r="AY470">
        <v>1.2339251749298015</v>
      </c>
      <c r="AZ470">
        <v>-25612.41627004811</v>
      </c>
      <c r="BA470">
        <v>-0.1047179290308351</v>
      </c>
      <c r="BE470" s="111">
        <f t="shared" si="140"/>
        <v>59481.70121318895</v>
      </c>
      <c r="BF470" s="111">
        <f t="shared" si="141"/>
        <v>44341.077846224347</v>
      </c>
      <c r="BG470" s="111">
        <f t="shared" si="142"/>
        <v>15140.623366964601</v>
      </c>
      <c r="BH470">
        <f t="shared" si="143"/>
        <v>1</v>
      </c>
      <c r="BI470">
        <f t="shared" si="144"/>
        <v>0</v>
      </c>
      <c r="BJ470">
        <f t="shared" si="145"/>
        <v>1</v>
      </c>
    </row>
    <row r="471" spans="48:62" x14ac:dyDescent="0.3">
      <c r="AV471">
        <v>51085.108187601523</v>
      </c>
      <c r="AW471">
        <v>1.0945569175871699</v>
      </c>
      <c r="AX471">
        <v>78659.91100770708</v>
      </c>
      <c r="AY471">
        <v>1.1993641881593209</v>
      </c>
      <c r="AZ471">
        <v>-27574.802820105557</v>
      </c>
      <c r="BA471">
        <v>-0.104807270572151</v>
      </c>
      <c r="BE471" s="111">
        <f t="shared" si="140"/>
        <v>58370.583571115465</v>
      </c>
      <c r="BF471" s="111">
        <f t="shared" si="141"/>
        <v>41276.507808225011</v>
      </c>
      <c r="BG471" s="111">
        <f t="shared" si="142"/>
        <v>17094.075762890454</v>
      </c>
      <c r="BH471">
        <f t="shared" si="143"/>
        <v>1</v>
      </c>
      <c r="BI471">
        <f t="shared" si="144"/>
        <v>0</v>
      </c>
      <c r="BJ471">
        <f t="shared" si="145"/>
        <v>1</v>
      </c>
    </row>
    <row r="472" spans="48:62" x14ac:dyDescent="0.3">
      <c r="AV472">
        <v>51885.564954852627</v>
      </c>
      <c r="AW472">
        <v>1.0987891302933022</v>
      </c>
      <c r="AX472">
        <v>90554.799427654885</v>
      </c>
      <c r="AY472">
        <v>1.2006652650969281</v>
      </c>
      <c r="AZ472">
        <v>-38669.234472802258</v>
      </c>
      <c r="BA472">
        <v>-0.1018761348036259</v>
      </c>
      <c r="BE472" s="111">
        <f t="shared" si="140"/>
        <v>57993.348074477588</v>
      </c>
      <c r="BF472" s="111">
        <f t="shared" si="141"/>
        <v>29511.72708203792</v>
      </c>
      <c r="BG472" s="111">
        <f t="shared" si="142"/>
        <v>28481.620992439668</v>
      </c>
      <c r="BH472">
        <f t="shared" si="143"/>
        <v>1</v>
      </c>
      <c r="BI472">
        <f t="shared" si="144"/>
        <v>0</v>
      </c>
      <c r="BJ472">
        <f t="shared" si="145"/>
        <v>1</v>
      </c>
    </row>
    <row r="473" spans="48:62" x14ac:dyDescent="0.3">
      <c r="AV473">
        <v>94531.663156393959</v>
      </c>
      <c r="AW473">
        <v>1.2010723146483018</v>
      </c>
      <c r="AX473">
        <v>83216.590620100847</v>
      </c>
      <c r="AY473">
        <v>1.3143696991581773</v>
      </c>
      <c r="AZ473">
        <v>11315.072536293112</v>
      </c>
      <c r="BA473">
        <v>-0.11329738450987548</v>
      </c>
      <c r="BE473" s="111">
        <f t="shared" si="140"/>
        <v>25575.568308436224</v>
      </c>
      <c r="BF473" s="111">
        <f t="shared" si="141"/>
        <v>48220.379295716877</v>
      </c>
      <c r="BG473" s="111">
        <f t="shared" si="142"/>
        <v>-22644.81098728066</v>
      </c>
      <c r="BH473">
        <f t="shared" si="143"/>
        <v>0</v>
      </c>
      <c r="BI473">
        <f t="shared" si="144"/>
        <v>1</v>
      </c>
      <c r="BJ473">
        <f t="shared" si="145"/>
        <v>0</v>
      </c>
    </row>
    <row r="474" spans="48:62" x14ac:dyDescent="0.3">
      <c r="AV474">
        <v>51163.617216199447</v>
      </c>
      <c r="AW474">
        <v>1.181460670957468</v>
      </c>
      <c r="AX474">
        <v>92035.277321532427</v>
      </c>
      <c r="AY474">
        <v>1.288970433570449</v>
      </c>
      <c r="AZ474">
        <v>-40871.66010533298</v>
      </c>
      <c r="BA474">
        <v>-0.10750976261298106</v>
      </c>
      <c r="BE474" s="111">
        <f t="shared" si="140"/>
        <v>66982.449879547348</v>
      </c>
      <c r="BF474" s="111">
        <f t="shared" si="141"/>
        <v>36861.766035512483</v>
      </c>
      <c r="BG474" s="111">
        <f t="shared" si="142"/>
        <v>30120.683844034873</v>
      </c>
      <c r="BH474">
        <f t="shared" si="143"/>
        <v>1</v>
      </c>
      <c r="BI474">
        <f t="shared" si="144"/>
        <v>0</v>
      </c>
      <c r="BJ474">
        <f t="shared" si="145"/>
        <v>1</v>
      </c>
    </row>
    <row r="475" spans="48:62" x14ac:dyDescent="0.3">
      <c r="AV475">
        <v>48178.14857555418</v>
      </c>
      <c r="AW475">
        <v>1.1023271528032383</v>
      </c>
      <c r="AX475">
        <v>106001.25782425432</v>
      </c>
      <c r="AY475">
        <v>1.2087412125512409</v>
      </c>
      <c r="AZ475">
        <v>-57823.109248700144</v>
      </c>
      <c r="BA475">
        <v>-0.10641405974800255</v>
      </c>
      <c r="BE475" s="111">
        <f t="shared" si="140"/>
        <v>62054.566704769648</v>
      </c>
      <c r="BF475" s="111">
        <f t="shared" si="141"/>
        <v>14872.863430869766</v>
      </c>
      <c r="BG475" s="111">
        <f t="shared" si="142"/>
        <v>47181.70327389989</v>
      </c>
      <c r="BH475">
        <f t="shared" si="143"/>
        <v>1</v>
      </c>
      <c r="BI475">
        <f t="shared" si="144"/>
        <v>0</v>
      </c>
      <c r="BJ475">
        <f t="shared" si="145"/>
        <v>1</v>
      </c>
    </row>
    <row r="476" spans="48:62" x14ac:dyDescent="0.3">
      <c r="AV476">
        <v>50891.761354614537</v>
      </c>
      <c r="AW476">
        <v>1.140350905135352</v>
      </c>
      <c r="AX476">
        <v>80252.647938695925</v>
      </c>
      <c r="AY476">
        <v>1.2453093117083012</v>
      </c>
      <c r="AZ476">
        <v>-29360.886584081389</v>
      </c>
      <c r="BA476">
        <v>-0.10495840657294919</v>
      </c>
      <c r="BE476" s="111">
        <f t="shared" si="140"/>
        <v>63143.329158920656</v>
      </c>
      <c r="BF476" s="111">
        <f t="shared" si="141"/>
        <v>44278.283232134185</v>
      </c>
      <c r="BG476" s="111">
        <f t="shared" si="142"/>
        <v>18865.045926786472</v>
      </c>
      <c r="BH476">
        <f t="shared" si="143"/>
        <v>1</v>
      </c>
      <c r="BI476">
        <f t="shared" si="144"/>
        <v>0</v>
      </c>
      <c r="BJ476">
        <f t="shared" si="145"/>
        <v>1</v>
      </c>
    </row>
    <row r="477" spans="48:62" x14ac:dyDescent="0.3">
      <c r="AV477">
        <v>75750.908278254108</v>
      </c>
      <c r="AW477">
        <v>1.1454292282357321</v>
      </c>
      <c r="AX477">
        <v>78006.005359703777</v>
      </c>
      <c r="AY477">
        <v>1.2490947513408239</v>
      </c>
      <c r="AZ477">
        <v>-2255.0970814496686</v>
      </c>
      <c r="BA477">
        <v>-0.10366552310509181</v>
      </c>
      <c r="BE477" s="111">
        <f t="shared" si="140"/>
        <v>38792.014545319107</v>
      </c>
      <c r="BF477" s="111">
        <f t="shared" si="141"/>
        <v>46903.469774378609</v>
      </c>
      <c r="BG477" s="111">
        <f t="shared" si="142"/>
        <v>-8111.4552290595111</v>
      </c>
      <c r="BH477">
        <f t="shared" si="143"/>
        <v>0</v>
      </c>
      <c r="BI477">
        <f t="shared" si="144"/>
        <v>1</v>
      </c>
      <c r="BJ477">
        <f t="shared" si="145"/>
        <v>0</v>
      </c>
    </row>
    <row r="478" spans="48:62" x14ac:dyDescent="0.3">
      <c r="AV478">
        <v>47681.781330011232</v>
      </c>
      <c r="AW478">
        <v>1.0356896833937399</v>
      </c>
      <c r="AX478">
        <v>82757.055202822987</v>
      </c>
      <c r="AY478">
        <v>1.1367942264432274</v>
      </c>
      <c r="AZ478">
        <v>-35075.273872811755</v>
      </c>
      <c r="BA478">
        <v>-0.10110454304948746</v>
      </c>
      <c r="BE478" s="111">
        <f t="shared" si="140"/>
        <v>55887.187009362751</v>
      </c>
      <c r="BF478" s="111">
        <f t="shared" si="141"/>
        <v>30922.367441499751</v>
      </c>
      <c r="BG478" s="111">
        <f t="shared" si="142"/>
        <v>24964.819567863007</v>
      </c>
      <c r="BH478">
        <f t="shared" si="143"/>
        <v>1</v>
      </c>
      <c r="BI478">
        <f t="shared" si="144"/>
        <v>0</v>
      </c>
      <c r="BJ478">
        <f t="shared" si="145"/>
        <v>1</v>
      </c>
    </row>
    <row r="479" spans="48:62" x14ac:dyDescent="0.3">
      <c r="AV479">
        <v>92618.13331606664</v>
      </c>
      <c r="AW479">
        <v>1.0915720390597712</v>
      </c>
      <c r="AX479">
        <v>78231.705632038502</v>
      </c>
      <c r="AY479">
        <v>1.1910031333065521</v>
      </c>
      <c r="AZ479">
        <v>14386.427684028138</v>
      </c>
      <c r="BA479">
        <v>-9.9431094246780871E-2</v>
      </c>
      <c r="BE479" s="111">
        <f t="shared" si="140"/>
        <v>16539.07058991048</v>
      </c>
      <c r="BF479" s="111">
        <f t="shared" si="141"/>
        <v>40868.607698616703</v>
      </c>
      <c r="BG479" s="111">
        <f t="shared" si="142"/>
        <v>-24329.537108706223</v>
      </c>
      <c r="BH479">
        <f t="shared" si="143"/>
        <v>0</v>
      </c>
      <c r="BI479">
        <f t="shared" si="144"/>
        <v>1</v>
      </c>
      <c r="BJ479">
        <f t="shared" si="145"/>
        <v>0</v>
      </c>
    </row>
    <row r="480" spans="48:62" x14ac:dyDescent="0.3">
      <c r="AV480">
        <v>55667.295869729482</v>
      </c>
      <c r="AW480">
        <v>1.1608591282945484</v>
      </c>
      <c r="AX480">
        <v>77393.287390554251</v>
      </c>
      <c r="AY480">
        <v>1.2618055758063647</v>
      </c>
      <c r="AZ480">
        <v>-21725.991520824769</v>
      </c>
      <c r="BA480">
        <v>-0.10094644751181625</v>
      </c>
      <c r="BE480" s="111">
        <f t="shared" si="140"/>
        <v>60418.616959725361</v>
      </c>
      <c r="BF480" s="111">
        <f t="shared" si="141"/>
        <v>48787.270190082214</v>
      </c>
      <c r="BG480" s="111">
        <f t="shared" si="142"/>
        <v>11631.346769643143</v>
      </c>
      <c r="BH480">
        <f t="shared" si="143"/>
        <v>1</v>
      </c>
      <c r="BI480">
        <f t="shared" si="144"/>
        <v>0</v>
      </c>
      <c r="BJ480">
        <f t="shared" si="145"/>
        <v>1</v>
      </c>
    </row>
    <row r="481" spans="48:62" x14ac:dyDescent="0.3">
      <c r="AV481">
        <v>50094.687399916329</v>
      </c>
      <c r="AW481">
        <v>1.1250527103307926</v>
      </c>
      <c r="AX481">
        <v>77398.355300067502</v>
      </c>
      <c r="AY481">
        <v>1.2308436874150237</v>
      </c>
      <c r="AZ481">
        <v>-27303.667900151173</v>
      </c>
      <c r="BA481">
        <v>-0.10579097708423113</v>
      </c>
      <c r="BE481" s="111">
        <f t="shared" si="140"/>
        <v>62410.583633162933</v>
      </c>
      <c r="BF481" s="111">
        <f t="shared" si="141"/>
        <v>45686.013441434872</v>
      </c>
      <c r="BG481" s="111">
        <f t="shared" si="142"/>
        <v>16724.57019172806</v>
      </c>
      <c r="BH481">
        <f t="shared" si="143"/>
        <v>1</v>
      </c>
      <c r="BI481">
        <f t="shared" si="144"/>
        <v>0</v>
      </c>
      <c r="BJ481">
        <f t="shared" si="145"/>
        <v>1</v>
      </c>
    </row>
    <row r="482" spans="48:62" x14ac:dyDescent="0.3">
      <c r="AV482">
        <v>55919.382357449831</v>
      </c>
      <c r="AW482">
        <v>1.1151322422458403</v>
      </c>
      <c r="AX482">
        <v>81003.438018650064</v>
      </c>
      <c r="AY482">
        <v>1.2168082808641871</v>
      </c>
      <c r="AZ482">
        <v>-25084.055661200233</v>
      </c>
      <c r="BA482">
        <v>-0.10167603861834684</v>
      </c>
      <c r="BE482" s="111">
        <f t="shared" si="140"/>
        <v>55593.841867134201</v>
      </c>
      <c r="BF482" s="111">
        <f t="shared" si="141"/>
        <v>40677.390067768647</v>
      </c>
      <c r="BG482" s="111">
        <f t="shared" si="142"/>
        <v>14916.451799365548</v>
      </c>
      <c r="BH482">
        <f t="shared" si="143"/>
        <v>1</v>
      </c>
      <c r="BI482">
        <f t="shared" si="144"/>
        <v>0</v>
      </c>
      <c r="BJ482">
        <f t="shared" si="145"/>
        <v>1</v>
      </c>
    </row>
    <row r="483" spans="48:62" x14ac:dyDescent="0.3">
      <c r="AV483">
        <v>47986.983431721135</v>
      </c>
      <c r="AW483">
        <v>1.1906734658641787</v>
      </c>
      <c r="AX483">
        <v>89277.694467673282</v>
      </c>
      <c r="AY483">
        <v>1.3006921869092487</v>
      </c>
      <c r="AZ483">
        <v>-41290.711035952147</v>
      </c>
      <c r="BA483">
        <v>-0.11001872104507004</v>
      </c>
      <c r="BE483" s="111">
        <f t="shared" si="140"/>
        <v>71080.363154696737</v>
      </c>
      <c r="BF483" s="111">
        <f t="shared" si="141"/>
        <v>40791.524223251588</v>
      </c>
      <c r="BG483" s="111">
        <f t="shared" si="142"/>
        <v>30288.838931445141</v>
      </c>
      <c r="BH483">
        <f t="shared" si="143"/>
        <v>1</v>
      </c>
      <c r="BI483">
        <f t="shared" si="144"/>
        <v>0</v>
      </c>
      <c r="BJ483">
        <f t="shared" si="145"/>
        <v>1</v>
      </c>
    </row>
    <row r="484" spans="48:62" x14ac:dyDescent="0.3">
      <c r="AV484">
        <v>47395.463605981684</v>
      </c>
      <c r="AW484">
        <v>1.1887035163468029</v>
      </c>
      <c r="AX484">
        <v>86023.610126103609</v>
      </c>
      <c r="AY484">
        <v>1.2941630490379952</v>
      </c>
      <c r="AZ484">
        <v>-38628.146520121925</v>
      </c>
      <c r="BA484">
        <v>-0.10545953269119224</v>
      </c>
      <c r="BE484" s="111">
        <f t="shared" si="140"/>
        <v>71474.88802869861</v>
      </c>
      <c r="BF484" s="111">
        <f t="shared" si="141"/>
        <v>43392.694777695913</v>
      </c>
      <c r="BG484" s="111">
        <f t="shared" si="142"/>
        <v>28082.193251002704</v>
      </c>
      <c r="BH484">
        <f t="shared" si="143"/>
        <v>1</v>
      </c>
      <c r="BI484">
        <f t="shared" si="144"/>
        <v>0</v>
      </c>
      <c r="BJ484">
        <f t="shared" si="145"/>
        <v>1</v>
      </c>
    </row>
    <row r="485" spans="48:62" x14ac:dyDescent="0.3">
      <c r="AV485">
        <v>50952.253396137072</v>
      </c>
      <c r="AW485">
        <v>1.2034239312256283</v>
      </c>
      <c r="AX485">
        <v>78647.618112497934</v>
      </c>
      <c r="AY485">
        <v>1.3110940580165771</v>
      </c>
      <c r="AZ485">
        <v>-27695.364716360862</v>
      </c>
      <c r="BA485">
        <v>-0.10767012679094878</v>
      </c>
      <c r="BE485" s="111">
        <f t="shared" si="140"/>
        <v>69390.139726425754</v>
      </c>
      <c r="BF485" s="111">
        <f t="shared" si="141"/>
        <v>52461.78768915977</v>
      </c>
      <c r="BG485" s="111">
        <f t="shared" si="142"/>
        <v>16928.352037265984</v>
      </c>
      <c r="BH485">
        <f t="shared" si="143"/>
        <v>1</v>
      </c>
      <c r="BI485">
        <f t="shared" si="144"/>
        <v>0</v>
      </c>
      <c r="BJ485">
        <f t="shared" si="145"/>
        <v>1</v>
      </c>
    </row>
    <row r="486" spans="48:62" x14ac:dyDescent="0.3">
      <c r="AV486">
        <v>48551.271192350483</v>
      </c>
      <c r="AW486">
        <v>1.1174389702654794</v>
      </c>
      <c r="AX486">
        <v>79190.065337334003</v>
      </c>
      <c r="AY486">
        <v>1.2176121245991158</v>
      </c>
      <c r="AZ486">
        <v>-30638.79414498352</v>
      </c>
      <c r="BA486">
        <v>-0.10017315433363638</v>
      </c>
      <c r="BE486" s="111">
        <f t="shared" si="140"/>
        <v>63192.625834197461</v>
      </c>
      <c r="BF486" s="111">
        <f t="shared" si="141"/>
        <v>42571.147122577575</v>
      </c>
      <c r="BG486" s="111">
        <f t="shared" si="142"/>
        <v>20621.478711619882</v>
      </c>
      <c r="BH486">
        <f t="shared" si="143"/>
        <v>1</v>
      </c>
      <c r="BI486">
        <f t="shared" si="144"/>
        <v>0</v>
      </c>
      <c r="BJ486">
        <f t="shared" si="145"/>
        <v>1</v>
      </c>
    </row>
    <row r="487" spans="48:62" x14ac:dyDescent="0.3">
      <c r="AV487">
        <v>48605.60069619149</v>
      </c>
      <c r="AW487">
        <v>1.1530911785999447</v>
      </c>
      <c r="AX487">
        <v>93812.847578716232</v>
      </c>
      <c r="AY487">
        <v>1.2624961132166783</v>
      </c>
      <c r="AZ487">
        <v>-45207.246882524742</v>
      </c>
      <c r="BA487">
        <v>-0.10940493461673362</v>
      </c>
      <c r="BE487" s="111">
        <f t="shared" si="140"/>
        <v>66703.517163802986</v>
      </c>
      <c r="BF487" s="111">
        <f t="shared" si="141"/>
        <v>32436.763742951603</v>
      </c>
      <c r="BG487" s="111">
        <f t="shared" si="142"/>
        <v>34266.753420851383</v>
      </c>
      <c r="BH487">
        <f t="shared" si="143"/>
        <v>1</v>
      </c>
      <c r="BI487">
        <f t="shared" si="144"/>
        <v>0</v>
      </c>
      <c r="BJ487">
        <f t="shared" si="145"/>
        <v>1</v>
      </c>
    </row>
    <row r="488" spans="48:62" x14ac:dyDescent="0.3">
      <c r="AV488">
        <v>52347.206686293444</v>
      </c>
      <c r="AW488">
        <v>1.1411520984489898</v>
      </c>
      <c r="AX488">
        <v>77093.269747944534</v>
      </c>
      <c r="AY488">
        <v>1.2510206549087852</v>
      </c>
      <c r="AZ488">
        <v>-24746.06306165109</v>
      </c>
      <c r="BA488">
        <v>-0.10986855645979543</v>
      </c>
      <c r="BE488" s="111">
        <f t="shared" si="140"/>
        <v>61768.003158605541</v>
      </c>
      <c r="BF488" s="111">
        <f t="shared" si="141"/>
        <v>48008.795742933988</v>
      </c>
      <c r="BG488" s="111">
        <f t="shared" si="142"/>
        <v>13759.207415671546</v>
      </c>
      <c r="BH488">
        <f t="shared" si="143"/>
        <v>1</v>
      </c>
      <c r="BI488">
        <f t="shared" si="144"/>
        <v>0</v>
      </c>
      <c r="BJ488">
        <f t="shared" si="145"/>
        <v>1</v>
      </c>
    </row>
    <row r="489" spans="48:62" x14ac:dyDescent="0.3">
      <c r="AV489">
        <v>48469.535824681865</v>
      </c>
      <c r="AW489">
        <v>1.1400717824676327</v>
      </c>
      <c r="AX489">
        <v>87444.400138450786</v>
      </c>
      <c r="AY489">
        <v>1.244236708855029</v>
      </c>
      <c r="AZ489">
        <v>-38974.864313768921</v>
      </c>
      <c r="BA489">
        <v>-0.10416492638739627</v>
      </c>
      <c r="BE489" s="111">
        <f t="shared" si="140"/>
        <v>65537.642422081408</v>
      </c>
      <c r="BF489" s="111">
        <f t="shared" si="141"/>
        <v>36979.270747052113</v>
      </c>
      <c r="BG489" s="111">
        <f t="shared" si="142"/>
        <v>28558.371675029295</v>
      </c>
      <c r="BH489">
        <f t="shared" si="143"/>
        <v>1</v>
      </c>
      <c r="BI489">
        <f t="shared" si="144"/>
        <v>0</v>
      </c>
      <c r="BJ489">
        <f t="shared" si="145"/>
        <v>1</v>
      </c>
    </row>
    <row r="490" spans="48:62" x14ac:dyDescent="0.3">
      <c r="AV490">
        <v>59643.082167390574</v>
      </c>
      <c r="AW490">
        <v>1.1308521027205056</v>
      </c>
      <c r="AX490">
        <v>77192.791835522657</v>
      </c>
      <c r="AY490">
        <v>1.236446199586819</v>
      </c>
      <c r="AZ490">
        <v>-17549.709668132084</v>
      </c>
      <c r="BA490">
        <v>-0.10559409686631338</v>
      </c>
      <c r="BE490" s="111">
        <f t="shared" si="140"/>
        <v>53442.128104659991</v>
      </c>
      <c r="BF490" s="111">
        <f t="shared" si="141"/>
        <v>46451.828123159241</v>
      </c>
      <c r="BG490" s="111">
        <f t="shared" si="142"/>
        <v>6990.2999815007461</v>
      </c>
      <c r="BH490">
        <f t="shared" si="143"/>
        <v>1</v>
      </c>
      <c r="BI490">
        <f t="shared" si="144"/>
        <v>0</v>
      </c>
      <c r="BJ490">
        <f t="shared" si="145"/>
        <v>1</v>
      </c>
    </row>
    <row r="491" spans="48:62" x14ac:dyDescent="0.3">
      <c r="AV491">
        <v>49905.975451914332</v>
      </c>
      <c r="AW491">
        <v>1.2477876739626608</v>
      </c>
      <c r="AX491">
        <v>85427.487827082979</v>
      </c>
      <c r="AY491">
        <v>1.3642877286577693</v>
      </c>
      <c r="AZ491">
        <v>-35521.512375168648</v>
      </c>
      <c r="BA491">
        <v>-0.11650005469510849</v>
      </c>
      <c r="BE491" s="111">
        <f t="shared" si="140"/>
        <v>74872.791944351746</v>
      </c>
      <c r="BF491" s="111">
        <f t="shared" si="141"/>
        <v>51001.285038693954</v>
      </c>
      <c r="BG491" s="111">
        <f t="shared" si="142"/>
        <v>23871.5069056578</v>
      </c>
      <c r="BH491">
        <f t="shared" si="143"/>
        <v>1</v>
      </c>
      <c r="BI491">
        <f t="shared" si="144"/>
        <v>0</v>
      </c>
      <c r="BJ491">
        <f t="shared" si="145"/>
        <v>1</v>
      </c>
    </row>
    <row r="492" spans="48:62" x14ac:dyDescent="0.3">
      <c r="AV492">
        <v>57252.463424940652</v>
      </c>
      <c r="AW492">
        <v>1.1322756058180252</v>
      </c>
      <c r="AX492">
        <v>79639.262673826117</v>
      </c>
      <c r="AY492">
        <v>1.2385294147479682</v>
      </c>
      <c r="AZ492">
        <v>-22386.799248885465</v>
      </c>
      <c r="BA492">
        <v>-0.10625380892994296</v>
      </c>
      <c r="BE492" s="111">
        <f t="shared" si="140"/>
        <v>55975.09715686187</v>
      </c>
      <c r="BF492" s="111">
        <f t="shared" si="141"/>
        <v>44213.678800970694</v>
      </c>
      <c r="BG492" s="111">
        <f t="shared" si="142"/>
        <v>11761.41835589117</v>
      </c>
      <c r="BH492">
        <f t="shared" si="143"/>
        <v>1</v>
      </c>
      <c r="BI492">
        <f t="shared" si="144"/>
        <v>0</v>
      </c>
      <c r="BJ492">
        <f t="shared" si="145"/>
        <v>1</v>
      </c>
    </row>
    <row r="493" spans="48:62" x14ac:dyDescent="0.3">
      <c r="AV493">
        <v>50432.245744950589</v>
      </c>
      <c r="AW493">
        <v>1.1348091571178913</v>
      </c>
      <c r="AX493">
        <v>108731.81043892528</v>
      </c>
      <c r="AY493">
        <v>1.2390866711194231</v>
      </c>
      <c r="AZ493">
        <v>-58299.564693974695</v>
      </c>
      <c r="BA493">
        <v>-0.10427751400153173</v>
      </c>
      <c r="BE493" s="111">
        <f t="shared" si="140"/>
        <v>63048.669966838541</v>
      </c>
      <c r="BF493" s="111">
        <f t="shared" si="141"/>
        <v>15176.856673017028</v>
      </c>
      <c r="BG493" s="111">
        <f t="shared" si="142"/>
        <v>47871.81329382152</v>
      </c>
      <c r="BH493">
        <f t="shared" si="143"/>
        <v>1</v>
      </c>
      <c r="BI493">
        <f t="shared" si="144"/>
        <v>0</v>
      </c>
      <c r="BJ493">
        <f t="shared" si="145"/>
        <v>1</v>
      </c>
    </row>
    <row r="494" spans="48:62" x14ac:dyDescent="0.3">
      <c r="AV494">
        <v>48929.573889712039</v>
      </c>
      <c r="AW494">
        <v>1.0475611586860634</v>
      </c>
      <c r="AX494">
        <v>78729.372918452573</v>
      </c>
      <c r="AY494">
        <v>1.1534228875156816</v>
      </c>
      <c r="AZ494">
        <v>-29799.799028740534</v>
      </c>
      <c r="BA494">
        <v>-0.1058617288296182</v>
      </c>
      <c r="BE494" s="111">
        <f t="shared" si="140"/>
        <v>55826.541978894304</v>
      </c>
      <c r="BF494" s="111">
        <f t="shared" si="141"/>
        <v>36612.915833115578</v>
      </c>
      <c r="BG494" s="111">
        <f t="shared" si="142"/>
        <v>19213.626145778715</v>
      </c>
      <c r="BH494">
        <f t="shared" si="143"/>
        <v>1</v>
      </c>
      <c r="BI494">
        <f t="shared" si="144"/>
        <v>0</v>
      </c>
      <c r="BJ494">
        <f t="shared" si="145"/>
        <v>1</v>
      </c>
    </row>
    <row r="495" spans="48:62" x14ac:dyDescent="0.3">
      <c r="AV495">
        <v>62166.81143393684</v>
      </c>
      <c r="AW495">
        <v>1.0610937430911833</v>
      </c>
      <c r="AX495">
        <v>78572.139797547905</v>
      </c>
      <c r="AY495">
        <v>1.1571114635036164</v>
      </c>
      <c r="AZ495">
        <v>-16405.328363611065</v>
      </c>
      <c r="BA495">
        <v>-9.6017720412433061E-2</v>
      </c>
      <c r="BE495" s="111">
        <f t="shared" si="140"/>
        <v>43942.562875181487</v>
      </c>
      <c r="BF495" s="111">
        <f t="shared" si="141"/>
        <v>37139.006552813735</v>
      </c>
      <c r="BG495" s="111">
        <f t="shared" si="142"/>
        <v>6803.5563223677582</v>
      </c>
      <c r="BH495">
        <f t="shared" si="143"/>
        <v>1</v>
      </c>
      <c r="BI495">
        <f t="shared" si="144"/>
        <v>0</v>
      </c>
      <c r="BJ495">
        <f t="shared" si="145"/>
        <v>1</v>
      </c>
    </row>
    <row r="496" spans="48:62" x14ac:dyDescent="0.3">
      <c r="AV496">
        <v>48065.896280408328</v>
      </c>
      <c r="AW496">
        <v>1.1251778462445536</v>
      </c>
      <c r="AX496">
        <v>77909.474718070196</v>
      </c>
      <c r="AY496">
        <v>1.227886957019225</v>
      </c>
      <c r="AZ496">
        <v>-29843.578437661869</v>
      </c>
      <c r="BA496">
        <v>-0.10270911077467137</v>
      </c>
      <c r="BE496" s="111">
        <f t="shared" si="140"/>
        <v>64451.888344047038</v>
      </c>
      <c r="BF496" s="111">
        <f t="shared" si="141"/>
        <v>44879.220983852312</v>
      </c>
      <c r="BG496" s="111">
        <f t="shared" si="142"/>
        <v>19572.667360194733</v>
      </c>
      <c r="BH496">
        <f t="shared" si="143"/>
        <v>1</v>
      </c>
      <c r="BI496">
        <f t="shared" si="144"/>
        <v>0</v>
      </c>
      <c r="BJ496">
        <f t="shared" si="145"/>
        <v>1</v>
      </c>
    </row>
    <row r="497" spans="48:62" x14ac:dyDescent="0.3">
      <c r="AV497">
        <v>55309.345490023094</v>
      </c>
      <c r="AW497">
        <v>1.0620603109122637</v>
      </c>
      <c r="AX497">
        <v>77459.710262356472</v>
      </c>
      <c r="AY497">
        <v>1.1615138534298062</v>
      </c>
      <c r="AZ497">
        <v>-22150.364772333378</v>
      </c>
      <c r="BA497">
        <v>-9.9453542517542459E-2</v>
      </c>
      <c r="BE497" s="111">
        <f t="shared" si="140"/>
        <v>50896.685601203273</v>
      </c>
      <c r="BF497" s="111">
        <f t="shared" si="141"/>
        <v>38691.675080624147</v>
      </c>
      <c r="BG497" s="111">
        <f t="shared" si="142"/>
        <v>12205.010520579131</v>
      </c>
      <c r="BH497">
        <f t="shared" si="143"/>
        <v>1</v>
      </c>
      <c r="BI497">
        <f t="shared" si="144"/>
        <v>0</v>
      </c>
      <c r="BJ497">
        <f t="shared" si="145"/>
        <v>1</v>
      </c>
    </row>
    <row r="498" spans="48:62" x14ac:dyDescent="0.3">
      <c r="AV498">
        <v>56056.306169864605</v>
      </c>
      <c r="AW498">
        <v>1.1393796673101768</v>
      </c>
      <c r="AX498">
        <v>80058.513498405024</v>
      </c>
      <c r="AY498">
        <v>1.248145039288957</v>
      </c>
      <c r="AZ498">
        <v>-24002.207328540419</v>
      </c>
      <c r="BA498">
        <v>-0.10876537197878022</v>
      </c>
      <c r="BE498" s="111">
        <f t="shared" si="140"/>
        <v>57881.660561153083</v>
      </c>
      <c r="BF498" s="111">
        <f t="shared" si="141"/>
        <v>44755.990430490681</v>
      </c>
      <c r="BG498" s="111">
        <f t="shared" si="142"/>
        <v>13125.670130662396</v>
      </c>
      <c r="BH498">
        <f t="shared" si="143"/>
        <v>1</v>
      </c>
      <c r="BI498">
        <f t="shared" si="144"/>
        <v>0</v>
      </c>
      <c r="BJ498">
        <f t="shared" si="145"/>
        <v>1</v>
      </c>
    </row>
    <row r="499" spans="48:62" x14ac:dyDescent="0.3">
      <c r="AV499">
        <v>110176.7312962499</v>
      </c>
      <c r="AW499">
        <v>1.1114877699170747</v>
      </c>
      <c r="AX499">
        <v>78950.793332212168</v>
      </c>
      <c r="AY499">
        <v>1.2120930617825108</v>
      </c>
      <c r="AZ499">
        <v>31225.93796403773</v>
      </c>
      <c r="BA499">
        <v>-0.1006052918654361</v>
      </c>
      <c r="BE499" s="111">
        <f t="shared" si="140"/>
        <v>972.04569545756385</v>
      </c>
      <c r="BF499" s="111">
        <f t="shared" si="141"/>
        <v>42258.51284603891</v>
      </c>
      <c r="BG499" s="111">
        <f t="shared" si="142"/>
        <v>-41286.467150581339</v>
      </c>
      <c r="BH499">
        <f t="shared" si="143"/>
        <v>0</v>
      </c>
      <c r="BI499">
        <f t="shared" si="144"/>
        <v>1</v>
      </c>
      <c r="BJ499">
        <f t="shared" si="145"/>
        <v>0</v>
      </c>
    </row>
    <row r="500" spans="48:62" x14ac:dyDescent="0.3">
      <c r="AV500">
        <v>56502.077050142339</v>
      </c>
      <c r="AW500">
        <v>1.1012464113146496</v>
      </c>
      <c r="AX500">
        <v>76760.788972489594</v>
      </c>
      <c r="AY500">
        <v>1.2077362109299719</v>
      </c>
      <c r="AZ500">
        <v>-20258.711922347255</v>
      </c>
      <c r="BA500">
        <v>-0.10648979961532223</v>
      </c>
      <c r="BE500" s="111">
        <f t="shared" si="140"/>
        <v>53622.56408132262</v>
      </c>
      <c r="BF500" s="111">
        <f t="shared" si="141"/>
        <v>44012.832120507592</v>
      </c>
      <c r="BG500" s="111">
        <f t="shared" si="142"/>
        <v>9609.7319608150319</v>
      </c>
      <c r="BH500">
        <f t="shared" si="143"/>
        <v>1</v>
      </c>
      <c r="BI500">
        <f t="shared" si="144"/>
        <v>0</v>
      </c>
      <c r="BJ500">
        <f t="shared" si="145"/>
        <v>1</v>
      </c>
    </row>
    <row r="501" spans="48:62" x14ac:dyDescent="0.3">
      <c r="AV501">
        <v>60810.949640524246</v>
      </c>
      <c r="AW501">
        <v>1.1299740841604342</v>
      </c>
      <c r="AX501">
        <v>85711.30336205932</v>
      </c>
      <c r="AY501">
        <v>1.2333269941201424</v>
      </c>
      <c r="AZ501">
        <v>-24900.353721535073</v>
      </c>
      <c r="BA501">
        <v>-0.10335290995970814</v>
      </c>
      <c r="BE501" s="111">
        <f t="shared" si="140"/>
        <v>52186.458775519168</v>
      </c>
      <c r="BF501" s="111">
        <f t="shared" si="141"/>
        <v>37621.396049954914</v>
      </c>
      <c r="BG501" s="111">
        <f t="shared" si="142"/>
        <v>14565.062725564259</v>
      </c>
      <c r="BH501">
        <f t="shared" si="143"/>
        <v>1</v>
      </c>
      <c r="BI501">
        <f t="shared" si="144"/>
        <v>0</v>
      </c>
      <c r="BJ501">
        <f t="shared" si="145"/>
        <v>1</v>
      </c>
    </row>
    <row r="502" spans="48:62" x14ac:dyDescent="0.3">
      <c r="AV502">
        <v>52896.668580249076</v>
      </c>
      <c r="AW502">
        <v>1.190732962237024</v>
      </c>
      <c r="AX502">
        <v>78379.669017934924</v>
      </c>
      <c r="AY502">
        <v>1.2978443955416432</v>
      </c>
      <c r="AZ502">
        <v>-25483.000437685849</v>
      </c>
      <c r="BA502">
        <v>-0.10711143330461925</v>
      </c>
      <c r="BE502" s="111">
        <f t="shared" si="140"/>
        <v>66176.627643453307</v>
      </c>
      <c r="BF502" s="111">
        <f t="shared" si="141"/>
        <v>51404.770536229393</v>
      </c>
      <c r="BG502" s="111">
        <f t="shared" si="142"/>
        <v>14771.857107223923</v>
      </c>
      <c r="BH502">
        <f t="shared" si="143"/>
        <v>1</v>
      </c>
      <c r="BI502">
        <f t="shared" si="144"/>
        <v>0</v>
      </c>
      <c r="BJ502">
        <f t="shared" si="145"/>
        <v>1</v>
      </c>
    </row>
    <row r="503" spans="48:62" x14ac:dyDescent="0.3">
      <c r="AV503">
        <v>50865.415708522392</v>
      </c>
      <c r="AW503">
        <v>1.1484733680046091</v>
      </c>
      <c r="AX503">
        <v>79817.191455875116</v>
      </c>
      <c r="AY503">
        <v>1.2558034363751567</v>
      </c>
      <c r="AZ503">
        <v>-28951.775747352724</v>
      </c>
      <c r="BA503">
        <v>-0.10733006837054759</v>
      </c>
      <c r="BE503" s="111">
        <f t="shared" si="140"/>
        <v>63981.921091938515</v>
      </c>
      <c r="BF503" s="111">
        <f t="shared" si="141"/>
        <v>45763.152181640558</v>
      </c>
      <c r="BG503" s="111">
        <f t="shared" si="142"/>
        <v>18218.768910297964</v>
      </c>
      <c r="BH503">
        <f t="shared" si="143"/>
        <v>1</v>
      </c>
      <c r="BI503">
        <f t="shared" si="144"/>
        <v>0</v>
      </c>
      <c r="BJ503">
        <f t="shared" si="145"/>
        <v>1</v>
      </c>
    </row>
    <row r="504" spans="48:62" x14ac:dyDescent="0.3">
      <c r="AV504">
        <v>57053.17635114678</v>
      </c>
      <c r="AW504">
        <v>1.0801606448641174</v>
      </c>
      <c r="AX504">
        <v>93283.851077296218</v>
      </c>
      <c r="AY504">
        <v>1.1813849317528977</v>
      </c>
      <c r="AZ504">
        <v>-36230.674726149438</v>
      </c>
      <c r="BA504">
        <v>-0.10122428688878027</v>
      </c>
      <c r="BE504" s="111">
        <f t="shared" si="140"/>
        <v>50962.88813526497</v>
      </c>
      <c r="BF504" s="111">
        <f t="shared" si="141"/>
        <v>24854.64209799355</v>
      </c>
      <c r="BG504" s="111">
        <f t="shared" si="142"/>
        <v>26108.246037271412</v>
      </c>
      <c r="BH504">
        <f t="shared" si="143"/>
        <v>1</v>
      </c>
      <c r="BI504">
        <f t="shared" si="144"/>
        <v>0</v>
      </c>
      <c r="BJ504">
        <f t="shared" si="145"/>
        <v>1</v>
      </c>
    </row>
    <row r="505" spans="48:62" x14ac:dyDescent="0.3">
      <c r="AV505">
        <v>49981.249054817425</v>
      </c>
      <c r="AW505">
        <v>1.154355717128333</v>
      </c>
      <c r="AX505">
        <v>80227.021014342085</v>
      </c>
      <c r="AY505">
        <v>1.2584737539716764</v>
      </c>
      <c r="AZ505">
        <v>-30245.77195952466</v>
      </c>
      <c r="BA505">
        <v>-0.10411803684334342</v>
      </c>
      <c r="BE505" s="111">
        <f t="shared" si="140"/>
        <v>65454.322658015866</v>
      </c>
      <c r="BF505" s="111">
        <f t="shared" si="141"/>
        <v>45620.35438282555</v>
      </c>
      <c r="BG505" s="111">
        <f t="shared" si="142"/>
        <v>19833.968275190316</v>
      </c>
      <c r="BH505">
        <f t="shared" si="143"/>
        <v>1</v>
      </c>
      <c r="BI505">
        <f t="shared" si="144"/>
        <v>0</v>
      </c>
      <c r="BJ505">
        <f t="shared" si="145"/>
        <v>1</v>
      </c>
    </row>
    <row r="506" spans="48:62" x14ac:dyDescent="0.3">
      <c r="AV506">
        <v>51175.955121268984</v>
      </c>
      <c r="AW506">
        <v>1.1575254653783782</v>
      </c>
      <c r="AX506">
        <v>92904.032013565738</v>
      </c>
      <c r="AY506">
        <v>1.2603620308290591</v>
      </c>
      <c r="AZ506">
        <v>-41728.076892296755</v>
      </c>
      <c r="BA506">
        <v>-0.10283656545068087</v>
      </c>
      <c r="BE506" s="111">
        <f t="shared" si="140"/>
        <v>64576.59141656883</v>
      </c>
      <c r="BF506" s="111">
        <f t="shared" si="141"/>
        <v>33132.171069340169</v>
      </c>
      <c r="BG506" s="111">
        <f t="shared" si="142"/>
        <v>31444.420347228668</v>
      </c>
      <c r="BH506">
        <f t="shared" si="143"/>
        <v>1</v>
      </c>
      <c r="BI506">
        <f t="shared" si="144"/>
        <v>0</v>
      </c>
      <c r="BJ506">
        <f t="shared" si="145"/>
        <v>1</v>
      </c>
    </row>
    <row r="507" spans="48:62" x14ac:dyDescent="0.3">
      <c r="AV507">
        <v>65286.218222553172</v>
      </c>
      <c r="AW507">
        <v>1.1696558046237666</v>
      </c>
      <c r="AX507">
        <v>77510.517406513827</v>
      </c>
      <c r="AY507">
        <v>1.2801033036890246</v>
      </c>
      <c r="AZ507">
        <v>-12224.299183960655</v>
      </c>
      <c r="BA507">
        <v>-0.11044749906525797</v>
      </c>
      <c r="BE507" s="111">
        <f t="shared" si="140"/>
        <v>51679.362239823487</v>
      </c>
      <c r="BF507" s="111">
        <f t="shared" si="141"/>
        <v>50499.812962388634</v>
      </c>
      <c r="BG507" s="111">
        <f t="shared" si="142"/>
        <v>1179.5492774348586</v>
      </c>
      <c r="BH507">
        <f t="shared" si="143"/>
        <v>1</v>
      </c>
      <c r="BI507">
        <f t="shared" si="144"/>
        <v>0</v>
      </c>
      <c r="BJ507">
        <f t="shared" si="145"/>
        <v>1</v>
      </c>
    </row>
    <row r="508" spans="48:62" x14ac:dyDescent="0.3">
      <c r="AV508">
        <v>52350.969878029427</v>
      </c>
      <c r="AW508">
        <v>1.1088809234945367</v>
      </c>
      <c r="AX508">
        <v>78330.966220849397</v>
      </c>
      <c r="AY508">
        <v>1.2067146389252814</v>
      </c>
      <c r="AZ508">
        <v>-25979.99634281997</v>
      </c>
      <c r="BA508">
        <v>-9.7833715430744705E-2</v>
      </c>
      <c r="BE508" s="111">
        <f t="shared" si="140"/>
        <v>58537.122471424242</v>
      </c>
      <c r="BF508" s="111">
        <f t="shared" si="141"/>
        <v>42340.49767167875</v>
      </c>
      <c r="BG508" s="111">
        <f t="shared" si="142"/>
        <v>16196.624799745499</v>
      </c>
      <c r="BH508">
        <f t="shared" si="143"/>
        <v>1</v>
      </c>
      <c r="BI508">
        <f t="shared" si="144"/>
        <v>0</v>
      </c>
      <c r="BJ508">
        <f t="shared" si="145"/>
        <v>1</v>
      </c>
    </row>
    <row r="509" spans="48:62" x14ac:dyDescent="0.3">
      <c r="AV509">
        <v>55462.067222327743</v>
      </c>
      <c r="AW509">
        <v>1.1007764219623535</v>
      </c>
      <c r="AX509">
        <v>77557.853295289169</v>
      </c>
      <c r="AY509">
        <v>1.2052841120355287</v>
      </c>
      <c r="AZ509">
        <v>-22095.786072961426</v>
      </c>
      <c r="BA509">
        <v>-0.10450769007317517</v>
      </c>
      <c r="BE509" s="111">
        <f t="shared" ref="BE509:BE572" si="146">AW509*lambda-AV509</f>
        <v>54615.574973907605</v>
      </c>
      <c r="BF509" s="111">
        <f t="shared" ref="BF509:BF572" si="147">AY509*lambda-AX509</f>
        <v>42970.557908263698</v>
      </c>
      <c r="BG509" s="111">
        <f t="shared" ref="BG509:BG572" si="148">BA509*lambda-AZ509</f>
        <v>11645.017065643908</v>
      </c>
      <c r="BH509">
        <f t="shared" si="143"/>
        <v>1</v>
      </c>
      <c r="BI509">
        <f t="shared" si="144"/>
        <v>0</v>
      </c>
      <c r="BJ509">
        <f t="shared" si="145"/>
        <v>1</v>
      </c>
    </row>
    <row r="510" spans="48:62" x14ac:dyDescent="0.3">
      <c r="AV510">
        <v>57698.385229628781</v>
      </c>
      <c r="AW510">
        <v>1.1256468176589365</v>
      </c>
      <c r="AX510">
        <v>78812.381151646434</v>
      </c>
      <c r="AY510">
        <v>1.2302767484981314</v>
      </c>
      <c r="AZ510">
        <v>-21113.995922017653</v>
      </c>
      <c r="BA510">
        <v>-0.10462993083919492</v>
      </c>
      <c r="BE510" s="111">
        <f t="shared" si="146"/>
        <v>54866.296536264868</v>
      </c>
      <c r="BF510" s="111">
        <f t="shared" si="147"/>
        <v>44215.293698166701</v>
      </c>
      <c r="BG510" s="111">
        <f t="shared" si="148"/>
        <v>10651.002838098162</v>
      </c>
      <c r="BH510">
        <f t="shared" ref="BH510:BH573" si="149">IF(MAX(BE510:BF510)=BE510,1,0)</f>
        <v>1</v>
      </c>
      <c r="BI510">
        <f t="shared" ref="BI510:BI573" si="150">IF(MAX(BE510:BF510)=BF510,1,0)</f>
        <v>0</v>
      </c>
      <c r="BJ510">
        <f t="shared" ref="BJ510:BJ573" si="151">IF(BG510&gt;0,1,0)</f>
        <v>1</v>
      </c>
    </row>
    <row r="511" spans="48:62" x14ac:dyDescent="0.3">
      <c r="AV511">
        <v>54353.003805513625</v>
      </c>
      <c r="AW511">
        <v>1.1007500733710429</v>
      </c>
      <c r="AX511">
        <v>80187.993879634727</v>
      </c>
      <c r="AY511">
        <v>1.2087951788697999</v>
      </c>
      <c r="AZ511">
        <v>-25834.990074121102</v>
      </c>
      <c r="BA511">
        <v>-0.10804510549875701</v>
      </c>
      <c r="BE511" s="111">
        <f t="shared" si="146"/>
        <v>55722.003531590672</v>
      </c>
      <c r="BF511" s="111">
        <f t="shared" si="147"/>
        <v>40691.524007345259</v>
      </c>
      <c r="BG511" s="111">
        <f t="shared" si="148"/>
        <v>15030.479524245402</v>
      </c>
      <c r="BH511">
        <f t="shared" si="149"/>
        <v>1</v>
      </c>
      <c r="BI511">
        <f t="shared" si="150"/>
        <v>0</v>
      </c>
      <c r="BJ511">
        <f t="shared" si="151"/>
        <v>1</v>
      </c>
    </row>
    <row r="512" spans="48:62" x14ac:dyDescent="0.3">
      <c r="AV512">
        <v>48510.937928711719</v>
      </c>
      <c r="AW512">
        <v>1.1376788801428031</v>
      </c>
      <c r="AX512">
        <v>94614.159789888072</v>
      </c>
      <c r="AY512">
        <v>1.2429545146243901</v>
      </c>
      <c r="AZ512">
        <v>-46103.221861176353</v>
      </c>
      <c r="BA512">
        <v>-0.10527563448158705</v>
      </c>
      <c r="BE512" s="111">
        <f t="shared" si="146"/>
        <v>65256.950085568591</v>
      </c>
      <c r="BF512" s="111">
        <f t="shared" si="147"/>
        <v>29681.291672550942</v>
      </c>
      <c r="BG512" s="111">
        <f t="shared" si="148"/>
        <v>35575.658413017649</v>
      </c>
      <c r="BH512">
        <f t="shared" si="149"/>
        <v>1</v>
      </c>
      <c r="BI512">
        <f t="shared" si="150"/>
        <v>0</v>
      </c>
      <c r="BJ512">
        <f t="shared" si="151"/>
        <v>1</v>
      </c>
    </row>
    <row r="513" spans="48:62" x14ac:dyDescent="0.3">
      <c r="AV513">
        <v>55301.822345110435</v>
      </c>
      <c r="AW513">
        <v>1.1215956481751677</v>
      </c>
      <c r="AX513">
        <v>77748.663908433067</v>
      </c>
      <c r="AY513">
        <v>1.2233735923554734</v>
      </c>
      <c r="AZ513">
        <v>-22446.841563322632</v>
      </c>
      <c r="BA513">
        <v>-0.10177794418030572</v>
      </c>
      <c r="BE513" s="111">
        <f t="shared" si="146"/>
        <v>56857.742472406324</v>
      </c>
      <c r="BF513" s="111">
        <f t="shared" si="147"/>
        <v>44588.69532711427</v>
      </c>
      <c r="BG513" s="111">
        <f t="shared" si="148"/>
        <v>12269.047145292059</v>
      </c>
      <c r="BH513">
        <f t="shared" si="149"/>
        <v>1</v>
      </c>
      <c r="BI513">
        <f t="shared" si="150"/>
        <v>0</v>
      </c>
      <c r="BJ513">
        <f t="shared" si="151"/>
        <v>1</v>
      </c>
    </row>
    <row r="514" spans="48:62" x14ac:dyDescent="0.3">
      <c r="AV514">
        <v>47543.459062150025</v>
      </c>
      <c r="AW514">
        <v>1.0860664656577768</v>
      </c>
      <c r="AX514">
        <v>78671.990452252954</v>
      </c>
      <c r="AY514">
        <v>1.191504226904712</v>
      </c>
      <c r="AZ514">
        <v>-31128.531390102929</v>
      </c>
      <c r="BA514">
        <v>-0.10543776124693527</v>
      </c>
      <c r="BE514" s="111">
        <f t="shared" si="146"/>
        <v>61063.187503627647</v>
      </c>
      <c r="BF514" s="111">
        <f t="shared" si="147"/>
        <v>40478.432238218244</v>
      </c>
      <c r="BG514" s="111">
        <f t="shared" si="148"/>
        <v>20584.755265409403</v>
      </c>
      <c r="BH514">
        <f t="shared" si="149"/>
        <v>1</v>
      </c>
      <c r="BI514">
        <f t="shared" si="150"/>
        <v>0</v>
      </c>
      <c r="BJ514">
        <f t="shared" si="151"/>
        <v>1</v>
      </c>
    </row>
    <row r="515" spans="48:62" x14ac:dyDescent="0.3">
      <c r="AV515">
        <v>50373.724879481801</v>
      </c>
      <c r="AW515">
        <v>1.0408670609282846</v>
      </c>
      <c r="AX515">
        <v>80420.668121502022</v>
      </c>
      <c r="AY515">
        <v>1.142185689460574</v>
      </c>
      <c r="AZ515">
        <v>-30046.943242020221</v>
      </c>
      <c r="BA515">
        <v>-0.10131862853228935</v>
      </c>
      <c r="BE515" s="111">
        <f t="shared" si="146"/>
        <v>53712.981213346662</v>
      </c>
      <c r="BF515" s="111">
        <f t="shared" si="147"/>
        <v>33797.90082455537</v>
      </c>
      <c r="BG515" s="111">
        <f t="shared" si="148"/>
        <v>19915.080388791284</v>
      </c>
      <c r="BH515">
        <f t="shared" si="149"/>
        <v>1</v>
      </c>
      <c r="BI515">
        <f t="shared" si="150"/>
        <v>0</v>
      </c>
      <c r="BJ515">
        <f t="shared" si="151"/>
        <v>1</v>
      </c>
    </row>
    <row r="516" spans="48:62" x14ac:dyDescent="0.3">
      <c r="AV516">
        <v>48010.801810642239</v>
      </c>
      <c r="AW516">
        <v>1.1369685104619764</v>
      </c>
      <c r="AX516">
        <v>85674.273157034273</v>
      </c>
      <c r="AY516">
        <v>1.2463053243762678</v>
      </c>
      <c r="AZ516">
        <v>-37663.471346392034</v>
      </c>
      <c r="BA516">
        <v>-0.1093368139142914</v>
      </c>
      <c r="BE516" s="111">
        <f t="shared" si="146"/>
        <v>65686.049235555402</v>
      </c>
      <c r="BF516" s="111">
        <f t="shared" si="147"/>
        <v>38956.259280592509</v>
      </c>
      <c r="BG516" s="111">
        <f t="shared" si="148"/>
        <v>26729.789954962893</v>
      </c>
      <c r="BH516">
        <f t="shared" si="149"/>
        <v>1</v>
      </c>
      <c r="BI516">
        <f t="shared" si="150"/>
        <v>0</v>
      </c>
      <c r="BJ516">
        <f t="shared" si="151"/>
        <v>1</v>
      </c>
    </row>
    <row r="517" spans="48:62" x14ac:dyDescent="0.3">
      <c r="AV517">
        <v>50726.933309536515</v>
      </c>
      <c r="AW517">
        <v>1.1661532522443867</v>
      </c>
      <c r="AX517">
        <v>79122.800149968709</v>
      </c>
      <c r="AY517">
        <v>1.2708914991070404</v>
      </c>
      <c r="AZ517">
        <v>-28395.866840432194</v>
      </c>
      <c r="BA517">
        <v>-0.10473824686265365</v>
      </c>
      <c r="BE517" s="111">
        <f t="shared" si="146"/>
        <v>65888.391914902153</v>
      </c>
      <c r="BF517" s="111">
        <f t="shared" si="147"/>
        <v>47966.34976073532</v>
      </c>
      <c r="BG517" s="111">
        <f t="shared" si="148"/>
        <v>17922.042154166829</v>
      </c>
      <c r="BH517">
        <f t="shared" si="149"/>
        <v>1</v>
      </c>
      <c r="BI517">
        <f t="shared" si="150"/>
        <v>0</v>
      </c>
      <c r="BJ517">
        <f t="shared" si="151"/>
        <v>1</v>
      </c>
    </row>
    <row r="518" spans="48:62" x14ac:dyDescent="0.3">
      <c r="AV518">
        <v>57604.86288247646</v>
      </c>
      <c r="AW518">
        <v>1.1362071587690119</v>
      </c>
      <c r="AX518">
        <v>79265.684993184332</v>
      </c>
      <c r="AY518">
        <v>1.2382272678940098</v>
      </c>
      <c r="AZ518">
        <v>-21660.822110707872</v>
      </c>
      <c r="BA518">
        <v>-0.10202010912499793</v>
      </c>
      <c r="BE518" s="111">
        <f t="shared" si="146"/>
        <v>56015.852994424728</v>
      </c>
      <c r="BF518" s="111">
        <f t="shared" si="147"/>
        <v>44557.041796216654</v>
      </c>
      <c r="BG518" s="111">
        <f t="shared" si="148"/>
        <v>11458.811198208079</v>
      </c>
      <c r="BH518">
        <f t="shared" si="149"/>
        <v>1</v>
      </c>
      <c r="BI518">
        <f t="shared" si="150"/>
        <v>0</v>
      </c>
      <c r="BJ518">
        <f t="shared" si="151"/>
        <v>1</v>
      </c>
    </row>
    <row r="519" spans="48:62" x14ac:dyDescent="0.3">
      <c r="AV519">
        <v>47495.312045614744</v>
      </c>
      <c r="AW519">
        <v>1.1314158078474077</v>
      </c>
      <c r="AX519">
        <v>80630.851486399406</v>
      </c>
      <c r="AY519">
        <v>1.2364731000607467</v>
      </c>
      <c r="AZ519">
        <v>-33135.539440784662</v>
      </c>
      <c r="BA519">
        <v>-0.10505729221333904</v>
      </c>
      <c r="BE519" s="111">
        <f t="shared" si="146"/>
        <v>65646.268739126026</v>
      </c>
      <c r="BF519" s="111">
        <f t="shared" si="147"/>
        <v>43016.458519675274</v>
      </c>
      <c r="BG519" s="111">
        <f t="shared" si="148"/>
        <v>22629.810219450759</v>
      </c>
      <c r="BH519">
        <f t="shared" si="149"/>
        <v>1</v>
      </c>
      <c r="BI519">
        <f t="shared" si="150"/>
        <v>0</v>
      </c>
      <c r="BJ519">
        <f t="shared" si="151"/>
        <v>1</v>
      </c>
    </row>
    <row r="520" spans="48:62" x14ac:dyDescent="0.3">
      <c r="AV520">
        <v>66839.319317829344</v>
      </c>
      <c r="AW520">
        <v>1.127472723882561</v>
      </c>
      <c r="AX520">
        <v>77510.399173402606</v>
      </c>
      <c r="AY520">
        <v>1.2293118404449781</v>
      </c>
      <c r="AZ520">
        <v>-10671.079855573262</v>
      </c>
      <c r="BA520">
        <v>-0.10183911656241706</v>
      </c>
      <c r="BE520" s="111">
        <f t="shared" si="146"/>
        <v>45907.953070426753</v>
      </c>
      <c r="BF520" s="111">
        <f t="shared" si="147"/>
        <v>45420.784871095209</v>
      </c>
      <c r="BG520" s="111">
        <f t="shared" si="148"/>
        <v>487.16819933155602</v>
      </c>
      <c r="BH520">
        <f t="shared" si="149"/>
        <v>1</v>
      </c>
      <c r="BI520">
        <f t="shared" si="150"/>
        <v>0</v>
      </c>
      <c r="BJ520">
        <f t="shared" si="151"/>
        <v>1</v>
      </c>
    </row>
    <row r="521" spans="48:62" x14ac:dyDescent="0.3">
      <c r="AV521">
        <v>52495.668621886449</v>
      </c>
      <c r="AW521">
        <v>1.062318502920131</v>
      </c>
      <c r="AX521">
        <v>90309.924414624664</v>
      </c>
      <c r="AY521">
        <v>1.1646846331992509</v>
      </c>
      <c r="AZ521">
        <v>-37814.255792738215</v>
      </c>
      <c r="BA521">
        <v>-0.10236613027911989</v>
      </c>
      <c r="BE521" s="111">
        <f t="shared" si="146"/>
        <v>53736.181670126651</v>
      </c>
      <c r="BF521" s="111">
        <f t="shared" si="147"/>
        <v>26158.538905300418</v>
      </c>
      <c r="BG521" s="111">
        <f t="shared" si="148"/>
        <v>27577.642764826225</v>
      </c>
      <c r="BH521">
        <f t="shared" si="149"/>
        <v>1</v>
      </c>
      <c r="BI521">
        <f t="shared" si="150"/>
        <v>0</v>
      </c>
      <c r="BJ521">
        <f t="shared" si="151"/>
        <v>1</v>
      </c>
    </row>
    <row r="522" spans="48:62" x14ac:dyDescent="0.3">
      <c r="AV522">
        <v>59471.978902433446</v>
      </c>
      <c r="AW522">
        <v>1.1494823079390384</v>
      </c>
      <c r="AX522">
        <v>79125.946093908642</v>
      </c>
      <c r="AY522">
        <v>1.2578724753069432</v>
      </c>
      <c r="AZ522">
        <v>-19653.967191475196</v>
      </c>
      <c r="BA522">
        <v>-0.10839016736790485</v>
      </c>
      <c r="BE522" s="111">
        <f t="shared" si="146"/>
        <v>55476.251891470398</v>
      </c>
      <c r="BF522" s="111">
        <f t="shared" si="147"/>
        <v>46661.301436785681</v>
      </c>
      <c r="BG522" s="111">
        <f t="shared" si="148"/>
        <v>8814.9504546847111</v>
      </c>
      <c r="BH522">
        <f t="shared" si="149"/>
        <v>1</v>
      </c>
      <c r="BI522">
        <f t="shared" si="150"/>
        <v>0</v>
      </c>
      <c r="BJ522">
        <f t="shared" si="151"/>
        <v>1</v>
      </c>
    </row>
    <row r="523" spans="48:62" x14ac:dyDescent="0.3">
      <c r="AV523">
        <v>48466.404079959953</v>
      </c>
      <c r="AW523">
        <v>1.0501848268400982</v>
      </c>
      <c r="AX523">
        <v>81726.908089523844</v>
      </c>
      <c r="AY523">
        <v>1.1477401464218446</v>
      </c>
      <c r="AZ523">
        <v>-33260.504009563891</v>
      </c>
      <c r="BA523">
        <v>-9.7555319581746458E-2</v>
      </c>
      <c r="BE523" s="111">
        <f t="shared" si="146"/>
        <v>56552.078604049857</v>
      </c>
      <c r="BF523" s="111">
        <f t="shared" si="147"/>
        <v>33047.106552660625</v>
      </c>
      <c r="BG523" s="111">
        <f t="shared" si="148"/>
        <v>23504.972051389246</v>
      </c>
      <c r="BH523">
        <f t="shared" si="149"/>
        <v>1</v>
      </c>
      <c r="BI523">
        <f t="shared" si="150"/>
        <v>0</v>
      </c>
      <c r="BJ523">
        <f t="shared" si="151"/>
        <v>1</v>
      </c>
    </row>
    <row r="524" spans="48:62" x14ac:dyDescent="0.3">
      <c r="AV524">
        <v>65203.827309270171</v>
      </c>
      <c r="AW524">
        <v>1.1655185358271591</v>
      </c>
      <c r="AX524">
        <v>77553.015480184986</v>
      </c>
      <c r="AY524">
        <v>1.2743347942582073</v>
      </c>
      <c r="AZ524">
        <v>-12349.188170914815</v>
      </c>
      <c r="BA524">
        <v>-0.10881625843104814</v>
      </c>
      <c r="BE524" s="111">
        <f t="shared" si="146"/>
        <v>51348.02627344575</v>
      </c>
      <c r="BF524" s="111">
        <f t="shared" si="147"/>
        <v>49880.46394563574</v>
      </c>
      <c r="BG524" s="111">
        <f t="shared" si="148"/>
        <v>1467.5623278100011</v>
      </c>
      <c r="BH524">
        <f t="shared" si="149"/>
        <v>1</v>
      </c>
      <c r="BI524">
        <f t="shared" si="150"/>
        <v>0</v>
      </c>
      <c r="BJ524">
        <f t="shared" si="151"/>
        <v>1</v>
      </c>
    </row>
    <row r="525" spans="48:62" x14ac:dyDescent="0.3">
      <c r="AV525">
        <v>50919.671828450824</v>
      </c>
      <c r="AW525">
        <v>1.0753935694034207</v>
      </c>
      <c r="AX525">
        <v>78176.968552094244</v>
      </c>
      <c r="AY525">
        <v>1.1778953295045234</v>
      </c>
      <c r="AZ525">
        <v>-27257.29672364342</v>
      </c>
      <c r="BA525">
        <v>-0.10250176010110268</v>
      </c>
      <c r="BE525" s="111">
        <f t="shared" si="146"/>
        <v>56619.685111891245</v>
      </c>
      <c r="BF525" s="111">
        <f t="shared" si="147"/>
        <v>39612.564398358096</v>
      </c>
      <c r="BG525" s="111">
        <f t="shared" si="148"/>
        <v>17007.12071353315</v>
      </c>
      <c r="BH525">
        <f t="shared" si="149"/>
        <v>1</v>
      </c>
      <c r="BI525">
        <f t="shared" si="150"/>
        <v>0</v>
      </c>
      <c r="BJ525">
        <f t="shared" si="151"/>
        <v>1</v>
      </c>
    </row>
    <row r="526" spans="48:62" x14ac:dyDescent="0.3">
      <c r="AV526">
        <v>48154.066766309712</v>
      </c>
      <c r="AW526">
        <v>1.1344666974005428</v>
      </c>
      <c r="AX526">
        <v>92813.517033214826</v>
      </c>
      <c r="AY526">
        <v>1.2333732902735961</v>
      </c>
      <c r="AZ526">
        <v>-44659.450266905114</v>
      </c>
      <c r="BA526">
        <v>-9.8906592873053256E-2</v>
      </c>
      <c r="BE526" s="111">
        <f t="shared" si="146"/>
        <v>65292.602973744579</v>
      </c>
      <c r="BF526" s="111">
        <f t="shared" si="147"/>
        <v>30523.81199414478</v>
      </c>
      <c r="BG526" s="111">
        <f t="shared" si="148"/>
        <v>34768.790979599791</v>
      </c>
      <c r="BH526">
        <f t="shared" si="149"/>
        <v>1</v>
      </c>
      <c r="BI526">
        <f t="shared" si="150"/>
        <v>0</v>
      </c>
      <c r="BJ526">
        <f t="shared" si="151"/>
        <v>1</v>
      </c>
    </row>
    <row r="527" spans="48:62" x14ac:dyDescent="0.3">
      <c r="AV527">
        <v>50445.990553847965</v>
      </c>
      <c r="AW527">
        <v>1.1742635875452705</v>
      </c>
      <c r="AX527">
        <v>83129.539757386257</v>
      </c>
      <c r="AY527">
        <v>1.2814340283163888</v>
      </c>
      <c r="AZ527">
        <v>-32683.549203538292</v>
      </c>
      <c r="BA527">
        <v>-0.10717044077111826</v>
      </c>
      <c r="BE527" s="111">
        <f t="shared" si="146"/>
        <v>66980.368200679077</v>
      </c>
      <c r="BF527" s="111">
        <f t="shared" si="147"/>
        <v>45013.863074252615</v>
      </c>
      <c r="BG527" s="111">
        <f t="shared" si="148"/>
        <v>21966.505126426466</v>
      </c>
      <c r="BH527">
        <f t="shared" si="149"/>
        <v>1</v>
      </c>
      <c r="BI527">
        <f t="shared" si="150"/>
        <v>0</v>
      </c>
      <c r="BJ527">
        <f t="shared" si="151"/>
        <v>1</v>
      </c>
    </row>
    <row r="528" spans="48:62" x14ac:dyDescent="0.3">
      <c r="AV528">
        <v>54007.215116869156</v>
      </c>
      <c r="AW528">
        <v>1.1413110091791592</v>
      </c>
      <c r="AX528">
        <v>83829.913641096442</v>
      </c>
      <c r="AY528">
        <v>1.2489210699150131</v>
      </c>
      <c r="AZ528">
        <v>-29822.698524227286</v>
      </c>
      <c r="BA528">
        <v>-0.10761006073585389</v>
      </c>
      <c r="BE528" s="111">
        <f t="shared" si="146"/>
        <v>60123.885801046759</v>
      </c>
      <c r="BF528" s="111">
        <f t="shared" si="147"/>
        <v>41062.193350404865</v>
      </c>
      <c r="BG528" s="111">
        <f t="shared" si="148"/>
        <v>19061.692450641898</v>
      </c>
      <c r="BH528">
        <f t="shared" si="149"/>
        <v>1</v>
      </c>
      <c r="BI528">
        <f t="shared" si="150"/>
        <v>0</v>
      </c>
      <c r="BJ528">
        <f t="shared" si="151"/>
        <v>1</v>
      </c>
    </row>
    <row r="529" spans="48:62" x14ac:dyDescent="0.3">
      <c r="AV529">
        <v>48447.034873876488</v>
      </c>
      <c r="AW529">
        <v>1.1176265121154965</v>
      </c>
      <c r="AX529">
        <v>83555.656767957233</v>
      </c>
      <c r="AY529">
        <v>1.2183505510821482</v>
      </c>
      <c r="AZ529">
        <v>-35108.621894080745</v>
      </c>
      <c r="BA529">
        <v>-0.10072403896665172</v>
      </c>
      <c r="BE529" s="111">
        <f t="shared" si="146"/>
        <v>63315.616337673157</v>
      </c>
      <c r="BF529" s="111">
        <f t="shared" si="147"/>
        <v>38279.398340257583</v>
      </c>
      <c r="BG529" s="111">
        <f t="shared" si="148"/>
        <v>25036.217997415573</v>
      </c>
      <c r="BH529">
        <f t="shared" si="149"/>
        <v>1</v>
      </c>
      <c r="BI529">
        <f t="shared" si="150"/>
        <v>0</v>
      </c>
      <c r="BJ529">
        <f t="shared" si="151"/>
        <v>1</v>
      </c>
    </row>
    <row r="530" spans="48:62" x14ac:dyDescent="0.3">
      <c r="AV530">
        <v>47528.707220203418</v>
      </c>
      <c r="AW530">
        <v>1.151804454128003</v>
      </c>
      <c r="AX530">
        <v>77465.275874876679</v>
      </c>
      <c r="AY530">
        <v>1.2530380848421556</v>
      </c>
      <c r="AZ530">
        <v>-29936.568654673261</v>
      </c>
      <c r="BA530">
        <v>-0.10123363071415259</v>
      </c>
      <c r="BE530" s="111">
        <f t="shared" si="146"/>
        <v>67651.73819259688</v>
      </c>
      <c r="BF530" s="111">
        <f t="shared" si="147"/>
        <v>47838.532609338887</v>
      </c>
      <c r="BG530" s="111">
        <f t="shared" si="148"/>
        <v>19813.205583258001</v>
      </c>
      <c r="BH530">
        <f t="shared" si="149"/>
        <v>1</v>
      </c>
      <c r="BI530">
        <f t="shared" si="150"/>
        <v>0</v>
      </c>
      <c r="BJ530">
        <f t="shared" si="151"/>
        <v>1</v>
      </c>
    </row>
    <row r="531" spans="48:62" x14ac:dyDescent="0.3">
      <c r="AV531">
        <v>47780.069652504622</v>
      </c>
      <c r="AW531">
        <v>1.0456634968010561</v>
      </c>
      <c r="AX531">
        <v>77691.331925613937</v>
      </c>
      <c r="AY531">
        <v>1.1465568789343645</v>
      </c>
      <c r="AZ531">
        <v>-29911.262273109314</v>
      </c>
      <c r="BA531">
        <v>-0.10089338213330845</v>
      </c>
      <c r="BE531" s="111">
        <f t="shared" si="146"/>
        <v>56786.28002760098</v>
      </c>
      <c r="BF531" s="111">
        <f t="shared" si="147"/>
        <v>36964.355967822514</v>
      </c>
      <c r="BG531" s="111">
        <f t="shared" si="148"/>
        <v>19821.924059778466</v>
      </c>
      <c r="BH531">
        <f t="shared" si="149"/>
        <v>1</v>
      </c>
      <c r="BI531">
        <f t="shared" si="150"/>
        <v>0</v>
      </c>
      <c r="BJ531">
        <f t="shared" si="151"/>
        <v>1</v>
      </c>
    </row>
    <row r="532" spans="48:62" x14ac:dyDescent="0.3">
      <c r="AV532">
        <v>52756.985051490577</v>
      </c>
      <c r="AW532">
        <v>1.0392828589014453</v>
      </c>
      <c r="AX532">
        <v>83407.017019839506</v>
      </c>
      <c r="AY532">
        <v>1.1400922513192748</v>
      </c>
      <c r="AZ532">
        <v>-30650.031968348929</v>
      </c>
      <c r="BA532">
        <v>-0.10080939241782949</v>
      </c>
      <c r="BE532" s="111">
        <f t="shared" si="146"/>
        <v>51171.300838653951</v>
      </c>
      <c r="BF532" s="111">
        <f t="shared" si="147"/>
        <v>30602.208112087974</v>
      </c>
      <c r="BG532" s="111">
        <f t="shared" si="148"/>
        <v>20569.092726565978</v>
      </c>
      <c r="BH532">
        <f t="shared" si="149"/>
        <v>1</v>
      </c>
      <c r="BI532">
        <f t="shared" si="150"/>
        <v>0</v>
      </c>
      <c r="BJ532">
        <f t="shared" si="151"/>
        <v>1</v>
      </c>
    </row>
    <row r="533" spans="48:62" x14ac:dyDescent="0.3">
      <c r="AV533">
        <v>47616.053262638452</v>
      </c>
      <c r="AW533">
        <v>1.1143671419467625</v>
      </c>
      <c r="AX533">
        <v>77337.873871632473</v>
      </c>
      <c r="AY533">
        <v>1.2192971125744023</v>
      </c>
      <c r="AZ533">
        <v>-29721.820608994021</v>
      </c>
      <c r="BA533">
        <v>-0.10492997062763987</v>
      </c>
      <c r="BE533" s="111">
        <f t="shared" si="146"/>
        <v>63820.66093203779</v>
      </c>
      <c r="BF533" s="111">
        <f t="shared" si="147"/>
        <v>44591.837385807754</v>
      </c>
      <c r="BG533" s="111">
        <f t="shared" si="148"/>
        <v>19228.823546230036</v>
      </c>
      <c r="BH533">
        <f t="shared" si="149"/>
        <v>1</v>
      </c>
      <c r="BI533">
        <f t="shared" si="150"/>
        <v>0</v>
      </c>
      <c r="BJ533">
        <f t="shared" si="151"/>
        <v>1</v>
      </c>
    </row>
    <row r="534" spans="48:62" x14ac:dyDescent="0.3">
      <c r="AV534">
        <v>58025.406870697458</v>
      </c>
      <c r="AW534">
        <v>1.1775977235295576</v>
      </c>
      <c r="AX534">
        <v>86854.156901514536</v>
      </c>
      <c r="AY534">
        <v>1.2860838957710479</v>
      </c>
      <c r="AZ534">
        <v>-28828.750030817078</v>
      </c>
      <c r="BA534">
        <v>-0.10848617224149026</v>
      </c>
      <c r="BE534" s="111">
        <f t="shared" si="146"/>
        <v>59734.365482258298</v>
      </c>
      <c r="BF534" s="111">
        <f t="shared" si="147"/>
        <v>41754.232675590247</v>
      </c>
      <c r="BG534" s="111">
        <f t="shared" si="148"/>
        <v>17980.132806668051</v>
      </c>
      <c r="BH534">
        <f t="shared" si="149"/>
        <v>1</v>
      </c>
      <c r="BI534">
        <f t="shared" si="150"/>
        <v>0</v>
      </c>
      <c r="BJ534">
        <f t="shared" si="151"/>
        <v>1</v>
      </c>
    </row>
    <row r="535" spans="48:62" x14ac:dyDescent="0.3">
      <c r="AV535">
        <v>50258.588992751276</v>
      </c>
      <c r="AW535">
        <v>1.2123047128785132</v>
      </c>
      <c r="AX535">
        <v>82272.575336853013</v>
      </c>
      <c r="AY535">
        <v>1.3211534836144838</v>
      </c>
      <c r="AZ535">
        <v>-32013.986344101737</v>
      </c>
      <c r="BA535">
        <v>-0.10884877073597066</v>
      </c>
      <c r="BE535" s="111">
        <f t="shared" si="146"/>
        <v>70971.882295100033</v>
      </c>
      <c r="BF535" s="111">
        <f t="shared" si="147"/>
        <v>49842.773024595372</v>
      </c>
      <c r="BG535" s="111">
        <f t="shared" si="148"/>
        <v>21129.109270504669</v>
      </c>
      <c r="BH535">
        <f t="shared" si="149"/>
        <v>1</v>
      </c>
      <c r="BI535">
        <f t="shared" si="150"/>
        <v>0</v>
      </c>
      <c r="BJ535">
        <f t="shared" si="151"/>
        <v>1</v>
      </c>
    </row>
    <row r="536" spans="48:62" x14ac:dyDescent="0.3">
      <c r="AV536">
        <v>48622.678592403921</v>
      </c>
      <c r="AW536">
        <v>1.2122303039097804</v>
      </c>
      <c r="AX536">
        <v>79882.93744882055</v>
      </c>
      <c r="AY536">
        <v>1.3280423960791758</v>
      </c>
      <c r="AZ536">
        <v>-31260.258856416629</v>
      </c>
      <c r="BA536">
        <v>-0.11581209216939548</v>
      </c>
      <c r="BE536" s="111">
        <f t="shared" si="146"/>
        <v>72600.35179857412</v>
      </c>
      <c r="BF536" s="111">
        <f t="shared" si="147"/>
        <v>52921.302159097031</v>
      </c>
      <c r="BG536" s="111">
        <f t="shared" si="148"/>
        <v>19679.049639477082</v>
      </c>
      <c r="BH536">
        <f t="shared" si="149"/>
        <v>1</v>
      </c>
      <c r="BI536">
        <f t="shared" si="150"/>
        <v>0</v>
      </c>
      <c r="BJ536">
        <f t="shared" si="151"/>
        <v>1</v>
      </c>
    </row>
    <row r="537" spans="48:62" x14ac:dyDescent="0.3">
      <c r="AV537">
        <v>48240.475403694065</v>
      </c>
      <c r="AW537">
        <v>1.1670864426102305</v>
      </c>
      <c r="AX537">
        <v>92666.166443483264</v>
      </c>
      <c r="AY537">
        <v>1.2722774655221161</v>
      </c>
      <c r="AZ537">
        <v>-44425.691039789199</v>
      </c>
      <c r="BA537">
        <v>-0.10519102291188553</v>
      </c>
      <c r="BE537" s="111">
        <f t="shared" si="146"/>
        <v>68468.168857329001</v>
      </c>
      <c r="BF537" s="111">
        <f t="shared" si="147"/>
        <v>34561.580108728347</v>
      </c>
      <c r="BG537" s="111">
        <f t="shared" si="148"/>
        <v>33906.588748600647</v>
      </c>
      <c r="BH537">
        <f t="shared" si="149"/>
        <v>1</v>
      </c>
      <c r="BI537">
        <f t="shared" si="150"/>
        <v>0</v>
      </c>
      <c r="BJ537">
        <f t="shared" si="151"/>
        <v>1</v>
      </c>
    </row>
    <row r="538" spans="48:62" x14ac:dyDescent="0.3">
      <c r="AV538">
        <v>67989.006472533685</v>
      </c>
      <c r="AW538">
        <v>1.1679911375592265</v>
      </c>
      <c r="AX538">
        <v>80338.771789190316</v>
      </c>
      <c r="AY538">
        <v>1.2800532119747232</v>
      </c>
      <c r="AZ538">
        <v>-12349.765316656631</v>
      </c>
      <c r="BA538">
        <v>-0.11206207441549676</v>
      </c>
      <c r="BE538" s="111">
        <f t="shared" si="146"/>
        <v>48810.107283388963</v>
      </c>
      <c r="BF538" s="111">
        <f t="shared" si="147"/>
        <v>47666.549408282008</v>
      </c>
      <c r="BG538" s="111">
        <f t="shared" si="148"/>
        <v>1143.5578751069552</v>
      </c>
      <c r="BH538">
        <f t="shared" si="149"/>
        <v>1</v>
      </c>
      <c r="BI538">
        <f t="shared" si="150"/>
        <v>0</v>
      </c>
      <c r="BJ538">
        <f t="shared" si="151"/>
        <v>1</v>
      </c>
    </row>
    <row r="539" spans="48:62" x14ac:dyDescent="0.3">
      <c r="AV539">
        <v>49265.467567165339</v>
      </c>
      <c r="AW539">
        <v>1.1125773475651533</v>
      </c>
      <c r="AX539">
        <v>77160.365276780678</v>
      </c>
      <c r="AY539">
        <v>1.2193037262006543</v>
      </c>
      <c r="AZ539">
        <v>-27894.897709615339</v>
      </c>
      <c r="BA539">
        <v>-0.10672637863550105</v>
      </c>
      <c r="BE539" s="111">
        <f t="shared" si="146"/>
        <v>61992.267189349994</v>
      </c>
      <c r="BF539" s="111">
        <f t="shared" si="147"/>
        <v>44770.007343284757</v>
      </c>
      <c r="BG539" s="111">
        <f t="shared" si="148"/>
        <v>17222.259846065233</v>
      </c>
      <c r="BH539">
        <f t="shared" si="149"/>
        <v>1</v>
      </c>
      <c r="BI539">
        <f t="shared" si="150"/>
        <v>0</v>
      </c>
      <c r="BJ539">
        <f t="shared" si="151"/>
        <v>1</v>
      </c>
    </row>
    <row r="540" spans="48:62" x14ac:dyDescent="0.3">
      <c r="AV540">
        <v>54562.616843965581</v>
      </c>
      <c r="AW540">
        <v>1.1153715506636228</v>
      </c>
      <c r="AX540">
        <v>77710.221977933325</v>
      </c>
      <c r="AY540">
        <v>1.2211227270988816</v>
      </c>
      <c r="AZ540">
        <v>-23147.605133967743</v>
      </c>
      <c r="BA540">
        <v>-0.10575117643525878</v>
      </c>
      <c r="BE540" s="111">
        <f t="shared" si="146"/>
        <v>56974.538222396695</v>
      </c>
      <c r="BF540" s="111">
        <f t="shared" si="147"/>
        <v>44402.050731954834</v>
      </c>
      <c r="BG540" s="111">
        <f t="shared" si="148"/>
        <v>12572.487490441867</v>
      </c>
      <c r="BH540">
        <f t="shared" si="149"/>
        <v>1</v>
      </c>
      <c r="BI540">
        <f t="shared" si="150"/>
        <v>0</v>
      </c>
      <c r="BJ540">
        <f t="shared" si="151"/>
        <v>1</v>
      </c>
    </row>
    <row r="541" spans="48:62" x14ac:dyDescent="0.3">
      <c r="AV541">
        <v>47763.047435314409</v>
      </c>
      <c r="AW541">
        <v>1.1354804876060851</v>
      </c>
      <c r="AX541">
        <v>76947.75676475701</v>
      </c>
      <c r="AY541">
        <v>1.24014979400829</v>
      </c>
      <c r="AZ541">
        <v>-29184.709329442601</v>
      </c>
      <c r="BA541">
        <v>-0.10466930640220484</v>
      </c>
      <c r="BE541" s="111">
        <f t="shared" si="146"/>
        <v>65785.001325294099</v>
      </c>
      <c r="BF541" s="111">
        <f t="shared" si="147"/>
        <v>47067.22263607198</v>
      </c>
      <c r="BG541" s="111">
        <f t="shared" si="148"/>
        <v>18717.778689222119</v>
      </c>
      <c r="BH541">
        <f t="shared" si="149"/>
        <v>1</v>
      </c>
      <c r="BI541">
        <f t="shared" si="150"/>
        <v>0</v>
      </c>
      <c r="BJ541">
        <f t="shared" si="151"/>
        <v>1</v>
      </c>
    </row>
    <row r="542" spans="48:62" x14ac:dyDescent="0.3">
      <c r="AV542">
        <v>59704.580271009341</v>
      </c>
      <c r="AW542">
        <v>1.1883973908913528</v>
      </c>
      <c r="AX542">
        <v>79467.381022115049</v>
      </c>
      <c r="AY542">
        <v>1.2909185747085052</v>
      </c>
      <c r="AZ542">
        <v>-19762.800751105708</v>
      </c>
      <c r="BA542">
        <v>-0.10252118381715247</v>
      </c>
      <c r="BE542" s="111">
        <f t="shared" si="146"/>
        <v>59135.158818125929</v>
      </c>
      <c r="BF542" s="111">
        <f t="shared" si="147"/>
        <v>49624.47644873547</v>
      </c>
      <c r="BG542" s="111">
        <f t="shared" si="148"/>
        <v>9510.6823693904607</v>
      </c>
      <c r="BH542">
        <f t="shared" si="149"/>
        <v>1</v>
      </c>
      <c r="BI542">
        <f t="shared" si="150"/>
        <v>0</v>
      </c>
      <c r="BJ542">
        <f t="shared" si="151"/>
        <v>1</v>
      </c>
    </row>
    <row r="543" spans="48:62" x14ac:dyDescent="0.3">
      <c r="AV543">
        <v>49704.690727960588</v>
      </c>
      <c r="AW543">
        <v>1.0655225947313804</v>
      </c>
      <c r="AX543">
        <v>88498.108147884253</v>
      </c>
      <c r="AY543">
        <v>1.1650273843432557</v>
      </c>
      <c r="AZ543">
        <v>-38793.417419923666</v>
      </c>
      <c r="BA543">
        <v>-9.9504789611875255E-2</v>
      </c>
      <c r="BE543" s="111">
        <f t="shared" si="146"/>
        <v>56847.56874517745</v>
      </c>
      <c r="BF543" s="111">
        <f t="shared" si="147"/>
        <v>28004.630286441316</v>
      </c>
      <c r="BG543" s="111">
        <f t="shared" si="148"/>
        <v>28842.938458736142</v>
      </c>
      <c r="BH543">
        <f t="shared" si="149"/>
        <v>1</v>
      </c>
      <c r="BI543">
        <f t="shared" si="150"/>
        <v>0</v>
      </c>
      <c r="BJ543">
        <f t="shared" si="151"/>
        <v>1</v>
      </c>
    </row>
    <row r="544" spans="48:62" x14ac:dyDescent="0.3">
      <c r="AV544">
        <v>48004.145518730424</v>
      </c>
      <c r="AW544">
        <v>1.1608982569836646</v>
      </c>
      <c r="AX544">
        <v>77475.649051782806</v>
      </c>
      <c r="AY544">
        <v>1.2624353222599147</v>
      </c>
      <c r="AZ544">
        <v>-29471.503533052382</v>
      </c>
      <c r="BA544">
        <v>-0.10153706527625017</v>
      </c>
      <c r="BE544" s="111">
        <f t="shared" si="146"/>
        <v>68085.680179636038</v>
      </c>
      <c r="BF544" s="111">
        <f t="shared" si="147"/>
        <v>48767.883174208662</v>
      </c>
      <c r="BG544" s="111">
        <f t="shared" si="148"/>
        <v>19317.797005427365</v>
      </c>
      <c r="BH544">
        <f t="shared" si="149"/>
        <v>1</v>
      </c>
      <c r="BI544">
        <f t="shared" si="150"/>
        <v>0</v>
      </c>
      <c r="BJ544">
        <f t="shared" si="151"/>
        <v>1</v>
      </c>
    </row>
    <row r="545" spans="48:62" x14ac:dyDescent="0.3">
      <c r="AV545">
        <v>48915.373800692338</v>
      </c>
      <c r="AW545">
        <v>1.0607915349060366</v>
      </c>
      <c r="AX545">
        <v>89970.291458261534</v>
      </c>
      <c r="AY545">
        <v>1.1583378981306334</v>
      </c>
      <c r="AZ545">
        <v>-41054.917657569196</v>
      </c>
      <c r="BA545">
        <v>-9.7546363224596755E-2</v>
      </c>
      <c r="BE545" s="111">
        <f t="shared" si="146"/>
        <v>57163.779689911331</v>
      </c>
      <c r="BF545" s="111">
        <f t="shared" si="147"/>
        <v>25863.498354801806</v>
      </c>
      <c r="BG545" s="111">
        <f t="shared" si="148"/>
        <v>31300.281335109521</v>
      </c>
      <c r="BH545">
        <f t="shared" si="149"/>
        <v>1</v>
      </c>
      <c r="BI545">
        <f t="shared" si="150"/>
        <v>0</v>
      </c>
      <c r="BJ545">
        <f t="shared" si="151"/>
        <v>1</v>
      </c>
    </row>
    <row r="546" spans="48:62" x14ac:dyDescent="0.3">
      <c r="AV546">
        <v>59946.1295094573</v>
      </c>
      <c r="AW546">
        <v>1.1673712978888111</v>
      </c>
      <c r="AX546">
        <v>95706.351097676466</v>
      </c>
      <c r="AY546">
        <v>1.2749004327063418</v>
      </c>
      <c r="AZ546">
        <v>-35760.221588219167</v>
      </c>
      <c r="BA546">
        <v>-0.10752913481753068</v>
      </c>
      <c r="BE546" s="111">
        <f t="shared" si="146"/>
        <v>56791.00027942381</v>
      </c>
      <c r="BF546" s="111">
        <f t="shared" si="147"/>
        <v>31783.692172957715</v>
      </c>
      <c r="BG546" s="111">
        <f t="shared" si="148"/>
        <v>25007.308106466098</v>
      </c>
      <c r="BH546">
        <f t="shared" si="149"/>
        <v>1</v>
      </c>
      <c r="BI546">
        <f t="shared" si="150"/>
        <v>0</v>
      </c>
      <c r="BJ546">
        <f t="shared" si="151"/>
        <v>1</v>
      </c>
    </row>
    <row r="547" spans="48:62" x14ac:dyDescent="0.3">
      <c r="AV547">
        <v>47567.985421007143</v>
      </c>
      <c r="AW547">
        <v>1.1315917679740866</v>
      </c>
      <c r="AX547">
        <v>77992.568599330218</v>
      </c>
      <c r="AY547">
        <v>1.2326547618098758</v>
      </c>
      <c r="AZ547">
        <v>-30424.583178323075</v>
      </c>
      <c r="BA547">
        <v>-0.10106299383578921</v>
      </c>
      <c r="BE547" s="111">
        <f t="shared" si="146"/>
        <v>65591.191376401519</v>
      </c>
      <c r="BF547" s="111">
        <f t="shared" si="147"/>
        <v>45272.90758165736</v>
      </c>
      <c r="BG547" s="111">
        <f t="shared" si="148"/>
        <v>20318.283794744155</v>
      </c>
      <c r="BH547">
        <f t="shared" si="149"/>
        <v>1</v>
      </c>
      <c r="BI547">
        <f t="shared" si="150"/>
        <v>0</v>
      </c>
      <c r="BJ547">
        <f t="shared" si="151"/>
        <v>1</v>
      </c>
    </row>
    <row r="548" spans="48:62" x14ac:dyDescent="0.3">
      <c r="AV548">
        <v>49510.461838437375</v>
      </c>
      <c r="AW548">
        <v>1.0991301496720309</v>
      </c>
      <c r="AX548">
        <v>79587.97177353804</v>
      </c>
      <c r="AY548">
        <v>1.1972578862486543</v>
      </c>
      <c r="AZ548">
        <v>-30077.509935100665</v>
      </c>
      <c r="BA548">
        <v>-9.8127736576623326E-2</v>
      </c>
      <c r="BE548" s="111">
        <f t="shared" si="146"/>
        <v>60402.553128765721</v>
      </c>
      <c r="BF548" s="111">
        <f t="shared" si="147"/>
        <v>40137.816851327385</v>
      </c>
      <c r="BG548" s="111">
        <f t="shared" si="148"/>
        <v>20264.736277438333</v>
      </c>
      <c r="BH548">
        <f t="shared" si="149"/>
        <v>1</v>
      </c>
      <c r="BI548">
        <f t="shared" si="150"/>
        <v>0</v>
      </c>
      <c r="BJ548">
        <f t="shared" si="151"/>
        <v>1</v>
      </c>
    </row>
    <row r="549" spans="48:62" x14ac:dyDescent="0.3">
      <c r="AV549">
        <v>51774.302923756521</v>
      </c>
      <c r="AW549">
        <v>1.1436508051674548</v>
      </c>
      <c r="AX549">
        <v>78000.408545390645</v>
      </c>
      <c r="AY549">
        <v>1.2548925529940296</v>
      </c>
      <c r="AZ549">
        <v>-26226.105621634124</v>
      </c>
      <c r="BA549">
        <v>-0.11124174782657481</v>
      </c>
      <c r="BE549" s="111">
        <f t="shared" si="146"/>
        <v>62590.777592988961</v>
      </c>
      <c r="BF549" s="111">
        <f t="shared" si="147"/>
        <v>47488.846754012309</v>
      </c>
      <c r="BG549" s="111">
        <f t="shared" si="148"/>
        <v>15101.930838976643</v>
      </c>
      <c r="BH549">
        <f t="shared" si="149"/>
        <v>1</v>
      </c>
      <c r="BI549">
        <f t="shared" si="150"/>
        <v>0</v>
      </c>
      <c r="BJ549">
        <f t="shared" si="151"/>
        <v>1</v>
      </c>
    </row>
    <row r="550" spans="48:62" x14ac:dyDescent="0.3">
      <c r="AV550">
        <v>50830.279120129097</v>
      </c>
      <c r="AW550">
        <v>1.168204673788916</v>
      </c>
      <c r="AX550">
        <v>86665.590907980353</v>
      </c>
      <c r="AY550">
        <v>1.2774810834246662</v>
      </c>
      <c r="AZ550">
        <v>-35835.311787851257</v>
      </c>
      <c r="BA550">
        <v>-0.10927640963575014</v>
      </c>
      <c r="BE550" s="111">
        <f t="shared" si="146"/>
        <v>65990.1882587625</v>
      </c>
      <c r="BF550" s="111">
        <f t="shared" si="147"/>
        <v>41082.517434486261</v>
      </c>
      <c r="BG550" s="111">
        <f t="shared" si="148"/>
        <v>24907.670824276243</v>
      </c>
      <c r="BH550">
        <f t="shared" si="149"/>
        <v>1</v>
      </c>
      <c r="BI550">
        <f t="shared" si="150"/>
        <v>0</v>
      </c>
      <c r="BJ550">
        <f t="shared" si="151"/>
        <v>1</v>
      </c>
    </row>
    <row r="551" spans="48:62" x14ac:dyDescent="0.3">
      <c r="AV551">
        <v>48851.925219997618</v>
      </c>
      <c r="AW551">
        <v>1.1152005036952395</v>
      </c>
      <c r="AX551">
        <v>87628.230540218574</v>
      </c>
      <c r="AY551">
        <v>1.2120381832906983</v>
      </c>
      <c r="AZ551">
        <v>-38776.305320220956</v>
      </c>
      <c r="BA551">
        <v>-9.6837679595458859E-2</v>
      </c>
      <c r="BE551" s="111">
        <f t="shared" si="146"/>
        <v>62668.125149526328</v>
      </c>
      <c r="BF551" s="111">
        <f t="shared" si="147"/>
        <v>33575.587788851262</v>
      </c>
      <c r="BG551" s="111">
        <f t="shared" si="148"/>
        <v>29092.537360675069</v>
      </c>
      <c r="BH551">
        <f t="shared" si="149"/>
        <v>1</v>
      </c>
      <c r="BI551">
        <f t="shared" si="150"/>
        <v>0</v>
      </c>
      <c r="BJ551">
        <f t="shared" si="151"/>
        <v>1</v>
      </c>
    </row>
    <row r="552" spans="48:62" x14ac:dyDescent="0.3">
      <c r="AV552">
        <v>52285.405356793082</v>
      </c>
      <c r="AW552">
        <v>1.0323538098849148</v>
      </c>
      <c r="AX552">
        <v>79105.241915816208</v>
      </c>
      <c r="AY552">
        <v>1.1322091666438898</v>
      </c>
      <c r="AZ552">
        <v>-26819.836559023126</v>
      </c>
      <c r="BA552">
        <v>-9.9855356758975056E-2</v>
      </c>
      <c r="BE552" s="111">
        <f t="shared" si="146"/>
        <v>50949.975631698399</v>
      </c>
      <c r="BF552" s="111">
        <f t="shared" si="147"/>
        <v>34115.674748572768</v>
      </c>
      <c r="BG552" s="111">
        <f t="shared" si="148"/>
        <v>16834.300883125623</v>
      </c>
      <c r="BH552">
        <f t="shared" si="149"/>
        <v>1</v>
      </c>
      <c r="BI552">
        <f t="shared" si="150"/>
        <v>0</v>
      </c>
      <c r="BJ552">
        <f t="shared" si="151"/>
        <v>1</v>
      </c>
    </row>
    <row r="553" spans="48:62" x14ac:dyDescent="0.3">
      <c r="AV553">
        <v>48406.834995565092</v>
      </c>
      <c r="AW553">
        <v>1.1489384881375795</v>
      </c>
      <c r="AX553">
        <v>76660.24761158161</v>
      </c>
      <c r="AY553">
        <v>1.2541155228375662</v>
      </c>
      <c r="AZ553">
        <v>-28253.412616016518</v>
      </c>
      <c r="BA553">
        <v>-0.10517703469998674</v>
      </c>
      <c r="BE553" s="111">
        <f t="shared" si="146"/>
        <v>66487.013818192863</v>
      </c>
      <c r="BF553" s="111">
        <f t="shared" si="147"/>
        <v>48751.304672175014</v>
      </c>
      <c r="BG553" s="111">
        <f t="shared" si="148"/>
        <v>17735.709146017842</v>
      </c>
      <c r="BH553">
        <f t="shared" si="149"/>
        <v>1</v>
      </c>
      <c r="BI553">
        <f t="shared" si="150"/>
        <v>0</v>
      </c>
      <c r="BJ553">
        <f t="shared" si="151"/>
        <v>1</v>
      </c>
    </row>
    <row r="554" spans="48:62" x14ac:dyDescent="0.3">
      <c r="AV554">
        <v>49047.224533339177</v>
      </c>
      <c r="AW554">
        <v>1.0548780219407288</v>
      </c>
      <c r="AX554">
        <v>80242.044680953928</v>
      </c>
      <c r="AY554">
        <v>1.155489499189605</v>
      </c>
      <c r="AZ554">
        <v>-31194.820147614751</v>
      </c>
      <c r="BA554">
        <v>-0.1006114772488762</v>
      </c>
      <c r="BE554" s="111">
        <f t="shared" si="146"/>
        <v>56440.577660733703</v>
      </c>
      <c r="BF554" s="111">
        <f t="shared" si="147"/>
        <v>35306.90523800657</v>
      </c>
      <c r="BG554" s="111">
        <f t="shared" si="148"/>
        <v>21133.672422727133</v>
      </c>
      <c r="BH554">
        <f t="shared" si="149"/>
        <v>1</v>
      </c>
      <c r="BI554">
        <f t="shared" si="150"/>
        <v>0</v>
      </c>
      <c r="BJ554">
        <f t="shared" si="151"/>
        <v>1</v>
      </c>
    </row>
    <row r="555" spans="48:62" x14ac:dyDescent="0.3">
      <c r="AV555">
        <v>48411.103716804013</v>
      </c>
      <c r="AW555">
        <v>1.0416446847728082</v>
      </c>
      <c r="AX555">
        <v>77773.869645979779</v>
      </c>
      <c r="AY555">
        <v>1.1402222042246151</v>
      </c>
      <c r="AZ555">
        <v>-29362.765929175766</v>
      </c>
      <c r="BA555">
        <v>-9.8577519451806817E-2</v>
      </c>
      <c r="BE555" s="111">
        <f t="shared" si="146"/>
        <v>55753.364760476812</v>
      </c>
      <c r="BF555" s="111">
        <f t="shared" si="147"/>
        <v>36248.350776481733</v>
      </c>
      <c r="BG555" s="111">
        <f t="shared" si="148"/>
        <v>19505.013983995086</v>
      </c>
      <c r="BH555">
        <f t="shared" si="149"/>
        <v>1</v>
      </c>
      <c r="BI555">
        <f t="shared" si="150"/>
        <v>0</v>
      </c>
      <c r="BJ555">
        <f t="shared" si="151"/>
        <v>1</v>
      </c>
    </row>
    <row r="556" spans="48:62" x14ac:dyDescent="0.3">
      <c r="AV556">
        <v>47684.724145288274</v>
      </c>
      <c r="AW556">
        <v>1.0816853844419101</v>
      </c>
      <c r="AX556">
        <v>87628.98015912452</v>
      </c>
      <c r="AY556">
        <v>1.1849361713733171</v>
      </c>
      <c r="AZ556">
        <v>-39944.256013836246</v>
      </c>
      <c r="BA556">
        <v>-0.10325078693140699</v>
      </c>
      <c r="BE556" s="111">
        <f t="shared" si="146"/>
        <v>60483.81429890274</v>
      </c>
      <c r="BF556" s="111">
        <f t="shared" si="147"/>
        <v>30864.636978207185</v>
      </c>
      <c r="BG556" s="111">
        <f t="shared" si="148"/>
        <v>29619.177320695548</v>
      </c>
      <c r="BH556">
        <f t="shared" si="149"/>
        <v>1</v>
      </c>
      <c r="BI556">
        <f t="shared" si="150"/>
        <v>0</v>
      </c>
      <c r="BJ556">
        <f t="shared" si="151"/>
        <v>1</v>
      </c>
    </row>
    <row r="557" spans="48:62" x14ac:dyDescent="0.3">
      <c r="AV557">
        <v>48141.988974773922</v>
      </c>
      <c r="AW557">
        <v>1.1257712988307504</v>
      </c>
      <c r="AX557">
        <v>80258.31012906041</v>
      </c>
      <c r="AY557">
        <v>1.2324983711269235</v>
      </c>
      <c r="AZ557">
        <v>-32116.321154286488</v>
      </c>
      <c r="BA557">
        <v>-0.10672707229617306</v>
      </c>
      <c r="BE557" s="111">
        <f t="shared" si="146"/>
        <v>64435.140908301124</v>
      </c>
      <c r="BF557" s="111">
        <f t="shared" si="147"/>
        <v>42991.526983631935</v>
      </c>
      <c r="BG557" s="111">
        <f t="shared" si="148"/>
        <v>21443.613924669182</v>
      </c>
      <c r="BH557">
        <f t="shared" si="149"/>
        <v>1</v>
      </c>
      <c r="BI557">
        <f t="shared" si="150"/>
        <v>0</v>
      </c>
      <c r="BJ557">
        <f t="shared" si="151"/>
        <v>1</v>
      </c>
    </row>
    <row r="558" spans="48:62" x14ac:dyDescent="0.3">
      <c r="AV558">
        <v>55969.072125153718</v>
      </c>
      <c r="AW558">
        <v>1.102232946190089</v>
      </c>
      <c r="AX558">
        <v>77143.278606921362</v>
      </c>
      <c r="AY558">
        <v>1.2039059930700227</v>
      </c>
      <c r="AZ558">
        <v>-21174.206481767644</v>
      </c>
      <c r="BA558">
        <v>-0.10167304687993362</v>
      </c>
      <c r="BE558" s="111">
        <f t="shared" si="146"/>
        <v>54254.222493855181</v>
      </c>
      <c r="BF558" s="111">
        <f t="shared" si="147"/>
        <v>43247.320700080905</v>
      </c>
      <c r="BG558" s="111">
        <f t="shared" si="148"/>
        <v>11006.901793774283</v>
      </c>
      <c r="BH558">
        <f t="shared" si="149"/>
        <v>1</v>
      </c>
      <c r="BI558">
        <f t="shared" si="150"/>
        <v>0</v>
      </c>
      <c r="BJ558">
        <f t="shared" si="151"/>
        <v>1</v>
      </c>
    </row>
    <row r="559" spans="48:62" x14ac:dyDescent="0.3">
      <c r="AV559">
        <v>50060.213780671729</v>
      </c>
      <c r="AW559">
        <v>1.0390027013738812</v>
      </c>
      <c r="AX559">
        <v>83339.65685832336</v>
      </c>
      <c r="AY559">
        <v>1.135998229751261</v>
      </c>
      <c r="AZ559">
        <v>-33279.443077651631</v>
      </c>
      <c r="BA559">
        <v>-9.6995528377379792E-2</v>
      </c>
      <c r="BE559" s="111">
        <f t="shared" si="146"/>
        <v>53840.056356716384</v>
      </c>
      <c r="BF559" s="111">
        <f t="shared" si="147"/>
        <v>30260.166116802735</v>
      </c>
      <c r="BG559" s="111">
        <f t="shared" si="148"/>
        <v>23579.89023991365</v>
      </c>
      <c r="BH559">
        <f t="shared" si="149"/>
        <v>1</v>
      </c>
      <c r="BI559">
        <f t="shared" si="150"/>
        <v>0</v>
      </c>
      <c r="BJ559">
        <f t="shared" si="151"/>
        <v>1</v>
      </c>
    </row>
    <row r="560" spans="48:62" x14ac:dyDescent="0.3">
      <c r="AV560">
        <v>79429.502604441979</v>
      </c>
      <c r="AW560">
        <v>1.1650676808521325</v>
      </c>
      <c r="AX560">
        <v>77177.545233523648</v>
      </c>
      <c r="AY560">
        <v>1.267853530877936</v>
      </c>
      <c r="AZ560">
        <v>2251.9573709183314</v>
      </c>
      <c r="BA560">
        <v>-0.10278585002580343</v>
      </c>
      <c r="BE560" s="111">
        <f t="shared" si="146"/>
        <v>37077.265480771268</v>
      </c>
      <c r="BF560" s="111">
        <f t="shared" si="147"/>
        <v>49607.807854269951</v>
      </c>
      <c r="BG560" s="111">
        <f t="shared" si="148"/>
        <v>-12530.542373498674</v>
      </c>
      <c r="BH560">
        <f t="shared" si="149"/>
        <v>0</v>
      </c>
      <c r="BI560">
        <f t="shared" si="150"/>
        <v>1</v>
      </c>
      <c r="BJ560">
        <f t="shared" si="151"/>
        <v>0</v>
      </c>
    </row>
    <row r="561" spans="48:62" x14ac:dyDescent="0.3">
      <c r="AV561">
        <v>49063.455332159589</v>
      </c>
      <c r="AW561">
        <v>1.1308016827036544</v>
      </c>
      <c r="AX561">
        <v>86816.088759128179</v>
      </c>
      <c r="AY561">
        <v>1.2311787701407184</v>
      </c>
      <c r="AZ561">
        <v>-37752.63342696859</v>
      </c>
      <c r="BA561">
        <v>-0.10037708743706397</v>
      </c>
      <c r="BE561" s="111">
        <f t="shared" si="146"/>
        <v>64016.712938205863</v>
      </c>
      <c r="BF561" s="111">
        <f t="shared" si="147"/>
        <v>36301.788254943662</v>
      </c>
      <c r="BG561" s="111">
        <f t="shared" si="148"/>
        <v>27714.924683262194</v>
      </c>
      <c r="BH561">
        <f t="shared" si="149"/>
        <v>1</v>
      </c>
      <c r="BI561">
        <f t="shared" si="150"/>
        <v>0</v>
      </c>
      <c r="BJ561">
        <f t="shared" si="151"/>
        <v>1</v>
      </c>
    </row>
    <row r="562" spans="48:62" x14ac:dyDescent="0.3">
      <c r="AV562">
        <v>78172.558216970472</v>
      </c>
      <c r="AW562">
        <v>1.0578838620270856</v>
      </c>
      <c r="AX562">
        <v>77940.177265866456</v>
      </c>
      <c r="AY562">
        <v>1.1600528216388288</v>
      </c>
      <c r="AZ562">
        <v>232.38095110401628</v>
      </c>
      <c r="BA562">
        <v>-0.10216895961174322</v>
      </c>
      <c r="BE562" s="111">
        <f t="shared" si="146"/>
        <v>27615.827985738084</v>
      </c>
      <c r="BF562" s="111">
        <f t="shared" si="147"/>
        <v>38065.104898016434</v>
      </c>
      <c r="BG562" s="111">
        <f t="shared" si="148"/>
        <v>-10449.276912278337</v>
      </c>
      <c r="BH562">
        <f t="shared" si="149"/>
        <v>0</v>
      </c>
      <c r="BI562">
        <f t="shared" si="150"/>
        <v>1</v>
      </c>
      <c r="BJ562">
        <f t="shared" si="151"/>
        <v>0</v>
      </c>
    </row>
    <row r="563" spans="48:62" x14ac:dyDescent="0.3">
      <c r="AV563">
        <v>50517.043135482541</v>
      </c>
      <c r="AW563">
        <v>1.1742072206028733</v>
      </c>
      <c r="AX563">
        <v>80019.5816963166</v>
      </c>
      <c r="AY563">
        <v>1.2833289565182495</v>
      </c>
      <c r="AZ563">
        <v>-29502.538560834058</v>
      </c>
      <c r="BA563">
        <v>-0.10912173591537622</v>
      </c>
      <c r="BE563" s="111">
        <f t="shared" si="146"/>
        <v>66903.678924804786</v>
      </c>
      <c r="BF563" s="111">
        <f t="shared" si="147"/>
        <v>48313.313955508347</v>
      </c>
      <c r="BG563" s="111">
        <f t="shared" si="148"/>
        <v>18590.364969296439</v>
      </c>
      <c r="BH563">
        <f t="shared" si="149"/>
        <v>1</v>
      </c>
      <c r="BI563">
        <f t="shared" si="150"/>
        <v>0</v>
      </c>
      <c r="BJ563">
        <f t="shared" si="151"/>
        <v>1</v>
      </c>
    </row>
    <row r="564" spans="48:62" x14ac:dyDescent="0.3">
      <c r="AV564">
        <v>53934.948401999383</v>
      </c>
      <c r="AW564">
        <v>1.1157529053048063</v>
      </c>
      <c r="AX564">
        <v>77483.262184529172</v>
      </c>
      <c r="AY564">
        <v>1.2185375742791655</v>
      </c>
      <c r="AZ564">
        <v>-23548.313782529789</v>
      </c>
      <c r="BA564">
        <v>-0.10278466897435923</v>
      </c>
      <c r="BE564" s="111">
        <f t="shared" si="146"/>
        <v>57640.34212848125</v>
      </c>
      <c r="BF564" s="111">
        <f t="shared" si="147"/>
        <v>44370.495243387384</v>
      </c>
      <c r="BG564" s="111">
        <f t="shared" si="148"/>
        <v>13269.846885093866</v>
      </c>
      <c r="BH564">
        <f t="shared" si="149"/>
        <v>1</v>
      </c>
      <c r="BI564">
        <f t="shared" si="150"/>
        <v>0</v>
      </c>
      <c r="BJ564">
        <f t="shared" si="151"/>
        <v>1</v>
      </c>
    </row>
    <row r="565" spans="48:62" x14ac:dyDescent="0.3">
      <c r="AV565">
        <v>51721.778293202566</v>
      </c>
      <c r="AW565">
        <v>1.078136194916566</v>
      </c>
      <c r="AX565">
        <v>81899.031969551404</v>
      </c>
      <c r="AY565">
        <v>1.1794155079980748</v>
      </c>
      <c r="AZ565">
        <v>-30177.253676348839</v>
      </c>
      <c r="BA565">
        <v>-0.10127931308150884</v>
      </c>
      <c r="BE565" s="111">
        <f t="shared" si="146"/>
        <v>56091.841198454036</v>
      </c>
      <c r="BF565" s="111">
        <f t="shared" si="147"/>
        <v>36042.518830256071</v>
      </c>
      <c r="BG565" s="111">
        <f t="shared" si="148"/>
        <v>20049.322368197954</v>
      </c>
      <c r="BH565">
        <f t="shared" si="149"/>
        <v>1</v>
      </c>
      <c r="BI565">
        <f t="shared" si="150"/>
        <v>0</v>
      </c>
      <c r="BJ565">
        <f t="shared" si="151"/>
        <v>1</v>
      </c>
    </row>
    <row r="566" spans="48:62" x14ac:dyDescent="0.3">
      <c r="AV566">
        <v>47640.320723693716</v>
      </c>
      <c r="AW566">
        <v>1.0973899382558905</v>
      </c>
      <c r="AX566">
        <v>84389.125468853774</v>
      </c>
      <c r="AY566">
        <v>1.2045086643694303</v>
      </c>
      <c r="AZ566">
        <v>-36748.804745160058</v>
      </c>
      <c r="BA566">
        <v>-0.10711872611353979</v>
      </c>
      <c r="BE566" s="111">
        <f t="shared" si="146"/>
        <v>62098.673101895329</v>
      </c>
      <c r="BF566" s="111">
        <f t="shared" si="147"/>
        <v>36061.74096808926</v>
      </c>
      <c r="BG566" s="111">
        <f t="shared" si="148"/>
        <v>26036.93213380608</v>
      </c>
      <c r="BH566">
        <f t="shared" si="149"/>
        <v>1</v>
      </c>
      <c r="BI566">
        <f t="shared" si="150"/>
        <v>0</v>
      </c>
      <c r="BJ566">
        <f t="shared" si="151"/>
        <v>1</v>
      </c>
    </row>
    <row r="567" spans="48:62" x14ac:dyDescent="0.3">
      <c r="AV567">
        <v>48047.787088268997</v>
      </c>
      <c r="AW567">
        <v>1.1481832637030915</v>
      </c>
      <c r="AX567">
        <v>77735.212245753704</v>
      </c>
      <c r="AY567">
        <v>1.2526176368890347</v>
      </c>
      <c r="AZ567">
        <v>-29687.425157484708</v>
      </c>
      <c r="BA567">
        <v>-0.10443437318594317</v>
      </c>
      <c r="BE567" s="111">
        <f t="shared" si="146"/>
        <v>66770.539282040147</v>
      </c>
      <c r="BF567" s="111">
        <f t="shared" si="147"/>
        <v>47526.551443149772</v>
      </c>
      <c r="BG567" s="111">
        <f t="shared" si="148"/>
        <v>19243.987838890389</v>
      </c>
      <c r="BH567">
        <f t="shared" si="149"/>
        <v>1</v>
      </c>
      <c r="BI567">
        <f t="shared" si="150"/>
        <v>0</v>
      </c>
      <c r="BJ567">
        <f t="shared" si="151"/>
        <v>1</v>
      </c>
    </row>
    <row r="568" spans="48:62" x14ac:dyDescent="0.3">
      <c r="AV568">
        <v>84089.361649040249</v>
      </c>
      <c r="AW568">
        <v>1.1559843639369054</v>
      </c>
      <c r="AX568">
        <v>85699.20456425655</v>
      </c>
      <c r="AY568">
        <v>1.2632935007636814</v>
      </c>
      <c r="AZ568">
        <v>-1609.8429152163008</v>
      </c>
      <c r="BA568">
        <v>-0.10730913682677601</v>
      </c>
      <c r="BE568" s="111">
        <f t="shared" si="146"/>
        <v>31509.074744650294</v>
      </c>
      <c r="BF568" s="111">
        <f t="shared" si="147"/>
        <v>40630.145512111587</v>
      </c>
      <c r="BG568" s="111">
        <f t="shared" si="148"/>
        <v>-9121.0707674613004</v>
      </c>
      <c r="BH568">
        <f t="shared" si="149"/>
        <v>0</v>
      </c>
      <c r="BI568">
        <f t="shared" si="150"/>
        <v>1</v>
      </c>
      <c r="BJ568">
        <f t="shared" si="151"/>
        <v>0</v>
      </c>
    </row>
    <row r="569" spans="48:62" x14ac:dyDescent="0.3">
      <c r="AV569">
        <v>50342.667978812715</v>
      </c>
      <c r="AW569">
        <v>1.115670666555403</v>
      </c>
      <c r="AX569">
        <v>103407.01251473661</v>
      </c>
      <c r="AY569">
        <v>1.2206663775044635</v>
      </c>
      <c r="AZ569">
        <v>-53064.34453592389</v>
      </c>
      <c r="BA569">
        <v>-0.10499571094906046</v>
      </c>
      <c r="BE569" s="111">
        <f t="shared" si="146"/>
        <v>61224.398676727586</v>
      </c>
      <c r="BF569" s="111">
        <f t="shared" si="147"/>
        <v>18659.62523570974</v>
      </c>
      <c r="BG569" s="111">
        <f t="shared" si="148"/>
        <v>42564.773441017845</v>
      </c>
      <c r="BH569">
        <f t="shared" si="149"/>
        <v>1</v>
      </c>
      <c r="BI569">
        <f t="shared" si="150"/>
        <v>0</v>
      </c>
      <c r="BJ569">
        <f t="shared" si="151"/>
        <v>1</v>
      </c>
    </row>
    <row r="570" spans="48:62" x14ac:dyDescent="0.3">
      <c r="AV570">
        <v>48437.080293296778</v>
      </c>
      <c r="AW570">
        <v>1.0956462809348877</v>
      </c>
      <c r="AX570">
        <v>77624.283440274507</v>
      </c>
      <c r="AY570">
        <v>1.1963835488472017</v>
      </c>
      <c r="AZ570">
        <v>-29187.203146977728</v>
      </c>
      <c r="BA570">
        <v>-0.10073726791231397</v>
      </c>
      <c r="BE570" s="111">
        <f t="shared" si="146"/>
        <v>61127.547800191998</v>
      </c>
      <c r="BF570" s="111">
        <f t="shared" si="147"/>
        <v>42014.071444445653</v>
      </c>
      <c r="BG570" s="111">
        <f t="shared" si="148"/>
        <v>19113.47635574633</v>
      </c>
      <c r="BH570">
        <f t="shared" si="149"/>
        <v>1</v>
      </c>
      <c r="BI570">
        <f t="shared" si="150"/>
        <v>0</v>
      </c>
      <c r="BJ570">
        <f t="shared" si="151"/>
        <v>1</v>
      </c>
    </row>
    <row r="571" spans="48:62" x14ac:dyDescent="0.3">
      <c r="AV571">
        <v>53750.64496384564</v>
      </c>
      <c r="AW571">
        <v>1.1240302209562256</v>
      </c>
      <c r="AX571">
        <v>84350.703952045558</v>
      </c>
      <c r="AY571">
        <v>1.224875073521728</v>
      </c>
      <c r="AZ571">
        <v>-30600.058988199919</v>
      </c>
      <c r="BA571">
        <v>-0.10084485256550235</v>
      </c>
      <c r="BE571" s="111">
        <f t="shared" si="146"/>
        <v>58652.377131776928</v>
      </c>
      <c r="BF571" s="111">
        <f t="shared" si="147"/>
        <v>38136.803400127246</v>
      </c>
      <c r="BG571" s="111">
        <f t="shared" si="148"/>
        <v>20515.573731649682</v>
      </c>
      <c r="BH571">
        <f t="shared" si="149"/>
        <v>1</v>
      </c>
      <c r="BI571">
        <f t="shared" si="150"/>
        <v>0</v>
      </c>
      <c r="BJ571">
        <f t="shared" si="151"/>
        <v>1</v>
      </c>
    </row>
    <row r="572" spans="48:62" x14ac:dyDescent="0.3">
      <c r="AV572">
        <v>61879.540913453486</v>
      </c>
      <c r="AW572">
        <v>1.0879251662899039</v>
      </c>
      <c r="AX572">
        <v>111219.17325211508</v>
      </c>
      <c r="AY572">
        <v>1.1873097034356137</v>
      </c>
      <c r="AZ572">
        <v>-49339.632338661599</v>
      </c>
      <c r="BA572">
        <v>-9.9384537145709828E-2</v>
      </c>
      <c r="BE572" s="111">
        <f t="shared" si="146"/>
        <v>46912.975715536901</v>
      </c>
      <c r="BF572" s="111">
        <f t="shared" si="147"/>
        <v>7511.7970914462931</v>
      </c>
      <c r="BG572" s="111">
        <f t="shared" si="148"/>
        <v>39401.178624090615</v>
      </c>
      <c r="BH572">
        <f t="shared" si="149"/>
        <v>1</v>
      </c>
      <c r="BI572">
        <f t="shared" si="150"/>
        <v>0</v>
      </c>
      <c r="BJ572">
        <f t="shared" si="151"/>
        <v>1</v>
      </c>
    </row>
    <row r="573" spans="48:62" x14ac:dyDescent="0.3">
      <c r="AV573">
        <v>49038.867820324667</v>
      </c>
      <c r="AW573">
        <v>1.1190268090166233</v>
      </c>
      <c r="AX573">
        <v>79764.506068384304</v>
      </c>
      <c r="AY573">
        <v>1.2199738357919012</v>
      </c>
      <c r="AZ573">
        <v>-30725.638248059637</v>
      </c>
      <c r="BA573">
        <v>-0.10094702677527789</v>
      </c>
      <c r="BE573" s="111">
        <f t="shared" ref="BE573:BE636" si="152">AW573*lambda-AV573</f>
        <v>62863.813081337663</v>
      </c>
      <c r="BF573" s="111">
        <f t="shared" ref="BF573:BF636" si="153">AY573*lambda-AX573</f>
        <v>42232.877510805818</v>
      </c>
      <c r="BG573" s="111">
        <f t="shared" ref="BG573:BG636" si="154">BA573*lambda-AZ573</f>
        <v>20630.935570531845</v>
      </c>
      <c r="BH573">
        <f t="shared" si="149"/>
        <v>1</v>
      </c>
      <c r="BI573">
        <f t="shared" si="150"/>
        <v>0</v>
      </c>
      <c r="BJ573">
        <f t="shared" si="151"/>
        <v>1</v>
      </c>
    </row>
    <row r="574" spans="48:62" x14ac:dyDescent="0.3">
      <c r="AV574">
        <v>48701.585211065576</v>
      </c>
      <c r="AW574">
        <v>1.1315954158184633</v>
      </c>
      <c r="AX574">
        <v>77971.89864786058</v>
      </c>
      <c r="AY574">
        <v>1.2364139903789582</v>
      </c>
      <c r="AZ574">
        <v>-29270.313436795004</v>
      </c>
      <c r="BA574">
        <v>-0.10481857456049481</v>
      </c>
      <c r="BE574" s="111">
        <f t="shared" si="152"/>
        <v>64457.956370780761</v>
      </c>
      <c r="BF574" s="111">
        <f t="shared" si="153"/>
        <v>45669.500390035231</v>
      </c>
      <c r="BG574" s="111">
        <f t="shared" si="154"/>
        <v>18788.455980745523</v>
      </c>
      <c r="BH574">
        <f t="shared" ref="BH574:BH637" si="155">IF(MAX(BE574:BF574)=BE574,1,0)</f>
        <v>1</v>
      </c>
      <c r="BI574">
        <f t="shared" ref="BI574:BI637" si="156">IF(MAX(BE574:BF574)=BF574,1,0)</f>
        <v>0</v>
      </c>
      <c r="BJ574">
        <f t="shared" ref="BJ574:BJ637" si="157">IF(BG574&gt;0,1,0)</f>
        <v>1</v>
      </c>
    </row>
    <row r="575" spans="48:62" x14ac:dyDescent="0.3">
      <c r="AV575">
        <v>50208.844276463278</v>
      </c>
      <c r="AW575">
        <v>1.1577364441675593</v>
      </c>
      <c r="AX575">
        <v>77950.008675291261</v>
      </c>
      <c r="AY575">
        <v>1.2660110704143401</v>
      </c>
      <c r="AZ575">
        <v>-27741.164398827983</v>
      </c>
      <c r="BA575">
        <v>-0.10827462624678086</v>
      </c>
      <c r="BE575" s="111">
        <f t="shared" si="152"/>
        <v>65564.800140292646</v>
      </c>
      <c r="BF575" s="111">
        <f t="shared" si="153"/>
        <v>48651.098366142745</v>
      </c>
      <c r="BG575" s="111">
        <f t="shared" si="154"/>
        <v>16913.701774149897</v>
      </c>
      <c r="BH575">
        <f t="shared" si="155"/>
        <v>1</v>
      </c>
      <c r="BI575">
        <f t="shared" si="156"/>
        <v>0</v>
      </c>
      <c r="BJ575">
        <f t="shared" si="157"/>
        <v>1</v>
      </c>
    </row>
    <row r="576" spans="48:62" x14ac:dyDescent="0.3">
      <c r="AV576">
        <v>48854.688171649257</v>
      </c>
      <c r="AW576">
        <v>1.0874915491433039</v>
      </c>
      <c r="AX576">
        <v>81360.728619823247</v>
      </c>
      <c r="AY576">
        <v>1.1884115866067819</v>
      </c>
      <c r="AZ576">
        <v>-32506.04044817399</v>
      </c>
      <c r="BA576">
        <v>-0.100920037463478</v>
      </c>
      <c r="BE576" s="111">
        <f t="shared" si="152"/>
        <v>59894.466742681128</v>
      </c>
      <c r="BF576" s="111">
        <f t="shared" si="153"/>
        <v>37480.430040854946</v>
      </c>
      <c r="BG576" s="111">
        <f t="shared" si="154"/>
        <v>22414.03670182619</v>
      </c>
      <c r="BH576">
        <f t="shared" si="155"/>
        <v>1</v>
      </c>
      <c r="BI576">
        <f t="shared" si="156"/>
        <v>0</v>
      </c>
      <c r="BJ576">
        <f t="shared" si="157"/>
        <v>1</v>
      </c>
    </row>
    <row r="577" spans="48:62" x14ac:dyDescent="0.3">
      <c r="AV577">
        <v>47809.620202937986</v>
      </c>
      <c r="AW577">
        <v>1.124873307184443</v>
      </c>
      <c r="AX577">
        <v>78910.946023313707</v>
      </c>
      <c r="AY577">
        <v>1.2242637366253442</v>
      </c>
      <c r="AZ577">
        <v>-31101.325820375721</v>
      </c>
      <c r="BA577">
        <v>-9.9390429440901151E-2</v>
      </c>
      <c r="BE577" s="111">
        <f t="shared" si="152"/>
        <v>64677.710515506311</v>
      </c>
      <c r="BF577" s="111">
        <f t="shared" si="153"/>
        <v>43515.42763922071</v>
      </c>
      <c r="BG577" s="111">
        <f t="shared" si="154"/>
        <v>21162.282876285608</v>
      </c>
      <c r="BH577">
        <f t="shared" si="155"/>
        <v>1</v>
      </c>
      <c r="BI577">
        <f t="shared" si="156"/>
        <v>0</v>
      </c>
      <c r="BJ577">
        <f t="shared" si="157"/>
        <v>1</v>
      </c>
    </row>
    <row r="578" spans="48:62" x14ac:dyDescent="0.3">
      <c r="AV578">
        <v>53522.504282842172</v>
      </c>
      <c r="AW578">
        <v>1.176960561408446</v>
      </c>
      <c r="AX578">
        <v>91269.619390711465</v>
      </c>
      <c r="AY578">
        <v>1.2846747259890632</v>
      </c>
      <c r="AZ578">
        <v>-37747.115107869293</v>
      </c>
      <c r="BA578">
        <v>-0.10771416458061722</v>
      </c>
      <c r="BE578" s="111">
        <f t="shared" si="152"/>
        <v>64173.551858002422</v>
      </c>
      <c r="BF578" s="111">
        <f t="shared" si="153"/>
        <v>37197.853208194851</v>
      </c>
      <c r="BG578" s="111">
        <f t="shared" si="154"/>
        <v>26975.698649807571</v>
      </c>
      <c r="BH578">
        <f t="shared" si="155"/>
        <v>1</v>
      </c>
      <c r="BI578">
        <f t="shared" si="156"/>
        <v>0</v>
      </c>
      <c r="BJ578">
        <f t="shared" si="157"/>
        <v>1</v>
      </c>
    </row>
    <row r="579" spans="48:62" x14ac:dyDescent="0.3">
      <c r="AV579">
        <v>48846.423567486636</v>
      </c>
      <c r="AW579">
        <v>1.0534326592725829</v>
      </c>
      <c r="AX579">
        <v>78256.017597868427</v>
      </c>
      <c r="AY579">
        <v>1.1526558063712202</v>
      </c>
      <c r="AZ579">
        <v>-29409.594030381792</v>
      </c>
      <c r="BA579">
        <v>-9.9223147098637332E-2</v>
      </c>
      <c r="BE579" s="111">
        <f t="shared" si="152"/>
        <v>56496.842359771646</v>
      </c>
      <c r="BF579" s="111">
        <f t="shared" si="153"/>
        <v>37009.563039253597</v>
      </c>
      <c r="BG579" s="111">
        <f t="shared" si="154"/>
        <v>19487.279320518057</v>
      </c>
      <c r="BH579">
        <f t="shared" si="155"/>
        <v>1</v>
      </c>
      <c r="BI579">
        <f t="shared" si="156"/>
        <v>0</v>
      </c>
      <c r="BJ579">
        <f t="shared" si="157"/>
        <v>1</v>
      </c>
    </row>
    <row r="580" spans="48:62" x14ac:dyDescent="0.3">
      <c r="AV580">
        <v>49944.893851008499</v>
      </c>
      <c r="AW580">
        <v>1.1614484215396836</v>
      </c>
      <c r="AX580">
        <v>98151.04561151877</v>
      </c>
      <c r="AY580">
        <v>1.2654474643077869</v>
      </c>
      <c r="AZ580">
        <v>-48206.151760510271</v>
      </c>
      <c r="BA580">
        <v>-0.10399904276810323</v>
      </c>
      <c r="BE580" s="111">
        <f t="shared" si="152"/>
        <v>66199.948302959863</v>
      </c>
      <c r="BF580" s="111">
        <f t="shared" si="153"/>
        <v>28393.700819259917</v>
      </c>
      <c r="BG580" s="111">
        <f t="shared" si="154"/>
        <v>37806.247483699946</v>
      </c>
      <c r="BH580">
        <f t="shared" si="155"/>
        <v>1</v>
      </c>
      <c r="BI580">
        <f t="shared" si="156"/>
        <v>0</v>
      </c>
      <c r="BJ580">
        <f t="shared" si="157"/>
        <v>1</v>
      </c>
    </row>
    <row r="581" spans="48:62" x14ac:dyDescent="0.3">
      <c r="AV581">
        <v>50876.52010432363</v>
      </c>
      <c r="AW581">
        <v>1.2085496900613559</v>
      </c>
      <c r="AX581">
        <v>82626.281867198733</v>
      </c>
      <c r="AY581">
        <v>1.314978323312733</v>
      </c>
      <c r="AZ581">
        <v>-31749.761762875103</v>
      </c>
      <c r="BA581">
        <v>-0.10642863325137708</v>
      </c>
      <c r="BE581" s="111">
        <f t="shared" si="152"/>
        <v>69978.448901811964</v>
      </c>
      <c r="BF581" s="111">
        <f t="shared" si="153"/>
        <v>48871.550464074564</v>
      </c>
      <c r="BG581" s="111">
        <f t="shared" si="154"/>
        <v>21106.898437737393</v>
      </c>
      <c r="BH581">
        <f t="shared" si="155"/>
        <v>1</v>
      </c>
      <c r="BI581">
        <f t="shared" si="156"/>
        <v>0</v>
      </c>
      <c r="BJ581">
        <f t="shared" si="157"/>
        <v>1</v>
      </c>
    </row>
    <row r="582" spans="48:62" x14ac:dyDescent="0.3">
      <c r="AV582">
        <v>50802.339661629943</v>
      </c>
      <c r="AW582">
        <v>1.0895793921573191</v>
      </c>
      <c r="AX582">
        <v>79805.685925758604</v>
      </c>
      <c r="AY582">
        <v>1.1884304360705147</v>
      </c>
      <c r="AZ582">
        <v>-29003.346264128661</v>
      </c>
      <c r="BA582">
        <v>-9.8851043913195547E-2</v>
      </c>
      <c r="BE582" s="111">
        <f t="shared" si="152"/>
        <v>58155.599554101966</v>
      </c>
      <c r="BF582" s="111">
        <f t="shared" si="153"/>
        <v>39037.357681292866</v>
      </c>
      <c r="BG582" s="111">
        <f t="shared" si="154"/>
        <v>19118.241872809107</v>
      </c>
      <c r="BH582">
        <f t="shared" si="155"/>
        <v>1</v>
      </c>
      <c r="BI582">
        <f t="shared" si="156"/>
        <v>0</v>
      </c>
      <c r="BJ582">
        <f t="shared" si="157"/>
        <v>1</v>
      </c>
    </row>
    <row r="583" spans="48:62" x14ac:dyDescent="0.3">
      <c r="AV583">
        <v>55195.209633991777</v>
      </c>
      <c r="AW583">
        <v>1.1063948352123238</v>
      </c>
      <c r="AX583">
        <v>78198.096116079862</v>
      </c>
      <c r="AY583">
        <v>1.2099818043592403</v>
      </c>
      <c r="AZ583">
        <v>-23002.886482088084</v>
      </c>
      <c r="BA583">
        <v>-0.10358696914691645</v>
      </c>
      <c r="BE583" s="111">
        <f t="shared" si="152"/>
        <v>55444.273887240604</v>
      </c>
      <c r="BF583" s="111">
        <f t="shared" si="153"/>
        <v>42800.084319844173</v>
      </c>
      <c r="BG583" s="111">
        <f t="shared" si="154"/>
        <v>12644.189567396439</v>
      </c>
      <c r="BH583">
        <f t="shared" si="155"/>
        <v>1</v>
      </c>
      <c r="BI583">
        <f t="shared" si="156"/>
        <v>0</v>
      </c>
      <c r="BJ583">
        <f t="shared" si="157"/>
        <v>1</v>
      </c>
    </row>
    <row r="584" spans="48:62" x14ac:dyDescent="0.3">
      <c r="AV584">
        <v>50736.561030565979</v>
      </c>
      <c r="AW584">
        <v>1.1528451821578509</v>
      </c>
      <c r="AX584">
        <v>94408.963940874557</v>
      </c>
      <c r="AY584">
        <v>1.2648061065689629</v>
      </c>
      <c r="AZ584">
        <v>-43672.402910308578</v>
      </c>
      <c r="BA584">
        <v>-0.11196092441111194</v>
      </c>
      <c r="BE584" s="111">
        <f t="shared" si="152"/>
        <v>64547.957185219115</v>
      </c>
      <c r="BF584" s="111">
        <f t="shared" si="153"/>
        <v>32071.646716021729</v>
      </c>
      <c r="BG584" s="111">
        <f t="shared" si="154"/>
        <v>32476.310469197386</v>
      </c>
      <c r="BH584">
        <f t="shared" si="155"/>
        <v>1</v>
      </c>
      <c r="BI584">
        <f t="shared" si="156"/>
        <v>0</v>
      </c>
      <c r="BJ584">
        <f t="shared" si="157"/>
        <v>1</v>
      </c>
    </row>
    <row r="585" spans="48:62" x14ac:dyDescent="0.3">
      <c r="AV585">
        <v>55786.277229339365</v>
      </c>
      <c r="AW585">
        <v>1.1484511132204989</v>
      </c>
      <c r="AX585">
        <v>80764.381762018427</v>
      </c>
      <c r="AY585">
        <v>1.2531990615891946</v>
      </c>
      <c r="AZ585">
        <v>-24978.104532679063</v>
      </c>
      <c r="BA585">
        <v>-0.10474794836869572</v>
      </c>
      <c r="BE585" s="111">
        <f t="shared" si="152"/>
        <v>59058.834092710516</v>
      </c>
      <c r="BF585" s="111">
        <f t="shared" si="153"/>
        <v>44555.524396901033</v>
      </c>
      <c r="BG585" s="111">
        <f t="shared" si="154"/>
        <v>14503.30969580949</v>
      </c>
      <c r="BH585">
        <f t="shared" si="155"/>
        <v>1</v>
      </c>
      <c r="BI585">
        <f t="shared" si="156"/>
        <v>0</v>
      </c>
      <c r="BJ585">
        <f t="shared" si="157"/>
        <v>1</v>
      </c>
    </row>
    <row r="586" spans="48:62" x14ac:dyDescent="0.3">
      <c r="AV586">
        <v>50066.007785223643</v>
      </c>
      <c r="AW586">
        <v>1.1743818588607646</v>
      </c>
      <c r="AX586">
        <v>80727.107650574457</v>
      </c>
      <c r="AY586">
        <v>1.2804079908601957</v>
      </c>
      <c r="AZ586">
        <v>-30661.099865350814</v>
      </c>
      <c r="BA586">
        <v>-0.10602613199943112</v>
      </c>
      <c r="BE586" s="111">
        <f t="shared" si="152"/>
        <v>67372.17810085282</v>
      </c>
      <c r="BF586" s="111">
        <f t="shared" si="153"/>
        <v>47313.691435445115</v>
      </c>
      <c r="BG586" s="111">
        <f t="shared" si="154"/>
        <v>20058.486665407705</v>
      </c>
      <c r="BH586">
        <f t="shared" si="155"/>
        <v>1</v>
      </c>
      <c r="BI586">
        <f t="shared" si="156"/>
        <v>0</v>
      </c>
      <c r="BJ586">
        <f t="shared" si="157"/>
        <v>1</v>
      </c>
    </row>
    <row r="587" spans="48:62" x14ac:dyDescent="0.3">
      <c r="AV587">
        <v>51882.620912280137</v>
      </c>
      <c r="AW587">
        <v>1.1877805292264534</v>
      </c>
      <c r="AX587">
        <v>77599.334992723801</v>
      </c>
      <c r="AY587">
        <v>1.2975011741168321</v>
      </c>
      <c r="AZ587">
        <v>-25716.714080443664</v>
      </c>
      <c r="BA587">
        <v>-0.10972064489037869</v>
      </c>
      <c r="BE587" s="111">
        <f t="shared" si="152"/>
        <v>66895.432010365199</v>
      </c>
      <c r="BF587" s="111">
        <f t="shared" si="153"/>
        <v>52150.78241895941</v>
      </c>
      <c r="BG587" s="111">
        <f t="shared" si="154"/>
        <v>14744.649591405794</v>
      </c>
      <c r="BH587">
        <f t="shared" si="155"/>
        <v>1</v>
      </c>
      <c r="BI587">
        <f t="shared" si="156"/>
        <v>0</v>
      </c>
      <c r="BJ587">
        <f t="shared" si="157"/>
        <v>1</v>
      </c>
    </row>
    <row r="588" spans="48:62" x14ac:dyDescent="0.3">
      <c r="AV588">
        <v>53897.101537937502</v>
      </c>
      <c r="AW588">
        <v>1.0621235148198602</v>
      </c>
      <c r="AX588">
        <v>77709.412865984195</v>
      </c>
      <c r="AY588">
        <v>1.1669883209181977</v>
      </c>
      <c r="AZ588">
        <v>-23812.311328046693</v>
      </c>
      <c r="BA588">
        <v>-0.10486480609833748</v>
      </c>
      <c r="BE588" s="111">
        <f t="shared" si="152"/>
        <v>52315.249944048526</v>
      </c>
      <c r="BF588" s="111">
        <f t="shared" si="153"/>
        <v>38989.419225835576</v>
      </c>
      <c r="BG588" s="111">
        <f t="shared" si="154"/>
        <v>13325.830718212945</v>
      </c>
      <c r="BH588">
        <f t="shared" si="155"/>
        <v>1</v>
      </c>
      <c r="BI588">
        <f t="shared" si="156"/>
        <v>0</v>
      </c>
      <c r="BJ588">
        <f t="shared" si="157"/>
        <v>1</v>
      </c>
    </row>
    <row r="589" spans="48:62" x14ac:dyDescent="0.3">
      <c r="AV589">
        <v>51015.989352037155</v>
      </c>
      <c r="AW589">
        <v>1.1355793813494728</v>
      </c>
      <c r="AX589">
        <v>77621.05829550093</v>
      </c>
      <c r="AY589">
        <v>1.2415296713303212</v>
      </c>
      <c r="AZ589">
        <v>-26605.068943463775</v>
      </c>
      <c r="BA589">
        <v>-0.10595028998084843</v>
      </c>
      <c r="BE589" s="111">
        <f t="shared" si="152"/>
        <v>62541.948782910127</v>
      </c>
      <c r="BF589" s="111">
        <f t="shared" si="153"/>
        <v>46531.908837531184</v>
      </c>
      <c r="BG589" s="111">
        <f t="shared" si="154"/>
        <v>16010.039945378932</v>
      </c>
      <c r="BH589">
        <f t="shared" si="155"/>
        <v>1</v>
      </c>
      <c r="BI589">
        <f t="shared" si="156"/>
        <v>0</v>
      </c>
      <c r="BJ589">
        <f t="shared" si="157"/>
        <v>1</v>
      </c>
    </row>
    <row r="590" spans="48:62" x14ac:dyDescent="0.3">
      <c r="AV590">
        <v>73505.380509075592</v>
      </c>
      <c r="AW590">
        <v>1.101938552615735</v>
      </c>
      <c r="AX590">
        <v>76799.150081372602</v>
      </c>
      <c r="AY590">
        <v>1.2018904444474696</v>
      </c>
      <c r="AZ590">
        <v>-3293.7695722970093</v>
      </c>
      <c r="BA590">
        <v>-9.9951891831734585E-2</v>
      </c>
      <c r="BE590" s="111">
        <f t="shared" si="152"/>
        <v>36688.474752497918</v>
      </c>
      <c r="BF590" s="111">
        <f t="shared" si="153"/>
        <v>43389.894363374362</v>
      </c>
      <c r="BG590" s="111">
        <f t="shared" si="154"/>
        <v>-6701.41961087645</v>
      </c>
      <c r="BH590">
        <f t="shared" si="155"/>
        <v>0</v>
      </c>
      <c r="BI590">
        <f t="shared" si="156"/>
        <v>1</v>
      </c>
      <c r="BJ590">
        <f t="shared" si="157"/>
        <v>0</v>
      </c>
    </row>
    <row r="591" spans="48:62" x14ac:dyDescent="0.3">
      <c r="AV591">
        <v>47554.497442126172</v>
      </c>
      <c r="AW591">
        <v>1.2164843317571445</v>
      </c>
      <c r="AX591">
        <v>78871.955458301964</v>
      </c>
      <c r="AY591">
        <v>1.3286578345741504</v>
      </c>
      <c r="AZ591">
        <v>-31317.458016175791</v>
      </c>
      <c r="BA591">
        <v>-0.11217350281700589</v>
      </c>
      <c r="BE591" s="111">
        <f t="shared" si="152"/>
        <v>74093.935733588281</v>
      </c>
      <c r="BF591" s="111">
        <f t="shared" si="153"/>
        <v>53993.827999113069</v>
      </c>
      <c r="BG591" s="111">
        <f t="shared" si="154"/>
        <v>20100.107734475205</v>
      </c>
      <c r="BH591">
        <f t="shared" si="155"/>
        <v>1</v>
      </c>
      <c r="BI591">
        <f t="shared" si="156"/>
        <v>0</v>
      </c>
      <c r="BJ591">
        <f t="shared" si="157"/>
        <v>1</v>
      </c>
    </row>
    <row r="592" spans="48:62" x14ac:dyDescent="0.3">
      <c r="AV592">
        <v>47811.357580334938</v>
      </c>
      <c r="AW592">
        <v>1.1734911880240979</v>
      </c>
      <c r="AX592">
        <v>77547.479127366154</v>
      </c>
      <c r="AY592">
        <v>1.2755533133532588</v>
      </c>
      <c r="AZ592">
        <v>-29736.121547031216</v>
      </c>
      <c r="BA592">
        <v>-0.10206212532916092</v>
      </c>
      <c r="BE592" s="111">
        <f t="shared" si="152"/>
        <v>69537.761222074856</v>
      </c>
      <c r="BF592" s="111">
        <f t="shared" si="153"/>
        <v>50007.852207959731</v>
      </c>
      <c r="BG592" s="111">
        <f t="shared" si="154"/>
        <v>19529.909014115125</v>
      </c>
      <c r="BH592">
        <f t="shared" si="155"/>
        <v>1</v>
      </c>
      <c r="BI592">
        <f t="shared" si="156"/>
        <v>0</v>
      </c>
      <c r="BJ592">
        <f t="shared" si="157"/>
        <v>1</v>
      </c>
    </row>
    <row r="593" spans="48:62" x14ac:dyDescent="0.3">
      <c r="AV593">
        <v>48419.049838617218</v>
      </c>
      <c r="AW593">
        <v>1.1722248778920279</v>
      </c>
      <c r="AX593">
        <v>86621.765359351761</v>
      </c>
      <c r="AY593">
        <v>1.2750563442045793</v>
      </c>
      <c r="AZ593">
        <v>-38202.715520734542</v>
      </c>
      <c r="BA593">
        <v>-0.10283146631255136</v>
      </c>
      <c r="BE593" s="111">
        <f t="shared" si="152"/>
        <v>68803.437950585561</v>
      </c>
      <c r="BF593" s="111">
        <f t="shared" si="153"/>
        <v>40883.869061106161</v>
      </c>
      <c r="BG593" s="111">
        <f t="shared" si="154"/>
        <v>27919.568889479408</v>
      </c>
      <c r="BH593">
        <f t="shared" si="155"/>
        <v>1</v>
      </c>
      <c r="BI593">
        <f t="shared" si="156"/>
        <v>0</v>
      </c>
      <c r="BJ593">
        <f t="shared" si="157"/>
        <v>1</v>
      </c>
    </row>
    <row r="594" spans="48:62" x14ac:dyDescent="0.3">
      <c r="AV594">
        <v>49004.875127499137</v>
      </c>
      <c r="AW594">
        <v>1.110461354377501</v>
      </c>
      <c r="AX594">
        <v>78085.544125052998</v>
      </c>
      <c r="AY594">
        <v>1.215759242455932</v>
      </c>
      <c r="AZ594">
        <v>-29080.668997553861</v>
      </c>
      <c r="BA594">
        <v>-0.10529788807843099</v>
      </c>
      <c r="BE594" s="111">
        <f t="shared" si="152"/>
        <v>62041.26031025096</v>
      </c>
      <c r="BF594" s="111">
        <f t="shared" si="153"/>
        <v>43490.380120540198</v>
      </c>
      <c r="BG594" s="111">
        <f t="shared" si="154"/>
        <v>18550.880189710762</v>
      </c>
      <c r="BH594">
        <f t="shared" si="155"/>
        <v>1</v>
      </c>
      <c r="BI594">
        <f t="shared" si="156"/>
        <v>0</v>
      </c>
      <c r="BJ594">
        <f t="shared" si="157"/>
        <v>1</v>
      </c>
    </row>
    <row r="595" spans="48:62" x14ac:dyDescent="0.3">
      <c r="AV595">
        <v>50321.901717138448</v>
      </c>
      <c r="AW595">
        <v>1.1140115286860952</v>
      </c>
      <c r="AX595">
        <v>92901.642013949109</v>
      </c>
      <c r="AY595">
        <v>1.2195407899426778</v>
      </c>
      <c r="AZ595">
        <v>-42579.740296810662</v>
      </c>
      <c r="BA595">
        <v>-0.10552926125658257</v>
      </c>
      <c r="BE595" s="111">
        <f t="shared" si="152"/>
        <v>61079.251151471079</v>
      </c>
      <c r="BF595" s="111">
        <f t="shared" si="153"/>
        <v>29052.436980318671</v>
      </c>
      <c r="BG595" s="111">
        <f t="shared" si="154"/>
        <v>32026.814171152404</v>
      </c>
      <c r="BH595">
        <f t="shared" si="155"/>
        <v>1</v>
      </c>
      <c r="BI595">
        <f t="shared" si="156"/>
        <v>0</v>
      </c>
      <c r="BJ595">
        <f t="shared" si="157"/>
        <v>1</v>
      </c>
    </row>
    <row r="596" spans="48:62" x14ac:dyDescent="0.3">
      <c r="AV596">
        <v>47130.983770569437</v>
      </c>
      <c r="AW596">
        <v>1.1094836092233864</v>
      </c>
      <c r="AX596">
        <v>109852.02100121274</v>
      </c>
      <c r="AY596">
        <v>1.2112594986358145</v>
      </c>
      <c r="AZ596">
        <v>-62721.037230643298</v>
      </c>
      <c r="BA596">
        <v>-0.1017758894124281</v>
      </c>
      <c r="BE596" s="111">
        <f t="shared" si="152"/>
        <v>63817.377151769208</v>
      </c>
      <c r="BF596" s="111">
        <f t="shared" si="153"/>
        <v>11273.928862368717</v>
      </c>
      <c r="BG596" s="111">
        <f t="shared" si="154"/>
        <v>52543.44828940049</v>
      </c>
      <c r="BH596">
        <f t="shared" si="155"/>
        <v>1</v>
      </c>
      <c r="BI596">
        <f t="shared" si="156"/>
        <v>0</v>
      </c>
      <c r="BJ596">
        <f t="shared" si="157"/>
        <v>1</v>
      </c>
    </row>
    <row r="597" spans="48:62" x14ac:dyDescent="0.3">
      <c r="AV597">
        <v>48687.131168922308</v>
      </c>
      <c r="AW597">
        <v>1.1616862166479935</v>
      </c>
      <c r="AX597">
        <v>80752.568523841517</v>
      </c>
      <c r="AY597">
        <v>1.2678546524143579</v>
      </c>
      <c r="AZ597">
        <v>-32065.43735491921</v>
      </c>
      <c r="BA597">
        <v>-0.10616843576636437</v>
      </c>
      <c r="BE597" s="111">
        <f t="shared" si="152"/>
        <v>67481.490495877049</v>
      </c>
      <c r="BF597" s="111">
        <f t="shared" si="153"/>
        <v>46032.896717594267</v>
      </c>
      <c r="BG597" s="111">
        <f t="shared" si="154"/>
        <v>21448.593778282775</v>
      </c>
      <c r="BH597">
        <f t="shared" si="155"/>
        <v>1</v>
      </c>
      <c r="BI597">
        <f t="shared" si="156"/>
        <v>0</v>
      </c>
      <c r="BJ597">
        <f t="shared" si="157"/>
        <v>1</v>
      </c>
    </row>
    <row r="598" spans="48:62" x14ac:dyDescent="0.3">
      <c r="AV598">
        <v>52687.130586211264</v>
      </c>
      <c r="AW598">
        <v>1.1659619708785487</v>
      </c>
      <c r="AX598">
        <v>79143.354939423225</v>
      </c>
      <c r="AY598">
        <v>1.2753414664507343</v>
      </c>
      <c r="AZ598">
        <v>-26456.224353211961</v>
      </c>
      <c r="BA598">
        <v>-0.10937949557218563</v>
      </c>
      <c r="BE598" s="111">
        <f t="shared" si="152"/>
        <v>63909.066501643611</v>
      </c>
      <c r="BF598" s="111">
        <f t="shared" si="153"/>
        <v>48390.791705650205</v>
      </c>
      <c r="BG598" s="111">
        <f t="shared" si="154"/>
        <v>15518.274795993399</v>
      </c>
      <c r="BH598">
        <f t="shared" si="155"/>
        <v>1</v>
      </c>
      <c r="BI598">
        <f t="shared" si="156"/>
        <v>0</v>
      </c>
      <c r="BJ598">
        <f t="shared" si="157"/>
        <v>1</v>
      </c>
    </row>
    <row r="599" spans="48:62" x14ac:dyDescent="0.3">
      <c r="AV599">
        <v>52957.3152907529</v>
      </c>
      <c r="AW599">
        <v>1.1546473125910157</v>
      </c>
      <c r="AX599">
        <v>83254.180714117014</v>
      </c>
      <c r="AY599">
        <v>1.2587964407714536</v>
      </c>
      <c r="AZ599">
        <v>-30296.865423364114</v>
      </c>
      <c r="BA599">
        <v>-0.10414912818043787</v>
      </c>
      <c r="BE599" s="111">
        <f t="shared" si="152"/>
        <v>62507.415968348665</v>
      </c>
      <c r="BF599" s="111">
        <f t="shared" si="153"/>
        <v>42625.46336302835</v>
      </c>
      <c r="BG599" s="111">
        <f t="shared" si="154"/>
        <v>19881.952605320326</v>
      </c>
      <c r="BH599">
        <f t="shared" si="155"/>
        <v>1</v>
      </c>
      <c r="BI599">
        <f t="shared" si="156"/>
        <v>0</v>
      </c>
      <c r="BJ599">
        <f t="shared" si="157"/>
        <v>1</v>
      </c>
    </row>
    <row r="600" spans="48:62" x14ac:dyDescent="0.3">
      <c r="AV600">
        <v>49998.166949111488</v>
      </c>
      <c r="AW600">
        <v>1.1919678478843871</v>
      </c>
      <c r="AX600">
        <v>86414.498694110021</v>
      </c>
      <c r="AY600">
        <v>1.3031228598903457</v>
      </c>
      <c r="AZ600">
        <v>-36416.331744998533</v>
      </c>
      <c r="BA600">
        <v>-0.11115501200595856</v>
      </c>
      <c r="BE600" s="111">
        <f t="shared" si="152"/>
        <v>69198.617839327228</v>
      </c>
      <c r="BF600" s="111">
        <f t="shared" si="153"/>
        <v>43897.78729492455</v>
      </c>
      <c r="BG600" s="111">
        <f t="shared" si="154"/>
        <v>25300.830544402677</v>
      </c>
      <c r="BH600">
        <f t="shared" si="155"/>
        <v>1</v>
      </c>
      <c r="BI600">
        <f t="shared" si="156"/>
        <v>0</v>
      </c>
      <c r="BJ600">
        <f t="shared" si="157"/>
        <v>1</v>
      </c>
    </row>
    <row r="601" spans="48:62" x14ac:dyDescent="0.3">
      <c r="AV601">
        <v>51766.396639591367</v>
      </c>
      <c r="AW601">
        <v>1.1231182326417479</v>
      </c>
      <c r="AX601">
        <v>83414.907430114297</v>
      </c>
      <c r="AY601">
        <v>1.2298913263301416</v>
      </c>
      <c r="AZ601">
        <v>-31648.510790522931</v>
      </c>
      <c r="BA601">
        <v>-0.10677309368839372</v>
      </c>
      <c r="BE601" s="111">
        <f t="shared" si="152"/>
        <v>60545.426624583422</v>
      </c>
      <c r="BF601" s="111">
        <f t="shared" si="153"/>
        <v>39574.225202899863</v>
      </c>
      <c r="BG601" s="111">
        <f t="shared" si="154"/>
        <v>20971.20142168356</v>
      </c>
      <c r="BH601">
        <f t="shared" si="155"/>
        <v>1</v>
      </c>
      <c r="BI601">
        <f t="shared" si="156"/>
        <v>0</v>
      </c>
      <c r="BJ601">
        <f t="shared" si="157"/>
        <v>1</v>
      </c>
    </row>
    <row r="602" spans="48:62" x14ac:dyDescent="0.3">
      <c r="AV602">
        <v>56071.8022469891</v>
      </c>
      <c r="AW602">
        <v>1.0547031996521705</v>
      </c>
      <c r="AX602">
        <v>79807.581671247186</v>
      </c>
      <c r="AY602">
        <v>1.1549417985338992</v>
      </c>
      <c r="AZ602">
        <v>-23735.779424258086</v>
      </c>
      <c r="BA602">
        <v>-0.1002385988817287</v>
      </c>
      <c r="BE602" s="111">
        <f t="shared" si="152"/>
        <v>49398.517718227959</v>
      </c>
      <c r="BF602" s="111">
        <f t="shared" si="153"/>
        <v>35686.598182142741</v>
      </c>
      <c r="BG602" s="111">
        <f t="shared" si="154"/>
        <v>13711.919536085215</v>
      </c>
      <c r="BH602">
        <f t="shared" si="155"/>
        <v>1</v>
      </c>
      <c r="BI602">
        <f t="shared" si="156"/>
        <v>0</v>
      </c>
      <c r="BJ602">
        <f t="shared" si="157"/>
        <v>1</v>
      </c>
    </row>
    <row r="603" spans="48:62" x14ac:dyDescent="0.3">
      <c r="AV603">
        <v>60771.252816358319</v>
      </c>
      <c r="AW603">
        <v>1.1887915877275752</v>
      </c>
      <c r="AX603">
        <v>79131.819777796132</v>
      </c>
      <c r="AY603">
        <v>1.3032923989291867</v>
      </c>
      <c r="AZ603">
        <v>-18360.566961437813</v>
      </c>
      <c r="BA603">
        <v>-0.11450081120161149</v>
      </c>
      <c r="BE603" s="111">
        <f t="shared" si="152"/>
        <v>58107.905956399205</v>
      </c>
      <c r="BF603" s="111">
        <f t="shared" si="153"/>
        <v>51197.420115122542</v>
      </c>
      <c r="BG603" s="111">
        <f t="shared" si="154"/>
        <v>6910.4858412766644</v>
      </c>
      <c r="BH603">
        <f t="shared" si="155"/>
        <v>1</v>
      </c>
      <c r="BI603">
        <f t="shared" si="156"/>
        <v>0</v>
      </c>
      <c r="BJ603">
        <f t="shared" si="157"/>
        <v>1</v>
      </c>
    </row>
    <row r="604" spans="48:62" x14ac:dyDescent="0.3">
      <c r="AV604">
        <v>54252.539841254722</v>
      </c>
      <c r="AW604">
        <v>1.164002712359431</v>
      </c>
      <c r="AX604">
        <v>79370.130001723242</v>
      </c>
      <c r="AY604">
        <v>1.2747118969415532</v>
      </c>
      <c r="AZ604">
        <v>-25117.59016046852</v>
      </c>
      <c r="BA604">
        <v>-0.1107091845821222</v>
      </c>
      <c r="BE604" s="111">
        <f t="shared" si="152"/>
        <v>62147.731394688381</v>
      </c>
      <c r="BF604" s="111">
        <f t="shared" si="153"/>
        <v>48101.059692432071</v>
      </c>
      <c r="BG604" s="111">
        <f t="shared" si="154"/>
        <v>14046.671702256301</v>
      </c>
      <c r="BH604">
        <f t="shared" si="155"/>
        <v>1</v>
      </c>
      <c r="BI604">
        <f t="shared" si="156"/>
        <v>0</v>
      </c>
      <c r="BJ604">
        <f t="shared" si="157"/>
        <v>1</v>
      </c>
    </row>
    <row r="605" spans="48:62" x14ac:dyDescent="0.3">
      <c r="AV605">
        <v>50520.780795698141</v>
      </c>
      <c r="AW605">
        <v>1.1048862953662866</v>
      </c>
      <c r="AX605">
        <v>93697.919146294589</v>
      </c>
      <c r="AY605">
        <v>1.2050602483777202</v>
      </c>
      <c r="AZ605">
        <v>-43177.138350596448</v>
      </c>
      <c r="BA605">
        <v>-0.10017395301143361</v>
      </c>
      <c r="BE605" s="111">
        <f t="shared" si="152"/>
        <v>59967.848740930509</v>
      </c>
      <c r="BF605" s="111">
        <f t="shared" si="153"/>
        <v>26808.105691477424</v>
      </c>
      <c r="BG605" s="111">
        <f t="shared" si="154"/>
        <v>33159.743049453085</v>
      </c>
      <c r="BH605">
        <f t="shared" si="155"/>
        <v>1</v>
      </c>
      <c r="BI605">
        <f t="shared" si="156"/>
        <v>0</v>
      </c>
      <c r="BJ605">
        <f t="shared" si="157"/>
        <v>1</v>
      </c>
    </row>
    <row r="606" spans="48:62" x14ac:dyDescent="0.3">
      <c r="AV606">
        <v>51007.974028682191</v>
      </c>
      <c r="AW606">
        <v>1.1316213094536254</v>
      </c>
      <c r="AX606">
        <v>78148.105553377274</v>
      </c>
      <c r="AY606">
        <v>1.2386746650686158</v>
      </c>
      <c r="AZ606">
        <v>-27140.131524695083</v>
      </c>
      <c r="BA606">
        <v>-0.10705335561499041</v>
      </c>
      <c r="BE606" s="111">
        <f t="shared" si="152"/>
        <v>62154.156916680353</v>
      </c>
      <c r="BF606" s="111">
        <f t="shared" si="153"/>
        <v>45719.360953484298</v>
      </c>
      <c r="BG606" s="111">
        <f t="shared" si="154"/>
        <v>16434.79596319604</v>
      </c>
      <c r="BH606">
        <f t="shared" si="155"/>
        <v>1</v>
      </c>
      <c r="BI606">
        <f t="shared" si="156"/>
        <v>0</v>
      </c>
      <c r="BJ606">
        <f t="shared" si="157"/>
        <v>1</v>
      </c>
    </row>
    <row r="607" spans="48:62" x14ac:dyDescent="0.3">
      <c r="AV607">
        <v>49663.707507559273</v>
      </c>
      <c r="AW607">
        <v>1.1600561827774203</v>
      </c>
      <c r="AX607">
        <v>78200.245795321942</v>
      </c>
      <c r="AY607">
        <v>1.2629702288525859</v>
      </c>
      <c r="AZ607">
        <v>-28536.538287762669</v>
      </c>
      <c r="BA607">
        <v>-0.10291404607516563</v>
      </c>
      <c r="BE607" s="111">
        <f t="shared" si="152"/>
        <v>66341.91077018276</v>
      </c>
      <c r="BF607" s="111">
        <f t="shared" si="153"/>
        <v>48096.777089936644</v>
      </c>
      <c r="BG607" s="111">
        <f t="shared" si="154"/>
        <v>18245.133680246108</v>
      </c>
      <c r="BH607">
        <f t="shared" si="155"/>
        <v>1</v>
      </c>
      <c r="BI607">
        <f t="shared" si="156"/>
        <v>0</v>
      </c>
      <c r="BJ607">
        <f t="shared" si="157"/>
        <v>1</v>
      </c>
    </row>
    <row r="608" spans="48:62" x14ac:dyDescent="0.3">
      <c r="AV608">
        <v>69228.434087290778</v>
      </c>
      <c r="AW608">
        <v>1.1183461355050612</v>
      </c>
      <c r="AX608">
        <v>77463.144864995513</v>
      </c>
      <c r="AY608">
        <v>1.2254106331921117</v>
      </c>
      <c r="AZ608">
        <v>-8234.7107777047349</v>
      </c>
      <c r="BA608">
        <v>-0.10706449768705051</v>
      </c>
      <c r="BE608" s="111">
        <f t="shared" si="152"/>
        <v>42606.179463215347</v>
      </c>
      <c r="BF608" s="111">
        <f t="shared" si="153"/>
        <v>45077.918454215658</v>
      </c>
      <c r="BG608" s="111">
        <f t="shared" si="154"/>
        <v>-2471.7389910003167</v>
      </c>
      <c r="BH608">
        <f t="shared" si="155"/>
        <v>0</v>
      </c>
      <c r="BI608">
        <f t="shared" si="156"/>
        <v>1</v>
      </c>
      <c r="BJ608">
        <f t="shared" si="157"/>
        <v>0</v>
      </c>
    </row>
    <row r="609" spans="48:62" x14ac:dyDescent="0.3">
      <c r="AV609">
        <v>50576.867209313721</v>
      </c>
      <c r="AW609">
        <v>1.140845152484725</v>
      </c>
      <c r="AX609">
        <v>76403.726357230102</v>
      </c>
      <c r="AY609">
        <v>1.2441064961092532</v>
      </c>
      <c r="AZ609">
        <v>-25826.859147916381</v>
      </c>
      <c r="BA609">
        <v>-0.10326134362452821</v>
      </c>
      <c r="BE609" s="111">
        <f t="shared" si="152"/>
        <v>63507.648039158776</v>
      </c>
      <c r="BF609" s="111">
        <f t="shared" si="153"/>
        <v>48006.923253695219</v>
      </c>
      <c r="BG609" s="111">
        <f t="shared" si="154"/>
        <v>15500.724785463559</v>
      </c>
      <c r="BH609">
        <f t="shared" si="155"/>
        <v>1</v>
      </c>
      <c r="BI609">
        <f t="shared" si="156"/>
        <v>0</v>
      </c>
      <c r="BJ609">
        <f t="shared" si="157"/>
        <v>1</v>
      </c>
    </row>
    <row r="610" spans="48:62" x14ac:dyDescent="0.3">
      <c r="AV610">
        <v>75539.169808896826</v>
      </c>
      <c r="AW610">
        <v>1.1664790135619336</v>
      </c>
      <c r="AX610">
        <v>78785.112732241396</v>
      </c>
      <c r="AY610">
        <v>1.274842826472429</v>
      </c>
      <c r="AZ610">
        <v>-3245.9429233445699</v>
      </c>
      <c r="BA610">
        <v>-0.10836381291049535</v>
      </c>
      <c r="BE610" s="111">
        <f t="shared" si="152"/>
        <v>41108.731547296542</v>
      </c>
      <c r="BF610" s="111">
        <f t="shared" si="153"/>
        <v>48699.169915001505</v>
      </c>
      <c r="BG610" s="111">
        <f t="shared" si="154"/>
        <v>-7590.4383677049645</v>
      </c>
      <c r="BH610">
        <f t="shared" si="155"/>
        <v>0</v>
      </c>
      <c r="BI610">
        <f t="shared" si="156"/>
        <v>1</v>
      </c>
      <c r="BJ610">
        <f t="shared" si="157"/>
        <v>0</v>
      </c>
    </row>
    <row r="611" spans="48:62" x14ac:dyDescent="0.3">
      <c r="AV611">
        <v>51411.33135362999</v>
      </c>
      <c r="AW611">
        <v>1.1318707758742996</v>
      </c>
      <c r="AX611">
        <v>81394.946756168501</v>
      </c>
      <c r="AY611">
        <v>1.2439820383709974</v>
      </c>
      <c r="AZ611">
        <v>-29983.615402538511</v>
      </c>
      <c r="BA611">
        <v>-0.11211126249669778</v>
      </c>
      <c r="BE611" s="111">
        <f t="shared" si="152"/>
        <v>61775.746233799968</v>
      </c>
      <c r="BF611" s="111">
        <f t="shared" si="153"/>
        <v>43003.257080931246</v>
      </c>
      <c r="BG611" s="111">
        <f t="shared" si="154"/>
        <v>18772.489152868733</v>
      </c>
      <c r="BH611">
        <f t="shared" si="155"/>
        <v>1</v>
      </c>
      <c r="BI611">
        <f t="shared" si="156"/>
        <v>0</v>
      </c>
      <c r="BJ611">
        <f t="shared" si="157"/>
        <v>1</v>
      </c>
    </row>
    <row r="612" spans="48:62" x14ac:dyDescent="0.3">
      <c r="AV612">
        <v>50005.840959417073</v>
      </c>
      <c r="AW612">
        <v>1.2129209887578924</v>
      </c>
      <c r="AX612">
        <v>78087.417018282038</v>
      </c>
      <c r="AY612">
        <v>1.3226397670573888</v>
      </c>
      <c r="AZ612">
        <v>-28081.576058864965</v>
      </c>
      <c r="BA612">
        <v>-0.10971877829949639</v>
      </c>
      <c r="BE612" s="111">
        <f t="shared" si="152"/>
        <v>71286.257916372182</v>
      </c>
      <c r="BF612" s="111">
        <f t="shared" si="153"/>
        <v>54176.559687456858</v>
      </c>
      <c r="BG612" s="111">
        <f t="shared" si="154"/>
        <v>17109.698228915324</v>
      </c>
      <c r="BH612">
        <f t="shared" si="155"/>
        <v>1</v>
      </c>
      <c r="BI612">
        <f t="shared" si="156"/>
        <v>0</v>
      </c>
      <c r="BJ612">
        <f t="shared" si="157"/>
        <v>1</v>
      </c>
    </row>
    <row r="613" spans="48:62" x14ac:dyDescent="0.3">
      <c r="AV613">
        <v>51108.706809777352</v>
      </c>
      <c r="AW613">
        <v>1.1004862313268067</v>
      </c>
      <c r="AX613">
        <v>78593.278795870501</v>
      </c>
      <c r="AY613">
        <v>1.2033987259573176</v>
      </c>
      <c r="AZ613">
        <v>-27484.571986093149</v>
      </c>
      <c r="BA613">
        <v>-0.10291249463051089</v>
      </c>
      <c r="BE613" s="111">
        <f t="shared" si="152"/>
        <v>58939.916322903322</v>
      </c>
      <c r="BF613" s="111">
        <f t="shared" si="153"/>
        <v>41746.59379986125</v>
      </c>
      <c r="BG613" s="111">
        <f t="shared" si="154"/>
        <v>17193.322523042061</v>
      </c>
      <c r="BH613">
        <f t="shared" si="155"/>
        <v>1</v>
      </c>
      <c r="BI613">
        <f t="shared" si="156"/>
        <v>0</v>
      </c>
      <c r="BJ613">
        <f t="shared" si="157"/>
        <v>1</v>
      </c>
    </row>
    <row r="614" spans="48:62" x14ac:dyDescent="0.3">
      <c r="AV614">
        <v>49145.301126542952</v>
      </c>
      <c r="AW614">
        <v>1.1324895622009252</v>
      </c>
      <c r="AX614">
        <v>84120.525370245479</v>
      </c>
      <c r="AY614">
        <v>1.2423914556801365</v>
      </c>
      <c r="AZ614">
        <v>-34975.224243702527</v>
      </c>
      <c r="BA614">
        <v>-0.10990189347921131</v>
      </c>
      <c r="BE614" s="111">
        <f t="shared" si="152"/>
        <v>64103.655093549576</v>
      </c>
      <c r="BF614" s="111">
        <f t="shared" si="153"/>
        <v>40118.620197768178</v>
      </c>
      <c r="BG614" s="111">
        <f t="shared" si="154"/>
        <v>23985.034895781399</v>
      </c>
      <c r="BH614">
        <f t="shared" si="155"/>
        <v>1</v>
      </c>
      <c r="BI614">
        <f t="shared" si="156"/>
        <v>0</v>
      </c>
      <c r="BJ614">
        <f t="shared" si="157"/>
        <v>1</v>
      </c>
    </row>
    <row r="615" spans="48:62" x14ac:dyDescent="0.3">
      <c r="AV615">
        <v>50306.940859511866</v>
      </c>
      <c r="AW615">
        <v>1.1089449694982063</v>
      </c>
      <c r="AX615">
        <v>78086.45447660533</v>
      </c>
      <c r="AY615">
        <v>1.213336759087672</v>
      </c>
      <c r="AZ615">
        <v>-27779.513617093464</v>
      </c>
      <c r="BA615">
        <v>-0.10439178958946571</v>
      </c>
      <c r="BE615" s="111">
        <f t="shared" si="152"/>
        <v>60587.556090308768</v>
      </c>
      <c r="BF615" s="111">
        <f t="shared" si="153"/>
        <v>43247.221432161867</v>
      </c>
      <c r="BG615" s="111">
        <f t="shared" si="154"/>
        <v>17340.334658146894</v>
      </c>
      <c r="BH615">
        <f t="shared" si="155"/>
        <v>1</v>
      </c>
      <c r="BI615">
        <f t="shared" si="156"/>
        <v>0</v>
      </c>
      <c r="BJ615">
        <f t="shared" si="157"/>
        <v>1</v>
      </c>
    </row>
    <row r="616" spans="48:62" x14ac:dyDescent="0.3">
      <c r="AV616">
        <v>47640.882757621745</v>
      </c>
      <c r="AW616">
        <v>1.1755047960575067</v>
      </c>
      <c r="AX616">
        <v>81239.56343034211</v>
      </c>
      <c r="AY616">
        <v>1.2854460161488177</v>
      </c>
      <c r="AZ616">
        <v>-33598.680672720366</v>
      </c>
      <c r="BA616">
        <v>-0.10994122009131102</v>
      </c>
      <c r="BE616" s="111">
        <f t="shared" si="152"/>
        <v>69909.596848128931</v>
      </c>
      <c r="BF616" s="111">
        <f t="shared" si="153"/>
        <v>47305.038184539662</v>
      </c>
      <c r="BG616" s="111">
        <f t="shared" si="154"/>
        <v>22604.558663589261</v>
      </c>
      <c r="BH616">
        <f t="shared" si="155"/>
        <v>1</v>
      </c>
      <c r="BI616">
        <f t="shared" si="156"/>
        <v>0</v>
      </c>
      <c r="BJ616">
        <f t="shared" si="157"/>
        <v>1</v>
      </c>
    </row>
    <row r="617" spans="48:62" x14ac:dyDescent="0.3">
      <c r="AV617">
        <v>50068.574316871214</v>
      </c>
      <c r="AW617">
        <v>1.1206469864021993</v>
      </c>
      <c r="AX617">
        <v>97891.766713972145</v>
      </c>
      <c r="AY617">
        <v>1.2279872285128972</v>
      </c>
      <c r="AZ617">
        <v>-47823.192397100931</v>
      </c>
      <c r="BA617">
        <v>-0.10734024211069793</v>
      </c>
      <c r="BE617" s="111">
        <f t="shared" si="152"/>
        <v>61996.124323348711</v>
      </c>
      <c r="BF617" s="111">
        <f t="shared" si="153"/>
        <v>24906.956137317582</v>
      </c>
      <c r="BG617" s="111">
        <f t="shared" si="154"/>
        <v>37089.168186031136</v>
      </c>
      <c r="BH617">
        <f t="shared" si="155"/>
        <v>1</v>
      </c>
      <c r="BI617">
        <f t="shared" si="156"/>
        <v>0</v>
      </c>
      <c r="BJ617">
        <f t="shared" si="157"/>
        <v>1</v>
      </c>
    </row>
    <row r="618" spans="48:62" x14ac:dyDescent="0.3">
      <c r="AV618">
        <v>49167.113483393739</v>
      </c>
      <c r="AW618">
        <v>1.1311867722907554</v>
      </c>
      <c r="AX618">
        <v>82908.204531827505</v>
      </c>
      <c r="AY618">
        <v>1.238833610716418</v>
      </c>
      <c r="AZ618">
        <v>-33741.091048433766</v>
      </c>
      <c r="BA618">
        <v>-0.10764683842566258</v>
      </c>
      <c r="BE618" s="111">
        <f t="shared" si="152"/>
        <v>63951.563745681793</v>
      </c>
      <c r="BF618" s="111">
        <f t="shared" si="153"/>
        <v>40975.156539814285</v>
      </c>
      <c r="BG618" s="111">
        <f t="shared" si="154"/>
        <v>22976.407205867508</v>
      </c>
      <c r="BH618">
        <f t="shared" si="155"/>
        <v>1</v>
      </c>
      <c r="BI618">
        <f t="shared" si="156"/>
        <v>0</v>
      </c>
      <c r="BJ618">
        <f t="shared" si="157"/>
        <v>1</v>
      </c>
    </row>
    <row r="619" spans="48:62" x14ac:dyDescent="0.3">
      <c r="AV619">
        <v>48476.313209621832</v>
      </c>
      <c r="AW619">
        <v>1.1211059392909788</v>
      </c>
      <c r="AX619">
        <v>77313.714131778703</v>
      </c>
      <c r="AY619">
        <v>1.2275336481923536</v>
      </c>
      <c r="AZ619">
        <v>-28837.40092215687</v>
      </c>
      <c r="BA619">
        <v>-0.10642770890137476</v>
      </c>
      <c r="BE619" s="111">
        <f t="shared" si="152"/>
        <v>63634.280719476053</v>
      </c>
      <c r="BF619" s="111">
        <f t="shared" si="153"/>
        <v>45439.650687456655</v>
      </c>
      <c r="BG619" s="111">
        <f t="shared" si="154"/>
        <v>18194.630032019395</v>
      </c>
      <c r="BH619">
        <f t="shared" si="155"/>
        <v>1</v>
      </c>
      <c r="BI619">
        <f t="shared" si="156"/>
        <v>0</v>
      </c>
      <c r="BJ619">
        <f t="shared" si="157"/>
        <v>1</v>
      </c>
    </row>
    <row r="620" spans="48:62" x14ac:dyDescent="0.3">
      <c r="AV620">
        <v>64242.180462393633</v>
      </c>
      <c r="AW620">
        <v>1.1329572434350208</v>
      </c>
      <c r="AX620">
        <v>89491.338828385371</v>
      </c>
      <c r="AY620">
        <v>1.2421715017352954</v>
      </c>
      <c r="AZ620">
        <v>-25249.158365991738</v>
      </c>
      <c r="BA620">
        <v>-0.10921425830027465</v>
      </c>
      <c r="BE620" s="111">
        <f t="shared" si="152"/>
        <v>49053.543881108446</v>
      </c>
      <c r="BF620" s="111">
        <f t="shared" si="153"/>
        <v>34725.811345144175</v>
      </c>
      <c r="BG620" s="111">
        <f t="shared" si="154"/>
        <v>14327.732535964273</v>
      </c>
      <c r="BH620">
        <f t="shared" si="155"/>
        <v>1</v>
      </c>
      <c r="BI620">
        <f t="shared" si="156"/>
        <v>0</v>
      </c>
      <c r="BJ620">
        <f t="shared" si="157"/>
        <v>1</v>
      </c>
    </row>
    <row r="621" spans="48:62" x14ac:dyDescent="0.3">
      <c r="AV621">
        <v>54325.060364305027</v>
      </c>
      <c r="AW621">
        <v>1.1586972097437036</v>
      </c>
      <c r="AX621">
        <v>80368.997467053516</v>
      </c>
      <c r="AY621">
        <v>1.2636314533684339</v>
      </c>
      <c r="AZ621">
        <v>-26043.937102748489</v>
      </c>
      <c r="BA621">
        <v>-0.10493424362473025</v>
      </c>
      <c r="BE621" s="111">
        <f t="shared" si="152"/>
        <v>61544.66061006533</v>
      </c>
      <c r="BF621" s="111">
        <f t="shared" si="153"/>
        <v>45994.147869789871</v>
      </c>
      <c r="BG621" s="111">
        <f t="shared" si="154"/>
        <v>15550.512740275464</v>
      </c>
      <c r="BH621">
        <f t="shared" si="155"/>
        <v>1</v>
      </c>
      <c r="BI621">
        <f t="shared" si="156"/>
        <v>0</v>
      </c>
      <c r="BJ621">
        <f t="shared" si="157"/>
        <v>1</v>
      </c>
    </row>
    <row r="622" spans="48:62" x14ac:dyDescent="0.3">
      <c r="AV622">
        <v>58211.558918199218</v>
      </c>
      <c r="AW622">
        <v>1.1969844994159553</v>
      </c>
      <c r="AX622">
        <v>79903.650729181842</v>
      </c>
      <c r="AY622">
        <v>1.3090554429222174</v>
      </c>
      <c r="AZ622">
        <v>-21692.091810982623</v>
      </c>
      <c r="BA622">
        <v>-0.11207094350626212</v>
      </c>
      <c r="BE622" s="111">
        <f t="shared" si="152"/>
        <v>61486.891023396318</v>
      </c>
      <c r="BF622" s="111">
        <f t="shared" si="153"/>
        <v>51001.893563039906</v>
      </c>
      <c r="BG622" s="111">
        <f t="shared" si="154"/>
        <v>10484.997460356411</v>
      </c>
      <c r="BH622">
        <f t="shared" si="155"/>
        <v>1</v>
      </c>
      <c r="BI622">
        <f t="shared" si="156"/>
        <v>0</v>
      </c>
      <c r="BJ622">
        <f t="shared" si="157"/>
        <v>1</v>
      </c>
    </row>
    <row r="623" spans="48:62" x14ac:dyDescent="0.3">
      <c r="AV623">
        <v>48033.849284171694</v>
      </c>
      <c r="AW623">
        <v>1.1047817053195639</v>
      </c>
      <c r="AX623">
        <v>85820.417347861265</v>
      </c>
      <c r="AY623">
        <v>1.2109180293848048</v>
      </c>
      <c r="AZ623">
        <v>-37786.56806368957</v>
      </c>
      <c r="BA623">
        <v>-0.10613632406524087</v>
      </c>
      <c r="BE623" s="111">
        <f t="shared" si="152"/>
        <v>62444.321247784697</v>
      </c>
      <c r="BF623" s="111">
        <f t="shared" si="153"/>
        <v>35271.385590619204</v>
      </c>
      <c r="BG623" s="111">
        <f t="shared" si="154"/>
        <v>27172.935657165483</v>
      </c>
      <c r="BH623">
        <f t="shared" si="155"/>
        <v>1</v>
      </c>
      <c r="BI623">
        <f t="shared" si="156"/>
        <v>0</v>
      </c>
      <c r="BJ623">
        <f t="shared" si="157"/>
        <v>1</v>
      </c>
    </row>
    <row r="624" spans="48:62" x14ac:dyDescent="0.3">
      <c r="AV624">
        <v>58128.265494289197</v>
      </c>
      <c r="AW624">
        <v>1.1906323664857246</v>
      </c>
      <c r="AX624">
        <v>78976.703414973439</v>
      </c>
      <c r="AY624">
        <v>1.2985736268697923</v>
      </c>
      <c r="AZ624">
        <v>-20848.437920684242</v>
      </c>
      <c r="BA624">
        <v>-0.10794126038406771</v>
      </c>
      <c r="BE624" s="111">
        <f t="shared" si="152"/>
        <v>60934.971154283267</v>
      </c>
      <c r="BF624" s="111">
        <f t="shared" si="153"/>
        <v>50880.659272005782</v>
      </c>
      <c r="BG624" s="111">
        <f t="shared" si="154"/>
        <v>10054.311882277472</v>
      </c>
      <c r="BH624">
        <f t="shared" si="155"/>
        <v>1</v>
      </c>
      <c r="BI624">
        <f t="shared" si="156"/>
        <v>0</v>
      </c>
      <c r="BJ624">
        <f t="shared" si="157"/>
        <v>1</v>
      </c>
    </row>
    <row r="625" spans="48:62" x14ac:dyDescent="0.3">
      <c r="AV625">
        <v>51894.720939152801</v>
      </c>
      <c r="AW625">
        <v>1.060921497021567</v>
      </c>
      <c r="AX625">
        <v>84548.747586610407</v>
      </c>
      <c r="AY625">
        <v>1.1581036003418197</v>
      </c>
      <c r="AZ625">
        <v>-32654.026647457606</v>
      </c>
      <c r="BA625">
        <v>-9.7182103320252677E-2</v>
      </c>
      <c r="BE625" s="111">
        <f t="shared" si="152"/>
        <v>54197.428763003903</v>
      </c>
      <c r="BF625" s="111">
        <f t="shared" si="153"/>
        <v>31261.612447571562</v>
      </c>
      <c r="BG625" s="111">
        <f t="shared" si="154"/>
        <v>22935.816315432337</v>
      </c>
      <c r="BH625">
        <f t="shared" si="155"/>
        <v>1</v>
      </c>
      <c r="BI625">
        <f t="shared" si="156"/>
        <v>0</v>
      </c>
      <c r="BJ625">
        <f t="shared" si="157"/>
        <v>1</v>
      </c>
    </row>
    <row r="626" spans="48:62" x14ac:dyDescent="0.3">
      <c r="AV626">
        <v>67431.82911757729</v>
      </c>
      <c r="AW626">
        <v>1.0558157031431741</v>
      </c>
      <c r="AX626">
        <v>79692.584239341333</v>
      </c>
      <c r="AY626">
        <v>1.1585860444002478</v>
      </c>
      <c r="AZ626">
        <v>-12260.755121764043</v>
      </c>
      <c r="BA626">
        <v>-0.10277034125707374</v>
      </c>
      <c r="BE626" s="111">
        <f t="shared" si="152"/>
        <v>38149.741196740113</v>
      </c>
      <c r="BF626" s="111">
        <f t="shared" si="153"/>
        <v>36166.020200683444</v>
      </c>
      <c r="BG626" s="111">
        <f t="shared" si="154"/>
        <v>1983.7209960566688</v>
      </c>
      <c r="BH626">
        <f t="shared" si="155"/>
        <v>1</v>
      </c>
      <c r="BI626">
        <f t="shared" si="156"/>
        <v>0</v>
      </c>
      <c r="BJ626">
        <f t="shared" si="157"/>
        <v>1</v>
      </c>
    </row>
    <row r="627" spans="48:62" x14ac:dyDescent="0.3">
      <c r="AV627">
        <v>52145.124290559805</v>
      </c>
      <c r="AW627">
        <v>1.1161180062074485</v>
      </c>
      <c r="AX627">
        <v>87685.395398209439</v>
      </c>
      <c r="AY627">
        <v>1.2154696273061765</v>
      </c>
      <c r="AZ627">
        <v>-35540.271107649634</v>
      </c>
      <c r="BA627">
        <v>-9.9351621098727971E-2</v>
      </c>
      <c r="BE627" s="111">
        <f t="shared" si="152"/>
        <v>59466.676330185044</v>
      </c>
      <c r="BF627" s="111">
        <f t="shared" si="153"/>
        <v>33861.567332408202</v>
      </c>
      <c r="BG627" s="111">
        <f t="shared" si="154"/>
        <v>25605.108997776835</v>
      </c>
      <c r="BH627">
        <f t="shared" si="155"/>
        <v>1</v>
      </c>
      <c r="BI627">
        <f t="shared" si="156"/>
        <v>0</v>
      </c>
      <c r="BJ627">
        <f t="shared" si="157"/>
        <v>1</v>
      </c>
    </row>
    <row r="628" spans="48:62" x14ac:dyDescent="0.3">
      <c r="AV628">
        <v>56368.755246408873</v>
      </c>
      <c r="AW628">
        <v>1.1562617537800588</v>
      </c>
      <c r="AX628">
        <v>95169.629364190871</v>
      </c>
      <c r="AY628">
        <v>1.2634857812406919</v>
      </c>
      <c r="AZ628">
        <v>-38800.874117781997</v>
      </c>
      <c r="BA628">
        <v>-0.10722402746063309</v>
      </c>
      <c r="BE628" s="111">
        <f t="shared" si="152"/>
        <v>59257.420131597006</v>
      </c>
      <c r="BF628" s="111">
        <f t="shared" si="153"/>
        <v>31178.948759878316</v>
      </c>
      <c r="BG628" s="111">
        <f t="shared" si="154"/>
        <v>28078.47137171869</v>
      </c>
      <c r="BH628">
        <f t="shared" si="155"/>
        <v>1</v>
      </c>
      <c r="BI628">
        <f t="shared" si="156"/>
        <v>0</v>
      </c>
      <c r="BJ628">
        <f t="shared" si="157"/>
        <v>1</v>
      </c>
    </row>
    <row r="629" spans="48:62" x14ac:dyDescent="0.3">
      <c r="AV629">
        <v>48803.487102261148</v>
      </c>
      <c r="AW629">
        <v>1.0853408293595785</v>
      </c>
      <c r="AX629">
        <v>79577.885650048906</v>
      </c>
      <c r="AY629">
        <v>1.1911416860284509</v>
      </c>
      <c r="AZ629">
        <v>-30774.398547787758</v>
      </c>
      <c r="BA629">
        <v>-0.1058008566688724</v>
      </c>
      <c r="BE629" s="111">
        <f t="shared" si="152"/>
        <v>59730.595833696701</v>
      </c>
      <c r="BF629" s="111">
        <f t="shared" si="153"/>
        <v>39536.282952796188</v>
      </c>
      <c r="BG629" s="111">
        <f t="shared" si="154"/>
        <v>20194.312880900517</v>
      </c>
      <c r="BH629">
        <f t="shared" si="155"/>
        <v>1</v>
      </c>
      <c r="BI629">
        <f t="shared" si="156"/>
        <v>0</v>
      </c>
      <c r="BJ629">
        <f t="shared" si="157"/>
        <v>1</v>
      </c>
    </row>
    <row r="630" spans="48:62" x14ac:dyDescent="0.3">
      <c r="AV630">
        <v>49053.183137959189</v>
      </c>
      <c r="AW630">
        <v>1.0890881318476118</v>
      </c>
      <c r="AX630">
        <v>83518.213365070886</v>
      </c>
      <c r="AY630">
        <v>1.1868770268159463</v>
      </c>
      <c r="AZ630">
        <v>-34465.030227111696</v>
      </c>
      <c r="BA630">
        <v>-9.7788894968334539E-2</v>
      </c>
      <c r="BE630" s="111">
        <f t="shared" si="152"/>
        <v>59855.630046801991</v>
      </c>
      <c r="BF630" s="111">
        <f t="shared" si="153"/>
        <v>35169.489316523744</v>
      </c>
      <c r="BG630" s="111">
        <f t="shared" si="154"/>
        <v>24686.140730278243</v>
      </c>
      <c r="BH630">
        <f t="shared" si="155"/>
        <v>1</v>
      </c>
      <c r="BI630">
        <f t="shared" si="156"/>
        <v>0</v>
      </c>
      <c r="BJ630">
        <f t="shared" si="157"/>
        <v>1</v>
      </c>
    </row>
    <row r="631" spans="48:62" x14ac:dyDescent="0.3">
      <c r="AV631">
        <v>64648.597479903248</v>
      </c>
      <c r="AW631">
        <v>1.1360618681296346</v>
      </c>
      <c r="AX631">
        <v>78677.638630104659</v>
      </c>
      <c r="AY631">
        <v>1.2447018006081101</v>
      </c>
      <c r="AZ631">
        <v>-14029.04115020141</v>
      </c>
      <c r="BA631">
        <v>-0.10863993247847548</v>
      </c>
      <c r="BE631" s="111">
        <f t="shared" si="152"/>
        <v>48957.589333060219</v>
      </c>
      <c r="BF631" s="111">
        <f t="shared" si="153"/>
        <v>45792.541430706347</v>
      </c>
      <c r="BG631" s="111">
        <f t="shared" si="154"/>
        <v>3165.0479023538628</v>
      </c>
      <c r="BH631">
        <f t="shared" si="155"/>
        <v>1</v>
      </c>
      <c r="BI631">
        <f t="shared" si="156"/>
        <v>0</v>
      </c>
      <c r="BJ631">
        <f t="shared" si="157"/>
        <v>1</v>
      </c>
    </row>
    <row r="632" spans="48:62" x14ac:dyDescent="0.3">
      <c r="AV632">
        <v>54944.906843491524</v>
      </c>
      <c r="AW632">
        <v>1.0916282465491982</v>
      </c>
      <c r="AX632">
        <v>79309.697991065637</v>
      </c>
      <c r="AY632">
        <v>1.1929409684530556</v>
      </c>
      <c r="AZ632">
        <v>-24364.791147574113</v>
      </c>
      <c r="BA632">
        <v>-0.10131272190385743</v>
      </c>
      <c r="BE632" s="111">
        <f t="shared" si="152"/>
        <v>54217.917811428299</v>
      </c>
      <c r="BF632" s="111">
        <f t="shared" si="153"/>
        <v>39984.398854239931</v>
      </c>
      <c r="BG632" s="111">
        <f t="shared" si="154"/>
        <v>14233.518957188369</v>
      </c>
      <c r="BH632">
        <f t="shared" si="155"/>
        <v>1</v>
      </c>
      <c r="BI632">
        <f t="shared" si="156"/>
        <v>0</v>
      </c>
      <c r="BJ632">
        <f t="shared" si="157"/>
        <v>1</v>
      </c>
    </row>
    <row r="633" spans="48:62" x14ac:dyDescent="0.3">
      <c r="AV633">
        <v>52439.249732010278</v>
      </c>
      <c r="AW633">
        <v>1.1342731439084133</v>
      </c>
      <c r="AX633">
        <v>78018.383799420524</v>
      </c>
      <c r="AY633">
        <v>1.2385720700716438</v>
      </c>
      <c r="AZ633">
        <v>-25579.134067410247</v>
      </c>
      <c r="BA633">
        <v>-0.10429892616323055</v>
      </c>
      <c r="BE633" s="111">
        <f t="shared" si="152"/>
        <v>60988.064658831056</v>
      </c>
      <c r="BF633" s="111">
        <f t="shared" si="153"/>
        <v>45838.823207743859</v>
      </c>
      <c r="BG633" s="111">
        <f t="shared" si="154"/>
        <v>15149.241451087191</v>
      </c>
      <c r="BH633">
        <f t="shared" si="155"/>
        <v>1</v>
      </c>
      <c r="BI633">
        <f t="shared" si="156"/>
        <v>0</v>
      </c>
      <c r="BJ633">
        <f t="shared" si="157"/>
        <v>1</v>
      </c>
    </row>
    <row r="634" spans="48:62" x14ac:dyDescent="0.3">
      <c r="AV634">
        <v>47701.931103322633</v>
      </c>
      <c r="AW634">
        <v>1.1273922622417676</v>
      </c>
      <c r="AX634">
        <v>77894.320428432868</v>
      </c>
      <c r="AY634">
        <v>1.2343821523572167</v>
      </c>
      <c r="AZ634">
        <v>-30192.389325110234</v>
      </c>
      <c r="BA634">
        <v>-0.10698989011544913</v>
      </c>
      <c r="BE634" s="111">
        <f t="shared" si="152"/>
        <v>65037.295120854127</v>
      </c>
      <c r="BF634" s="111">
        <f t="shared" si="153"/>
        <v>45543.894807288802</v>
      </c>
      <c r="BG634" s="111">
        <f t="shared" si="154"/>
        <v>19493.400313565322</v>
      </c>
      <c r="BH634">
        <f t="shared" si="155"/>
        <v>1</v>
      </c>
      <c r="BI634">
        <f t="shared" si="156"/>
        <v>0</v>
      </c>
      <c r="BJ634">
        <f t="shared" si="157"/>
        <v>1</v>
      </c>
    </row>
    <row r="635" spans="48:62" x14ac:dyDescent="0.3">
      <c r="AV635">
        <v>50125.588536429845</v>
      </c>
      <c r="AW635">
        <v>1.13830803972288</v>
      </c>
      <c r="AX635">
        <v>77420.875000423315</v>
      </c>
      <c r="AY635">
        <v>1.2368215356209196</v>
      </c>
      <c r="AZ635">
        <v>-27295.286463993471</v>
      </c>
      <c r="BA635">
        <v>-9.8513495898039594E-2</v>
      </c>
      <c r="BE635" s="111">
        <f t="shared" si="152"/>
        <v>63705.215435858147</v>
      </c>
      <c r="BF635" s="111">
        <f t="shared" si="153"/>
        <v>46261.278561668645</v>
      </c>
      <c r="BG635" s="111">
        <f t="shared" si="154"/>
        <v>17443.936874189509</v>
      </c>
      <c r="BH635">
        <f t="shared" si="155"/>
        <v>1</v>
      </c>
      <c r="BI635">
        <f t="shared" si="156"/>
        <v>0</v>
      </c>
      <c r="BJ635">
        <f t="shared" si="157"/>
        <v>1</v>
      </c>
    </row>
    <row r="636" spans="48:62" x14ac:dyDescent="0.3">
      <c r="AV636">
        <v>55364.354308313967</v>
      </c>
      <c r="AW636">
        <v>1.1631327539581684</v>
      </c>
      <c r="AX636">
        <v>76800.790953511765</v>
      </c>
      <c r="AY636">
        <v>1.2716199208304626</v>
      </c>
      <c r="AZ636">
        <v>-21436.436645197798</v>
      </c>
      <c r="BA636">
        <v>-0.10848716687229421</v>
      </c>
      <c r="BE636" s="111">
        <f t="shared" si="152"/>
        <v>60948.92108750288</v>
      </c>
      <c r="BF636" s="111">
        <f t="shared" si="153"/>
        <v>50361.2011295345</v>
      </c>
      <c r="BG636" s="111">
        <f t="shared" si="154"/>
        <v>10587.719957968378</v>
      </c>
      <c r="BH636">
        <f t="shared" si="155"/>
        <v>1</v>
      </c>
      <c r="BI636">
        <f t="shared" si="156"/>
        <v>0</v>
      </c>
      <c r="BJ636">
        <f t="shared" si="157"/>
        <v>1</v>
      </c>
    </row>
    <row r="637" spans="48:62" x14ac:dyDescent="0.3">
      <c r="AV637">
        <v>51478.082638690568</v>
      </c>
      <c r="AW637">
        <v>1.1186373377689778</v>
      </c>
      <c r="AX637">
        <v>76882.313824774872</v>
      </c>
      <c r="AY637">
        <v>1.2258741202385262</v>
      </c>
      <c r="AZ637">
        <v>-25404.231186084304</v>
      </c>
      <c r="BA637">
        <v>-0.10723678246954838</v>
      </c>
      <c r="BE637" s="111">
        <f t="shared" ref="BE637:BE700" si="158">AW637*lambda-AV637</f>
        <v>60385.651138207206</v>
      </c>
      <c r="BF637" s="111">
        <f t="shared" ref="BF637:BF700" si="159">AY637*lambda-AX637</f>
        <v>45705.098199077736</v>
      </c>
      <c r="BG637" s="111">
        <f t="shared" ref="BG637:BG700" si="160">BA637*lambda-AZ637</f>
        <v>14680.552939129466</v>
      </c>
      <c r="BH637">
        <f t="shared" si="155"/>
        <v>1</v>
      </c>
      <c r="BI637">
        <f t="shared" si="156"/>
        <v>0</v>
      </c>
      <c r="BJ637">
        <f t="shared" si="157"/>
        <v>1</v>
      </c>
    </row>
    <row r="638" spans="48:62" x14ac:dyDescent="0.3">
      <c r="AV638">
        <v>47861.144205017939</v>
      </c>
      <c r="AW638">
        <v>1.1572957979615639</v>
      </c>
      <c r="AX638">
        <v>77540.17381198662</v>
      </c>
      <c r="AY638">
        <v>1.263561189174879</v>
      </c>
      <c r="AZ638">
        <v>-29679.029606968681</v>
      </c>
      <c r="BA638">
        <v>-0.10626539121331513</v>
      </c>
      <c r="BE638" s="111">
        <f t="shared" si="158"/>
        <v>67868.435591138463</v>
      </c>
      <c r="BF638" s="111">
        <f t="shared" si="159"/>
        <v>48815.945105501276</v>
      </c>
      <c r="BG638" s="111">
        <f t="shared" si="160"/>
        <v>19052.490485637169</v>
      </c>
      <c r="BH638">
        <f t="shared" ref="BH638:BH701" si="161">IF(MAX(BE638:BF638)=BE638,1,0)</f>
        <v>1</v>
      </c>
      <c r="BI638">
        <f t="shared" ref="BI638:BI701" si="162">IF(MAX(BE638:BF638)=BF638,1,0)</f>
        <v>0</v>
      </c>
      <c r="BJ638">
        <f t="shared" ref="BJ638:BJ701" si="163">IF(BG638&gt;0,1,0)</f>
        <v>1</v>
      </c>
    </row>
    <row r="639" spans="48:62" x14ac:dyDescent="0.3">
      <c r="AV639">
        <v>57163.089879654268</v>
      </c>
      <c r="AW639">
        <v>1.1536748825501586</v>
      </c>
      <c r="AX639">
        <v>78008.691178789202</v>
      </c>
      <c r="AY639">
        <v>1.2612638990246676</v>
      </c>
      <c r="AZ639">
        <v>-20845.601299134934</v>
      </c>
      <c r="BA639">
        <v>-0.10758901647450902</v>
      </c>
      <c r="BE639" s="111">
        <f t="shared" si="158"/>
        <v>58204.398375361598</v>
      </c>
      <c r="BF639" s="111">
        <f t="shared" si="159"/>
        <v>48117.69872367756</v>
      </c>
      <c r="BG639" s="111">
        <f t="shared" si="160"/>
        <v>10086.699651684032</v>
      </c>
      <c r="BH639">
        <f t="shared" si="161"/>
        <v>1</v>
      </c>
      <c r="BI639">
        <f t="shared" si="162"/>
        <v>0</v>
      </c>
      <c r="BJ639">
        <f t="shared" si="163"/>
        <v>1</v>
      </c>
    </row>
    <row r="640" spans="48:62" x14ac:dyDescent="0.3">
      <c r="AV640">
        <v>47888.125623098822</v>
      </c>
      <c r="AW640">
        <v>1.1043308438689869</v>
      </c>
      <c r="AX640">
        <v>137239.07537890467</v>
      </c>
      <c r="AY640">
        <v>1.2089060560021871</v>
      </c>
      <c r="AZ640">
        <v>-89350.94975580585</v>
      </c>
      <c r="BA640">
        <v>-0.1045752121332002</v>
      </c>
      <c r="BE640" s="111">
        <f t="shared" si="158"/>
        <v>62544.958763799877</v>
      </c>
      <c r="BF640" s="111">
        <f t="shared" si="159"/>
        <v>-16348.469778685962</v>
      </c>
      <c r="BG640" s="111">
        <f t="shared" si="160"/>
        <v>78893.428542485824</v>
      </c>
      <c r="BH640">
        <f t="shared" si="161"/>
        <v>1</v>
      </c>
      <c r="BI640">
        <f t="shared" si="162"/>
        <v>0</v>
      </c>
      <c r="BJ640">
        <f t="shared" si="163"/>
        <v>1</v>
      </c>
    </row>
    <row r="641" spans="48:62" x14ac:dyDescent="0.3">
      <c r="AV641">
        <v>52540.864593833321</v>
      </c>
      <c r="AW641">
        <v>1.129948441244558</v>
      </c>
      <c r="AX641">
        <v>80220.951283537084</v>
      </c>
      <c r="AY641">
        <v>1.2370843194934229</v>
      </c>
      <c r="AZ641">
        <v>-27680.086689703763</v>
      </c>
      <c r="BA641">
        <v>-0.10713587824886495</v>
      </c>
      <c r="BE641" s="111">
        <f t="shared" si="158"/>
        <v>60453.97953062247</v>
      </c>
      <c r="BF641" s="111">
        <f t="shared" si="159"/>
        <v>43487.480665805211</v>
      </c>
      <c r="BG641" s="111">
        <f t="shared" si="160"/>
        <v>16966.498864817269</v>
      </c>
      <c r="BH641">
        <f t="shared" si="161"/>
        <v>1</v>
      </c>
      <c r="BI641">
        <f t="shared" si="162"/>
        <v>0</v>
      </c>
      <c r="BJ641">
        <f t="shared" si="163"/>
        <v>1</v>
      </c>
    </row>
    <row r="642" spans="48:62" x14ac:dyDescent="0.3">
      <c r="AV642">
        <v>48546.325456554172</v>
      </c>
      <c r="AW642">
        <v>1.0991481212339376</v>
      </c>
      <c r="AX642">
        <v>95389.643747301379</v>
      </c>
      <c r="AY642">
        <v>1.2006057843889713</v>
      </c>
      <c r="AZ642">
        <v>-46843.318290747207</v>
      </c>
      <c r="BA642">
        <v>-0.10145766315503368</v>
      </c>
      <c r="BE642" s="111">
        <f t="shared" si="158"/>
        <v>61368.486666839584</v>
      </c>
      <c r="BF642" s="111">
        <f t="shared" si="159"/>
        <v>24670.934691595743</v>
      </c>
      <c r="BG642" s="111">
        <f t="shared" si="160"/>
        <v>36697.551975243841</v>
      </c>
      <c r="BH642">
        <f t="shared" si="161"/>
        <v>1</v>
      </c>
      <c r="BI642">
        <f t="shared" si="162"/>
        <v>0</v>
      </c>
      <c r="BJ642">
        <f t="shared" si="163"/>
        <v>1</v>
      </c>
    </row>
    <row r="643" spans="48:62" x14ac:dyDescent="0.3">
      <c r="AV643">
        <v>48260.041171854944</v>
      </c>
      <c r="AW643">
        <v>1.1792426346895597</v>
      </c>
      <c r="AX643">
        <v>84039.46963407255</v>
      </c>
      <c r="AY643">
        <v>1.283411996642108</v>
      </c>
      <c r="AZ643">
        <v>-35779.428462217606</v>
      </c>
      <c r="BA643">
        <v>-0.10416936195254833</v>
      </c>
      <c r="BE643" s="111">
        <f t="shared" si="158"/>
        <v>69664.22229710102</v>
      </c>
      <c r="BF643" s="111">
        <f t="shared" si="159"/>
        <v>44301.730030138249</v>
      </c>
      <c r="BG643" s="111">
        <f t="shared" si="160"/>
        <v>25362.49226696277</v>
      </c>
      <c r="BH643">
        <f t="shared" si="161"/>
        <v>1</v>
      </c>
      <c r="BI643">
        <f t="shared" si="162"/>
        <v>0</v>
      </c>
      <c r="BJ643">
        <f t="shared" si="163"/>
        <v>1</v>
      </c>
    </row>
    <row r="644" spans="48:62" x14ac:dyDescent="0.3">
      <c r="AV644">
        <v>49668.888519485772</v>
      </c>
      <c r="AW644">
        <v>1.0791710103593064</v>
      </c>
      <c r="AX644">
        <v>78394.380010975059</v>
      </c>
      <c r="AY644">
        <v>1.1838717326903332</v>
      </c>
      <c r="AZ644">
        <v>-28725.491491489287</v>
      </c>
      <c r="BA644">
        <v>-0.10470072233102679</v>
      </c>
      <c r="BE644" s="111">
        <f t="shared" si="158"/>
        <v>58248.212516444866</v>
      </c>
      <c r="BF644" s="111">
        <f t="shared" si="159"/>
        <v>39992.793258058256</v>
      </c>
      <c r="BG644" s="111">
        <f t="shared" si="160"/>
        <v>18255.41925838661</v>
      </c>
      <c r="BH644">
        <f t="shared" si="161"/>
        <v>1</v>
      </c>
      <c r="BI644">
        <f t="shared" si="162"/>
        <v>0</v>
      </c>
      <c r="BJ644">
        <f t="shared" si="163"/>
        <v>1</v>
      </c>
    </row>
    <row r="645" spans="48:62" x14ac:dyDescent="0.3">
      <c r="AV645">
        <v>49915.066720039438</v>
      </c>
      <c r="AW645">
        <v>1.2146893863815866</v>
      </c>
      <c r="AX645">
        <v>76539.594738673361</v>
      </c>
      <c r="AY645">
        <v>1.3237393229490284</v>
      </c>
      <c r="AZ645">
        <v>-26624.528018633922</v>
      </c>
      <c r="BA645">
        <v>-0.10904993656744177</v>
      </c>
      <c r="BE645" s="111">
        <f t="shared" si="158"/>
        <v>71553.871918119228</v>
      </c>
      <c r="BF645" s="111">
        <f t="shared" si="159"/>
        <v>55834.337556229468</v>
      </c>
      <c r="BG645" s="111">
        <f t="shared" si="160"/>
        <v>15719.534361889744</v>
      </c>
      <c r="BH645">
        <f t="shared" si="161"/>
        <v>1</v>
      </c>
      <c r="BI645">
        <f t="shared" si="162"/>
        <v>0</v>
      </c>
      <c r="BJ645">
        <f t="shared" si="163"/>
        <v>1</v>
      </c>
    </row>
    <row r="646" spans="48:62" x14ac:dyDescent="0.3">
      <c r="AV646">
        <v>47274.094857309326</v>
      </c>
      <c r="AW646">
        <v>1.0844865223127018</v>
      </c>
      <c r="AX646">
        <v>82225.689033678675</v>
      </c>
      <c r="AY646">
        <v>1.1861973738898732</v>
      </c>
      <c r="AZ646">
        <v>-34951.594176369348</v>
      </c>
      <c r="BA646">
        <v>-0.10171085157717141</v>
      </c>
      <c r="BE646" s="111">
        <f t="shared" si="158"/>
        <v>61174.557373960859</v>
      </c>
      <c r="BF646" s="111">
        <f t="shared" si="159"/>
        <v>36394.048355308652</v>
      </c>
      <c r="BG646" s="111">
        <f t="shared" si="160"/>
        <v>24780.509018652207</v>
      </c>
      <c r="BH646">
        <f t="shared" si="161"/>
        <v>1</v>
      </c>
      <c r="BI646">
        <f t="shared" si="162"/>
        <v>0</v>
      </c>
      <c r="BJ646">
        <f t="shared" si="163"/>
        <v>1</v>
      </c>
    </row>
    <row r="647" spans="48:62" x14ac:dyDescent="0.3">
      <c r="AV647">
        <v>56361.906092665333</v>
      </c>
      <c r="AW647">
        <v>1.0837327535859238</v>
      </c>
      <c r="AX647">
        <v>77418.965266067346</v>
      </c>
      <c r="AY647">
        <v>1.1806943135655883</v>
      </c>
      <c r="AZ647">
        <v>-21057.059173402013</v>
      </c>
      <c r="BA647">
        <v>-9.6961559979664491E-2</v>
      </c>
      <c r="BE647" s="111">
        <f t="shared" si="158"/>
        <v>52011.369265927045</v>
      </c>
      <c r="BF647" s="111">
        <f t="shared" si="159"/>
        <v>40650.466090491478</v>
      </c>
      <c r="BG647" s="111">
        <f t="shared" si="160"/>
        <v>11360.903175435564</v>
      </c>
      <c r="BH647">
        <f t="shared" si="161"/>
        <v>1</v>
      </c>
      <c r="BI647">
        <f t="shared" si="162"/>
        <v>0</v>
      </c>
      <c r="BJ647">
        <f t="shared" si="163"/>
        <v>1</v>
      </c>
    </row>
    <row r="648" spans="48:62" x14ac:dyDescent="0.3">
      <c r="AV648">
        <v>60275.762736978839</v>
      </c>
      <c r="AW648">
        <v>1.1217252741589234</v>
      </c>
      <c r="AX648">
        <v>81666.339388370747</v>
      </c>
      <c r="AY648">
        <v>1.2264057887402999</v>
      </c>
      <c r="AZ648">
        <v>-21390.576651391908</v>
      </c>
      <c r="BA648">
        <v>-0.1046805145813765</v>
      </c>
      <c r="BE648" s="111">
        <f t="shared" si="158"/>
        <v>51896.764678913503</v>
      </c>
      <c r="BF648" s="111">
        <f t="shared" si="159"/>
        <v>40974.239485659244</v>
      </c>
      <c r="BG648" s="111">
        <f t="shared" si="160"/>
        <v>10922.525193254258</v>
      </c>
      <c r="BH648">
        <f t="shared" si="161"/>
        <v>1</v>
      </c>
      <c r="BI648">
        <f t="shared" si="162"/>
        <v>0</v>
      </c>
      <c r="BJ648">
        <f t="shared" si="163"/>
        <v>1</v>
      </c>
    </row>
    <row r="649" spans="48:62" x14ac:dyDescent="0.3">
      <c r="AV649">
        <v>53039.291839481775</v>
      </c>
      <c r="AW649">
        <v>1.1770393593757729</v>
      </c>
      <c r="AX649">
        <v>84537.006709210444</v>
      </c>
      <c r="AY649">
        <v>1.2839539203672126</v>
      </c>
      <c r="AZ649">
        <v>-31497.714869728668</v>
      </c>
      <c r="BA649">
        <v>-0.1069145609914397</v>
      </c>
      <c r="BE649" s="111">
        <f t="shared" si="158"/>
        <v>64664.644098095516</v>
      </c>
      <c r="BF649" s="111">
        <f t="shared" si="159"/>
        <v>43858.385327510812</v>
      </c>
      <c r="BG649" s="111">
        <f t="shared" si="160"/>
        <v>20806.258770584696</v>
      </c>
      <c r="BH649">
        <f t="shared" si="161"/>
        <v>1</v>
      </c>
      <c r="BI649">
        <f t="shared" si="162"/>
        <v>0</v>
      </c>
      <c r="BJ649">
        <f t="shared" si="163"/>
        <v>1</v>
      </c>
    </row>
    <row r="650" spans="48:62" x14ac:dyDescent="0.3">
      <c r="AV650">
        <v>55613.208862644206</v>
      </c>
      <c r="AW650">
        <v>1.1266584962672461</v>
      </c>
      <c r="AX650">
        <v>77858.205640853339</v>
      </c>
      <c r="AY650">
        <v>1.233140756931681</v>
      </c>
      <c r="AZ650">
        <v>-22244.996778209133</v>
      </c>
      <c r="BA650">
        <v>-0.10648226066443489</v>
      </c>
      <c r="BE650" s="111">
        <f t="shared" si="158"/>
        <v>57052.640764080403</v>
      </c>
      <c r="BF650" s="111">
        <f t="shared" si="159"/>
        <v>45455.870052314756</v>
      </c>
      <c r="BG650" s="111">
        <f t="shared" si="160"/>
        <v>11596.770711765645</v>
      </c>
      <c r="BH650">
        <f t="shared" si="161"/>
        <v>1</v>
      </c>
      <c r="BI650">
        <f t="shared" si="162"/>
        <v>0</v>
      </c>
      <c r="BJ650">
        <f t="shared" si="163"/>
        <v>1</v>
      </c>
    </row>
    <row r="651" spans="48:62" x14ac:dyDescent="0.3">
      <c r="AV651">
        <v>48243.601624071605</v>
      </c>
      <c r="AW651">
        <v>1.143141832617862</v>
      </c>
      <c r="AX651">
        <v>81654.167554284781</v>
      </c>
      <c r="AY651">
        <v>1.2483194349341622</v>
      </c>
      <c r="AZ651">
        <v>-33410.565930213175</v>
      </c>
      <c r="BA651">
        <v>-0.10517760231630024</v>
      </c>
      <c r="BE651" s="111">
        <f t="shared" si="158"/>
        <v>66070.581637714582</v>
      </c>
      <c r="BF651" s="111">
        <f t="shared" si="159"/>
        <v>43177.775939131432</v>
      </c>
      <c r="BG651" s="111">
        <f t="shared" si="160"/>
        <v>22892.80569858315</v>
      </c>
      <c r="BH651">
        <f t="shared" si="161"/>
        <v>1</v>
      </c>
      <c r="BI651">
        <f t="shared" si="162"/>
        <v>0</v>
      </c>
      <c r="BJ651">
        <f t="shared" si="163"/>
        <v>1</v>
      </c>
    </row>
    <row r="652" spans="48:62" x14ac:dyDescent="0.3">
      <c r="AV652">
        <v>50261.160836660085</v>
      </c>
      <c r="AW652">
        <v>1.047137408428976</v>
      </c>
      <c r="AX652">
        <v>77257.74509513448</v>
      </c>
      <c r="AY652">
        <v>1.1468397626741571</v>
      </c>
      <c r="AZ652">
        <v>-26996.584258474395</v>
      </c>
      <c r="BA652">
        <v>-9.9702354245181146E-2</v>
      </c>
      <c r="BE652" s="111">
        <f t="shared" si="158"/>
        <v>54452.580006237506</v>
      </c>
      <c r="BF652" s="111">
        <f t="shared" si="159"/>
        <v>37426.23117228123</v>
      </c>
      <c r="BG652" s="111">
        <f t="shared" si="160"/>
        <v>17026.348833956283</v>
      </c>
      <c r="BH652">
        <f t="shared" si="161"/>
        <v>1</v>
      </c>
      <c r="BI652">
        <f t="shared" si="162"/>
        <v>0</v>
      </c>
      <c r="BJ652">
        <f t="shared" si="163"/>
        <v>1</v>
      </c>
    </row>
    <row r="653" spans="48:62" x14ac:dyDescent="0.3">
      <c r="AV653">
        <v>48304.412735045407</v>
      </c>
      <c r="AW653">
        <v>1.1197433656048141</v>
      </c>
      <c r="AX653">
        <v>77718.81803903183</v>
      </c>
      <c r="AY653">
        <v>1.2226202725166686</v>
      </c>
      <c r="AZ653">
        <v>-29414.405303986423</v>
      </c>
      <c r="BA653">
        <v>-0.10287690691185447</v>
      </c>
      <c r="BE653" s="111">
        <f t="shared" si="158"/>
        <v>63669.92382543601</v>
      </c>
      <c r="BF653" s="111">
        <f t="shared" si="159"/>
        <v>44543.209212635033</v>
      </c>
      <c r="BG653" s="111">
        <f t="shared" si="160"/>
        <v>19126.714612800977</v>
      </c>
      <c r="BH653">
        <f t="shared" si="161"/>
        <v>1</v>
      </c>
      <c r="BI653">
        <f t="shared" si="162"/>
        <v>0</v>
      </c>
      <c r="BJ653">
        <f t="shared" si="163"/>
        <v>1</v>
      </c>
    </row>
    <row r="654" spans="48:62" x14ac:dyDescent="0.3">
      <c r="AV654">
        <v>50166.773250509439</v>
      </c>
      <c r="AW654">
        <v>1.0648584260731078</v>
      </c>
      <c r="AX654">
        <v>86319.31126932404</v>
      </c>
      <c r="AY654">
        <v>1.1618013899585338</v>
      </c>
      <c r="AZ654">
        <v>-36152.538018814601</v>
      </c>
      <c r="BA654">
        <v>-9.6942963885426003E-2</v>
      </c>
      <c r="BE654" s="111">
        <f t="shared" si="158"/>
        <v>56319.069356801345</v>
      </c>
      <c r="BF654" s="111">
        <f t="shared" si="159"/>
        <v>29860.827726529344</v>
      </c>
      <c r="BG654" s="111">
        <f t="shared" si="160"/>
        <v>26458.241630272001</v>
      </c>
      <c r="BH654">
        <f t="shared" si="161"/>
        <v>1</v>
      </c>
      <c r="BI654">
        <f t="shared" si="162"/>
        <v>0</v>
      </c>
      <c r="BJ654">
        <f t="shared" si="163"/>
        <v>1</v>
      </c>
    </row>
    <row r="655" spans="48:62" x14ac:dyDescent="0.3">
      <c r="AV655">
        <v>51021.318821571876</v>
      </c>
      <c r="AW655">
        <v>1.1187161896361779</v>
      </c>
      <c r="AX655">
        <v>76773.157776018721</v>
      </c>
      <c r="AY655">
        <v>1.217571944630943</v>
      </c>
      <c r="AZ655">
        <v>-25751.838954446845</v>
      </c>
      <c r="BA655">
        <v>-9.8855754994765066E-2</v>
      </c>
      <c r="BE655" s="111">
        <f t="shared" si="158"/>
        <v>60850.300142045911</v>
      </c>
      <c r="BF655" s="111">
        <f t="shared" si="159"/>
        <v>44984.036687075582</v>
      </c>
      <c r="BG655" s="111">
        <f t="shared" si="160"/>
        <v>15866.263454970338</v>
      </c>
      <c r="BH655">
        <f t="shared" si="161"/>
        <v>1</v>
      </c>
      <c r="BI655">
        <f t="shared" si="162"/>
        <v>0</v>
      </c>
      <c r="BJ655">
        <f t="shared" si="163"/>
        <v>1</v>
      </c>
    </row>
    <row r="656" spans="48:62" x14ac:dyDescent="0.3">
      <c r="AV656">
        <v>48002.648153516537</v>
      </c>
      <c r="AW656">
        <v>1.1722597733906213</v>
      </c>
      <c r="AX656">
        <v>77427.895487518996</v>
      </c>
      <c r="AY656">
        <v>1.2799436613330883</v>
      </c>
      <c r="AZ656">
        <v>-29425.247334002459</v>
      </c>
      <c r="BA656">
        <v>-0.10768388794246708</v>
      </c>
      <c r="BE656" s="111">
        <f t="shared" si="158"/>
        <v>69223.32918554559</v>
      </c>
      <c r="BF656" s="111">
        <f t="shared" si="159"/>
        <v>50566.470645789843</v>
      </c>
      <c r="BG656" s="111">
        <f t="shared" si="160"/>
        <v>18656.858539755751</v>
      </c>
      <c r="BH656">
        <f t="shared" si="161"/>
        <v>1</v>
      </c>
      <c r="BI656">
        <f t="shared" si="162"/>
        <v>0</v>
      </c>
      <c r="BJ656">
        <f t="shared" si="163"/>
        <v>1</v>
      </c>
    </row>
    <row r="657" spans="48:62" x14ac:dyDescent="0.3">
      <c r="AV657">
        <v>48101.773740017823</v>
      </c>
      <c r="AW657">
        <v>1.1714977263870097</v>
      </c>
      <c r="AX657">
        <v>79853.387091058248</v>
      </c>
      <c r="AY657">
        <v>1.2799333963232475</v>
      </c>
      <c r="AZ657">
        <v>-31751.613351040425</v>
      </c>
      <c r="BA657">
        <v>-0.10843566993623788</v>
      </c>
      <c r="BE657" s="111">
        <f t="shared" si="158"/>
        <v>69047.998898683145</v>
      </c>
      <c r="BF657" s="111">
        <f t="shared" si="159"/>
        <v>48139.95254126651</v>
      </c>
      <c r="BG657" s="111">
        <f t="shared" si="160"/>
        <v>20908.046357416635</v>
      </c>
      <c r="BH657">
        <f t="shared" si="161"/>
        <v>1</v>
      </c>
      <c r="BI657">
        <f t="shared" si="162"/>
        <v>0</v>
      </c>
      <c r="BJ657">
        <f t="shared" si="163"/>
        <v>1</v>
      </c>
    </row>
    <row r="658" spans="48:62" x14ac:dyDescent="0.3">
      <c r="AV658">
        <v>50940.821923093368</v>
      </c>
      <c r="AW658">
        <v>1.1023985454998884</v>
      </c>
      <c r="AX658">
        <v>82388.05493062496</v>
      </c>
      <c r="AY658">
        <v>1.2065697211181152</v>
      </c>
      <c r="AZ658">
        <v>-31447.233007531591</v>
      </c>
      <c r="BA658">
        <v>-0.10417117561822686</v>
      </c>
      <c r="BE658" s="111">
        <f t="shared" si="158"/>
        <v>59299.032626895474</v>
      </c>
      <c r="BF658" s="111">
        <f t="shared" si="159"/>
        <v>38268.917181186567</v>
      </c>
      <c r="BG658" s="111">
        <f t="shared" si="160"/>
        <v>21030.115445708907</v>
      </c>
      <c r="BH658">
        <f t="shared" si="161"/>
        <v>1</v>
      </c>
      <c r="BI658">
        <f t="shared" si="162"/>
        <v>0</v>
      </c>
      <c r="BJ658">
        <f t="shared" si="163"/>
        <v>1</v>
      </c>
    </row>
    <row r="659" spans="48:62" x14ac:dyDescent="0.3">
      <c r="AV659">
        <v>47489.491468157394</v>
      </c>
      <c r="AW659">
        <v>1.1425931217067284</v>
      </c>
      <c r="AX659">
        <v>76503.480396973886</v>
      </c>
      <c r="AY659">
        <v>1.2502063976460256</v>
      </c>
      <c r="AZ659">
        <v>-29013.988928816492</v>
      </c>
      <c r="BA659">
        <v>-0.10761327593929715</v>
      </c>
      <c r="BE659" s="111">
        <f t="shared" si="158"/>
        <v>66769.820702515455</v>
      </c>
      <c r="BF659" s="111">
        <f t="shared" si="159"/>
        <v>48517.159367628672</v>
      </c>
      <c r="BG659" s="111">
        <f t="shared" si="160"/>
        <v>18252.661334886776</v>
      </c>
      <c r="BH659">
        <f t="shared" si="161"/>
        <v>1</v>
      </c>
      <c r="BI659">
        <f t="shared" si="162"/>
        <v>0</v>
      </c>
      <c r="BJ659">
        <f t="shared" si="163"/>
        <v>1</v>
      </c>
    </row>
    <row r="660" spans="48:62" x14ac:dyDescent="0.3">
      <c r="AV660">
        <v>58225.965472807482</v>
      </c>
      <c r="AW660">
        <v>1.1828970306848923</v>
      </c>
      <c r="AX660">
        <v>76907.465953787556</v>
      </c>
      <c r="AY660">
        <v>1.2919463744726001</v>
      </c>
      <c r="AZ660">
        <v>-18681.500480980074</v>
      </c>
      <c r="BA660">
        <v>-0.10904934378770781</v>
      </c>
      <c r="BE660" s="111">
        <f t="shared" si="158"/>
        <v>60063.737595681741</v>
      </c>
      <c r="BF660" s="111">
        <f t="shared" si="159"/>
        <v>52287.171493472459</v>
      </c>
      <c r="BG660" s="111">
        <f t="shared" si="160"/>
        <v>7776.5661022092936</v>
      </c>
      <c r="BH660">
        <f t="shared" si="161"/>
        <v>1</v>
      </c>
      <c r="BI660">
        <f t="shared" si="162"/>
        <v>0</v>
      </c>
      <c r="BJ660">
        <f t="shared" si="163"/>
        <v>1</v>
      </c>
    </row>
    <row r="661" spans="48:62" x14ac:dyDescent="0.3">
      <c r="AV661">
        <v>52142.294511246691</v>
      </c>
      <c r="AW661">
        <v>1.1005517772085174</v>
      </c>
      <c r="AX661">
        <v>84707.404532767105</v>
      </c>
      <c r="AY661">
        <v>1.1995151163235875</v>
      </c>
      <c r="AZ661">
        <v>-32565.110021520413</v>
      </c>
      <c r="BA661">
        <v>-9.8963339115070159E-2</v>
      </c>
      <c r="BE661" s="111">
        <f t="shared" si="158"/>
        <v>57912.883209605054</v>
      </c>
      <c r="BF661" s="111">
        <f t="shared" si="159"/>
        <v>35244.107099591653</v>
      </c>
      <c r="BG661" s="111">
        <f t="shared" si="160"/>
        <v>22668.776110013398</v>
      </c>
      <c r="BH661">
        <f t="shared" si="161"/>
        <v>1</v>
      </c>
      <c r="BI661">
        <f t="shared" si="162"/>
        <v>0</v>
      </c>
      <c r="BJ661">
        <f t="shared" si="163"/>
        <v>1</v>
      </c>
    </row>
    <row r="662" spans="48:62" x14ac:dyDescent="0.3">
      <c r="AV662">
        <v>53722.715455729311</v>
      </c>
      <c r="AW662">
        <v>1.1993633582643157</v>
      </c>
      <c r="AX662">
        <v>77161.607818314398</v>
      </c>
      <c r="AY662">
        <v>1.3090024480713649</v>
      </c>
      <c r="AZ662">
        <v>-23438.892362585088</v>
      </c>
      <c r="BA662">
        <v>-0.10963908980704917</v>
      </c>
      <c r="BE662" s="111">
        <f t="shared" si="158"/>
        <v>66213.620370702265</v>
      </c>
      <c r="BF662" s="111">
        <f t="shared" si="159"/>
        <v>53738.636988822094</v>
      </c>
      <c r="BG662" s="111">
        <f t="shared" si="160"/>
        <v>12474.983381880171</v>
      </c>
      <c r="BH662">
        <f t="shared" si="161"/>
        <v>1</v>
      </c>
      <c r="BI662">
        <f t="shared" si="162"/>
        <v>0</v>
      </c>
      <c r="BJ662">
        <f t="shared" si="163"/>
        <v>1</v>
      </c>
    </row>
    <row r="663" spans="48:62" x14ac:dyDescent="0.3">
      <c r="AV663">
        <v>47646.424402894052</v>
      </c>
      <c r="AW663">
        <v>1.228808254382161</v>
      </c>
      <c r="AX663">
        <v>81085.206489309407</v>
      </c>
      <c r="AY663">
        <v>1.3395857097026322</v>
      </c>
      <c r="AZ663">
        <v>-33438.782086415355</v>
      </c>
      <c r="BA663">
        <v>-0.11077745532047123</v>
      </c>
      <c r="BE663" s="111">
        <f t="shared" si="158"/>
        <v>75234.401035322051</v>
      </c>
      <c r="BF663" s="111">
        <f t="shared" si="159"/>
        <v>52873.364480953809</v>
      </c>
      <c r="BG663" s="111">
        <f t="shared" si="160"/>
        <v>22361.036554368231</v>
      </c>
      <c r="BH663">
        <f t="shared" si="161"/>
        <v>1</v>
      </c>
      <c r="BI663">
        <f t="shared" si="162"/>
        <v>0</v>
      </c>
      <c r="BJ663">
        <f t="shared" si="163"/>
        <v>1</v>
      </c>
    </row>
    <row r="664" spans="48:62" x14ac:dyDescent="0.3">
      <c r="AV664">
        <v>52940.808829254674</v>
      </c>
      <c r="AW664">
        <v>1.2033090896446328</v>
      </c>
      <c r="AX664">
        <v>80663.966411156522</v>
      </c>
      <c r="AY664">
        <v>1.3087903643263616</v>
      </c>
      <c r="AZ664">
        <v>-27723.157581901847</v>
      </c>
      <c r="BA664">
        <v>-0.10548127468172885</v>
      </c>
      <c r="BE664" s="111">
        <f t="shared" si="158"/>
        <v>67390.100135208602</v>
      </c>
      <c r="BF664" s="111">
        <f t="shared" si="159"/>
        <v>50215.070021479638</v>
      </c>
      <c r="BG664" s="111">
        <f t="shared" si="160"/>
        <v>17175.030113728964</v>
      </c>
      <c r="BH664">
        <f t="shared" si="161"/>
        <v>1</v>
      </c>
      <c r="BI664">
        <f t="shared" si="162"/>
        <v>0</v>
      </c>
      <c r="BJ664">
        <f t="shared" si="163"/>
        <v>1</v>
      </c>
    </row>
    <row r="665" spans="48:62" x14ac:dyDescent="0.3">
      <c r="AV665">
        <v>47457.810125686876</v>
      </c>
      <c r="AW665">
        <v>1.1139917836697835</v>
      </c>
      <c r="AX665">
        <v>77677.836974529448</v>
      </c>
      <c r="AY665">
        <v>1.2165374787410621</v>
      </c>
      <c r="AZ665">
        <v>-30220.026848842572</v>
      </c>
      <c r="BA665">
        <v>-0.10254569507127864</v>
      </c>
      <c r="BE665" s="111">
        <f t="shared" si="158"/>
        <v>63941.368241291471</v>
      </c>
      <c r="BF665" s="111">
        <f t="shared" si="159"/>
        <v>43975.91089957676</v>
      </c>
      <c r="BG665" s="111">
        <f t="shared" si="160"/>
        <v>19965.457341714708</v>
      </c>
      <c r="BH665">
        <f t="shared" si="161"/>
        <v>1</v>
      </c>
      <c r="BI665">
        <f t="shared" si="162"/>
        <v>0</v>
      </c>
      <c r="BJ665">
        <f t="shared" si="163"/>
        <v>1</v>
      </c>
    </row>
    <row r="666" spans="48:62" x14ac:dyDescent="0.3">
      <c r="AV666">
        <v>49894.322233210551</v>
      </c>
      <c r="AW666">
        <v>1.0648360294639982</v>
      </c>
      <c r="AX666">
        <v>81932.331693215965</v>
      </c>
      <c r="AY666">
        <v>1.1655885019513179</v>
      </c>
      <c r="AZ666">
        <v>-32038.009460005414</v>
      </c>
      <c r="BA666">
        <v>-0.10075247248731967</v>
      </c>
      <c r="BE666" s="111">
        <f t="shared" si="158"/>
        <v>56589.280713189277</v>
      </c>
      <c r="BF666" s="111">
        <f t="shared" si="159"/>
        <v>34626.518501915823</v>
      </c>
      <c r="BG666" s="111">
        <f t="shared" si="160"/>
        <v>21962.762211273446</v>
      </c>
      <c r="BH666">
        <f t="shared" si="161"/>
        <v>1</v>
      </c>
      <c r="BI666">
        <f t="shared" si="162"/>
        <v>0</v>
      </c>
      <c r="BJ666">
        <f t="shared" si="163"/>
        <v>1</v>
      </c>
    </row>
    <row r="667" spans="48:62" x14ac:dyDescent="0.3">
      <c r="AV667">
        <v>47481.798392661818</v>
      </c>
      <c r="AW667">
        <v>1.110072900054961</v>
      </c>
      <c r="AX667">
        <v>77311.376037784401</v>
      </c>
      <c r="AY667">
        <v>1.2144798821524492</v>
      </c>
      <c r="AZ667">
        <v>-29829.577645122583</v>
      </c>
      <c r="BA667">
        <v>-0.10440698209748822</v>
      </c>
      <c r="BE667" s="111">
        <f t="shared" si="158"/>
        <v>63525.491612834274</v>
      </c>
      <c r="BF667" s="111">
        <f t="shared" si="159"/>
        <v>44136.612177460513</v>
      </c>
      <c r="BG667" s="111">
        <f t="shared" si="160"/>
        <v>19388.879435373761</v>
      </c>
      <c r="BH667">
        <f t="shared" si="161"/>
        <v>1</v>
      </c>
      <c r="BI667">
        <f t="shared" si="162"/>
        <v>0</v>
      </c>
      <c r="BJ667">
        <f t="shared" si="163"/>
        <v>1</v>
      </c>
    </row>
    <row r="668" spans="48:62" x14ac:dyDescent="0.3">
      <c r="AV668">
        <v>51504.279961012391</v>
      </c>
      <c r="AW668">
        <v>1.1741949492902142</v>
      </c>
      <c r="AX668">
        <v>80324.462379398276</v>
      </c>
      <c r="AY668">
        <v>1.2778729625493386</v>
      </c>
      <c r="AZ668">
        <v>-28820.182418385884</v>
      </c>
      <c r="BA668">
        <v>-0.1036780132591244</v>
      </c>
      <c r="BE668" s="111">
        <f t="shared" si="158"/>
        <v>65915.214968009022</v>
      </c>
      <c r="BF668" s="111">
        <f t="shared" si="159"/>
        <v>47462.83387553558</v>
      </c>
      <c r="BG668" s="111">
        <f t="shared" si="160"/>
        <v>18452.381092473443</v>
      </c>
      <c r="BH668">
        <f t="shared" si="161"/>
        <v>1</v>
      </c>
      <c r="BI668">
        <f t="shared" si="162"/>
        <v>0</v>
      </c>
      <c r="BJ668">
        <f t="shared" si="163"/>
        <v>1</v>
      </c>
    </row>
    <row r="669" spans="48:62" x14ac:dyDescent="0.3">
      <c r="AV669">
        <v>50369.154770448258</v>
      </c>
      <c r="AW669">
        <v>1.079154868296512</v>
      </c>
      <c r="AX669">
        <v>79160.57375815502</v>
      </c>
      <c r="AY669">
        <v>1.1706239702599257</v>
      </c>
      <c r="AZ669">
        <v>-28791.418987706762</v>
      </c>
      <c r="BA669">
        <v>-9.1469101963413735E-2</v>
      </c>
      <c r="BE669" s="111">
        <f t="shared" si="158"/>
        <v>57546.332059202941</v>
      </c>
      <c r="BF669" s="111">
        <f t="shared" si="159"/>
        <v>37901.82326783755</v>
      </c>
      <c r="BG669" s="111">
        <f t="shared" si="160"/>
        <v>19644.508791365388</v>
      </c>
      <c r="BH669">
        <f t="shared" si="161"/>
        <v>1</v>
      </c>
      <c r="BI669">
        <f t="shared" si="162"/>
        <v>0</v>
      </c>
      <c r="BJ669">
        <f t="shared" si="163"/>
        <v>1</v>
      </c>
    </row>
    <row r="670" spans="48:62" x14ac:dyDescent="0.3">
      <c r="AV670">
        <v>52587.174678041847</v>
      </c>
      <c r="AW670">
        <v>1.0678794114326018</v>
      </c>
      <c r="AX670">
        <v>81711.101166783861</v>
      </c>
      <c r="AY670">
        <v>1.1701465874369845</v>
      </c>
      <c r="AZ670">
        <v>-29123.926488742014</v>
      </c>
      <c r="BA670">
        <v>-0.10226717600438273</v>
      </c>
      <c r="BE670" s="111">
        <f t="shared" si="158"/>
        <v>54200.76646521833</v>
      </c>
      <c r="BF670" s="111">
        <f t="shared" si="159"/>
        <v>35303.557576914594</v>
      </c>
      <c r="BG670" s="111">
        <f t="shared" si="160"/>
        <v>18897.208888303743</v>
      </c>
      <c r="BH670">
        <f t="shared" si="161"/>
        <v>1</v>
      </c>
      <c r="BI670">
        <f t="shared" si="162"/>
        <v>0</v>
      </c>
      <c r="BJ670">
        <f t="shared" si="163"/>
        <v>1</v>
      </c>
    </row>
    <row r="671" spans="48:62" x14ac:dyDescent="0.3">
      <c r="AV671">
        <v>47435.12819609711</v>
      </c>
      <c r="AW671">
        <v>1.0579430596785238</v>
      </c>
      <c r="AX671">
        <v>79562.598491405064</v>
      </c>
      <c r="AY671">
        <v>1.1594480673089964</v>
      </c>
      <c r="AZ671">
        <v>-32127.470295307954</v>
      </c>
      <c r="BA671">
        <v>-0.10150500763047265</v>
      </c>
      <c r="BE671" s="111">
        <f t="shared" si="158"/>
        <v>58359.177771755261</v>
      </c>
      <c r="BF671" s="111">
        <f t="shared" si="159"/>
        <v>36382.208239494576</v>
      </c>
      <c r="BG671" s="111">
        <f t="shared" si="160"/>
        <v>21976.969532260689</v>
      </c>
      <c r="BH671">
        <f t="shared" si="161"/>
        <v>1</v>
      </c>
      <c r="BI671">
        <f t="shared" si="162"/>
        <v>0</v>
      </c>
      <c r="BJ671">
        <f t="shared" si="163"/>
        <v>1</v>
      </c>
    </row>
    <row r="672" spans="48:62" x14ac:dyDescent="0.3">
      <c r="AV672">
        <v>63478.532470070022</v>
      </c>
      <c r="AW672">
        <v>1.0759068980559783</v>
      </c>
      <c r="AX672">
        <v>81929.052092681566</v>
      </c>
      <c r="AY672">
        <v>1.1775021617979931</v>
      </c>
      <c r="AZ672">
        <v>-18450.519622611544</v>
      </c>
      <c r="BA672">
        <v>-0.10159526374201477</v>
      </c>
      <c r="BE672" s="111">
        <f t="shared" si="158"/>
        <v>44112.157335527801</v>
      </c>
      <c r="BF672" s="111">
        <f t="shared" si="159"/>
        <v>35821.164087117737</v>
      </c>
      <c r="BG672" s="111">
        <f t="shared" si="160"/>
        <v>8290.9932484100664</v>
      </c>
      <c r="BH672">
        <f t="shared" si="161"/>
        <v>1</v>
      </c>
      <c r="BI672">
        <f t="shared" si="162"/>
        <v>0</v>
      </c>
      <c r="BJ672">
        <f t="shared" si="163"/>
        <v>1</v>
      </c>
    </row>
    <row r="673" spans="48:62" x14ac:dyDescent="0.3">
      <c r="AV673">
        <v>48269.247978410822</v>
      </c>
      <c r="AW673">
        <v>1.1293098365755487</v>
      </c>
      <c r="AX673">
        <v>77459.25504338232</v>
      </c>
      <c r="AY673">
        <v>1.2347230099245214</v>
      </c>
      <c r="AZ673">
        <v>-29190.007064971498</v>
      </c>
      <c r="BA673">
        <v>-0.10541317334897271</v>
      </c>
      <c r="BE673" s="111">
        <f t="shared" si="158"/>
        <v>64661.735679144047</v>
      </c>
      <c r="BF673" s="111">
        <f t="shared" si="159"/>
        <v>46013.045949069827</v>
      </c>
      <c r="BG673" s="111">
        <f t="shared" si="160"/>
        <v>18648.689730074228</v>
      </c>
      <c r="BH673">
        <f t="shared" si="161"/>
        <v>1</v>
      </c>
      <c r="BI673">
        <f t="shared" si="162"/>
        <v>0</v>
      </c>
      <c r="BJ673">
        <f t="shared" si="163"/>
        <v>1</v>
      </c>
    </row>
    <row r="674" spans="48:62" x14ac:dyDescent="0.3">
      <c r="AV674">
        <v>47794.383110027164</v>
      </c>
      <c r="AW674">
        <v>1.1188257431332698</v>
      </c>
      <c r="AX674">
        <v>80845.476375407496</v>
      </c>
      <c r="AY674">
        <v>1.2261834592196106</v>
      </c>
      <c r="AZ674">
        <v>-33051.093265380332</v>
      </c>
      <c r="BA674">
        <v>-0.10735771608634082</v>
      </c>
      <c r="BE674" s="111">
        <f t="shared" si="158"/>
        <v>64088.191203299808</v>
      </c>
      <c r="BF674" s="111">
        <f t="shared" si="159"/>
        <v>41772.869546553557</v>
      </c>
      <c r="BG674" s="111">
        <f t="shared" si="160"/>
        <v>22315.321656746251</v>
      </c>
      <c r="BH674">
        <f t="shared" si="161"/>
        <v>1</v>
      </c>
      <c r="BI674">
        <f t="shared" si="162"/>
        <v>0</v>
      </c>
      <c r="BJ674">
        <f t="shared" si="163"/>
        <v>1</v>
      </c>
    </row>
    <row r="675" spans="48:62" x14ac:dyDescent="0.3">
      <c r="AV675">
        <v>51481.528463883827</v>
      </c>
      <c r="AW675">
        <v>1.1471797204889733</v>
      </c>
      <c r="AX675">
        <v>76578.032524532013</v>
      </c>
      <c r="AY675">
        <v>1.252593434205838</v>
      </c>
      <c r="AZ675">
        <v>-25096.504060648185</v>
      </c>
      <c r="BA675">
        <v>-0.1054137137168647</v>
      </c>
      <c r="BE675" s="111">
        <f t="shared" si="158"/>
        <v>63236.443585013498</v>
      </c>
      <c r="BF675" s="111">
        <f t="shared" si="159"/>
        <v>48681.310896051786</v>
      </c>
      <c r="BG675" s="111">
        <f t="shared" si="160"/>
        <v>14555.132688961716</v>
      </c>
      <c r="BH675">
        <f t="shared" si="161"/>
        <v>1</v>
      </c>
      <c r="BI675">
        <f t="shared" si="162"/>
        <v>0</v>
      </c>
      <c r="BJ675">
        <f t="shared" si="163"/>
        <v>1</v>
      </c>
    </row>
    <row r="676" spans="48:62" x14ac:dyDescent="0.3">
      <c r="AV676">
        <v>55717.06165439586</v>
      </c>
      <c r="AW676">
        <v>1.0904993799403813</v>
      </c>
      <c r="AX676">
        <v>79791.606846769893</v>
      </c>
      <c r="AY676">
        <v>1.1939926921986241</v>
      </c>
      <c r="AZ676">
        <v>-24074.545192374033</v>
      </c>
      <c r="BA676">
        <v>-0.10349331225824288</v>
      </c>
      <c r="BE676" s="111">
        <f t="shared" si="158"/>
        <v>53332.876339642273</v>
      </c>
      <c r="BF676" s="111">
        <f t="shared" si="159"/>
        <v>39607.66237309252</v>
      </c>
      <c r="BG676" s="111">
        <f t="shared" si="160"/>
        <v>13725.213966549745</v>
      </c>
      <c r="BH676">
        <f t="shared" si="161"/>
        <v>1</v>
      </c>
      <c r="BI676">
        <f t="shared" si="162"/>
        <v>0</v>
      </c>
      <c r="BJ676">
        <f t="shared" si="163"/>
        <v>1</v>
      </c>
    </row>
    <row r="677" spans="48:62" x14ac:dyDescent="0.3">
      <c r="AV677">
        <v>48501.512205185063</v>
      </c>
      <c r="AW677">
        <v>1.1107935437260132</v>
      </c>
      <c r="AX677">
        <v>76773.061780604781</v>
      </c>
      <c r="AY677">
        <v>1.2124522348417437</v>
      </c>
      <c r="AZ677">
        <v>-28271.549575419718</v>
      </c>
      <c r="BA677">
        <v>-0.10165869111573045</v>
      </c>
      <c r="BE677" s="111">
        <f t="shared" si="158"/>
        <v>62577.842167416267</v>
      </c>
      <c r="BF677" s="111">
        <f t="shared" si="159"/>
        <v>44472.161703569582</v>
      </c>
      <c r="BG677" s="111">
        <f t="shared" si="160"/>
        <v>18105.680463846671</v>
      </c>
      <c r="BH677">
        <f t="shared" si="161"/>
        <v>1</v>
      </c>
      <c r="BI677">
        <f t="shared" si="162"/>
        <v>0</v>
      </c>
      <c r="BJ677">
        <f t="shared" si="163"/>
        <v>1</v>
      </c>
    </row>
    <row r="678" spans="48:62" x14ac:dyDescent="0.3">
      <c r="AV678">
        <v>48213.69754646693</v>
      </c>
      <c r="AW678">
        <v>1.1209054875675422</v>
      </c>
      <c r="AX678">
        <v>76693.71396278427</v>
      </c>
      <c r="AY678">
        <v>1.2266253198582053</v>
      </c>
      <c r="AZ678">
        <v>-28480.016416317339</v>
      </c>
      <c r="BA678">
        <v>-0.10571983229066317</v>
      </c>
      <c r="BE678" s="111">
        <f t="shared" si="158"/>
        <v>63876.851210287285</v>
      </c>
      <c r="BF678" s="111">
        <f t="shared" si="159"/>
        <v>45968.818023036263</v>
      </c>
      <c r="BG678" s="111">
        <f t="shared" si="160"/>
        <v>17908.033187251021</v>
      </c>
      <c r="BH678">
        <f t="shared" si="161"/>
        <v>1</v>
      </c>
      <c r="BI678">
        <f t="shared" si="162"/>
        <v>0</v>
      </c>
      <c r="BJ678">
        <f t="shared" si="163"/>
        <v>1</v>
      </c>
    </row>
    <row r="679" spans="48:62" x14ac:dyDescent="0.3">
      <c r="AV679">
        <v>52180.880941210955</v>
      </c>
      <c r="AW679">
        <v>1.1965433768278297</v>
      </c>
      <c r="AX679">
        <v>77403.321005030666</v>
      </c>
      <c r="AY679">
        <v>1.3051432657461026</v>
      </c>
      <c r="AZ679">
        <v>-25222.440063819711</v>
      </c>
      <c r="BA679">
        <v>-0.10859988891827288</v>
      </c>
      <c r="BE679" s="111">
        <f t="shared" si="158"/>
        <v>67473.456741572023</v>
      </c>
      <c r="BF679" s="111">
        <f t="shared" si="159"/>
        <v>53111.005569579589</v>
      </c>
      <c r="BG679" s="111">
        <f t="shared" si="160"/>
        <v>14362.451171992423</v>
      </c>
      <c r="BH679">
        <f t="shared" si="161"/>
        <v>1</v>
      </c>
      <c r="BI679">
        <f t="shared" si="162"/>
        <v>0</v>
      </c>
      <c r="BJ679">
        <f t="shared" si="163"/>
        <v>1</v>
      </c>
    </row>
    <row r="680" spans="48:62" x14ac:dyDescent="0.3">
      <c r="AV680">
        <v>76758.914871909292</v>
      </c>
      <c r="AW680">
        <v>1.1209550108989927</v>
      </c>
      <c r="AX680">
        <v>92848.408402337227</v>
      </c>
      <c r="AY680">
        <v>1.2226314220495296</v>
      </c>
      <c r="AZ680">
        <v>-16089.493530427935</v>
      </c>
      <c r="BA680">
        <v>-0.10167641115053683</v>
      </c>
      <c r="BE680" s="111">
        <f t="shared" si="158"/>
        <v>35336.586217989985</v>
      </c>
      <c r="BF680" s="111">
        <f t="shared" si="159"/>
        <v>29414.733802615723</v>
      </c>
      <c r="BG680" s="111">
        <f t="shared" si="160"/>
        <v>5921.8524153742528</v>
      </c>
      <c r="BH680">
        <f t="shared" si="161"/>
        <v>1</v>
      </c>
      <c r="BI680">
        <f t="shared" si="162"/>
        <v>0</v>
      </c>
      <c r="BJ680">
        <f t="shared" si="163"/>
        <v>1</v>
      </c>
    </row>
    <row r="681" spans="48:62" x14ac:dyDescent="0.3">
      <c r="AV681">
        <v>132865.60842023056</v>
      </c>
      <c r="AW681">
        <v>1.153132973666839</v>
      </c>
      <c r="AX681">
        <v>78591.854731084386</v>
      </c>
      <c r="AY681">
        <v>1.2585128863860051</v>
      </c>
      <c r="AZ681">
        <v>54273.753689146179</v>
      </c>
      <c r="BA681">
        <v>-0.10537991271916614</v>
      </c>
      <c r="BE681" s="111">
        <f t="shared" si="158"/>
        <v>-17552.311053546669</v>
      </c>
      <c r="BF681" s="111">
        <f t="shared" si="159"/>
        <v>47259.433907516126</v>
      </c>
      <c r="BG681" s="111">
        <f t="shared" si="160"/>
        <v>-64811.744961062795</v>
      </c>
      <c r="BH681">
        <f t="shared" si="161"/>
        <v>0</v>
      </c>
      <c r="BI681">
        <f t="shared" si="162"/>
        <v>1</v>
      </c>
      <c r="BJ681">
        <f t="shared" si="163"/>
        <v>0</v>
      </c>
    </row>
    <row r="682" spans="48:62" x14ac:dyDescent="0.3">
      <c r="AV682">
        <v>54464.98904781953</v>
      </c>
      <c r="AW682">
        <v>1.1693275199903157</v>
      </c>
      <c r="AX682">
        <v>79926.508520804753</v>
      </c>
      <c r="AY682">
        <v>1.2748154242509644</v>
      </c>
      <c r="AZ682">
        <v>-25461.519472985223</v>
      </c>
      <c r="BA682">
        <v>-0.10548790426064869</v>
      </c>
      <c r="BE682" s="111">
        <f t="shared" si="158"/>
        <v>62467.762951212033</v>
      </c>
      <c r="BF682" s="111">
        <f t="shared" si="159"/>
        <v>47555.033904291689</v>
      </c>
      <c r="BG682" s="111">
        <f t="shared" si="160"/>
        <v>14912.729046920354</v>
      </c>
      <c r="BH682">
        <f t="shared" si="161"/>
        <v>1</v>
      </c>
      <c r="BI682">
        <f t="shared" si="162"/>
        <v>0</v>
      </c>
      <c r="BJ682">
        <f t="shared" si="163"/>
        <v>1</v>
      </c>
    </row>
    <row r="683" spans="48:62" x14ac:dyDescent="0.3">
      <c r="AV683">
        <v>50400.26977533412</v>
      </c>
      <c r="AW683">
        <v>1.1112032382150563</v>
      </c>
      <c r="AX683">
        <v>80053.219093964668</v>
      </c>
      <c r="AY683">
        <v>1.2143930055316798</v>
      </c>
      <c r="AZ683">
        <v>-29652.949318630548</v>
      </c>
      <c r="BA683">
        <v>-0.10318976731662355</v>
      </c>
      <c r="BE683" s="111">
        <f t="shared" si="158"/>
        <v>60720.054046171514</v>
      </c>
      <c r="BF683" s="111">
        <f t="shared" si="159"/>
        <v>41386.081459203313</v>
      </c>
      <c r="BG683" s="111">
        <f t="shared" si="160"/>
        <v>19333.972586968193</v>
      </c>
      <c r="BH683">
        <f t="shared" si="161"/>
        <v>1</v>
      </c>
      <c r="BI683">
        <f t="shared" si="162"/>
        <v>0</v>
      </c>
      <c r="BJ683">
        <f t="shared" si="163"/>
        <v>1</v>
      </c>
    </row>
    <row r="684" spans="48:62" x14ac:dyDescent="0.3">
      <c r="AV684">
        <v>52638.390217140295</v>
      </c>
      <c r="AW684">
        <v>1.0315272761174676</v>
      </c>
      <c r="AX684">
        <v>79826.066984294739</v>
      </c>
      <c r="AY684">
        <v>1.1333029188028738</v>
      </c>
      <c r="AZ684">
        <v>-27187.676767154444</v>
      </c>
      <c r="BA684">
        <v>-0.10177564268540618</v>
      </c>
      <c r="BE684" s="111">
        <f t="shared" si="158"/>
        <v>50514.337394606475</v>
      </c>
      <c r="BF684" s="111">
        <f t="shared" si="159"/>
        <v>33504.224895992636</v>
      </c>
      <c r="BG684" s="111">
        <f t="shared" si="160"/>
        <v>17010.112498613824</v>
      </c>
      <c r="BH684">
        <f t="shared" si="161"/>
        <v>1</v>
      </c>
      <c r="BI684">
        <f t="shared" si="162"/>
        <v>0</v>
      </c>
      <c r="BJ684">
        <f t="shared" si="163"/>
        <v>1</v>
      </c>
    </row>
    <row r="685" spans="48:62" x14ac:dyDescent="0.3">
      <c r="AV685">
        <v>53193.35556488228</v>
      </c>
      <c r="AW685">
        <v>1.138666458181206</v>
      </c>
      <c r="AX685">
        <v>78828.373249729906</v>
      </c>
      <c r="AY685">
        <v>1.244780919787003</v>
      </c>
      <c r="AZ685">
        <v>-25635.017684847626</v>
      </c>
      <c r="BA685">
        <v>-0.10611446160579696</v>
      </c>
      <c r="BE685" s="111">
        <f t="shared" si="158"/>
        <v>60673.29025323833</v>
      </c>
      <c r="BF685" s="111">
        <f t="shared" si="159"/>
        <v>45649.718728970402</v>
      </c>
      <c r="BG685" s="111">
        <f t="shared" si="160"/>
        <v>15023.571524267929</v>
      </c>
      <c r="BH685">
        <f t="shared" si="161"/>
        <v>1</v>
      </c>
      <c r="BI685">
        <f t="shared" si="162"/>
        <v>0</v>
      </c>
      <c r="BJ685">
        <f t="shared" si="163"/>
        <v>1</v>
      </c>
    </row>
    <row r="686" spans="48:62" x14ac:dyDescent="0.3">
      <c r="AV686">
        <v>53032.056486793772</v>
      </c>
      <c r="AW686">
        <v>1.1416159603363631</v>
      </c>
      <c r="AX686">
        <v>114768.14057436943</v>
      </c>
      <c r="AY686">
        <v>1.245877255701541</v>
      </c>
      <c r="AZ686">
        <v>-61736.084087575662</v>
      </c>
      <c r="BA686">
        <v>-0.10426129536517781</v>
      </c>
      <c r="BE686" s="111">
        <f t="shared" si="158"/>
        <v>61129.539546842549</v>
      </c>
      <c r="BF686" s="111">
        <f t="shared" si="159"/>
        <v>9819.5849957846658</v>
      </c>
      <c r="BG686" s="111">
        <f t="shared" si="160"/>
        <v>51309.954551057883</v>
      </c>
      <c r="BH686">
        <f t="shared" si="161"/>
        <v>1</v>
      </c>
      <c r="BI686">
        <f t="shared" si="162"/>
        <v>0</v>
      </c>
      <c r="BJ686">
        <f t="shared" si="163"/>
        <v>1</v>
      </c>
    </row>
    <row r="687" spans="48:62" x14ac:dyDescent="0.3">
      <c r="AV687">
        <v>50361.010232890898</v>
      </c>
      <c r="AW687">
        <v>1.1688615997657732</v>
      </c>
      <c r="AX687">
        <v>81969.64082008542</v>
      </c>
      <c r="AY687">
        <v>1.2758467037569874</v>
      </c>
      <c r="AZ687">
        <v>-31608.630587194522</v>
      </c>
      <c r="BA687">
        <v>-0.10698510399121419</v>
      </c>
      <c r="BE687" s="111">
        <f t="shared" si="158"/>
        <v>66525.149743686416</v>
      </c>
      <c r="BF687" s="111">
        <f t="shared" si="159"/>
        <v>45615.029555613321</v>
      </c>
      <c r="BG687" s="111">
        <f t="shared" si="160"/>
        <v>20910.120188073102</v>
      </c>
      <c r="BH687">
        <f t="shared" si="161"/>
        <v>1</v>
      </c>
      <c r="BI687">
        <f t="shared" si="162"/>
        <v>0</v>
      </c>
      <c r="BJ687">
        <f t="shared" si="163"/>
        <v>1</v>
      </c>
    </row>
    <row r="688" spans="48:62" x14ac:dyDescent="0.3">
      <c r="AV688">
        <v>48563.511335400894</v>
      </c>
      <c r="AW688">
        <v>1.1079760080771155</v>
      </c>
      <c r="AX688">
        <v>151938.26567076985</v>
      </c>
      <c r="AY688">
        <v>1.2106686178706947</v>
      </c>
      <c r="AZ688">
        <v>-103374.75433536895</v>
      </c>
      <c r="BA688">
        <v>-0.10269260979357919</v>
      </c>
      <c r="BE688" s="111">
        <f t="shared" si="158"/>
        <v>62234.089472310661</v>
      </c>
      <c r="BF688" s="111">
        <f t="shared" si="159"/>
        <v>-30871.403883700375</v>
      </c>
      <c r="BG688" s="111">
        <f t="shared" si="160"/>
        <v>93105.493356011037</v>
      </c>
      <c r="BH688">
        <f t="shared" si="161"/>
        <v>1</v>
      </c>
      <c r="BI688">
        <f t="shared" si="162"/>
        <v>0</v>
      </c>
      <c r="BJ688">
        <f t="shared" si="163"/>
        <v>1</v>
      </c>
    </row>
    <row r="689" spans="48:62" x14ac:dyDescent="0.3">
      <c r="AV689">
        <v>51722.419726448657</v>
      </c>
      <c r="AW689">
        <v>1.173301099497243</v>
      </c>
      <c r="AX689">
        <v>84237.110266589036</v>
      </c>
      <c r="AY689">
        <v>1.2785210350513387</v>
      </c>
      <c r="AZ689">
        <v>-32514.690540140378</v>
      </c>
      <c r="BA689">
        <v>-0.1052199355540957</v>
      </c>
      <c r="BE689" s="111">
        <f t="shared" si="158"/>
        <v>65607.69022327564</v>
      </c>
      <c r="BF689" s="111">
        <f t="shared" si="159"/>
        <v>43614.993238544834</v>
      </c>
      <c r="BG689" s="111">
        <f t="shared" si="160"/>
        <v>21992.696984730806</v>
      </c>
      <c r="BH689">
        <f t="shared" si="161"/>
        <v>1</v>
      </c>
      <c r="BI689">
        <f t="shared" si="162"/>
        <v>0</v>
      </c>
      <c r="BJ689">
        <f t="shared" si="163"/>
        <v>1</v>
      </c>
    </row>
    <row r="690" spans="48:62" x14ac:dyDescent="0.3">
      <c r="AV690">
        <v>52452.53973724047</v>
      </c>
      <c r="AW690">
        <v>1.1476785384618911</v>
      </c>
      <c r="AX690">
        <v>77619.231265472728</v>
      </c>
      <c r="AY690">
        <v>1.2537188818839193</v>
      </c>
      <c r="AZ690">
        <v>-25166.691528232259</v>
      </c>
      <c r="BA690">
        <v>-0.10604034342202828</v>
      </c>
      <c r="BE690" s="111">
        <f t="shared" si="158"/>
        <v>62315.314108948631</v>
      </c>
      <c r="BF690" s="111">
        <f t="shared" si="159"/>
        <v>47752.65692291921</v>
      </c>
      <c r="BG690" s="111">
        <f t="shared" si="160"/>
        <v>14562.65718602943</v>
      </c>
      <c r="BH690">
        <f t="shared" si="161"/>
        <v>1</v>
      </c>
      <c r="BI690">
        <f t="shared" si="162"/>
        <v>0</v>
      </c>
      <c r="BJ690">
        <f t="shared" si="163"/>
        <v>1</v>
      </c>
    </row>
    <row r="691" spans="48:62" x14ac:dyDescent="0.3">
      <c r="AV691">
        <v>59616.121698635798</v>
      </c>
      <c r="AW691">
        <v>1.0499443451399197</v>
      </c>
      <c r="AX691">
        <v>91782.722258516878</v>
      </c>
      <c r="AY691">
        <v>1.1467134544786284</v>
      </c>
      <c r="AZ691">
        <v>-32166.600559881081</v>
      </c>
      <c r="BA691">
        <v>-9.6769109338708637E-2</v>
      </c>
      <c r="BE691" s="111">
        <f t="shared" si="158"/>
        <v>45378.312815356177</v>
      </c>
      <c r="BF691" s="111">
        <f t="shared" si="159"/>
        <v>22888.623189345963</v>
      </c>
      <c r="BG691" s="111">
        <f t="shared" si="160"/>
        <v>22489.689626010215</v>
      </c>
      <c r="BH691">
        <f t="shared" si="161"/>
        <v>1</v>
      </c>
      <c r="BI691">
        <f t="shared" si="162"/>
        <v>0</v>
      </c>
      <c r="BJ691">
        <f t="shared" si="163"/>
        <v>1</v>
      </c>
    </row>
    <row r="692" spans="48:62" x14ac:dyDescent="0.3">
      <c r="AV692">
        <v>48900.055479676535</v>
      </c>
      <c r="AW692">
        <v>1.0348398302068174</v>
      </c>
      <c r="AX692">
        <v>76439.568198145134</v>
      </c>
      <c r="AY692">
        <v>1.1329277961794608</v>
      </c>
      <c r="AZ692">
        <v>-27539.512718468599</v>
      </c>
      <c r="BA692">
        <v>-9.8087965972643465E-2</v>
      </c>
      <c r="BE692" s="111">
        <f t="shared" si="158"/>
        <v>54583.927541005207</v>
      </c>
      <c r="BF692" s="111">
        <f t="shared" si="159"/>
        <v>36853.211419800951</v>
      </c>
      <c r="BG692" s="111">
        <f t="shared" si="160"/>
        <v>17730.716121204252</v>
      </c>
      <c r="BH692">
        <f t="shared" si="161"/>
        <v>1</v>
      </c>
      <c r="BI692">
        <f t="shared" si="162"/>
        <v>0</v>
      </c>
      <c r="BJ692">
        <f t="shared" si="163"/>
        <v>1</v>
      </c>
    </row>
    <row r="693" spans="48:62" x14ac:dyDescent="0.3">
      <c r="AV693">
        <v>48974.915574894505</v>
      </c>
      <c r="AW693">
        <v>1.1453434344756019</v>
      </c>
      <c r="AX693">
        <v>78303.900711893089</v>
      </c>
      <c r="AY693">
        <v>1.2503354700943317</v>
      </c>
      <c r="AZ693">
        <v>-29328.985136998584</v>
      </c>
      <c r="BA693">
        <v>-0.10499203561872972</v>
      </c>
      <c r="BE693" s="111">
        <f t="shared" si="158"/>
        <v>65559.427872665692</v>
      </c>
      <c r="BF693" s="111">
        <f t="shared" si="159"/>
        <v>46729.646297540079</v>
      </c>
      <c r="BG693" s="111">
        <f t="shared" si="160"/>
        <v>18829.781575125613</v>
      </c>
      <c r="BH693">
        <f t="shared" si="161"/>
        <v>1</v>
      </c>
      <c r="BI693">
        <f t="shared" si="162"/>
        <v>0</v>
      </c>
      <c r="BJ693">
        <f t="shared" si="163"/>
        <v>1</v>
      </c>
    </row>
    <row r="694" spans="48:62" x14ac:dyDescent="0.3">
      <c r="AV694">
        <v>50497.604076240474</v>
      </c>
      <c r="AW694">
        <v>1.1493439539081869</v>
      </c>
      <c r="AX694">
        <v>77166.272450904013</v>
      </c>
      <c r="AY694">
        <v>1.2548779036364948</v>
      </c>
      <c r="AZ694">
        <v>-26668.668374663539</v>
      </c>
      <c r="BA694">
        <v>-0.10553394972830787</v>
      </c>
      <c r="BE694" s="111">
        <f t="shared" si="158"/>
        <v>64436.791314578222</v>
      </c>
      <c r="BF694" s="111">
        <f t="shared" si="159"/>
        <v>48321.517912745461</v>
      </c>
      <c r="BG694" s="111">
        <f t="shared" si="160"/>
        <v>16115.273401832752</v>
      </c>
      <c r="BH694">
        <f t="shared" si="161"/>
        <v>1</v>
      </c>
      <c r="BI694">
        <f t="shared" si="162"/>
        <v>0</v>
      </c>
      <c r="BJ694">
        <f t="shared" si="163"/>
        <v>1</v>
      </c>
    </row>
    <row r="695" spans="48:62" x14ac:dyDescent="0.3">
      <c r="AV695">
        <v>61975.70366121667</v>
      </c>
      <c r="AW695">
        <v>1.1140133024280174</v>
      </c>
      <c r="AX695">
        <v>85861.146416834323</v>
      </c>
      <c r="AY695">
        <v>1.2139390659351745</v>
      </c>
      <c r="AZ695">
        <v>-23885.442755617652</v>
      </c>
      <c r="BA695">
        <v>-9.9925763507157095E-2</v>
      </c>
      <c r="BE695" s="111">
        <f t="shared" si="158"/>
        <v>49425.626581585078</v>
      </c>
      <c r="BF695" s="111">
        <f t="shared" si="159"/>
        <v>35532.760176683136</v>
      </c>
      <c r="BG695" s="111">
        <f t="shared" si="160"/>
        <v>13892.866404901943</v>
      </c>
      <c r="BH695">
        <f t="shared" si="161"/>
        <v>1</v>
      </c>
      <c r="BI695">
        <f t="shared" si="162"/>
        <v>0</v>
      </c>
      <c r="BJ695">
        <f t="shared" si="163"/>
        <v>1</v>
      </c>
    </row>
    <row r="696" spans="48:62" x14ac:dyDescent="0.3">
      <c r="AV696">
        <v>54473.091121339261</v>
      </c>
      <c r="AW696">
        <v>1.0852496914373113</v>
      </c>
      <c r="AX696">
        <v>78985.054252365808</v>
      </c>
      <c r="AY696">
        <v>1.1898968376755232</v>
      </c>
      <c r="AZ696">
        <v>-24511.963131026547</v>
      </c>
      <c r="BA696">
        <v>-0.10464714623821192</v>
      </c>
      <c r="BE696" s="111">
        <f t="shared" si="158"/>
        <v>54051.878022391866</v>
      </c>
      <c r="BF696" s="111">
        <f t="shared" si="159"/>
        <v>40004.62951518652</v>
      </c>
      <c r="BG696" s="111">
        <f t="shared" si="160"/>
        <v>14047.248507205355</v>
      </c>
      <c r="BH696">
        <f t="shared" si="161"/>
        <v>1</v>
      </c>
      <c r="BI696">
        <f t="shared" si="162"/>
        <v>0</v>
      </c>
      <c r="BJ696">
        <f t="shared" si="163"/>
        <v>1</v>
      </c>
    </row>
    <row r="697" spans="48:62" x14ac:dyDescent="0.3">
      <c r="AV697">
        <v>50102.113253572476</v>
      </c>
      <c r="AW697">
        <v>1.1593317444828306</v>
      </c>
      <c r="AX697">
        <v>85818.815659046537</v>
      </c>
      <c r="AY697">
        <v>1.2636951152837645</v>
      </c>
      <c r="AZ697">
        <v>-35716.702405474061</v>
      </c>
      <c r="BA697">
        <v>-0.10436337080093394</v>
      </c>
      <c r="BE697" s="111">
        <f t="shared" si="158"/>
        <v>65831.061194710579</v>
      </c>
      <c r="BF697" s="111">
        <f t="shared" si="159"/>
        <v>40550.695869329924</v>
      </c>
      <c r="BG697" s="111">
        <f t="shared" si="160"/>
        <v>25280.36532538067</v>
      </c>
      <c r="BH697">
        <f t="shared" si="161"/>
        <v>1</v>
      </c>
      <c r="BI697">
        <f t="shared" si="162"/>
        <v>0</v>
      </c>
      <c r="BJ697">
        <f t="shared" si="163"/>
        <v>1</v>
      </c>
    </row>
    <row r="698" spans="48:62" x14ac:dyDescent="0.3">
      <c r="AV698">
        <v>50139.511829130897</v>
      </c>
      <c r="AW698">
        <v>1.1428303878009545</v>
      </c>
      <c r="AX698">
        <v>84690.644880972046</v>
      </c>
      <c r="AY698">
        <v>1.2468828030233259</v>
      </c>
      <c r="AZ698">
        <v>-34551.133051841149</v>
      </c>
      <c r="BA698">
        <v>-0.10405241522237141</v>
      </c>
      <c r="BE698" s="111">
        <f t="shared" si="158"/>
        <v>64143.526950964551</v>
      </c>
      <c r="BF698" s="111">
        <f t="shared" si="159"/>
        <v>39997.635421360537</v>
      </c>
      <c r="BG698" s="111">
        <f t="shared" si="160"/>
        <v>24145.891529604007</v>
      </c>
      <c r="BH698">
        <f t="shared" si="161"/>
        <v>1</v>
      </c>
      <c r="BI698">
        <f t="shared" si="162"/>
        <v>0</v>
      </c>
      <c r="BJ698">
        <f t="shared" si="163"/>
        <v>1</v>
      </c>
    </row>
    <row r="699" spans="48:62" x14ac:dyDescent="0.3">
      <c r="AV699">
        <v>47479.931300279088</v>
      </c>
      <c r="AW699">
        <v>1.1028622566653712</v>
      </c>
      <c r="AX699">
        <v>79895.431933316519</v>
      </c>
      <c r="AY699">
        <v>1.2066563378877464</v>
      </c>
      <c r="AZ699">
        <v>-32415.500633037431</v>
      </c>
      <c r="BA699">
        <v>-0.10379408122237521</v>
      </c>
      <c r="BE699" s="111">
        <f t="shared" si="158"/>
        <v>62806.294366258036</v>
      </c>
      <c r="BF699" s="111">
        <f t="shared" si="159"/>
        <v>40770.201855458115</v>
      </c>
      <c r="BG699" s="111">
        <f t="shared" si="160"/>
        <v>22036.09251079991</v>
      </c>
      <c r="BH699">
        <f t="shared" si="161"/>
        <v>1</v>
      </c>
      <c r="BI699">
        <f t="shared" si="162"/>
        <v>0</v>
      </c>
      <c r="BJ699">
        <f t="shared" si="163"/>
        <v>1</v>
      </c>
    </row>
    <row r="700" spans="48:62" x14ac:dyDescent="0.3">
      <c r="AV700">
        <v>47760.285010718129</v>
      </c>
      <c r="AW700">
        <v>1.0990471997594211</v>
      </c>
      <c r="AX700">
        <v>77692.685982235402</v>
      </c>
      <c r="AY700">
        <v>1.2032096779408805</v>
      </c>
      <c r="AZ700">
        <v>-29932.400971517272</v>
      </c>
      <c r="BA700">
        <v>-0.10416247818145941</v>
      </c>
      <c r="BE700" s="111">
        <f t="shared" si="158"/>
        <v>62144.434965223976</v>
      </c>
      <c r="BF700" s="111">
        <f t="shared" si="159"/>
        <v>42628.281811852648</v>
      </c>
      <c r="BG700" s="111">
        <f t="shared" si="160"/>
        <v>19516.153153371331</v>
      </c>
      <c r="BH700">
        <f t="shared" si="161"/>
        <v>1</v>
      </c>
      <c r="BI700">
        <f t="shared" si="162"/>
        <v>0</v>
      </c>
      <c r="BJ700">
        <f t="shared" si="163"/>
        <v>1</v>
      </c>
    </row>
    <row r="701" spans="48:62" x14ac:dyDescent="0.3">
      <c r="AV701">
        <v>50697.305255744257</v>
      </c>
      <c r="AW701">
        <v>1.1817415532466595</v>
      </c>
      <c r="AX701">
        <v>84500.941016921352</v>
      </c>
      <c r="AY701">
        <v>1.2896784368662513</v>
      </c>
      <c r="AZ701">
        <v>-33803.635761177095</v>
      </c>
      <c r="BA701">
        <v>-0.10793688361959175</v>
      </c>
      <c r="BE701" s="111">
        <f t="shared" ref="BE701:BE764" si="164">AW701*lambda-AV701</f>
        <v>67476.850068921689</v>
      </c>
      <c r="BF701" s="111">
        <f t="shared" ref="BF701:BF764" si="165">AY701*lambda-AX701</f>
        <v>44466.902669703777</v>
      </c>
      <c r="BG701" s="111">
        <f t="shared" ref="BG701:BG764" si="166">BA701*lambda-AZ701</f>
        <v>23009.947399217919</v>
      </c>
      <c r="BH701">
        <f t="shared" si="161"/>
        <v>1</v>
      </c>
      <c r="BI701">
        <f t="shared" si="162"/>
        <v>0</v>
      </c>
      <c r="BJ701">
        <f t="shared" si="163"/>
        <v>1</v>
      </c>
    </row>
    <row r="702" spans="48:62" x14ac:dyDescent="0.3">
      <c r="AV702">
        <v>53758.704981038522</v>
      </c>
      <c r="AW702">
        <v>1.1462802929265961</v>
      </c>
      <c r="AX702">
        <v>89226.477342390281</v>
      </c>
      <c r="AY702">
        <v>1.2528236366363916</v>
      </c>
      <c r="AZ702">
        <v>-35467.772361351759</v>
      </c>
      <c r="BA702">
        <v>-0.10654334370979557</v>
      </c>
      <c r="BE702" s="111">
        <f t="shared" si="164"/>
        <v>60869.32431162108</v>
      </c>
      <c r="BF702" s="111">
        <f t="shared" si="165"/>
        <v>36055.88632124888</v>
      </c>
      <c r="BG702" s="111">
        <f t="shared" si="166"/>
        <v>24813.4379903722</v>
      </c>
      <c r="BH702">
        <f t="shared" ref="BH702:BH765" si="167">IF(MAX(BE702:BF702)=BE702,1,0)</f>
        <v>1</v>
      </c>
      <c r="BI702">
        <f t="shared" ref="BI702:BI765" si="168">IF(MAX(BE702:BF702)=BF702,1,0)</f>
        <v>0</v>
      </c>
      <c r="BJ702">
        <f t="shared" ref="BJ702:BJ765" si="169">IF(BG702&gt;0,1,0)</f>
        <v>1</v>
      </c>
    </row>
    <row r="703" spans="48:62" x14ac:dyDescent="0.3">
      <c r="AV703">
        <v>49502.378175977072</v>
      </c>
      <c r="AW703">
        <v>1.1180993635000966</v>
      </c>
      <c r="AX703">
        <v>76902.611394809224</v>
      </c>
      <c r="AY703">
        <v>1.2224530434290115</v>
      </c>
      <c r="AZ703">
        <v>-27400.233218832152</v>
      </c>
      <c r="BA703">
        <v>-0.10435367992891487</v>
      </c>
      <c r="BE703" s="111">
        <f t="shared" si="164"/>
        <v>62307.558174032594</v>
      </c>
      <c r="BF703" s="111">
        <f t="shared" si="165"/>
        <v>45342.692948091921</v>
      </c>
      <c r="BG703" s="111">
        <f t="shared" si="166"/>
        <v>16964.865225940666</v>
      </c>
      <c r="BH703">
        <f t="shared" si="167"/>
        <v>1</v>
      </c>
      <c r="BI703">
        <f t="shared" si="168"/>
        <v>0</v>
      </c>
      <c r="BJ703">
        <f t="shared" si="169"/>
        <v>1</v>
      </c>
    </row>
    <row r="704" spans="48:62" x14ac:dyDescent="0.3">
      <c r="AV704">
        <v>59550.460217740343</v>
      </c>
      <c r="AW704">
        <v>1.0579003144740884</v>
      </c>
      <c r="AX704">
        <v>76992.967312632012</v>
      </c>
      <c r="AY704">
        <v>1.1575280745593339</v>
      </c>
      <c r="AZ704">
        <v>-17442.507094891669</v>
      </c>
      <c r="BA704">
        <v>-9.9627760085245542E-2</v>
      </c>
      <c r="BE704" s="111">
        <f t="shared" si="164"/>
        <v>46239.571229668494</v>
      </c>
      <c r="BF704" s="111">
        <f t="shared" si="165"/>
        <v>38759.840143301379</v>
      </c>
      <c r="BG704" s="111">
        <f t="shared" si="166"/>
        <v>7479.7310863671155</v>
      </c>
      <c r="BH704">
        <f t="shared" si="167"/>
        <v>1</v>
      </c>
      <c r="BI704">
        <f t="shared" si="168"/>
        <v>0</v>
      </c>
      <c r="BJ704">
        <f t="shared" si="169"/>
        <v>1</v>
      </c>
    </row>
    <row r="705" spans="48:62" x14ac:dyDescent="0.3">
      <c r="AV705">
        <v>55087.239209113177</v>
      </c>
      <c r="AW705">
        <v>1.0253909108401793</v>
      </c>
      <c r="AX705">
        <v>77970.038524322677</v>
      </c>
      <c r="AY705">
        <v>1.1199768003109329</v>
      </c>
      <c r="AZ705">
        <v>-22882.7993152095</v>
      </c>
      <c r="BA705">
        <v>-9.4585889470753637E-2</v>
      </c>
      <c r="BE705" s="111">
        <f t="shared" si="164"/>
        <v>47451.851874904751</v>
      </c>
      <c r="BF705" s="111">
        <f t="shared" si="165"/>
        <v>34027.641506770611</v>
      </c>
      <c r="BG705" s="111">
        <f t="shared" si="166"/>
        <v>13424.210368134136</v>
      </c>
      <c r="BH705">
        <f t="shared" si="167"/>
        <v>1</v>
      </c>
      <c r="BI705">
        <f t="shared" si="168"/>
        <v>0</v>
      </c>
      <c r="BJ705">
        <f t="shared" si="169"/>
        <v>1</v>
      </c>
    </row>
    <row r="706" spans="48:62" x14ac:dyDescent="0.3">
      <c r="AV706">
        <v>47697.976576418776</v>
      </c>
      <c r="AW706">
        <v>1.1320736309428778</v>
      </c>
      <c r="AX706">
        <v>79632.470052202814</v>
      </c>
      <c r="AY706">
        <v>1.2393624753169792</v>
      </c>
      <c r="AZ706">
        <v>-31934.493475784038</v>
      </c>
      <c r="BA706">
        <v>-0.10728884437410136</v>
      </c>
      <c r="BE706" s="111">
        <f t="shared" si="164"/>
        <v>65509.386517869003</v>
      </c>
      <c r="BF706" s="111">
        <f t="shared" si="165"/>
        <v>44303.777479495111</v>
      </c>
      <c r="BG706" s="111">
        <f t="shared" si="166"/>
        <v>21205.609038373903</v>
      </c>
      <c r="BH706">
        <f t="shared" si="167"/>
        <v>1</v>
      </c>
      <c r="BI706">
        <f t="shared" si="168"/>
        <v>0</v>
      </c>
      <c r="BJ706">
        <f t="shared" si="169"/>
        <v>1</v>
      </c>
    </row>
    <row r="707" spans="48:62" x14ac:dyDescent="0.3">
      <c r="AV707">
        <v>48296.650451760535</v>
      </c>
      <c r="AW707">
        <v>1.1110097785054873</v>
      </c>
      <c r="AX707">
        <v>77669.153617080534</v>
      </c>
      <c r="AY707">
        <v>1.2152579373225465</v>
      </c>
      <c r="AZ707">
        <v>-29372.503165319999</v>
      </c>
      <c r="BA707">
        <v>-0.10424815881705918</v>
      </c>
      <c r="BE707" s="111">
        <f t="shared" si="164"/>
        <v>62804.327398788198</v>
      </c>
      <c r="BF707" s="111">
        <f t="shared" si="165"/>
        <v>43856.640115174116</v>
      </c>
      <c r="BG707" s="111">
        <f t="shared" si="166"/>
        <v>18947.687283614083</v>
      </c>
      <c r="BH707">
        <f t="shared" si="167"/>
        <v>1</v>
      </c>
      <c r="BI707">
        <f t="shared" si="168"/>
        <v>0</v>
      </c>
      <c r="BJ707">
        <f t="shared" si="169"/>
        <v>1</v>
      </c>
    </row>
    <row r="708" spans="48:62" x14ac:dyDescent="0.3">
      <c r="AV708">
        <v>53853.000675958217</v>
      </c>
      <c r="AW708">
        <v>1.1390392004096697</v>
      </c>
      <c r="AX708">
        <v>77731.13913820633</v>
      </c>
      <c r="AY708">
        <v>1.2424875722586435</v>
      </c>
      <c r="AZ708">
        <v>-23878.138462248113</v>
      </c>
      <c r="BA708">
        <v>-0.10344837184897382</v>
      </c>
      <c r="BE708" s="111">
        <f t="shared" si="164"/>
        <v>60050.919365008755</v>
      </c>
      <c r="BF708" s="111">
        <f t="shared" si="165"/>
        <v>46517.618087658018</v>
      </c>
      <c r="BG708" s="111">
        <f t="shared" si="166"/>
        <v>13533.301277350731</v>
      </c>
      <c r="BH708">
        <f t="shared" si="167"/>
        <v>1</v>
      </c>
      <c r="BI708">
        <f t="shared" si="168"/>
        <v>0</v>
      </c>
      <c r="BJ708">
        <f t="shared" si="169"/>
        <v>1</v>
      </c>
    </row>
    <row r="709" spans="48:62" x14ac:dyDescent="0.3">
      <c r="AV709">
        <v>48023.594792902768</v>
      </c>
      <c r="AW709">
        <v>1.1169421948682114</v>
      </c>
      <c r="AX709">
        <v>77642.679059100847</v>
      </c>
      <c r="AY709">
        <v>1.2242085826206663</v>
      </c>
      <c r="AZ709">
        <v>-29619.084266198079</v>
      </c>
      <c r="BA709">
        <v>-0.10726638775245489</v>
      </c>
      <c r="BE709" s="111">
        <f t="shared" si="164"/>
        <v>63670.624693918384</v>
      </c>
      <c r="BF709" s="111">
        <f t="shared" si="165"/>
        <v>44778.179202965781</v>
      </c>
      <c r="BG709" s="111">
        <f t="shared" si="166"/>
        <v>18892.445490952588</v>
      </c>
      <c r="BH709">
        <f t="shared" si="167"/>
        <v>1</v>
      </c>
      <c r="BI709">
        <f t="shared" si="168"/>
        <v>0</v>
      </c>
      <c r="BJ709">
        <f t="shared" si="169"/>
        <v>1</v>
      </c>
    </row>
    <row r="710" spans="48:62" x14ac:dyDescent="0.3">
      <c r="AV710">
        <v>62460.462609683571</v>
      </c>
      <c r="AW710">
        <v>1.1598028062554206</v>
      </c>
      <c r="AX710">
        <v>76807.089836317435</v>
      </c>
      <c r="AY710">
        <v>1.2675836115962635</v>
      </c>
      <c r="AZ710">
        <v>-14346.627226633864</v>
      </c>
      <c r="BA710">
        <v>-0.10778080534084289</v>
      </c>
      <c r="BE710" s="111">
        <f t="shared" si="164"/>
        <v>53519.818015858487</v>
      </c>
      <c r="BF710" s="111">
        <f t="shared" si="165"/>
        <v>49951.271323308916</v>
      </c>
      <c r="BG710" s="111">
        <f t="shared" si="166"/>
        <v>3568.5466925495748</v>
      </c>
      <c r="BH710">
        <f t="shared" si="167"/>
        <v>1</v>
      </c>
      <c r="BI710">
        <f t="shared" si="168"/>
        <v>0</v>
      </c>
      <c r="BJ710">
        <f t="shared" si="169"/>
        <v>1</v>
      </c>
    </row>
    <row r="711" spans="48:62" x14ac:dyDescent="0.3">
      <c r="AV711">
        <v>53513.54167374978</v>
      </c>
      <c r="AW711">
        <v>1.0898209171736082</v>
      </c>
      <c r="AX711">
        <v>77445.74093964936</v>
      </c>
      <c r="AY711">
        <v>1.191034197509319</v>
      </c>
      <c r="AZ711">
        <v>-23932.19926589958</v>
      </c>
      <c r="BA711">
        <v>-0.10121328033571086</v>
      </c>
      <c r="BE711" s="111">
        <f t="shared" si="164"/>
        <v>55468.550043611038</v>
      </c>
      <c r="BF711" s="111">
        <f t="shared" si="165"/>
        <v>41657.678811282545</v>
      </c>
      <c r="BG711" s="111">
        <f t="shared" si="166"/>
        <v>13810.871232328494</v>
      </c>
      <c r="BH711">
        <f t="shared" si="167"/>
        <v>1</v>
      </c>
      <c r="BI711">
        <f t="shared" si="168"/>
        <v>0</v>
      </c>
      <c r="BJ711">
        <f t="shared" si="169"/>
        <v>1</v>
      </c>
    </row>
    <row r="712" spans="48:62" x14ac:dyDescent="0.3">
      <c r="AV712">
        <v>48256.616733998424</v>
      </c>
      <c r="AW712">
        <v>1.1230773267399243</v>
      </c>
      <c r="AX712">
        <v>78474.937114922373</v>
      </c>
      <c r="AY712">
        <v>1.2262078603188848</v>
      </c>
      <c r="AZ712">
        <v>-30218.320380923949</v>
      </c>
      <c r="BA712">
        <v>-0.10313053357896051</v>
      </c>
      <c r="BE712" s="111">
        <f t="shared" si="164"/>
        <v>64051.115939994008</v>
      </c>
      <c r="BF712" s="111">
        <f t="shared" si="165"/>
        <v>44145.848916966104</v>
      </c>
      <c r="BG712" s="111">
        <f t="shared" si="166"/>
        <v>19905.267023027896</v>
      </c>
      <c r="BH712">
        <f t="shared" si="167"/>
        <v>1</v>
      </c>
      <c r="BI712">
        <f t="shared" si="168"/>
        <v>0</v>
      </c>
      <c r="BJ712">
        <f t="shared" si="169"/>
        <v>1</v>
      </c>
    </row>
    <row r="713" spans="48:62" x14ac:dyDescent="0.3">
      <c r="AV713">
        <v>47868.829872122187</v>
      </c>
      <c r="AW713">
        <v>1.1489104931636747</v>
      </c>
      <c r="AX713">
        <v>77657.994034043833</v>
      </c>
      <c r="AY713">
        <v>1.2552006815770735</v>
      </c>
      <c r="AZ713">
        <v>-29789.164161921646</v>
      </c>
      <c r="BA713">
        <v>-0.10629018841339888</v>
      </c>
      <c r="BE713" s="111">
        <f t="shared" si="164"/>
        <v>67022.219444245275</v>
      </c>
      <c r="BF713" s="111">
        <f t="shared" si="165"/>
        <v>47862.074123663522</v>
      </c>
      <c r="BG713" s="111">
        <f t="shared" si="166"/>
        <v>19160.14532058176</v>
      </c>
      <c r="BH713">
        <f t="shared" si="167"/>
        <v>1</v>
      </c>
      <c r="BI713">
        <f t="shared" si="168"/>
        <v>0</v>
      </c>
      <c r="BJ713">
        <f t="shared" si="169"/>
        <v>1</v>
      </c>
    </row>
    <row r="714" spans="48:62" x14ac:dyDescent="0.3">
      <c r="AV714">
        <v>56209.466776039939</v>
      </c>
      <c r="AW714">
        <v>1.1256720843674697</v>
      </c>
      <c r="AX714">
        <v>165292.55963357195</v>
      </c>
      <c r="AY714">
        <v>1.2309778037642141</v>
      </c>
      <c r="AZ714">
        <v>-109083.092857532</v>
      </c>
      <c r="BA714">
        <v>-0.10530571939674438</v>
      </c>
      <c r="BE714" s="111">
        <f t="shared" si="164"/>
        <v>56357.741660707026</v>
      </c>
      <c r="BF714" s="111">
        <f t="shared" si="165"/>
        <v>-42194.779257150542</v>
      </c>
      <c r="BG714" s="111">
        <f t="shared" si="166"/>
        <v>98552.520917857561</v>
      </c>
      <c r="BH714">
        <f t="shared" si="167"/>
        <v>1</v>
      </c>
      <c r="BI714">
        <f t="shared" si="168"/>
        <v>0</v>
      </c>
      <c r="BJ714">
        <f t="shared" si="169"/>
        <v>1</v>
      </c>
    </row>
    <row r="715" spans="48:62" x14ac:dyDescent="0.3">
      <c r="AV715">
        <v>47865.664768629482</v>
      </c>
      <c r="AW715">
        <v>1.133734300976889</v>
      </c>
      <c r="AX715">
        <v>78205.067461033774</v>
      </c>
      <c r="AY715">
        <v>1.2391647668676997</v>
      </c>
      <c r="AZ715">
        <v>-30339.402692404292</v>
      </c>
      <c r="BA715">
        <v>-0.10543046589081073</v>
      </c>
      <c r="BE715" s="111">
        <f t="shared" si="164"/>
        <v>65507.76532905941</v>
      </c>
      <c r="BF715" s="111">
        <f t="shared" si="165"/>
        <v>45711.409225736192</v>
      </c>
      <c r="BG715" s="111">
        <f t="shared" si="166"/>
        <v>19796.356103323218</v>
      </c>
      <c r="BH715">
        <f t="shared" si="167"/>
        <v>1</v>
      </c>
      <c r="BI715">
        <f t="shared" si="168"/>
        <v>0</v>
      </c>
      <c r="BJ715">
        <f t="shared" si="169"/>
        <v>1</v>
      </c>
    </row>
    <row r="716" spans="48:62" x14ac:dyDescent="0.3">
      <c r="AV716">
        <v>50011.271201954827</v>
      </c>
      <c r="AW716">
        <v>1.1676614655632493</v>
      </c>
      <c r="AX716">
        <v>78900.307566635573</v>
      </c>
      <c r="AY716">
        <v>1.2757903697979029</v>
      </c>
      <c r="AZ716">
        <v>-28889.036364680745</v>
      </c>
      <c r="BA716">
        <v>-0.1081289042346536</v>
      </c>
      <c r="BE716" s="111">
        <f t="shared" si="164"/>
        <v>66754.875354370102</v>
      </c>
      <c r="BF716" s="111">
        <f t="shared" si="165"/>
        <v>48678.729413154724</v>
      </c>
      <c r="BG716" s="111">
        <f t="shared" si="166"/>
        <v>18076.145941215385</v>
      </c>
      <c r="BH716">
        <f t="shared" si="167"/>
        <v>1</v>
      </c>
      <c r="BI716">
        <f t="shared" si="168"/>
        <v>0</v>
      </c>
      <c r="BJ716">
        <f t="shared" si="169"/>
        <v>1</v>
      </c>
    </row>
    <row r="717" spans="48:62" x14ac:dyDescent="0.3">
      <c r="AV717">
        <v>47746.908111423327</v>
      </c>
      <c r="AW717">
        <v>1.1626250614591982</v>
      </c>
      <c r="AX717">
        <v>77632.800998284278</v>
      </c>
      <c r="AY717">
        <v>1.2686671530304814</v>
      </c>
      <c r="AZ717">
        <v>-29885.892886860951</v>
      </c>
      <c r="BA717">
        <v>-0.10604209157128319</v>
      </c>
      <c r="BE717" s="111">
        <f t="shared" si="164"/>
        <v>68515.598034496492</v>
      </c>
      <c r="BF717" s="111">
        <f t="shared" si="165"/>
        <v>49233.914304763864</v>
      </c>
      <c r="BG717" s="111">
        <f t="shared" si="166"/>
        <v>19281.683729732631</v>
      </c>
      <c r="BH717">
        <f t="shared" si="167"/>
        <v>1</v>
      </c>
      <c r="BI717">
        <f t="shared" si="168"/>
        <v>0</v>
      </c>
      <c r="BJ717">
        <f t="shared" si="169"/>
        <v>1</v>
      </c>
    </row>
    <row r="718" spans="48:62" x14ac:dyDescent="0.3">
      <c r="AV718">
        <v>48500.799958444222</v>
      </c>
      <c r="AW718">
        <v>1.1797177873200453</v>
      </c>
      <c r="AX718">
        <v>77191.763318357291</v>
      </c>
      <c r="AY718">
        <v>1.2911745297607098</v>
      </c>
      <c r="AZ718">
        <v>-28690.963359913068</v>
      </c>
      <c r="BA718">
        <v>-0.1114567424406645</v>
      </c>
      <c r="BE718" s="111">
        <f t="shared" si="164"/>
        <v>69470.978773560317</v>
      </c>
      <c r="BF718" s="111">
        <f t="shared" si="165"/>
        <v>51925.689657713694</v>
      </c>
      <c r="BG718" s="111">
        <f t="shared" si="166"/>
        <v>17545.289115846615</v>
      </c>
      <c r="BH718">
        <f t="shared" si="167"/>
        <v>1</v>
      </c>
      <c r="BI718">
        <f t="shared" si="168"/>
        <v>0</v>
      </c>
      <c r="BJ718">
        <f t="shared" si="169"/>
        <v>1</v>
      </c>
    </row>
    <row r="719" spans="48:62" x14ac:dyDescent="0.3">
      <c r="AV719">
        <v>49293.414202794724</v>
      </c>
      <c r="AW719">
        <v>1.078037602618062</v>
      </c>
      <c r="AX719">
        <v>76890.474512970744</v>
      </c>
      <c r="AY719">
        <v>1.1786404371433228</v>
      </c>
      <c r="AZ719">
        <v>-27597.060310176021</v>
      </c>
      <c r="BA719">
        <v>-0.10060283452526075</v>
      </c>
      <c r="BE719" s="111">
        <f t="shared" si="164"/>
        <v>58510.346059011485</v>
      </c>
      <c r="BF719" s="111">
        <f t="shared" si="165"/>
        <v>40973.569201361533</v>
      </c>
      <c r="BG719" s="111">
        <f t="shared" si="166"/>
        <v>17536.776857649944</v>
      </c>
      <c r="BH719">
        <f t="shared" si="167"/>
        <v>1</v>
      </c>
      <c r="BI719">
        <f t="shared" si="168"/>
        <v>0</v>
      </c>
      <c r="BJ719">
        <f t="shared" si="169"/>
        <v>1</v>
      </c>
    </row>
    <row r="720" spans="48:62" x14ac:dyDescent="0.3">
      <c r="AV720">
        <v>48190.573223636908</v>
      </c>
      <c r="AW720">
        <v>1.1485582699243488</v>
      </c>
      <c r="AX720">
        <v>76707.98146188297</v>
      </c>
      <c r="AY720">
        <v>1.2576590877274101</v>
      </c>
      <c r="AZ720">
        <v>-28517.408238246062</v>
      </c>
      <c r="BA720">
        <v>-0.10910081780306125</v>
      </c>
      <c r="BE720" s="111">
        <f t="shared" si="164"/>
        <v>66665.253768797978</v>
      </c>
      <c r="BF720" s="111">
        <f t="shared" si="165"/>
        <v>49057.927310858038</v>
      </c>
      <c r="BG720" s="111">
        <f t="shared" si="166"/>
        <v>17607.32645793994</v>
      </c>
      <c r="BH720">
        <f t="shared" si="167"/>
        <v>1</v>
      </c>
      <c r="BI720">
        <f t="shared" si="168"/>
        <v>0</v>
      </c>
      <c r="BJ720">
        <f t="shared" si="169"/>
        <v>1</v>
      </c>
    </row>
    <row r="721" spans="48:62" x14ac:dyDescent="0.3">
      <c r="AV721">
        <v>52290.850565386179</v>
      </c>
      <c r="AW721">
        <v>1.1070326580858085</v>
      </c>
      <c r="AX721">
        <v>81911.921705590881</v>
      </c>
      <c r="AY721">
        <v>1.2102796297177838</v>
      </c>
      <c r="AZ721">
        <v>-29621.071140204702</v>
      </c>
      <c r="BA721">
        <v>-0.10324697163197527</v>
      </c>
      <c r="BE721" s="111">
        <f t="shared" si="164"/>
        <v>58412.415243194671</v>
      </c>
      <c r="BF721" s="111">
        <f t="shared" si="165"/>
        <v>39116.041266187502</v>
      </c>
      <c r="BG721" s="111">
        <f t="shared" si="166"/>
        <v>19296.373977007177</v>
      </c>
      <c r="BH721">
        <f t="shared" si="167"/>
        <v>1</v>
      </c>
      <c r="BI721">
        <f t="shared" si="168"/>
        <v>0</v>
      </c>
      <c r="BJ721">
        <f t="shared" si="169"/>
        <v>1</v>
      </c>
    </row>
    <row r="722" spans="48:62" x14ac:dyDescent="0.3">
      <c r="AV722">
        <v>47933.170232945129</v>
      </c>
      <c r="AW722">
        <v>1.1772367456934014</v>
      </c>
      <c r="AX722">
        <v>77218.443915473297</v>
      </c>
      <c r="AY722">
        <v>1.2812617507863231</v>
      </c>
      <c r="AZ722">
        <v>-29285.273682528168</v>
      </c>
      <c r="BA722">
        <v>-0.10402500509292167</v>
      </c>
      <c r="BE722" s="111">
        <f t="shared" si="164"/>
        <v>69790.50433639501</v>
      </c>
      <c r="BF722" s="111">
        <f t="shared" si="165"/>
        <v>50907.731163159013</v>
      </c>
      <c r="BG722" s="111">
        <f t="shared" si="166"/>
        <v>18882.773173236001</v>
      </c>
      <c r="BH722">
        <f t="shared" si="167"/>
        <v>1</v>
      </c>
      <c r="BI722">
        <f t="shared" si="168"/>
        <v>0</v>
      </c>
      <c r="BJ722">
        <f t="shared" si="169"/>
        <v>1</v>
      </c>
    </row>
    <row r="723" spans="48:62" x14ac:dyDescent="0.3">
      <c r="AV723">
        <v>50366.967412476231</v>
      </c>
      <c r="AW723">
        <v>1.1111045738789662</v>
      </c>
      <c r="AX723">
        <v>82429.414828946785</v>
      </c>
      <c r="AY723">
        <v>1.2120977437336748</v>
      </c>
      <c r="AZ723">
        <v>-32062.447416470553</v>
      </c>
      <c r="BA723">
        <v>-0.10099316985470863</v>
      </c>
      <c r="BE723" s="111">
        <f t="shared" si="164"/>
        <v>60743.489975420387</v>
      </c>
      <c r="BF723" s="111">
        <f t="shared" si="165"/>
        <v>38780.359544420702</v>
      </c>
      <c r="BG723" s="111">
        <f t="shared" si="166"/>
        <v>21963.130430999692</v>
      </c>
      <c r="BH723">
        <f t="shared" si="167"/>
        <v>1</v>
      </c>
      <c r="BI723">
        <f t="shared" si="168"/>
        <v>0</v>
      </c>
      <c r="BJ723">
        <f t="shared" si="169"/>
        <v>1</v>
      </c>
    </row>
    <row r="724" spans="48:62" x14ac:dyDescent="0.3">
      <c r="AV724">
        <v>47891.563126200825</v>
      </c>
      <c r="AW724">
        <v>1.126736845212124</v>
      </c>
      <c r="AX724">
        <v>87720.66907325128</v>
      </c>
      <c r="AY724">
        <v>1.2318520517054647</v>
      </c>
      <c r="AZ724">
        <v>-39829.105947050455</v>
      </c>
      <c r="BA724">
        <v>-0.10511520649334072</v>
      </c>
      <c r="BE724" s="111">
        <f t="shared" si="164"/>
        <v>64782.121395011578</v>
      </c>
      <c r="BF724" s="111">
        <f t="shared" si="165"/>
        <v>35464.536097295189</v>
      </c>
      <c r="BG724" s="111">
        <f t="shared" si="166"/>
        <v>29317.585297716381</v>
      </c>
      <c r="BH724">
        <f t="shared" si="167"/>
        <v>1</v>
      </c>
      <c r="BI724">
        <f t="shared" si="168"/>
        <v>0</v>
      </c>
      <c r="BJ724">
        <f t="shared" si="169"/>
        <v>1</v>
      </c>
    </row>
    <row r="725" spans="48:62" x14ac:dyDescent="0.3">
      <c r="AV725">
        <v>49664.329022611681</v>
      </c>
      <c r="AW725">
        <v>1.1711143787955982</v>
      </c>
      <c r="AX725">
        <v>76620.974049709796</v>
      </c>
      <c r="AY725">
        <v>1.2745181045726193</v>
      </c>
      <c r="AZ725">
        <v>-26956.645027098115</v>
      </c>
      <c r="BA725">
        <v>-0.10340372577702106</v>
      </c>
      <c r="BE725" s="111">
        <f t="shared" si="164"/>
        <v>67447.108856948136</v>
      </c>
      <c r="BF725" s="111">
        <f t="shared" si="165"/>
        <v>50830.836407552139</v>
      </c>
      <c r="BG725" s="111">
        <f t="shared" si="166"/>
        <v>16616.272449396009</v>
      </c>
      <c r="BH725">
        <f t="shared" si="167"/>
        <v>1</v>
      </c>
      <c r="BI725">
        <f t="shared" si="168"/>
        <v>0</v>
      </c>
      <c r="BJ725">
        <f t="shared" si="169"/>
        <v>1</v>
      </c>
    </row>
    <row r="726" spans="48:62" x14ac:dyDescent="0.3">
      <c r="AV726">
        <v>66952.561370943746</v>
      </c>
      <c r="AW726">
        <v>1.0865916894511685</v>
      </c>
      <c r="AX726">
        <v>85490.388145979538</v>
      </c>
      <c r="AY726">
        <v>1.1871202493756154</v>
      </c>
      <c r="AZ726">
        <v>-18537.826775035792</v>
      </c>
      <c r="BA726">
        <v>-0.10052855992444698</v>
      </c>
      <c r="BE726" s="111">
        <f t="shared" si="164"/>
        <v>41706.607574173104</v>
      </c>
      <c r="BF726" s="111">
        <f t="shared" si="165"/>
        <v>33221.636791582001</v>
      </c>
      <c r="BG726" s="111">
        <f t="shared" si="166"/>
        <v>8484.9707825910937</v>
      </c>
      <c r="BH726">
        <f t="shared" si="167"/>
        <v>1</v>
      </c>
      <c r="BI726">
        <f t="shared" si="168"/>
        <v>0</v>
      </c>
      <c r="BJ726">
        <f t="shared" si="169"/>
        <v>1</v>
      </c>
    </row>
    <row r="727" spans="48:62" x14ac:dyDescent="0.3">
      <c r="AV727">
        <v>51212.912859366174</v>
      </c>
      <c r="AW727">
        <v>0.95606443006175934</v>
      </c>
      <c r="AX727">
        <v>77439.009783414425</v>
      </c>
      <c r="AY727">
        <v>1.0481509044194508</v>
      </c>
      <c r="AZ727">
        <v>-26226.096924048252</v>
      </c>
      <c r="BA727">
        <v>-9.2086474357691461E-2</v>
      </c>
      <c r="BE727" s="111">
        <f t="shared" si="164"/>
        <v>44393.53014680976</v>
      </c>
      <c r="BF727" s="111">
        <f t="shared" si="165"/>
        <v>27376.080658530656</v>
      </c>
      <c r="BG727" s="111">
        <f t="shared" si="166"/>
        <v>17017.449488279104</v>
      </c>
      <c r="BH727">
        <f t="shared" si="167"/>
        <v>1</v>
      </c>
      <c r="BI727">
        <f t="shared" si="168"/>
        <v>0</v>
      </c>
      <c r="BJ727">
        <f t="shared" si="169"/>
        <v>1</v>
      </c>
    </row>
    <row r="728" spans="48:62" x14ac:dyDescent="0.3">
      <c r="AV728">
        <v>50211.926547529394</v>
      </c>
      <c r="AW728">
        <v>1.1674102027464581</v>
      </c>
      <c r="AX728">
        <v>79810.230338823545</v>
      </c>
      <c r="AY728">
        <v>1.2719698134065804</v>
      </c>
      <c r="AZ728">
        <v>-29598.303791294151</v>
      </c>
      <c r="BA728">
        <v>-0.10455961066012232</v>
      </c>
      <c r="BE728" s="111">
        <f t="shared" si="164"/>
        <v>66529.093727116415</v>
      </c>
      <c r="BF728" s="111">
        <f t="shared" si="165"/>
        <v>47386.751001834506</v>
      </c>
      <c r="BG728" s="111">
        <f t="shared" si="166"/>
        <v>19142.34272528192</v>
      </c>
      <c r="BH728">
        <f t="shared" si="167"/>
        <v>1</v>
      </c>
      <c r="BI728">
        <f t="shared" si="168"/>
        <v>0</v>
      </c>
      <c r="BJ728">
        <f t="shared" si="169"/>
        <v>1</v>
      </c>
    </row>
    <row r="729" spans="48:62" x14ac:dyDescent="0.3">
      <c r="AV729">
        <v>65374.860981654412</v>
      </c>
      <c r="AW729">
        <v>1.1435786989418695</v>
      </c>
      <c r="AX729">
        <v>82918.109407278433</v>
      </c>
      <c r="AY729">
        <v>1.2494197758145131</v>
      </c>
      <c r="AZ729">
        <v>-17543.24842562402</v>
      </c>
      <c r="BA729">
        <v>-0.10584107687264366</v>
      </c>
      <c r="BE729" s="111">
        <f t="shared" si="164"/>
        <v>48983.008912532539</v>
      </c>
      <c r="BF729" s="111">
        <f t="shared" si="165"/>
        <v>42023.86817417288</v>
      </c>
      <c r="BG729" s="111">
        <f t="shared" si="166"/>
        <v>6959.1407383596543</v>
      </c>
      <c r="BH729">
        <f t="shared" si="167"/>
        <v>1</v>
      </c>
      <c r="BI729">
        <f t="shared" si="168"/>
        <v>0</v>
      </c>
      <c r="BJ729">
        <f t="shared" si="169"/>
        <v>1</v>
      </c>
    </row>
    <row r="730" spans="48:62" x14ac:dyDescent="0.3">
      <c r="AV730">
        <v>48189.886329036795</v>
      </c>
      <c r="AW730">
        <v>1.2176332489171087</v>
      </c>
      <c r="AX730">
        <v>80438.811401391082</v>
      </c>
      <c r="AY730">
        <v>1.3255585608084148</v>
      </c>
      <c r="AZ730">
        <v>-32248.925072354286</v>
      </c>
      <c r="BA730">
        <v>-0.10792531189130616</v>
      </c>
      <c r="BE730" s="111">
        <f t="shared" si="164"/>
        <v>73573.43856267407</v>
      </c>
      <c r="BF730" s="111">
        <f t="shared" si="165"/>
        <v>52117.044679450395</v>
      </c>
      <c r="BG730" s="111">
        <f t="shared" si="166"/>
        <v>21456.393883223671</v>
      </c>
      <c r="BH730">
        <f t="shared" si="167"/>
        <v>1</v>
      </c>
      <c r="BI730">
        <f t="shared" si="168"/>
        <v>0</v>
      </c>
      <c r="BJ730">
        <f t="shared" si="169"/>
        <v>1</v>
      </c>
    </row>
    <row r="731" spans="48:62" x14ac:dyDescent="0.3">
      <c r="AV731">
        <v>48306.542517117916</v>
      </c>
      <c r="AW731">
        <v>1.1469566022765449</v>
      </c>
      <c r="AX731">
        <v>79252.159114793321</v>
      </c>
      <c r="AY731">
        <v>1.2544905865421623</v>
      </c>
      <c r="AZ731">
        <v>-30945.616597675406</v>
      </c>
      <c r="BA731">
        <v>-0.10753398426561733</v>
      </c>
      <c r="BE731" s="111">
        <f t="shared" si="164"/>
        <v>66389.117710536579</v>
      </c>
      <c r="BF731" s="111">
        <f t="shared" si="165"/>
        <v>46196.899539422913</v>
      </c>
      <c r="BG731" s="111">
        <f t="shared" si="166"/>
        <v>20192.218171113673</v>
      </c>
      <c r="BH731">
        <f t="shared" si="167"/>
        <v>1</v>
      </c>
      <c r="BI731">
        <f t="shared" si="168"/>
        <v>0</v>
      </c>
      <c r="BJ731">
        <f t="shared" si="169"/>
        <v>1</v>
      </c>
    </row>
    <row r="732" spans="48:62" x14ac:dyDescent="0.3">
      <c r="AV732">
        <v>62602.352686509083</v>
      </c>
      <c r="AW732">
        <v>1.1413801389698321</v>
      </c>
      <c r="AX732">
        <v>99911.705826421006</v>
      </c>
      <c r="AY732">
        <v>1.2495167165978092</v>
      </c>
      <c r="AZ732">
        <v>-37309.353139911924</v>
      </c>
      <c r="BA732">
        <v>-0.10813657762797702</v>
      </c>
      <c r="BE732" s="111">
        <f t="shared" si="164"/>
        <v>51535.661210474136</v>
      </c>
      <c r="BF732" s="111">
        <f t="shared" si="165"/>
        <v>25039.965833359907</v>
      </c>
      <c r="BG732" s="111">
        <f t="shared" si="166"/>
        <v>26495.695377114222</v>
      </c>
      <c r="BH732">
        <f t="shared" si="167"/>
        <v>1</v>
      </c>
      <c r="BI732">
        <f t="shared" si="168"/>
        <v>0</v>
      </c>
      <c r="BJ732">
        <f t="shared" si="169"/>
        <v>1</v>
      </c>
    </row>
    <row r="733" spans="48:62" x14ac:dyDescent="0.3">
      <c r="AV733">
        <v>49331.452479786007</v>
      </c>
      <c r="AW733">
        <v>1.1228041190829485</v>
      </c>
      <c r="AX733">
        <v>77879.107767154448</v>
      </c>
      <c r="AY733">
        <v>1.2268799590148112</v>
      </c>
      <c r="AZ733">
        <v>-28547.655287368441</v>
      </c>
      <c r="BA733">
        <v>-0.10407583993186265</v>
      </c>
      <c r="BE733" s="111">
        <f t="shared" si="164"/>
        <v>62948.959428508839</v>
      </c>
      <c r="BF733" s="111">
        <f t="shared" si="165"/>
        <v>44808.888134326669</v>
      </c>
      <c r="BG733" s="111">
        <f t="shared" si="166"/>
        <v>18140.071294182177</v>
      </c>
      <c r="BH733">
        <f t="shared" si="167"/>
        <v>1</v>
      </c>
      <c r="BI733">
        <f t="shared" si="168"/>
        <v>0</v>
      </c>
      <c r="BJ733">
        <f t="shared" si="169"/>
        <v>1</v>
      </c>
    </row>
    <row r="734" spans="48:62" x14ac:dyDescent="0.3">
      <c r="AV734">
        <v>54024.803028087597</v>
      </c>
      <c r="AW734">
        <v>1.0766869605697715</v>
      </c>
      <c r="AX734">
        <v>76943.994911548099</v>
      </c>
      <c r="AY734">
        <v>1.1765996779592074</v>
      </c>
      <c r="AZ734">
        <v>-22919.191883460502</v>
      </c>
      <c r="BA734">
        <v>-9.9912717389435857E-2</v>
      </c>
      <c r="BE734" s="111">
        <f t="shared" si="164"/>
        <v>53643.89302888955</v>
      </c>
      <c r="BF734" s="111">
        <f t="shared" si="165"/>
        <v>40715.972884372633</v>
      </c>
      <c r="BG734" s="111">
        <f t="shared" si="166"/>
        <v>12927.920144516916</v>
      </c>
      <c r="BH734">
        <f t="shared" si="167"/>
        <v>1</v>
      </c>
      <c r="BI734">
        <f t="shared" si="168"/>
        <v>0</v>
      </c>
      <c r="BJ734">
        <f t="shared" si="169"/>
        <v>1</v>
      </c>
    </row>
    <row r="735" spans="48:62" x14ac:dyDescent="0.3">
      <c r="AV735">
        <v>54953.325249732021</v>
      </c>
      <c r="AW735">
        <v>1.0714345026512428</v>
      </c>
      <c r="AX735">
        <v>78013.557775526802</v>
      </c>
      <c r="AY735">
        <v>1.1683124223509291</v>
      </c>
      <c r="AZ735">
        <v>-23060.232525794781</v>
      </c>
      <c r="BA735">
        <v>-9.6877919699686288E-2</v>
      </c>
      <c r="BE735" s="111">
        <f t="shared" si="164"/>
        <v>52190.125015392259</v>
      </c>
      <c r="BF735" s="111">
        <f t="shared" si="165"/>
        <v>38817.68445956611</v>
      </c>
      <c r="BG735" s="111">
        <f t="shared" si="166"/>
        <v>13372.440555826153</v>
      </c>
      <c r="BH735">
        <f t="shared" si="167"/>
        <v>1</v>
      </c>
      <c r="BI735">
        <f t="shared" si="168"/>
        <v>0</v>
      </c>
      <c r="BJ735">
        <f t="shared" si="169"/>
        <v>1</v>
      </c>
    </row>
    <row r="736" spans="48:62" x14ac:dyDescent="0.3">
      <c r="AV736">
        <v>47327.6063260804</v>
      </c>
      <c r="AW736">
        <v>1.1594775508298634</v>
      </c>
      <c r="AX736">
        <v>78296.126931198291</v>
      </c>
      <c r="AY736">
        <v>1.2661475173842778</v>
      </c>
      <c r="AZ736">
        <v>-30968.52060511789</v>
      </c>
      <c r="BA736">
        <v>-0.10666996655441441</v>
      </c>
      <c r="BE736" s="111">
        <f t="shared" si="164"/>
        <v>68620.148756905925</v>
      </c>
      <c r="BF736" s="111">
        <f t="shared" si="165"/>
        <v>48318.624807229484</v>
      </c>
      <c r="BG736" s="111">
        <f t="shared" si="166"/>
        <v>20301.523949676448</v>
      </c>
      <c r="BH736">
        <f t="shared" si="167"/>
        <v>1</v>
      </c>
      <c r="BI736">
        <f t="shared" si="168"/>
        <v>0</v>
      </c>
      <c r="BJ736">
        <f t="shared" si="169"/>
        <v>1</v>
      </c>
    </row>
    <row r="737" spans="48:62" x14ac:dyDescent="0.3">
      <c r="AV737">
        <v>49621.22798311989</v>
      </c>
      <c r="AW737">
        <v>1.0967067370908401</v>
      </c>
      <c r="AX737">
        <v>77667.920979629547</v>
      </c>
      <c r="AY737">
        <v>1.1963630284054307</v>
      </c>
      <c r="AZ737">
        <v>-28046.692996509657</v>
      </c>
      <c r="BA737">
        <v>-9.9656291314590639E-2</v>
      </c>
      <c r="BE737" s="111">
        <f t="shared" si="164"/>
        <v>60049.445725964113</v>
      </c>
      <c r="BF737" s="111">
        <f t="shared" si="165"/>
        <v>41968.38186091352</v>
      </c>
      <c r="BG737" s="111">
        <f t="shared" si="166"/>
        <v>18081.063865050593</v>
      </c>
      <c r="BH737">
        <f t="shared" si="167"/>
        <v>1</v>
      </c>
      <c r="BI737">
        <f t="shared" si="168"/>
        <v>0</v>
      </c>
      <c r="BJ737">
        <f t="shared" si="169"/>
        <v>1</v>
      </c>
    </row>
    <row r="738" spans="48:62" x14ac:dyDescent="0.3">
      <c r="AV738">
        <v>50424.86140780538</v>
      </c>
      <c r="AW738">
        <v>1.126641829276799</v>
      </c>
      <c r="AX738">
        <v>103368.14351994946</v>
      </c>
      <c r="AY738">
        <v>1.2342703010441116</v>
      </c>
      <c r="AZ738">
        <v>-52943.282112144079</v>
      </c>
      <c r="BA738">
        <v>-0.10762847176731261</v>
      </c>
      <c r="BE738" s="111">
        <f t="shared" si="164"/>
        <v>62239.321519874517</v>
      </c>
      <c r="BF738" s="111">
        <f t="shared" si="165"/>
        <v>20058.886584461696</v>
      </c>
      <c r="BG738" s="111">
        <f t="shared" si="166"/>
        <v>42180.434935412821</v>
      </c>
      <c r="BH738">
        <f t="shared" si="167"/>
        <v>1</v>
      </c>
      <c r="BI738">
        <f t="shared" si="168"/>
        <v>0</v>
      </c>
      <c r="BJ738">
        <f t="shared" si="169"/>
        <v>1</v>
      </c>
    </row>
    <row r="739" spans="48:62" x14ac:dyDescent="0.3">
      <c r="AV739">
        <v>48529.153676673523</v>
      </c>
      <c r="AW739">
        <v>1.1555423284588577</v>
      </c>
      <c r="AX739">
        <v>76847.914959604357</v>
      </c>
      <c r="AY739">
        <v>1.2607788623755967</v>
      </c>
      <c r="AZ739">
        <v>-28318.761282930835</v>
      </c>
      <c r="BA739">
        <v>-0.10523653391673893</v>
      </c>
      <c r="BE739" s="111">
        <f t="shared" si="164"/>
        <v>67025.079169212244</v>
      </c>
      <c r="BF739" s="111">
        <f t="shared" si="165"/>
        <v>49229.971277955308</v>
      </c>
      <c r="BG739" s="111">
        <f t="shared" si="166"/>
        <v>17795.107891256943</v>
      </c>
      <c r="BH739">
        <f t="shared" si="167"/>
        <v>1</v>
      </c>
      <c r="BI739">
        <f t="shared" si="168"/>
        <v>0</v>
      </c>
      <c r="BJ739">
        <f t="shared" si="169"/>
        <v>1</v>
      </c>
    </row>
    <row r="740" spans="48:62" x14ac:dyDescent="0.3">
      <c r="AV740">
        <v>54600.650340642824</v>
      </c>
      <c r="AW740">
        <v>1.1342999353910861</v>
      </c>
      <c r="AX740">
        <v>76694.189428309939</v>
      </c>
      <c r="AY740">
        <v>1.2421853937261291</v>
      </c>
      <c r="AZ740">
        <v>-22093.539087667115</v>
      </c>
      <c r="BA740">
        <v>-0.10788545833504304</v>
      </c>
      <c r="BE740" s="111">
        <f t="shared" si="164"/>
        <v>58829.34319846578</v>
      </c>
      <c r="BF740" s="111">
        <f t="shared" si="165"/>
        <v>47524.349944302972</v>
      </c>
      <c r="BG740" s="111">
        <f t="shared" si="166"/>
        <v>11304.993254162811</v>
      </c>
      <c r="BH740">
        <f t="shared" si="167"/>
        <v>1</v>
      </c>
      <c r="BI740">
        <f t="shared" si="168"/>
        <v>0</v>
      </c>
      <c r="BJ740">
        <f t="shared" si="169"/>
        <v>1</v>
      </c>
    </row>
    <row r="741" spans="48:62" x14ac:dyDescent="0.3">
      <c r="AV741">
        <v>48024.757974802691</v>
      </c>
      <c r="AW741">
        <v>1.0985968646659012</v>
      </c>
      <c r="AX741">
        <v>82700.599487362808</v>
      </c>
      <c r="AY741">
        <v>1.1985011156202536</v>
      </c>
      <c r="AZ741">
        <v>-34675.841512560117</v>
      </c>
      <c r="BA741">
        <v>-9.9904250954352403E-2</v>
      </c>
      <c r="BE741" s="111">
        <f t="shared" si="164"/>
        <v>61834.928491787432</v>
      </c>
      <c r="BF741" s="111">
        <f t="shared" si="165"/>
        <v>37149.512074662562</v>
      </c>
      <c r="BG741" s="111">
        <f t="shared" si="166"/>
        <v>24685.416417124878</v>
      </c>
      <c r="BH741">
        <f t="shared" si="167"/>
        <v>1</v>
      </c>
      <c r="BI741">
        <f t="shared" si="168"/>
        <v>0</v>
      </c>
      <c r="BJ741">
        <f t="shared" si="169"/>
        <v>1</v>
      </c>
    </row>
    <row r="742" spans="48:62" x14ac:dyDescent="0.3">
      <c r="AV742">
        <v>50132.615688450955</v>
      </c>
      <c r="AW742">
        <v>1.1241508175599819</v>
      </c>
      <c r="AX742">
        <v>80400.110894719139</v>
      </c>
      <c r="AY742">
        <v>1.2342926016086508</v>
      </c>
      <c r="AZ742">
        <v>-30267.495206268184</v>
      </c>
      <c r="BA742">
        <v>-0.11014178404866892</v>
      </c>
      <c r="BE742" s="111">
        <f t="shared" si="164"/>
        <v>62282.466067547241</v>
      </c>
      <c r="BF742" s="111">
        <f t="shared" si="165"/>
        <v>43029.149266145949</v>
      </c>
      <c r="BG742" s="111">
        <f t="shared" si="166"/>
        <v>19253.316801401292</v>
      </c>
      <c r="BH742">
        <f t="shared" si="167"/>
        <v>1</v>
      </c>
      <c r="BI742">
        <f t="shared" si="168"/>
        <v>0</v>
      </c>
      <c r="BJ742">
        <f t="shared" si="169"/>
        <v>1</v>
      </c>
    </row>
    <row r="743" spans="48:62" x14ac:dyDescent="0.3">
      <c r="AV743">
        <v>48713.57610020414</v>
      </c>
      <c r="AW743">
        <v>1.1487031247963198</v>
      </c>
      <c r="AX743">
        <v>77352.493324590847</v>
      </c>
      <c r="AY743">
        <v>1.248960683087265</v>
      </c>
      <c r="AZ743">
        <v>-28638.917224386707</v>
      </c>
      <c r="BA743">
        <v>-0.10025755829094529</v>
      </c>
      <c r="BE743" s="111">
        <f t="shared" si="164"/>
        <v>66156.736379427835</v>
      </c>
      <c r="BF743" s="111">
        <f t="shared" si="165"/>
        <v>47543.574984135659</v>
      </c>
      <c r="BG743" s="111">
        <f t="shared" si="166"/>
        <v>18613.161395292176</v>
      </c>
      <c r="BH743">
        <f t="shared" si="167"/>
        <v>1</v>
      </c>
      <c r="BI743">
        <f t="shared" si="168"/>
        <v>0</v>
      </c>
      <c r="BJ743">
        <f t="shared" si="169"/>
        <v>1</v>
      </c>
    </row>
    <row r="744" spans="48:62" x14ac:dyDescent="0.3">
      <c r="AV744">
        <v>58865.398766127313</v>
      </c>
      <c r="AW744">
        <v>1.1361892174589732</v>
      </c>
      <c r="AX744">
        <v>79121.666294433046</v>
      </c>
      <c r="AY744">
        <v>1.2395630173285661</v>
      </c>
      <c r="AZ744">
        <v>-20256.267528305732</v>
      </c>
      <c r="BA744">
        <v>-0.10337379986959294</v>
      </c>
      <c r="BE744" s="111">
        <f t="shared" si="164"/>
        <v>54753.522979770001</v>
      </c>
      <c r="BF744" s="111">
        <f t="shared" si="165"/>
        <v>44834.63543842356</v>
      </c>
      <c r="BG744" s="111">
        <f t="shared" si="166"/>
        <v>9918.8875413464375</v>
      </c>
      <c r="BH744">
        <f t="shared" si="167"/>
        <v>1</v>
      </c>
      <c r="BI744">
        <f t="shared" si="168"/>
        <v>0</v>
      </c>
      <c r="BJ744">
        <f t="shared" si="169"/>
        <v>1</v>
      </c>
    </row>
    <row r="745" spans="48:62" x14ac:dyDescent="0.3">
      <c r="AV745">
        <v>49667.821028167833</v>
      </c>
      <c r="AW745">
        <v>1.2035447895439251</v>
      </c>
      <c r="AX745">
        <v>89626.96178638027</v>
      </c>
      <c r="AY745">
        <v>1.3149264946030446</v>
      </c>
      <c r="AZ745">
        <v>-39959.140758212438</v>
      </c>
      <c r="BA745">
        <v>-0.11138170505911948</v>
      </c>
      <c r="BE745" s="111">
        <f t="shared" si="164"/>
        <v>70686.657926224681</v>
      </c>
      <c r="BF745" s="111">
        <f t="shared" si="165"/>
        <v>41865.6876739242</v>
      </c>
      <c r="BG745" s="111">
        <f t="shared" si="166"/>
        <v>28820.970252300489</v>
      </c>
      <c r="BH745">
        <f t="shared" si="167"/>
        <v>1</v>
      </c>
      <c r="BI745">
        <f t="shared" si="168"/>
        <v>0</v>
      </c>
      <c r="BJ745">
        <f t="shared" si="169"/>
        <v>1</v>
      </c>
    </row>
    <row r="746" spans="48:62" x14ac:dyDescent="0.3">
      <c r="AV746">
        <v>48883.996468770238</v>
      </c>
      <c r="AW746">
        <v>1.1155863101594137</v>
      </c>
      <c r="AX746">
        <v>121155.46361508712</v>
      </c>
      <c r="AY746">
        <v>1.2241496285298914</v>
      </c>
      <c r="AZ746">
        <v>-72271.467146316892</v>
      </c>
      <c r="BA746">
        <v>-0.10856331837047772</v>
      </c>
      <c r="BE746" s="111">
        <f t="shared" si="164"/>
        <v>62674.634547171132</v>
      </c>
      <c r="BF746" s="111">
        <f t="shared" si="165"/>
        <v>1259.4992379020114</v>
      </c>
      <c r="BG746" s="111">
        <f t="shared" si="166"/>
        <v>61415.135309269121</v>
      </c>
      <c r="BH746">
        <f t="shared" si="167"/>
        <v>1</v>
      </c>
      <c r="BI746">
        <f t="shared" si="168"/>
        <v>0</v>
      </c>
      <c r="BJ746">
        <f t="shared" si="169"/>
        <v>1</v>
      </c>
    </row>
    <row r="747" spans="48:62" x14ac:dyDescent="0.3">
      <c r="AV747">
        <v>47313.020125077986</v>
      </c>
      <c r="AW747">
        <v>1.1059711265296066</v>
      </c>
      <c r="AX747">
        <v>80627.718817852918</v>
      </c>
      <c r="AY747">
        <v>1.2126082616472948</v>
      </c>
      <c r="AZ747">
        <v>-33314.698692774931</v>
      </c>
      <c r="BA747">
        <v>-0.10663713511768824</v>
      </c>
      <c r="BE747" s="111">
        <f t="shared" si="164"/>
        <v>63284.092527882669</v>
      </c>
      <c r="BF747" s="111">
        <f t="shared" si="165"/>
        <v>40633.107346876568</v>
      </c>
      <c r="BG747" s="111">
        <f t="shared" si="166"/>
        <v>22650.985181006108</v>
      </c>
      <c r="BH747">
        <f t="shared" si="167"/>
        <v>1</v>
      </c>
      <c r="BI747">
        <f t="shared" si="168"/>
        <v>0</v>
      </c>
      <c r="BJ747">
        <f t="shared" si="169"/>
        <v>1</v>
      </c>
    </row>
    <row r="748" spans="48:62" x14ac:dyDescent="0.3">
      <c r="AV748">
        <v>50705.083384998034</v>
      </c>
      <c r="AW748">
        <v>1.196054621136412</v>
      </c>
      <c r="AX748">
        <v>77222.817519508593</v>
      </c>
      <c r="AY748">
        <v>1.298364316780146</v>
      </c>
      <c r="AZ748">
        <v>-26517.73413451056</v>
      </c>
      <c r="BA748">
        <v>-0.10230969564373393</v>
      </c>
      <c r="BE748" s="111">
        <f t="shared" si="164"/>
        <v>68900.378728643176</v>
      </c>
      <c r="BF748" s="111">
        <f t="shared" si="165"/>
        <v>52613.61415850601</v>
      </c>
      <c r="BG748" s="111">
        <f t="shared" si="166"/>
        <v>16286.764570137166</v>
      </c>
      <c r="BH748">
        <f t="shared" si="167"/>
        <v>1</v>
      </c>
      <c r="BI748">
        <f t="shared" si="168"/>
        <v>0</v>
      </c>
      <c r="BJ748">
        <f t="shared" si="169"/>
        <v>1</v>
      </c>
    </row>
    <row r="749" spans="48:62" x14ac:dyDescent="0.3">
      <c r="AV749">
        <v>50218.465992232916</v>
      </c>
      <c r="AW749">
        <v>1.1529914233980596</v>
      </c>
      <c r="AX749">
        <v>76641.671156004842</v>
      </c>
      <c r="AY749">
        <v>1.2578359957633629</v>
      </c>
      <c r="AZ749">
        <v>-26423.205163771927</v>
      </c>
      <c r="BA749">
        <v>-0.10484457236530331</v>
      </c>
      <c r="BE749" s="111">
        <f t="shared" si="164"/>
        <v>65080.67634757304</v>
      </c>
      <c r="BF749" s="111">
        <f t="shared" si="165"/>
        <v>49141.928420331446</v>
      </c>
      <c r="BG749" s="111">
        <f t="shared" si="166"/>
        <v>15938.747927241595</v>
      </c>
      <c r="BH749">
        <f t="shared" si="167"/>
        <v>1</v>
      </c>
      <c r="BI749">
        <f t="shared" si="168"/>
        <v>0</v>
      </c>
      <c r="BJ749">
        <f t="shared" si="169"/>
        <v>1</v>
      </c>
    </row>
    <row r="750" spans="48:62" x14ac:dyDescent="0.3">
      <c r="AV750">
        <v>65758.976291349172</v>
      </c>
      <c r="AW750">
        <v>1.093569305405123</v>
      </c>
      <c r="AX750">
        <v>79791.966673028932</v>
      </c>
      <c r="AY750">
        <v>1.188872725563856</v>
      </c>
      <c r="AZ750">
        <v>-14032.99038167976</v>
      </c>
      <c r="BA750">
        <v>-9.5303420158733054E-2</v>
      </c>
      <c r="BE750" s="111">
        <f t="shared" si="164"/>
        <v>43597.954249163129</v>
      </c>
      <c r="BF750" s="111">
        <f t="shared" si="165"/>
        <v>39095.305883356676</v>
      </c>
      <c r="BG750" s="111">
        <f t="shared" si="166"/>
        <v>4502.6483658064535</v>
      </c>
      <c r="BH750">
        <f t="shared" si="167"/>
        <v>1</v>
      </c>
      <c r="BI750">
        <f t="shared" si="168"/>
        <v>0</v>
      </c>
      <c r="BJ750">
        <f t="shared" si="169"/>
        <v>1</v>
      </c>
    </row>
    <row r="751" spans="48:62" x14ac:dyDescent="0.3">
      <c r="AV751">
        <v>49299.153140477567</v>
      </c>
      <c r="AW751">
        <v>1.1737923214497716</v>
      </c>
      <c r="AX751">
        <v>89860.672720116956</v>
      </c>
      <c r="AY751">
        <v>1.2813176827375146</v>
      </c>
      <c r="AZ751">
        <v>-40561.519579639389</v>
      </c>
      <c r="BA751">
        <v>-0.10752536128774293</v>
      </c>
      <c r="BE751" s="111">
        <f t="shared" si="164"/>
        <v>68080.079004499596</v>
      </c>
      <c r="BF751" s="111">
        <f t="shared" si="165"/>
        <v>38271.095553634499</v>
      </c>
      <c r="BG751" s="111">
        <f t="shared" si="166"/>
        <v>29808.983450865097</v>
      </c>
      <c r="BH751">
        <f t="shared" si="167"/>
        <v>1</v>
      </c>
      <c r="BI751">
        <f t="shared" si="168"/>
        <v>0</v>
      </c>
      <c r="BJ751">
        <f t="shared" si="169"/>
        <v>1</v>
      </c>
    </row>
    <row r="752" spans="48:62" x14ac:dyDescent="0.3">
      <c r="AV752">
        <v>54896.5141485973</v>
      </c>
      <c r="AW752">
        <v>1.1163157064868872</v>
      </c>
      <c r="AX752">
        <v>80246.78740062486</v>
      </c>
      <c r="AY752">
        <v>1.2236140633342363</v>
      </c>
      <c r="AZ752">
        <v>-25350.27325202756</v>
      </c>
      <c r="BA752">
        <v>-0.10729835684734912</v>
      </c>
      <c r="BE752" s="111">
        <f t="shared" si="164"/>
        <v>56735.056500091421</v>
      </c>
      <c r="BF752" s="111">
        <f t="shared" si="165"/>
        <v>42114.618932798767</v>
      </c>
      <c r="BG752" s="111">
        <f t="shared" si="166"/>
        <v>14620.437567292649</v>
      </c>
      <c r="BH752">
        <f t="shared" si="167"/>
        <v>1</v>
      </c>
      <c r="BI752">
        <f t="shared" si="168"/>
        <v>0</v>
      </c>
      <c r="BJ752">
        <f t="shared" si="169"/>
        <v>1</v>
      </c>
    </row>
    <row r="753" spans="48:62" x14ac:dyDescent="0.3">
      <c r="AV753">
        <v>49591.029128536298</v>
      </c>
      <c r="AW753">
        <v>1.1453362724502012</v>
      </c>
      <c r="AX753">
        <v>82513.059100439365</v>
      </c>
      <c r="AY753">
        <v>1.2507813051015833</v>
      </c>
      <c r="AZ753">
        <v>-32922.029971903066</v>
      </c>
      <c r="BA753">
        <v>-0.10544503265138205</v>
      </c>
      <c r="BE753" s="111">
        <f t="shared" si="164"/>
        <v>64942.598116483823</v>
      </c>
      <c r="BF753" s="111">
        <f t="shared" si="165"/>
        <v>42565.071409718963</v>
      </c>
      <c r="BG753" s="111">
        <f t="shared" si="166"/>
        <v>22377.52670676486</v>
      </c>
      <c r="BH753">
        <f t="shared" si="167"/>
        <v>1</v>
      </c>
      <c r="BI753">
        <f t="shared" si="168"/>
        <v>0</v>
      </c>
      <c r="BJ753">
        <f t="shared" si="169"/>
        <v>1</v>
      </c>
    </row>
    <row r="754" spans="48:62" x14ac:dyDescent="0.3">
      <c r="AV754">
        <v>50456.494868691836</v>
      </c>
      <c r="AW754">
        <v>1.1409939481526212</v>
      </c>
      <c r="AX754">
        <v>79299.140886325738</v>
      </c>
      <c r="AY754">
        <v>1.2515047430094495</v>
      </c>
      <c r="AZ754">
        <v>-28842.646017633902</v>
      </c>
      <c r="BA754">
        <v>-0.11051079485682824</v>
      </c>
      <c r="BE754" s="111">
        <f t="shared" si="164"/>
        <v>63642.89994657028</v>
      </c>
      <c r="BF754" s="111">
        <f t="shared" si="165"/>
        <v>45851.333414619206</v>
      </c>
      <c r="BG754" s="111">
        <f t="shared" si="166"/>
        <v>17791.566531951077</v>
      </c>
      <c r="BH754">
        <f t="shared" si="167"/>
        <v>1</v>
      </c>
      <c r="BI754">
        <f t="shared" si="168"/>
        <v>0</v>
      </c>
      <c r="BJ754">
        <f t="shared" si="169"/>
        <v>1</v>
      </c>
    </row>
    <row r="755" spans="48:62" x14ac:dyDescent="0.3">
      <c r="AV755">
        <v>52277.038149837987</v>
      </c>
      <c r="AW755">
        <v>1.1057143072952953</v>
      </c>
      <c r="AX755">
        <v>96132.734973469545</v>
      </c>
      <c r="AY755">
        <v>1.2065562009001238</v>
      </c>
      <c r="AZ755">
        <v>-43855.696823631559</v>
      </c>
      <c r="BA755">
        <v>-0.10084189360482854</v>
      </c>
      <c r="BE755" s="111">
        <f t="shared" si="164"/>
        <v>58294.392579691543</v>
      </c>
      <c r="BF755" s="111">
        <f t="shared" si="165"/>
        <v>24522.885116542835</v>
      </c>
      <c r="BG755" s="111">
        <f t="shared" si="166"/>
        <v>33771.507463148708</v>
      </c>
      <c r="BH755">
        <f t="shared" si="167"/>
        <v>1</v>
      </c>
      <c r="BI755">
        <f t="shared" si="168"/>
        <v>0</v>
      </c>
      <c r="BJ755">
        <f t="shared" si="169"/>
        <v>1</v>
      </c>
    </row>
    <row r="756" spans="48:62" x14ac:dyDescent="0.3">
      <c r="AV756">
        <v>49403.594324907681</v>
      </c>
      <c r="AW756">
        <v>1.1811960370069681</v>
      </c>
      <c r="AX756">
        <v>77257.091286941053</v>
      </c>
      <c r="AY756">
        <v>1.2857607300179597</v>
      </c>
      <c r="AZ756">
        <v>-27853.496962033372</v>
      </c>
      <c r="BA756">
        <v>-0.10456469301099158</v>
      </c>
      <c r="BE756" s="111">
        <f t="shared" si="164"/>
        <v>68716.00937578913</v>
      </c>
      <c r="BF756" s="111">
        <f t="shared" si="165"/>
        <v>51318.981714854919</v>
      </c>
      <c r="BG756" s="111">
        <f t="shared" si="166"/>
        <v>17397.027660934215</v>
      </c>
      <c r="BH756">
        <f t="shared" si="167"/>
        <v>1</v>
      </c>
      <c r="BI756">
        <f t="shared" si="168"/>
        <v>0</v>
      </c>
      <c r="BJ756">
        <f t="shared" si="169"/>
        <v>1</v>
      </c>
    </row>
    <row r="757" spans="48:62" x14ac:dyDescent="0.3">
      <c r="AV757">
        <v>47603.368380540254</v>
      </c>
      <c r="AW757">
        <v>1.0944552019295282</v>
      </c>
      <c r="AX757">
        <v>77800.800662963375</v>
      </c>
      <c r="AY757">
        <v>1.1982137493747367</v>
      </c>
      <c r="AZ757">
        <v>-30197.43228242312</v>
      </c>
      <c r="BA757">
        <v>-0.10375854744520852</v>
      </c>
      <c r="BE757" s="111">
        <f t="shared" si="164"/>
        <v>61842.151812412558</v>
      </c>
      <c r="BF757" s="111">
        <f t="shared" si="165"/>
        <v>42020.574274510291</v>
      </c>
      <c r="BG757" s="111">
        <f t="shared" si="166"/>
        <v>19821.577537902267</v>
      </c>
      <c r="BH757">
        <f t="shared" si="167"/>
        <v>1</v>
      </c>
      <c r="BI757">
        <f t="shared" si="168"/>
        <v>0</v>
      </c>
      <c r="BJ757">
        <f t="shared" si="169"/>
        <v>1</v>
      </c>
    </row>
    <row r="758" spans="48:62" x14ac:dyDescent="0.3">
      <c r="AV758">
        <v>49534.319286738952</v>
      </c>
      <c r="AW758">
        <v>1.1988088268265273</v>
      </c>
      <c r="AX758">
        <v>77847.52790217119</v>
      </c>
      <c r="AY758">
        <v>1.3075776669875248</v>
      </c>
      <c r="AZ758">
        <v>-28313.208615432239</v>
      </c>
      <c r="BA758">
        <v>-0.10876884016099742</v>
      </c>
      <c r="BE758" s="111">
        <f t="shared" si="164"/>
        <v>70346.563395913778</v>
      </c>
      <c r="BF758" s="111">
        <f t="shared" si="165"/>
        <v>52910.238796581281</v>
      </c>
      <c r="BG758" s="111">
        <f t="shared" si="166"/>
        <v>17436.324599332496</v>
      </c>
      <c r="BH758">
        <f t="shared" si="167"/>
        <v>1</v>
      </c>
      <c r="BI758">
        <f t="shared" si="168"/>
        <v>0</v>
      </c>
      <c r="BJ758">
        <f t="shared" si="169"/>
        <v>1</v>
      </c>
    </row>
    <row r="759" spans="48:62" x14ac:dyDescent="0.3">
      <c r="AV759">
        <v>49298.857998868902</v>
      </c>
      <c r="AW759">
        <v>1.1243241009530027</v>
      </c>
      <c r="AX759">
        <v>77815.284831600089</v>
      </c>
      <c r="AY759">
        <v>1.2270939167698685</v>
      </c>
      <c r="AZ759">
        <v>-28516.426832731187</v>
      </c>
      <c r="BA759">
        <v>-0.10276981581686573</v>
      </c>
      <c r="BE759" s="111">
        <f t="shared" si="164"/>
        <v>63133.552096431376</v>
      </c>
      <c r="BF759" s="111">
        <f t="shared" si="165"/>
        <v>44894.106845386763</v>
      </c>
      <c r="BG759" s="111">
        <f t="shared" si="166"/>
        <v>18239.445251044614</v>
      </c>
      <c r="BH759">
        <f t="shared" si="167"/>
        <v>1</v>
      </c>
      <c r="BI759">
        <f t="shared" si="168"/>
        <v>0</v>
      </c>
      <c r="BJ759">
        <f t="shared" si="169"/>
        <v>1</v>
      </c>
    </row>
    <row r="760" spans="48:62" x14ac:dyDescent="0.3">
      <c r="AV760">
        <v>47363.061882978749</v>
      </c>
      <c r="AW760">
        <v>1.1101105213035747</v>
      </c>
      <c r="AX760">
        <v>118488.7994386378</v>
      </c>
      <c r="AY760">
        <v>1.211947568718891</v>
      </c>
      <c r="AZ760">
        <v>-71125.737555659056</v>
      </c>
      <c r="BA760">
        <v>-0.1018370474153163</v>
      </c>
      <c r="BE760" s="111">
        <f t="shared" si="164"/>
        <v>63647.990247378715</v>
      </c>
      <c r="BF760" s="111">
        <f t="shared" si="165"/>
        <v>2705.9574332513002</v>
      </c>
      <c r="BG760" s="111">
        <f t="shared" si="166"/>
        <v>60942.032814127422</v>
      </c>
      <c r="BH760">
        <f t="shared" si="167"/>
        <v>1</v>
      </c>
      <c r="BI760">
        <f t="shared" si="168"/>
        <v>0</v>
      </c>
      <c r="BJ760">
        <f t="shared" si="169"/>
        <v>1</v>
      </c>
    </row>
    <row r="761" spans="48:62" x14ac:dyDescent="0.3">
      <c r="AV761">
        <v>48420.008148392582</v>
      </c>
      <c r="AW761">
        <v>1.104887252495891</v>
      </c>
      <c r="AX761">
        <v>78042.885250455249</v>
      </c>
      <c r="AY761">
        <v>1.2059502136150779</v>
      </c>
      <c r="AZ761">
        <v>-29622.877102062666</v>
      </c>
      <c r="BA761">
        <v>-0.10106296111918689</v>
      </c>
      <c r="BE761" s="111">
        <f t="shared" si="164"/>
        <v>62068.717101196518</v>
      </c>
      <c r="BF761" s="111">
        <f t="shared" si="165"/>
        <v>42552.136111052547</v>
      </c>
      <c r="BG761" s="111">
        <f t="shared" si="166"/>
        <v>19516.580990143979</v>
      </c>
      <c r="BH761">
        <f t="shared" si="167"/>
        <v>1</v>
      </c>
      <c r="BI761">
        <f t="shared" si="168"/>
        <v>0</v>
      </c>
      <c r="BJ761">
        <f t="shared" si="169"/>
        <v>1</v>
      </c>
    </row>
    <row r="762" spans="48:62" x14ac:dyDescent="0.3">
      <c r="AV762">
        <v>48968.732575245238</v>
      </c>
      <c r="AW762">
        <v>1.0962815587181556</v>
      </c>
      <c r="AX762">
        <v>76954.770036777845</v>
      </c>
      <c r="AY762">
        <v>1.2028812581749999</v>
      </c>
      <c r="AZ762">
        <v>-27986.037461532607</v>
      </c>
      <c r="BA762">
        <v>-0.10659969945684433</v>
      </c>
      <c r="BE762" s="111">
        <f t="shared" si="164"/>
        <v>60659.42329657032</v>
      </c>
      <c r="BF762" s="111">
        <f t="shared" si="165"/>
        <v>43333.355780722151</v>
      </c>
      <c r="BG762" s="111">
        <f t="shared" si="166"/>
        <v>17326.067515848175</v>
      </c>
      <c r="BH762">
        <f t="shared" si="167"/>
        <v>1</v>
      </c>
      <c r="BI762">
        <f t="shared" si="168"/>
        <v>0</v>
      </c>
      <c r="BJ762">
        <f t="shared" si="169"/>
        <v>1</v>
      </c>
    </row>
    <row r="763" spans="48:62" x14ac:dyDescent="0.3">
      <c r="AV763">
        <v>48381.515806426687</v>
      </c>
      <c r="AW763">
        <v>1.1375963273915679</v>
      </c>
      <c r="AX763">
        <v>77262.742462652619</v>
      </c>
      <c r="AY763">
        <v>1.246411605429754</v>
      </c>
      <c r="AZ763">
        <v>-28881.226656225932</v>
      </c>
      <c r="BA763">
        <v>-0.10881527803818614</v>
      </c>
      <c r="BE763" s="111">
        <f t="shared" si="164"/>
        <v>65378.116932730103</v>
      </c>
      <c r="BF763" s="111">
        <f t="shared" si="165"/>
        <v>47378.418080322779</v>
      </c>
      <c r="BG763" s="111">
        <f t="shared" si="166"/>
        <v>17999.698852407317</v>
      </c>
      <c r="BH763">
        <f t="shared" si="167"/>
        <v>1</v>
      </c>
      <c r="BI763">
        <f t="shared" si="168"/>
        <v>0</v>
      </c>
      <c r="BJ763">
        <f t="shared" si="169"/>
        <v>1</v>
      </c>
    </row>
    <row r="764" spans="48:62" x14ac:dyDescent="0.3">
      <c r="AV764">
        <v>47366.817422566332</v>
      </c>
      <c r="AW764">
        <v>1.1575306696164369</v>
      </c>
      <c r="AX764">
        <v>76851.737701305654</v>
      </c>
      <c r="AY764">
        <v>1.2678958663322366</v>
      </c>
      <c r="AZ764">
        <v>-29484.920278739322</v>
      </c>
      <c r="BA764">
        <v>-0.1103651967157997</v>
      </c>
      <c r="BE764" s="111">
        <f t="shared" si="164"/>
        <v>68386.249539077369</v>
      </c>
      <c r="BF764" s="111">
        <f t="shared" si="165"/>
        <v>49937.848931918008</v>
      </c>
      <c r="BG764" s="111">
        <f t="shared" si="166"/>
        <v>18448.400607159354</v>
      </c>
      <c r="BH764">
        <f t="shared" si="167"/>
        <v>1</v>
      </c>
      <c r="BI764">
        <f t="shared" si="168"/>
        <v>0</v>
      </c>
      <c r="BJ764">
        <f t="shared" si="169"/>
        <v>1</v>
      </c>
    </row>
    <row r="765" spans="48:62" x14ac:dyDescent="0.3">
      <c r="AV765">
        <v>48524.564126587953</v>
      </c>
      <c r="AW765">
        <v>1.1209208587735167</v>
      </c>
      <c r="AX765">
        <v>77499.79036697415</v>
      </c>
      <c r="AY765">
        <v>1.2240833667337609</v>
      </c>
      <c r="AZ765">
        <v>-28975.226240386197</v>
      </c>
      <c r="BA765">
        <v>-0.10316250796024429</v>
      </c>
      <c r="BE765" s="111">
        <f t="shared" ref="BE765:BE828" si="170">AW765*lambda-AV765</f>
        <v>63567.521750763713</v>
      </c>
      <c r="BF765" s="111">
        <f t="shared" ref="BF765:BF828" si="171">AY765*lambda-AX765</f>
        <v>44908.546306401942</v>
      </c>
      <c r="BG765" s="111">
        <f t="shared" ref="BG765:BG828" si="172">BA765*lambda-AZ765</f>
        <v>18658.975444361768</v>
      </c>
      <c r="BH765">
        <f t="shared" si="167"/>
        <v>1</v>
      </c>
      <c r="BI765">
        <f t="shared" si="168"/>
        <v>0</v>
      </c>
      <c r="BJ765">
        <f t="shared" si="169"/>
        <v>1</v>
      </c>
    </row>
    <row r="766" spans="48:62" x14ac:dyDescent="0.3">
      <c r="AV766">
        <v>52530.466348553906</v>
      </c>
      <c r="AW766">
        <v>1.094722891004702</v>
      </c>
      <c r="AX766">
        <v>76893.536869244024</v>
      </c>
      <c r="AY766">
        <v>1.1996679674383082</v>
      </c>
      <c r="AZ766">
        <v>-24363.070520690118</v>
      </c>
      <c r="BA766">
        <v>-0.10494507643360618</v>
      </c>
      <c r="BE766" s="111">
        <f t="shared" si="170"/>
        <v>56941.82275191629</v>
      </c>
      <c r="BF766" s="111">
        <f t="shared" si="171"/>
        <v>43073.259874586787</v>
      </c>
      <c r="BG766" s="111">
        <f t="shared" si="172"/>
        <v>13868.562877329501</v>
      </c>
      <c r="BH766">
        <f t="shared" ref="BH766:BH829" si="173">IF(MAX(BE766:BF766)=BE766,1,0)</f>
        <v>1</v>
      </c>
      <c r="BI766">
        <f t="shared" ref="BI766:BI829" si="174">IF(MAX(BE766:BF766)=BF766,1,0)</f>
        <v>0</v>
      </c>
      <c r="BJ766">
        <f t="shared" ref="BJ766:BJ829" si="175">IF(BG766&gt;0,1,0)</f>
        <v>1</v>
      </c>
    </row>
    <row r="767" spans="48:62" x14ac:dyDescent="0.3">
      <c r="AV767">
        <v>49393.217242717292</v>
      </c>
      <c r="AW767">
        <v>1.1335197567355504</v>
      </c>
      <c r="AX767">
        <v>78474.005682339601</v>
      </c>
      <c r="AY767">
        <v>1.2375522433361201</v>
      </c>
      <c r="AZ767">
        <v>-29080.788439622309</v>
      </c>
      <c r="BA767">
        <v>-0.10403248660056974</v>
      </c>
      <c r="BE767" s="111">
        <f t="shared" si="170"/>
        <v>63958.758430837741</v>
      </c>
      <c r="BF767" s="111">
        <f t="shared" si="171"/>
        <v>45281.218651272415</v>
      </c>
      <c r="BG767" s="111">
        <f t="shared" si="172"/>
        <v>18677.539779565333</v>
      </c>
      <c r="BH767">
        <f t="shared" si="173"/>
        <v>1</v>
      </c>
      <c r="BI767">
        <f t="shared" si="174"/>
        <v>0</v>
      </c>
      <c r="BJ767">
        <f t="shared" si="175"/>
        <v>1</v>
      </c>
    </row>
    <row r="768" spans="48:62" x14ac:dyDescent="0.3">
      <c r="AV768">
        <v>48248.394689066678</v>
      </c>
      <c r="AW768">
        <v>1.1139753489521369</v>
      </c>
      <c r="AX768">
        <v>81219.888336414413</v>
      </c>
      <c r="AY768">
        <v>1.2181724758342467</v>
      </c>
      <c r="AZ768">
        <v>-32971.493647347736</v>
      </c>
      <c r="BA768">
        <v>-0.1041971268821098</v>
      </c>
      <c r="BE768" s="111">
        <f t="shared" si="170"/>
        <v>63149.140206147007</v>
      </c>
      <c r="BF768" s="111">
        <f t="shared" si="171"/>
        <v>40597.359247010259</v>
      </c>
      <c r="BG768" s="111">
        <f t="shared" si="172"/>
        <v>22551.780959136755</v>
      </c>
      <c r="BH768">
        <f t="shared" si="173"/>
        <v>1</v>
      </c>
      <c r="BI768">
        <f t="shared" si="174"/>
        <v>0</v>
      </c>
      <c r="BJ768">
        <f t="shared" si="175"/>
        <v>1</v>
      </c>
    </row>
    <row r="769" spans="48:62" x14ac:dyDescent="0.3">
      <c r="AV769">
        <v>57492.960296715384</v>
      </c>
      <c r="AW769">
        <v>1.1656602014776682</v>
      </c>
      <c r="AX769">
        <v>77518.617701340729</v>
      </c>
      <c r="AY769">
        <v>1.2719079898237724</v>
      </c>
      <c r="AZ769">
        <v>-20025.657404625344</v>
      </c>
      <c r="BA769">
        <v>-0.10624778834610416</v>
      </c>
      <c r="BE769" s="111">
        <f t="shared" si="170"/>
        <v>59073.059851051446</v>
      </c>
      <c r="BF769" s="111">
        <f t="shared" si="171"/>
        <v>49672.181281036508</v>
      </c>
      <c r="BG769" s="111">
        <f t="shared" si="172"/>
        <v>9400.8785700149292</v>
      </c>
      <c r="BH769">
        <f t="shared" si="173"/>
        <v>1</v>
      </c>
      <c r="BI769">
        <f t="shared" si="174"/>
        <v>0</v>
      </c>
      <c r="BJ769">
        <f t="shared" si="175"/>
        <v>1</v>
      </c>
    </row>
    <row r="770" spans="48:62" x14ac:dyDescent="0.3">
      <c r="AV770">
        <v>47392.608774200729</v>
      </c>
      <c r="AW770">
        <v>1.1214373159731468</v>
      </c>
      <c r="AX770">
        <v>77704.927064741962</v>
      </c>
      <c r="AY770">
        <v>1.2256805228475816</v>
      </c>
      <c r="AZ770">
        <v>-30312.318290541232</v>
      </c>
      <c r="BA770">
        <v>-0.10424320687443478</v>
      </c>
      <c r="BE770" s="111">
        <f t="shared" si="170"/>
        <v>64751.122823113947</v>
      </c>
      <c r="BF770" s="111">
        <f t="shared" si="171"/>
        <v>44863.125220016198</v>
      </c>
      <c r="BG770" s="111">
        <f t="shared" si="172"/>
        <v>19887.997603097756</v>
      </c>
      <c r="BH770">
        <f t="shared" si="173"/>
        <v>1</v>
      </c>
      <c r="BI770">
        <f t="shared" si="174"/>
        <v>0</v>
      </c>
      <c r="BJ770">
        <f t="shared" si="175"/>
        <v>1</v>
      </c>
    </row>
    <row r="771" spans="48:62" x14ac:dyDescent="0.3">
      <c r="AV771">
        <v>51704.836928665667</v>
      </c>
      <c r="AW771">
        <v>1.1933382496160607</v>
      </c>
      <c r="AX771">
        <v>86069.958058920834</v>
      </c>
      <c r="AY771">
        <v>1.2975253898140591</v>
      </c>
      <c r="AZ771">
        <v>-34365.121130255167</v>
      </c>
      <c r="BA771">
        <v>-0.10418714019799835</v>
      </c>
      <c r="BE771" s="111">
        <f t="shared" si="170"/>
        <v>67628.988032940411</v>
      </c>
      <c r="BF771" s="111">
        <f t="shared" si="171"/>
        <v>43682.580922485067</v>
      </c>
      <c r="BG771" s="111">
        <f t="shared" si="172"/>
        <v>23946.40711045533</v>
      </c>
      <c r="BH771">
        <f t="shared" si="173"/>
        <v>1</v>
      </c>
      <c r="BI771">
        <f t="shared" si="174"/>
        <v>0</v>
      </c>
      <c r="BJ771">
        <f t="shared" si="175"/>
        <v>1</v>
      </c>
    </row>
    <row r="772" spans="48:62" x14ac:dyDescent="0.3">
      <c r="AV772">
        <v>50677.988227836729</v>
      </c>
      <c r="AW772">
        <v>1.196003148971418</v>
      </c>
      <c r="AX772">
        <v>89516.312514665216</v>
      </c>
      <c r="AY772">
        <v>1.303023325556619</v>
      </c>
      <c r="AZ772">
        <v>-38838.324286828487</v>
      </c>
      <c r="BA772">
        <v>-0.10702017658520102</v>
      </c>
      <c r="BE772" s="111">
        <f t="shared" si="170"/>
        <v>68922.326669305068</v>
      </c>
      <c r="BF772" s="111">
        <f t="shared" si="171"/>
        <v>40786.020040996693</v>
      </c>
      <c r="BG772" s="111">
        <f t="shared" si="172"/>
        <v>28136.306628308383</v>
      </c>
      <c r="BH772">
        <f t="shared" si="173"/>
        <v>1</v>
      </c>
      <c r="BI772">
        <f t="shared" si="174"/>
        <v>0</v>
      </c>
      <c r="BJ772">
        <f t="shared" si="175"/>
        <v>1</v>
      </c>
    </row>
    <row r="773" spans="48:62" x14ac:dyDescent="0.3">
      <c r="AV773">
        <v>74242.873690037581</v>
      </c>
      <c r="AW773">
        <v>1.1071325988115688</v>
      </c>
      <c r="AX773">
        <v>79592.229276494196</v>
      </c>
      <c r="AY773">
        <v>1.2091293619271148</v>
      </c>
      <c r="AZ773">
        <v>-5349.3555864566151</v>
      </c>
      <c r="BA773">
        <v>-0.10199676311554606</v>
      </c>
      <c r="BE773" s="111">
        <f t="shared" si="170"/>
        <v>36470.386191119294</v>
      </c>
      <c r="BF773" s="111">
        <f t="shared" si="171"/>
        <v>41320.706916217285</v>
      </c>
      <c r="BG773" s="111">
        <f t="shared" si="172"/>
        <v>-4850.3207250979904</v>
      </c>
      <c r="BH773">
        <f t="shared" si="173"/>
        <v>0</v>
      </c>
      <c r="BI773">
        <f t="shared" si="174"/>
        <v>1</v>
      </c>
      <c r="BJ773">
        <f t="shared" si="175"/>
        <v>0</v>
      </c>
    </row>
    <row r="774" spans="48:62" x14ac:dyDescent="0.3">
      <c r="AV774">
        <v>51760.324587104667</v>
      </c>
      <c r="AW774">
        <v>1.166195592210036</v>
      </c>
      <c r="AX774">
        <v>77292.151980560317</v>
      </c>
      <c r="AY774">
        <v>1.2733461384746732</v>
      </c>
      <c r="AZ774">
        <v>-25531.827393455649</v>
      </c>
      <c r="BA774">
        <v>-0.10715054626463716</v>
      </c>
      <c r="BE774" s="111">
        <f t="shared" si="170"/>
        <v>64859.23463389893</v>
      </c>
      <c r="BF774" s="111">
        <f t="shared" si="171"/>
        <v>50042.461866907004</v>
      </c>
      <c r="BG774" s="111">
        <f t="shared" si="172"/>
        <v>14816.772766991933</v>
      </c>
      <c r="BH774">
        <f t="shared" si="173"/>
        <v>1</v>
      </c>
      <c r="BI774">
        <f t="shared" si="174"/>
        <v>0</v>
      </c>
      <c r="BJ774">
        <f t="shared" si="175"/>
        <v>1</v>
      </c>
    </row>
    <row r="775" spans="48:62" x14ac:dyDescent="0.3">
      <c r="AV775">
        <v>49983.945064514599</v>
      </c>
      <c r="AW775">
        <v>1.0307361709549854</v>
      </c>
      <c r="AX775">
        <v>77230.205288047815</v>
      </c>
      <c r="AY775">
        <v>1.1284377568875559</v>
      </c>
      <c r="AZ775">
        <v>-27246.260223533216</v>
      </c>
      <c r="BA775">
        <v>-9.7701585932570501E-2</v>
      </c>
      <c r="BE775" s="111">
        <f t="shared" si="170"/>
        <v>53089.672030983944</v>
      </c>
      <c r="BF775" s="111">
        <f t="shared" si="171"/>
        <v>35613.570400707773</v>
      </c>
      <c r="BG775" s="111">
        <f t="shared" si="172"/>
        <v>17476.101630276164</v>
      </c>
      <c r="BH775">
        <f t="shared" si="173"/>
        <v>1</v>
      </c>
      <c r="BI775">
        <f t="shared" si="174"/>
        <v>0</v>
      </c>
      <c r="BJ775">
        <f t="shared" si="175"/>
        <v>1</v>
      </c>
    </row>
    <row r="776" spans="48:62" x14ac:dyDescent="0.3">
      <c r="AV776">
        <v>52394.486044027421</v>
      </c>
      <c r="AW776">
        <v>1.1352393900789379</v>
      </c>
      <c r="AX776">
        <v>78797.835295482524</v>
      </c>
      <c r="AY776">
        <v>1.2456555880624787</v>
      </c>
      <c r="AZ776">
        <v>-26403.349251455104</v>
      </c>
      <c r="BA776">
        <v>-0.11041619798354074</v>
      </c>
      <c r="BE776" s="111">
        <f t="shared" si="170"/>
        <v>61129.452963866366</v>
      </c>
      <c r="BF776" s="111">
        <f t="shared" si="171"/>
        <v>45767.72351076534</v>
      </c>
      <c r="BG776" s="111">
        <f t="shared" si="172"/>
        <v>15361.729453101028</v>
      </c>
      <c r="BH776">
        <f t="shared" si="173"/>
        <v>1</v>
      </c>
      <c r="BI776">
        <f t="shared" si="174"/>
        <v>0</v>
      </c>
      <c r="BJ776">
        <f t="shared" si="175"/>
        <v>1</v>
      </c>
    </row>
    <row r="777" spans="48:62" x14ac:dyDescent="0.3">
      <c r="AV777">
        <v>49816.661440637756</v>
      </c>
      <c r="AW777">
        <v>1.1280392770840968</v>
      </c>
      <c r="AX777">
        <v>82667.354093988397</v>
      </c>
      <c r="AY777">
        <v>1.2300456089282459</v>
      </c>
      <c r="AZ777">
        <v>-32850.692653350641</v>
      </c>
      <c r="BA777">
        <v>-0.10200633184414909</v>
      </c>
      <c r="BE777" s="111">
        <f t="shared" si="170"/>
        <v>62987.266267771927</v>
      </c>
      <c r="BF777" s="111">
        <f t="shared" si="171"/>
        <v>40337.206798836196</v>
      </c>
      <c r="BG777" s="111">
        <f t="shared" si="172"/>
        <v>22650.059468935731</v>
      </c>
      <c r="BH777">
        <f t="shared" si="173"/>
        <v>1</v>
      </c>
      <c r="BI777">
        <f t="shared" si="174"/>
        <v>0</v>
      </c>
      <c r="BJ777">
        <f t="shared" si="175"/>
        <v>1</v>
      </c>
    </row>
    <row r="778" spans="48:62" x14ac:dyDescent="0.3">
      <c r="AV778">
        <v>52250.212711260436</v>
      </c>
      <c r="AW778">
        <v>1.0721656068347802</v>
      </c>
      <c r="AX778">
        <v>76909.573705494477</v>
      </c>
      <c r="AY778">
        <v>1.1765629318039001</v>
      </c>
      <c r="AZ778">
        <v>-24659.360994234041</v>
      </c>
      <c r="BA778">
        <v>-0.10439732496911991</v>
      </c>
      <c r="BE778" s="111">
        <f t="shared" si="170"/>
        <v>54966.347972217583</v>
      </c>
      <c r="BF778" s="111">
        <f t="shared" si="171"/>
        <v>40746.719474895537</v>
      </c>
      <c r="BG778" s="111">
        <f t="shared" si="172"/>
        <v>14219.62849732205</v>
      </c>
      <c r="BH778">
        <f t="shared" si="173"/>
        <v>1</v>
      </c>
      <c r="BI778">
        <f t="shared" si="174"/>
        <v>0</v>
      </c>
      <c r="BJ778">
        <f t="shared" si="175"/>
        <v>1</v>
      </c>
    </row>
    <row r="779" spans="48:62" x14ac:dyDescent="0.3">
      <c r="AV779">
        <v>76018.023814085507</v>
      </c>
      <c r="AW779">
        <v>1.1254698849988776</v>
      </c>
      <c r="AX779">
        <v>85336.562533744014</v>
      </c>
      <c r="AY779">
        <v>1.234853178588754</v>
      </c>
      <c r="AZ779">
        <v>-9318.538719658507</v>
      </c>
      <c r="BA779">
        <v>-0.10938329358987642</v>
      </c>
      <c r="BE779" s="111">
        <f t="shared" si="170"/>
        <v>36528.964685802246</v>
      </c>
      <c r="BF779" s="111">
        <f t="shared" si="171"/>
        <v>38148.75532513138</v>
      </c>
      <c r="BG779" s="111">
        <f t="shared" si="172"/>
        <v>-1619.7906393291341</v>
      </c>
      <c r="BH779">
        <f t="shared" si="173"/>
        <v>0</v>
      </c>
      <c r="BI779">
        <f t="shared" si="174"/>
        <v>1</v>
      </c>
      <c r="BJ779">
        <f t="shared" si="175"/>
        <v>0</v>
      </c>
    </row>
    <row r="780" spans="48:62" x14ac:dyDescent="0.3">
      <c r="AV780">
        <v>47216.868960325774</v>
      </c>
      <c r="AW780">
        <v>1.1113662989178332</v>
      </c>
      <c r="AX780">
        <v>86228.819667110147</v>
      </c>
      <c r="AY780">
        <v>1.2129616353215456</v>
      </c>
      <c r="AZ780">
        <v>-39011.950706784373</v>
      </c>
      <c r="BA780">
        <v>-0.10159533640371232</v>
      </c>
      <c r="BE780" s="111">
        <f t="shared" si="170"/>
        <v>63919.760931457546</v>
      </c>
      <c r="BF780" s="111">
        <f t="shared" si="171"/>
        <v>35067.343865044415</v>
      </c>
      <c r="BG780" s="111">
        <f t="shared" si="172"/>
        <v>28852.417066413142</v>
      </c>
      <c r="BH780">
        <f t="shared" si="173"/>
        <v>1</v>
      </c>
      <c r="BI780">
        <f t="shared" si="174"/>
        <v>0</v>
      </c>
      <c r="BJ780">
        <f t="shared" si="175"/>
        <v>1</v>
      </c>
    </row>
    <row r="781" spans="48:62" x14ac:dyDescent="0.3">
      <c r="AV781">
        <v>50609.565717710735</v>
      </c>
      <c r="AW781">
        <v>1.1073513855152355</v>
      </c>
      <c r="AX781">
        <v>112361.6619852288</v>
      </c>
      <c r="AY781">
        <v>1.2172688491440711</v>
      </c>
      <c r="AZ781">
        <v>-61752.096267518064</v>
      </c>
      <c r="BA781">
        <v>-0.10991746362883559</v>
      </c>
      <c r="BE781" s="111">
        <f t="shared" si="170"/>
        <v>60125.57283381281</v>
      </c>
      <c r="BF781" s="111">
        <f t="shared" si="171"/>
        <v>9365.2229291783151</v>
      </c>
      <c r="BG781" s="111">
        <f t="shared" si="172"/>
        <v>50760.349904634502</v>
      </c>
      <c r="BH781">
        <f t="shared" si="173"/>
        <v>1</v>
      </c>
      <c r="BI781">
        <f t="shared" si="174"/>
        <v>0</v>
      </c>
      <c r="BJ781">
        <f t="shared" si="175"/>
        <v>1</v>
      </c>
    </row>
    <row r="782" spans="48:62" x14ac:dyDescent="0.3">
      <c r="AV782">
        <v>51766.46007074706</v>
      </c>
      <c r="AW782">
        <v>1.1433059698137864</v>
      </c>
      <c r="AX782">
        <v>80218.278975982641</v>
      </c>
      <c r="AY782">
        <v>1.2489493722067815</v>
      </c>
      <c r="AZ782">
        <v>-28451.818905235581</v>
      </c>
      <c r="BA782">
        <v>-0.10564340239299508</v>
      </c>
      <c r="BE782" s="111">
        <f t="shared" si="170"/>
        <v>62564.136910631576</v>
      </c>
      <c r="BF782" s="111">
        <f t="shared" si="171"/>
        <v>44676.658244695514</v>
      </c>
      <c r="BG782" s="111">
        <f t="shared" si="172"/>
        <v>17887.478665936073</v>
      </c>
      <c r="BH782">
        <f t="shared" si="173"/>
        <v>1</v>
      </c>
      <c r="BI782">
        <f t="shared" si="174"/>
        <v>0</v>
      </c>
      <c r="BJ782">
        <f t="shared" si="175"/>
        <v>1</v>
      </c>
    </row>
    <row r="783" spans="48:62" x14ac:dyDescent="0.3">
      <c r="AV783">
        <v>49930.103392288205</v>
      </c>
      <c r="AW783">
        <v>1.200614973401851</v>
      </c>
      <c r="AX783">
        <v>78576.389800819627</v>
      </c>
      <c r="AY783">
        <v>1.3096572576297714</v>
      </c>
      <c r="AZ783">
        <v>-28646.286408531421</v>
      </c>
      <c r="BA783">
        <v>-0.10904228422792039</v>
      </c>
      <c r="BE783" s="111">
        <f t="shared" si="170"/>
        <v>70131.393947896897</v>
      </c>
      <c r="BF783" s="111">
        <f t="shared" si="171"/>
        <v>52389.335962157507</v>
      </c>
      <c r="BG783" s="111">
        <f t="shared" si="172"/>
        <v>17742.057985739382</v>
      </c>
      <c r="BH783">
        <f t="shared" si="173"/>
        <v>1</v>
      </c>
      <c r="BI783">
        <f t="shared" si="174"/>
        <v>0</v>
      </c>
      <c r="BJ783">
        <f t="shared" si="175"/>
        <v>1</v>
      </c>
    </row>
    <row r="784" spans="48:62" x14ac:dyDescent="0.3">
      <c r="AV784">
        <v>72415.388579421051</v>
      </c>
      <c r="AW784">
        <v>1.1569313250336233</v>
      </c>
      <c r="AX784">
        <v>88149.85402111047</v>
      </c>
      <c r="AY784">
        <v>1.2643177429742765</v>
      </c>
      <c r="AZ784">
        <v>-15734.465441689419</v>
      </c>
      <c r="BA784">
        <v>-0.10738641794065318</v>
      </c>
      <c r="BE784" s="111">
        <f t="shared" si="170"/>
        <v>43277.743923941278</v>
      </c>
      <c r="BF784" s="111">
        <f t="shared" si="171"/>
        <v>38281.920276317178</v>
      </c>
      <c r="BG784" s="111">
        <f t="shared" si="172"/>
        <v>4995.8236476241018</v>
      </c>
      <c r="BH784">
        <f t="shared" si="173"/>
        <v>1</v>
      </c>
      <c r="BI784">
        <f t="shared" si="174"/>
        <v>0</v>
      </c>
      <c r="BJ784">
        <f t="shared" si="175"/>
        <v>1</v>
      </c>
    </row>
    <row r="785" spans="48:62" x14ac:dyDescent="0.3">
      <c r="AV785">
        <v>52297.702253624455</v>
      </c>
      <c r="AW785">
        <v>1.1417154642519243</v>
      </c>
      <c r="AX785">
        <v>84027.131972067553</v>
      </c>
      <c r="AY785">
        <v>1.2454922644840181</v>
      </c>
      <c r="AZ785">
        <v>-31729.429718443098</v>
      </c>
      <c r="BA785">
        <v>-0.10377680023209379</v>
      </c>
      <c r="BE785" s="111">
        <f t="shared" si="170"/>
        <v>61873.844171567973</v>
      </c>
      <c r="BF785" s="111">
        <f t="shared" si="171"/>
        <v>40522.094476334256</v>
      </c>
      <c r="BG785" s="111">
        <f t="shared" si="172"/>
        <v>21351.749695233717</v>
      </c>
      <c r="BH785">
        <f t="shared" si="173"/>
        <v>1</v>
      </c>
      <c r="BI785">
        <f t="shared" si="174"/>
        <v>0</v>
      </c>
      <c r="BJ785">
        <f t="shared" si="175"/>
        <v>1</v>
      </c>
    </row>
    <row r="786" spans="48:62" x14ac:dyDescent="0.3">
      <c r="AV786">
        <v>47596.663740041811</v>
      </c>
      <c r="AW786">
        <v>1.1516673230607148</v>
      </c>
      <c r="AX786">
        <v>81762.630609972926</v>
      </c>
      <c r="AY786">
        <v>1.2541595506213956</v>
      </c>
      <c r="AZ786">
        <v>-34165.966869931115</v>
      </c>
      <c r="BA786">
        <v>-0.10249222756068077</v>
      </c>
      <c r="BE786" s="111">
        <f t="shared" si="170"/>
        <v>67570.068566029673</v>
      </c>
      <c r="BF786" s="111">
        <f t="shared" si="171"/>
        <v>43653.324452166635</v>
      </c>
      <c r="BG786" s="111">
        <f t="shared" si="172"/>
        <v>23916.744113863038</v>
      </c>
      <c r="BH786">
        <f t="shared" si="173"/>
        <v>1</v>
      </c>
      <c r="BI786">
        <f t="shared" si="174"/>
        <v>0</v>
      </c>
      <c r="BJ786">
        <f t="shared" si="175"/>
        <v>1</v>
      </c>
    </row>
    <row r="787" spans="48:62" x14ac:dyDescent="0.3">
      <c r="AV787">
        <v>60321.397996695479</v>
      </c>
      <c r="AW787">
        <v>1.108062099731018</v>
      </c>
      <c r="AX787">
        <v>79266.947094944553</v>
      </c>
      <c r="AY787">
        <v>1.2144851024105152</v>
      </c>
      <c r="AZ787">
        <v>-18945.549098249074</v>
      </c>
      <c r="BA787">
        <v>-0.10642300267949723</v>
      </c>
      <c r="BE787" s="111">
        <f t="shared" si="170"/>
        <v>50484.811976406316</v>
      </c>
      <c r="BF787" s="111">
        <f t="shared" si="171"/>
        <v>42181.563146106972</v>
      </c>
      <c r="BG787" s="111">
        <f t="shared" si="172"/>
        <v>8303.2488302993515</v>
      </c>
      <c r="BH787">
        <f t="shared" si="173"/>
        <v>1</v>
      </c>
      <c r="BI787">
        <f t="shared" si="174"/>
        <v>0</v>
      </c>
      <c r="BJ787">
        <f t="shared" si="175"/>
        <v>1</v>
      </c>
    </row>
    <row r="788" spans="48:62" x14ac:dyDescent="0.3">
      <c r="AV788">
        <v>50788.636485355128</v>
      </c>
      <c r="AW788">
        <v>1.0841243713921875</v>
      </c>
      <c r="AX788">
        <v>77685.042857335895</v>
      </c>
      <c r="AY788">
        <v>1.1852858256201366</v>
      </c>
      <c r="AZ788">
        <v>-26896.406371980767</v>
      </c>
      <c r="BA788">
        <v>-0.10116145422794909</v>
      </c>
      <c r="BE788" s="111">
        <f t="shared" si="170"/>
        <v>57623.800653863633</v>
      </c>
      <c r="BF788" s="111">
        <f t="shared" si="171"/>
        <v>40843.539704677765</v>
      </c>
      <c r="BG788" s="111">
        <f t="shared" si="172"/>
        <v>16780.26094918586</v>
      </c>
      <c r="BH788">
        <f t="shared" si="173"/>
        <v>1</v>
      </c>
      <c r="BI788">
        <f t="shared" si="174"/>
        <v>0</v>
      </c>
      <c r="BJ788">
        <f t="shared" si="175"/>
        <v>1</v>
      </c>
    </row>
    <row r="789" spans="48:62" x14ac:dyDescent="0.3">
      <c r="AV789">
        <v>50264.629160607859</v>
      </c>
      <c r="AW789">
        <v>1.0920361076309011</v>
      </c>
      <c r="AX789">
        <v>78515.559276582397</v>
      </c>
      <c r="AY789">
        <v>1.1956479550894339</v>
      </c>
      <c r="AZ789">
        <v>-28250.930115974537</v>
      </c>
      <c r="BA789">
        <v>-0.1036118474585328</v>
      </c>
      <c r="BE789" s="111">
        <f t="shared" si="170"/>
        <v>58938.98160248225</v>
      </c>
      <c r="BF789" s="111">
        <f t="shared" si="171"/>
        <v>41049.236232360985</v>
      </c>
      <c r="BG789" s="111">
        <f t="shared" si="172"/>
        <v>17889.745370121258</v>
      </c>
      <c r="BH789">
        <f t="shared" si="173"/>
        <v>1</v>
      </c>
      <c r="BI789">
        <f t="shared" si="174"/>
        <v>0</v>
      </c>
      <c r="BJ789">
        <f t="shared" si="175"/>
        <v>1</v>
      </c>
    </row>
    <row r="790" spans="48:62" x14ac:dyDescent="0.3">
      <c r="AV790">
        <v>57413.710699975498</v>
      </c>
      <c r="AW790">
        <v>1.1563145901782867</v>
      </c>
      <c r="AX790">
        <v>77285.805979042605</v>
      </c>
      <c r="AY790">
        <v>1.2555557292114812</v>
      </c>
      <c r="AZ790">
        <v>-19872.095279067107</v>
      </c>
      <c r="BA790">
        <v>-9.9241139033194425E-2</v>
      </c>
      <c r="BE790" s="111">
        <f t="shared" si="170"/>
        <v>58217.748317853177</v>
      </c>
      <c r="BF790" s="111">
        <f t="shared" si="171"/>
        <v>48269.766942105518</v>
      </c>
      <c r="BG790" s="111">
        <f t="shared" si="172"/>
        <v>9947.9813757476641</v>
      </c>
      <c r="BH790">
        <f t="shared" si="173"/>
        <v>1</v>
      </c>
      <c r="BI790">
        <f t="shared" si="174"/>
        <v>0</v>
      </c>
      <c r="BJ790">
        <f t="shared" si="175"/>
        <v>1</v>
      </c>
    </row>
    <row r="791" spans="48:62" x14ac:dyDescent="0.3">
      <c r="AV791">
        <v>67326.545739163848</v>
      </c>
      <c r="AW791">
        <v>1.1301643079700094</v>
      </c>
      <c r="AX791">
        <v>90580.015938076991</v>
      </c>
      <c r="AY791">
        <v>1.2318183238325855</v>
      </c>
      <c r="AZ791">
        <v>-23253.470198913143</v>
      </c>
      <c r="BA791">
        <v>-0.10165401586257605</v>
      </c>
      <c r="BE791" s="111">
        <f t="shared" si="170"/>
        <v>45689.885057837091</v>
      </c>
      <c r="BF791" s="111">
        <f t="shared" si="171"/>
        <v>32601.816445181554</v>
      </c>
      <c r="BG791" s="111">
        <f t="shared" si="172"/>
        <v>13088.068612655537</v>
      </c>
      <c r="BH791">
        <f t="shared" si="173"/>
        <v>1</v>
      </c>
      <c r="BI791">
        <f t="shared" si="174"/>
        <v>0</v>
      </c>
      <c r="BJ791">
        <f t="shared" si="175"/>
        <v>1</v>
      </c>
    </row>
    <row r="792" spans="48:62" x14ac:dyDescent="0.3">
      <c r="AV792">
        <v>47728.632994430605</v>
      </c>
      <c r="AW792">
        <v>1.0874153881864852</v>
      </c>
      <c r="AX792">
        <v>77169.546433786381</v>
      </c>
      <c r="AY792">
        <v>1.1868767095874209</v>
      </c>
      <c r="AZ792">
        <v>-29440.913439355776</v>
      </c>
      <c r="BA792">
        <v>-9.9461321400935665E-2</v>
      </c>
      <c r="BE792" s="111">
        <f t="shared" si="170"/>
        <v>61012.905824217916</v>
      </c>
      <c r="BF792" s="111">
        <f t="shared" si="171"/>
        <v>41518.124524955711</v>
      </c>
      <c r="BG792" s="111">
        <f t="shared" si="172"/>
        <v>19494.781299262209</v>
      </c>
      <c r="BH792">
        <f t="shared" si="173"/>
        <v>1</v>
      </c>
      <c r="BI792">
        <f t="shared" si="174"/>
        <v>0</v>
      </c>
      <c r="BJ792">
        <f t="shared" si="175"/>
        <v>1</v>
      </c>
    </row>
    <row r="793" spans="48:62" x14ac:dyDescent="0.3">
      <c r="AV793">
        <v>68342.264466352121</v>
      </c>
      <c r="AW793">
        <v>1.1141724396935087</v>
      </c>
      <c r="AX793">
        <v>85022.117188987599</v>
      </c>
      <c r="AY793">
        <v>1.2184044006929207</v>
      </c>
      <c r="AZ793">
        <v>-16679.852722635478</v>
      </c>
      <c r="BA793">
        <v>-0.10423196099941201</v>
      </c>
      <c r="BE793" s="111">
        <f t="shared" si="170"/>
        <v>43074.979502998744</v>
      </c>
      <c r="BF793" s="111">
        <f t="shared" si="171"/>
        <v>36818.322880304462</v>
      </c>
      <c r="BG793" s="111">
        <f t="shared" si="172"/>
        <v>6256.6566226942778</v>
      </c>
      <c r="BH793">
        <f t="shared" si="173"/>
        <v>1</v>
      </c>
      <c r="BI793">
        <f t="shared" si="174"/>
        <v>0</v>
      </c>
      <c r="BJ793">
        <f t="shared" si="175"/>
        <v>1</v>
      </c>
    </row>
    <row r="794" spans="48:62" x14ac:dyDescent="0.3">
      <c r="AV794">
        <v>47506.802947380093</v>
      </c>
      <c r="AW794">
        <v>1.2261920036603544</v>
      </c>
      <c r="AX794">
        <v>84089.762417801277</v>
      </c>
      <c r="AY794">
        <v>1.3368596159520632</v>
      </c>
      <c r="AZ794">
        <v>-36582.959470421185</v>
      </c>
      <c r="BA794">
        <v>-0.11066761229170874</v>
      </c>
      <c r="BE794" s="111">
        <f t="shared" si="170"/>
        <v>75112.397418655339</v>
      </c>
      <c r="BF794" s="111">
        <f t="shared" si="171"/>
        <v>49596.19917740504</v>
      </c>
      <c r="BG794" s="111">
        <f t="shared" si="172"/>
        <v>25516.198241250313</v>
      </c>
      <c r="BH794">
        <f t="shared" si="173"/>
        <v>1</v>
      </c>
      <c r="BI794">
        <f t="shared" si="174"/>
        <v>0</v>
      </c>
      <c r="BJ794">
        <f t="shared" si="175"/>
        <v>1</v>
      </c>
    </row>
    <row r="795" spans="48:62" x14ac:dyDescent="0.3">
      <c r="AV795">
        <v>48171.407850266929</v>
      </c>
      <c r="AW795">
        <v>1.1721280596519752</v>
      </c>
      <c r="AX795">
        <v>82117.238127547578</v>
      </c>
      <c r="AY795">
        <v>1.2764638316044321</v>
      </c>
      <c r="AZ795">
        <v>-33945.830277280649</v>
      </c>
      <c r="BA795">
        <v>-0.10433577195245691</v>
      </c>
      <c r="BE795" s="111">
        <f t="shared" si="170"/>
        <v>69041.398114930591</v>
      </c>
      <c r="BF795" s="111">
        <f t="shared" si="171"/>
        <v>45529.145032895627</v>
      </c>
      <c r="BG795" s="111">
        <f t="shared" si="172"/>
        <v>23512.253082034957</v>
      </c>
      <c r="BH795">
        <f t="shared" si="173"/>
        <v>1</v>
      </c>
      <c r="BI795">
        <f t="shared" si="174"/>
        <v>0</v>
      </c>
      <c r="BJ795">
        <f t="shared" si="175"/>
        <v>1</v>
      </c>
    </row>
    <row r="796" spans="48:62" x14ac:dyDescent="0.3">
      <c r="AV796">
        <v>47038.190462536637</v>
      </c>
      <c r="AW796">
        <v>1.1485685791501523</v>
      </c>
      <c r="AX796">
        <v>76847.276186973322</v>
      </c>
      <c r="AY796">
        <v>1.2574712648432365</v>
      </c>
      <c r="AZ796">
        <v>-29809.085724436685</v>
      </c>
      <c r="BA796">
        <v>-0.10890268569308414</v>
      </c>
      <c r="BE796" s="111">
        <f t="shared" si="170"/>
        <v>67818.667452478607</v>
      </c>
      <c r="BF796" s="111">
        <f t="shared" si="171"/>
        <v>48899.85029735032</v>
      </c>
      <c r="BG796" s="111">
        <f t="shared" si="172"/>
        <v>18918.817155128272</v>
      </c>
      <c r="BH796">
        <f t="shared" si="173"/>
        <v>1</v>
      </c>
      <c r="BI796">
        <f t="shared" si="174"/>
        <v>0</v>
      </c>
      <c r="BJ796">
        <f t="shared" si="175"/>
        <v>1</v>
      </c>
    </row>
    <row r="797" spans="48:62" x14ac:dyDescent="0.3">
      <c r="AV797">
        <v>48972.123313976655</v>
      </c>
      <c r="AW797">
        <v>1.132363429077621</v>
      </c>
      <c r="AX797">
        <v>85196.419404981803</v>
      </c>
      <c r="AY797">
        <v>1.2402505377068391</v>
      </c>
      <c r="AZ797">
        <v>-36224.296091005148</v>
      </c>
      <c r="BA797">
        <v>-0.10788710862921813</v>
      </c>
      <c r="BE797" s="111">
        <f t="shared" si="170"/>
        <v>64264.219593785441</v>
      </c>
      <c r="BF797" s="111">
        <f t="shared" si="171"/>
        <v>38828.634365702106</v>
      </c>
      <c r="BG797" s="111">
        <f t="shared" si="172"/>
        <v>25435.585228083335</v>
      </c>
      <c r="BH797">
        <f t="shared" si="173"/>
        <v>1</v>
      </c>
      <c r="BI797">
        <f t="shared" si="174"/>
        <v>0</v>
      </c>
      <c r="BJ797">
        <f t="shared" si="175"/>
        <v>1</v>
      </c>
    </row>
    <row r="798" spans="48:62" x14ac:dyDescent="0.3">
      <c r="AV798">
        <v>48951.042565162963</v>
      </c>
      <c r="AW798">
        <v>1.0955708984594139</v>
      </c>
      <c r="AX798">
        <v>78106.345642074972</v>
      </c>
      <c r="AY798">
        <v>1.1966951626617153</v>
      </c>
      <c r="AZ798">
        <v>-29155.303076912009</v>
      </c>
      <c r="BA798">
        <v>-0.10112426420230136</v>
      </c>
      <c r="BE798" s="111">
        <f t="shared" si="170"/>
        <v>60606.047280778424</v>
      </c>
      <c r="BF798" s="111">
        <f t="shared" si="171"/>
        <v>41563.170624096558</v>
      </c>
      <c r="BG798" s="111">
        <f t="shared" si="172"/>
        <v>19042.876656681874</v>
      </c>
      <c r="BH798">
        <f t="shared" si="173"/>
        <v>1</v>
      </c>
      <c r="BI798">
        <f t="shared" si="174"/>
        <v>0</v>
      </c>
      <c r="BJ798">
        <f t="shared" si="175"/>
        <v>1</v>
      </c>
    </row>
    <row r="799" spans="48:62" x14ac:dyDescent="0.3">
      <c r="AV799">
        <v>49186.34497468546</v>
      </c>
      <c r="AW799">
        <v>1.1204113198600623</v>
      </c>
      <c r="AX799">
        <v>76722.808402803872</v>
      </c>
      <c r="AY799">
        <v>1.2227358493688549</v>
      </c>
      <c r="AZ799">
        <v>-27536.463428118412</v>
      </c>
      <c r="BA799">
        <v>-0.10232452950879267</v>
      </c>
      <c r="BE799" s="111">
        <f t="shared" si="170"/>
        <v>62854.787011320761</v>
      </c>
      <c r="BF799" s="111">
        <f t="shared" si="171"/>
        <v>45550.776534081626</v>
      </c>
      <c r="BG799" s="111">
        <f t="shared" si="172"/>
        <v>17304.010477239142</v>
      </c>
      <c r="BH799">
        <f t="shared" si="173"/>
        <v>1</v>
      </c>
      <c r="BI799">
        <f t="shared" si="174"/>
        <v>0</v>
      </c>
      <c r="BJ799">
        <f t="shared" si="175"/>
        <v>1</v>
      </c>
    </row>
    <row r="800" spans="48:62" x14ac:dyDescent="0.3">
      <c r="AV800">
        <v>47453.139548087216</v>
      </c>
      <c r="AW800">
        <v>1.1565238116781087</v>
      </c>
      <c r="AX800">
        <v>77664.471983508323</v>
      </c>
      <c r="AY800">
        <v>1.2607502336285681</v>
      </c>
      <c r="AZ800">
        <v>-30211.332435421107</v>
      </c>
      <c r="BA800">
        <v>-0.10422642195045939</v>
      </c>
      <c r="BE800" s="111">
        <f t="shared" si="170"/>
        <v>68199.24161972366</v>
      </c>
      <c r="BF800" s="111">
        <f t="shared" si="171"/>
        <v>48410.551379348486</v>
      </c>
      <c r="BG800" s="111">
        <f t="shared" si="172"/>
        <v>19788.690240375166</v>
      </c>
      <c r="BH800">
        <f t="shared" si="173"/>
        <v>1</v>
      </c>
      <c r="BI800">
        <f t="shared" si="174"/>
        <v>0</v>
      </c>
      <c r="BJ800">
        <f t="shared" si="175"/>
        <v>1</v>
      </c>
    </row>
    <row r="801" spans="48:62" x14ac:dyDescent="0.3">
      <c r="AV801">
        <v>47386.212022779873</v>
      </c>
      <c r="AW801">
        <v>1.1002330070104591</v>
      </c>
      <c r="AX801">
        <v>93462.174365684274</v>
      </c>
      <c r="AY801">
        <v>1.1999802414358296</v>
      </c>
      <c r="AZ801">
        <v>-46075.9623429044</v>
      </c>
      <c r="BA801">
        <v>-9.9747234425370479E-2</v>
      </c>
      <c r="BE801" s="111">
        <f t="shared" si="170"/>
        <v>62637.088678266038</v>
      </c>
      <c r="BF801" s="111">
        <f t="shared" si="171"/>
        <v>26535.849777898693</v>
      </c>
      <c r="BG801" s="111">
        <f t="shared" si="172"/>
        <v>36101.238900367352</v>
      </c>
      <c r="BH801">
        <f t="shared" si="173"/>
        <v>1</v>
      </c>
      <c r="BI801">
        <f t="shared" si="174"/>
        <v>0</v>
      </c>
      <c r="BJ801">
        <f t="shared" si="175"/>
        <v>1</v>
      </c>
    </row>
    <row r="802" spans="48:62" x14ac:dyDescent="0.3">
      <c r="AV802">
        <v>50412.072087888184</v>
      </c>
      <c r="AW802">
        <v>1.0942286115336086</v>
      </c>
      <c r="AX802">
        <v>86926.975450796439</v>
      </c>
      <c r="AY802">
        <v>1.1931496522106799</v>
      </c>
      <c r="AZ802">
        <v>-36514.903362908255</v>
      </c>
      <c r="BA802">
        <v>-9.8921040677071304E-2</v>
      </c>
      <c r="BE802" s="111">
        <f t="shared" si="170"/>
        <v>59010.78906547268</v>
      </c>
      <c r="BF802" s="111">
        <f t="shared" si="171"/>
        <v>32387.989770271553</v>
      </c>
      <c r="BG802" s="111">
        <f t="shared" si="172"/>
        <v>26622.799295201126</v>
      </c>
      <c r="BH802">
        <f t="shared" si="173"/>
        <v>1</v>
      </c>
      <c r="BI802">
        <f t="shared" si="174"/>
        <v>0</v>
      </c>
      <c r="BJ802">
        <f t="shared" si="175"/>
        <v>1</v>
      </c>
    </row>
    <row r="803" spans="48:62" x14ac:dyDescent="0.3">
      <c r="AV803">
        <v>47687.246520717374</v>
      </c>
      <c r="AW803">
        <v>1.0749937552808873</v>
      </c>
      <c r="AX803">
        <v>85557.825498511927</v>
      </c>
      <c r="AY803">
        <v>1.1788651824299956</v>
      </c>
      <c r="AZ803">
        <v>-37870.578977794554</v>
      </c>
      <c r="BA803">
        <v>-0.10387142714910835</v>
      </c>
      <c r="BE803" s="111">
        <f t="shared" si="170"/>
        <v>59812.129007371354</v>
      </c>
      <c r="BF803" s="111">
        <f t="shared" si="171"/>
        <v>32328.692744487635</v>
      </c>
      <c r="BG803" s="111">
        <f t="shared" si="172"/>
        <v>27483.436262883719</v>
      </c>
      <c r="BH803">
        <f t="shared" si="173"/>
        <v>1</v>
      </c>
      <c r="BI803">
        <f t="shared" si="174"/>
        <v>0</v>
      </c>
      <c r="BJ803">
        <f t="shared" si="175"/>
        <v>1</v>
      </c>
    </row>
    <row r="804" spans="48:62" x14ac:dyDescent="0.3">
      <c r="AV804">
        <v>47579.637286458863</v>
      </c>
      <c r="AW804">
        <v>1.0886784050663412</v>
      </c>
      <c r="AX804">
        <v>83059.231816829008</v>
      </c>
      <c r="AY804">
        <v>1.1895111775064382</v>
      </c>
      <c r="AZ804">
        <v>-35479.594530370145</v>
      </c>
      <c r="BA804">
        <v>-0.10083277244009703</v>
      </c>
      <c r="BE804" s="111">
        <f t="shared" si="170"/>
        <v>61288.203220175259</v>
      </c>
      <c r="BF804" s="111">
        <f t="shared" si="171"/>
        <v>35891.885933814818</v>
      </c>
      <c r="BG804" s="111">
        <f t="shared" si="172"/>
        <v>25396.317286360441</v>
      </c>
      <c r="BH804">
        <f t="shared" si="173"/>
        <v>1</v>
      </c>
      <c r="BI804">
        <f t="shared" si="174"/>
        <v>0</v>
      </c>
      <c r="BJ804">
        <f t="shared" si="175"/>
        <v>1</v>
      </c>
    </row>
    <row r="805" spans="48:62" x14ac:dyDescent="0.3">
      <c r="AV805">
        <v>53179.986249480629</v>
      </c>
      <c r="AW805">
        <v>1.1601125623544291</v>
      </c>
      <c r="AX805">
        <v>77824.510741386854</v>
      </c>
      <c r="AY805">
        <v>1.2664262134783095</v>
      </c>
      <c r="AZ805">
        <v>-24644.524491906224</v>
      </c>
      <c r="BA805">
        <v>-0.10631365112388047</v>
      </c>
      <c r="BE805" s="111">
        <f t="shared" si="170"/>
        <v>62831.269985962281</v>
      </c>
      <c r="BF805" s="111">
        <f t="shared" si="171"/>
        <v>48818.110606444097</v>
      </c>
      <c r="BG805" s="111">
        <f t="shared" si="172"/>
        <v>14013.159379518178</v>
      </c>
      <c r="BH805">
        <f t="shared" si="173"/>
        <v>1</v>
      </c>
      <c r="BI805">
        <f t="shared" si="174"/>
        <v>0</v>
      </c>
      <c r="BJ805">
        <f t="shared" si="175"/>
        <v>1</v>
      </c>
    </row>
    <row r="806" spans="48:62" x14ac:dyDescent="0.3">
      <c r="AV806">
        <v>47952.775466710897</v>
      </c>
      <c r="AW806">
        <v>1.2059325230894389</v>
      </c>
      <c r="AX806">
        <v>80189.437250798321</v>
      </c>
      <c r="AY806">
        <v>1.3146961906750003</v>
      </c>
      <c r="AZ806">
        <v>-32236.661784087424</v>
      </c>
      <c r="BA806">
        <v>-0.10876366758556144</v>
      </c>
      <c r="BE806" s="111">
        <f t="shared" si="170"/>
        <v>72640.476842232994</v>
      </c>
      <c r="BF806" s="111">
        <f t="shared" si="171"/>
        <v>51280.181816701705</v>
      </c>
      <c r="BG806" s="111">
        <f t="shared" si="172"/>
        <v>21360.295025531283</v>
      </c>
      <c r="BH806">
        <f t="shared" si="173"/>
        <v>1</v>
      </c>
      <c r="BI806">
        <f t="shared" si="174"/>
        <v>0</v>
      </c>
      <c r="BJ806">
        <f t="shared" si="175"/>
        <v>1</v>
      </c>
    </row>
    <row r="807" spans="48:62" x14ac:dyDescent="0.3">
      <c r="AV807">
        <v>50569.491409006332</v>
      </c>
      <c r="AW807">
        <v>1.1473017286082023</v>
      </c>
      <c r="AX807">
        <v>84981.208085412771</v>
      </c>
      <c r="AY807">
        <v>1.2564700880276467</v>
      </c>
      <c r="AZ807">
        <v>-34411.716676406439</v>
      </c>
      <c r="BA807">
        <v>-0.10916835941944436</v>
      </c>
      <c r="BE807" s="111">
        <f t="shared" si="170"/>
        <v>64160.681451813907</v>
      </c>
      <c r="BF807" s="111">
        <f t="shared" si="171"/>
        <v>40665.8007173519</v>
      </c>
      <c r="BG807" s="111">
        <f t="shared" si="172"/>
        <v>23494.880734462</v>
      </c>
      <c r="BH807">
        <f t="shared" si="173"/>
        <v>1</v>
      </c>
      <c r="BI807">
        <f t="shared" si="174"/>
        <v>0</v>
      </c>
      <c r="BJ807">
        <f t="shared" si="175"/>
        <v>1</v>
      </c>
    </row>
    <row r="808" spans="48:62" x14ac:dyDescent="0.3">
      <c r="AV808">
        <v>48693.82299445237</v>
      </c>
      <c r="AW808">
        <v>1.2171767225438415</v>
      </c>
      <c r="AX808">
        <v>77389.721272116207</v>
      </c>
      <c r="AY808">
        <v>1.3242266742511326</v>
      </c>
      <c r="AZ808">
        <v>-28695.898277663837</v>
      </c>
      <c r="BA808">
        <v>-0.10704995170729115</v>
      </c>
      <c r="BE808" s="111">
        <f t="shared" si="170"/>
        <v>73023.849259931769</v>
      </c>
      <c r="BF808" s="111">
        <f t="shared" si="171"/>
        <v>55032.946152997058</v>
      </c>
      <c r="BG808" s="111">
        <f t="shared" si="172"/>
        <v>17990.903106934722</v>
      </c>
      <c r="BH808">
        <f t="shared" si="173"/>
        <v>1</v>
      </c>
      <c r="BI808">
        <f t="shared" si="174"/>
        <v>0</v>
      </c>
      <c r="BJ808">
        <f t="shared" si="175"/>
        <v>1</v>
      </c>
    </row>
    <row r="809" spans="48:62" x14ac:dyDescent="0.3">
      <c r="AV809">
        <v>49098.197012620643</v>
      </c>
      <c r="AW809">
        <v>1.1224073822421319</v>
      </c>
      <c r="AX809">
        <v>76653.443796480817</v>
      </c>
      <c r="AY809">
        <v>1.2294182867056112</v>
      </c>
      <c r="AZ809">
        <v>-27555.246783860173</v>
      </c>
      <c r="BA809">
        <v>-0.10701090446347927</v>
      </c>
      <c r="BE809" s="111">
        <f t="shared" si="170"/>
        <v>63142.541211592543</v>
      </c>
      <c r="BF809" s="111">
        <f t="shared" si="171"/>
        <v>46288.384874080293</v>
      </c>
      <c r="BG809" s="111">
        <f t="shared" si="172"/>
        <v>16854.156337512246</v>
      </c>
      <c r="BH809">
        <f t="shared" si="173"/>
        <v>1</v>
      </c>
      <c r="BI809">
        <f t="shared" si="174"/>
        <v>0</v>
      </c>
      <c r="BJ809">
        <f t="shared" si="175"/>
        <v>1</v>
      </c>
    </row>
    <row r="810" spans="48:62" x14ac:dyDescent="0.3">
      <c r="AV810">
        <v>51057.355924309013</v>
      </c>
      <c r="AW810">
        <v>1.1563103745447578</v>
      </c>
      <c r="AX810">
        <v>87723.709419830135</v>
      </c>
      <c r="AY810">
        <v>1.2645612840782279</v>
      </c>
      <c r="AZ810">
        <v>-36666.353495521122</v>
      </c>
      <c r="BA810">
        <v>-0.10825090953347005</v>
      </c>
      <c r="BE810" s="111">
        <f t="shared" si="170"/>
        <v>64573.681530166767</v>
      </c>
      <c r="BF810" s="111">
        <f t="shared" si="171"/>
        <v>38732.418987992656</v>
      </c>
      <c r="BG810" s="111">
        <f t="shared" si="172"/>
        <v>25841.262542174118</v>
      </c>
      <c r="BH810">
        <f t="shared" si="173"/>
        <v>1</v>
      </c>
      <c r="BI810">
        <f t="shared" si="174"/>
        <v>0</v>
      </c>
      <c r="BJ810">
        <f t="shared" si="175"/>
        <v>1</v>
      </c>
    </row>
    <row r="811" spans="48:62" x14ac:dyDescent="0.3">
      <c r="AV811">
        <v>53579.700943933378</v>
      </c>
      <c r="AW811">
        <v>1.1736429465504719</v>
      </c>
      <c r="AX811">
        <v>81676.479150243162</v>
      </c>
      <c r="AY811">
        <v>1.2807643582290389</v>
      </c>
      <c r="AZ811">
        <v>-28096.778206309784</v>
      </c>
      <c r="BA811">
        <v>-0.10712141167856704</v>
      </c>
      <c r="BE811" s="111">
        <f t="shared" si="170"/>
        <v>63784.593711113805</v>
      </c>
      <c r="BF811" s="111">
        <f t="shared" si="171"/>
        <v>46399.95667266073</v>
      </c>
      <c r="BG811" s="111">
        <f t="shared" si="172"/>
        <v>17384.637038453082</v>
      </c>
      <c r="BH811">
        <f t="shared" si="173"/>
        <v>1</v>
      </c>
      <c r="BI811">
        <f t="shared" si="174"/>
        <v>0</v>
      </c>
      <c r="BJ811">
        <f t="shared" si="175"/>
        <v>1</v>
      </c>
    </row>
    <row r="812" spans="48:62" x14ac:dyDescent="0.3">
      <c r="AV812">
        <v>49361.919881062844</v>
      </c>
      <c r="AW812">
        <v>1.0990914174432396</v>
      </c>
      <c r="AX812">
        <v>81775.956516065242</v>
      </c>
      <c r="AY812">
        <v>1.1977271846451087</v>
      </c>
      <c r="AZ812">
        <v>-32414.036635002398</v>
      </c>
      <c r="BA812">
        <v>-9.8635767201869173E-2</v>
      </c>
      <c r="BE812" s="111">
        <f t="shared" si="170"/>
        <v>60547.221863261118</v>
      </c>
      <c r="BF812" s="111">
        <f t="shared" si="171"/>
        <v>37996.761948445637</v>
      </c>
      <c r="BG812" s="111">
        <f t="shared" si="172"/>
        <v>22550.459914815481</v>
      </c>
      <c r="BH812">
        <f t="shared" si="173"/>
        <v>1</v>
      </c>
      <c r="BI812">
        <f t="shared" si="174"/>
        <v>0</v>
      </c>
      <c r="BJ812">
        <f t="shared" si="175"/>
        <v>1</v>
      </c>
    </row>
    <row r="813" spans="48:62" x14ac:dyDescent="0.3">
      <c r="AV813">
        <v>52981.460780078029</v>
      </c>
      <c r="AW813">
        <v>1.0739945191390898</v>
      </c>
      <c r="AX813">
        <v>77647.252342247113</v>
      </c>
      <c r="AY813">
        <v>1.1741823977491108</v>
      </c>
      <c r="AZ813">
        <v>-24665.791562169085</v>
      </c>
      <c r="BA813">
        <v>-0.10018787861002099</v>
      </c>
      <c r="BE813" s="111">
        <f t="shared" si="170"/>
        <v>54417.991133830954</v>
      </c>
      <c r="BF813" s="111">
        <f t="shared" si="171"/>
        <v>39770.987432663969</v>
      </c>
      <c r="BG813" s="111">
        <f t="shared" si="172"/>
        <v>14647.003701166987</v>
      </c>
      <c r="BH813">
        <f t="shared" si="173"/>
        <v>1</v>
      </c>
      <c r="BI813">
        <f t="shared" si="174"/>
        <v>0</v>
      </c>
      <c r="BJ813">
        <f t="shared" si="175"/>
        <v>1</v>
      </c>
    </row>
    <row r="814" spans="48:62" x14ac:dyDescent="0.3">
      <c r="AV814">
        <v>47965.269042077067</v>
      </c>
      <c r="AW814">
        <v>1.0683731408211588</v>
      </c>
      <c r="AX814">
        <v>80783.493633161284</v>
      </c>
      <c r="AY814">
        <v>1.1707986927330651</v>
      </c>
      <c r="AZ814">
        <v>-32818.224591084218</v>
      </c>
      <c r="BA814">
        <v>-0.10242555191190639</v>
      </c>
      <c r="BE814" s="111">
        <f t="shared" si="170"/>
        <v>58872.045040038807</v>
      </c>
      <c r="BF814" s="111">
        <f t="shared" si="171"/>
        <v>36296.375640145226</v>
      </c>
      <c r="BG814" s="111">
        <f t="shared" si="172"/>
        <v>22575.669399893581</v>
      </c>
      <c r="BH814">
        <f t="shared" si="173"/>
        <v>1</v>
      </c>
      <c r="BI814">
        <f t="shared" si="174"/>
        <v>0</v>
      </c>
      <c r="BJ814">
        <f t="shared" si="175"/>
        <v>1</v>
      </c>
    </row>
    <row r="815" spans="48:62" x14ac:dyDescent="0.3">
      <c r="AV815">
        <v>54869.37464082006</v>
      </c>
      <c r="AW815">
        <v>1.1222113404738281</v>
      </c>
      <c r="AX815">
        <v>78384.661130900626</v>
      </c>
      <c r="AY815">
        <v>1.2290599807203326</v>
      </c>
      <c r="AZ815">
        <v>-23515.286490080565</v>
      </c>
      <c r="BA815">
        <v>-0.10684864024650453</v>
      </c>
      <c r="BE815" s="111">
        <f t="shared" si="170"/>
        <v>57351.759406562742</v>
      </c>
      <c r="BF815" s="111">
        <f t="shared" si="171"/>
        <v>44521.336941132642</v>
      </c>
      <c r="BG815" s="111">
        <f t="shared" si="172"/>
        <v>12830.422465430112</v>
      </c>
      <c r="BH815">
        <f t="shared" si="173"/>
        <v>1</v>
      </c>
      <c r="BI815">
        <f t="shared" si="174"/>
        <v>0</v>
      </c>
      <c r="BJ815">
        <f t="shared" si="175"/>
        <v>1</v>
      </c>
    </row>
    <row r="816" spans="48:62" x14ac:dyDescent="0.3">
      <c r="AV816">
        <v>47592.011482641115</v>
      </c>
      <c r="AW816">
        <v>1.1172922531937668</v>
      </c>
      <c r="AX816">
        <v>84848.36970108324</v>
      </c>
      <c r="AY816">
        <v>1.2222873593962063</v>
      </c>
      <c r="AZ816">
        <v>-37256.358218442125</v>
      </c>
      <c r="BA816">
        <v>-0.10499510620243946</v>
      </c>
      <c r="BE816" s="111">
        <f t="shared" si="170"/>
        <v>64137.213836735566</v>
      </c>
      <c r="BF816" s="111">
        <f t="shared" si="171"/>
        <v>37380.36623853739</v>
      </c>
      <c r="BG816" s="111">
        <f t="shared" si="172"/>
        <v>26756.847598198179</v>
      </c>
      <c r="BH816">
        <f t="shared" si="173"/>
        <v>1</v>
      </c>
      <c r="BI816">
        <f t="shared" si="174"/>
        <v>0</v>
      </c>
      <c r="BJ816">
        <f t="shared" si="175"/>
        <v>1</v>
      </c>
    </row>
    <row r="817" spans="48:62" x14ac:dyDescent="0.3">
      <c r="AV817">
        <v>50549.866428012916</v>
      </c>
      <c r="AW817">
        <v>1.0985933804966503</v>
      </c>
      <c r="AX817">
        <v>76704.858940191552</v>
      </c>
      <c r="AY817">
        <v>1.2039355958604627</v>
      </c>
      <c r="AZ817">
        <v>-26154.992512178636</v>
      </c>
      <c r="BA817">
        <v>-0.10534221536381239</v>
      </c>
      <c r="BE817" s="111">
        <f t="shared" si="170"/>
        <v>59309.471621652119</v>
      </c>
      <c r="BF817" s="111">
        <f t="shared" si="171"/>
        <v>43688.700645854726</v>
      </c>
      <c r="BG817" s="111">
        <f t="shared" si="172"/>
        <v>15620.770975797397</v>
      </c>
      <c r="BH817">
        <f t="shared" si="173"/>
        <v>1</v>
      </c>
      <c r="BI817">
        <f t="shared" si="174"/>
        <v>0</v>
      </c>
      <c r="BJ817">
        <f t="shared" si="175"/>
        <v>1</v>
      </c>
    </row>
    <row r="818" spans="48:62" x14ac:dyDescent="0.3">
      <c r="AV818">
        <v>49385.398574468418</v>
      </c>
      <c r="AW818">
        <v>1.1538235859213626</v>
      </c>
      <c r="AX818">
        <v>81752.928690746892</v>
      </c>
      <c r="AY818">
        <v>1.2591720700853193</v>
      </c>
      <c r="AZ818">
        <v>-32367.530116278474</v>
      </c>
      <c r="BA818">
        <v>-0.1053484841639567</v>
      </c>
      <c r="BE818" s="111">
        <f t="shared" si="170"/>
        <v>65996.960017667836</v>
      </c>
      <c r="BF818" s="111">
        <f t="shared" si="171"/>
        <v>44164.278317785036</v>
      </c>
      <c r="BG818" s="111">
        <f t="shared" si="172"/>
        <v>21832.681699882804</v>
      </c>
      <c r="BH818">
        <f t="shared" si="173"/>
        <v>1</v>
      </c>
      <c r="BI818">
        <f t="shared" si="174"/>
        <v>0</v>
      </c>
      <c r="BJ818">
        <f t="shared" si="175"/>
        <v>1</v>
      </c>
    </row>
    <row r="819" spans="48:62" x14ac:dyDescent="0.3">
      <c r="AV819">
        <v>48874.054765730856</v>
      </c>
      <c r="AW819">
        <v>1.0574865996501648</v>
      </c>
      <c r="AX819">
        <v>76969.952982333634</v>
      </c>
      <c r="AY819">
        <v>1.1519307487242785</v>
      </c>
      <c r="AZ819">
        <v>-28095.898216602778</v>
      </c>
      <c r="BA819">
        <v>-9.4444149074113692E-2</v>
      </c>
      <c r="BE819" s="111">
        <f t="shared" si="170"/>
        <v>56874.605199285616</v>
      </c>
      <c r="BF819" s="111">
        <f t="shared" si="171"/>
        <v>38223.121890094219</v>
      </c>
      <c r="BG819" s="111">
        <f t="shared" si="172"/>
        <v>18651.483309191412</v>
      </c>
      <c r="BH819">
        <f t="shared" si="173"/>
        <v>1</v>
      </c>
      <c r="BI819">
        <f t="shared" si="174"/>
        <v>0</v>
      </c>
      <c r="BJ819">
        <f t="shared" si="175"/>
        <v>1</v>
      </c>
    </row>
    <row r="820" spans="48:62" x14ac:dyDescent="0.3">
      <c r="AV820">
        <v>52297.168863839899</v>
      </c>
      <c r="AW820">
        <v>1.2348165298487277</v>
      </c>
      <c r="AX820">
        <v>86364.627808991761</v>
      </c>
      <c r="AY820">
        <v>1.3456811792085215</v>
      </c>
      <c r="AZ820">
        <v>-34067.458945151862</v>
      </c>
      <c r="BA820">
        <v>-0.11086464935979379</v>
      </c>
      <c r="BE820" s="111">
        <f t="shared" si="170"/>
        <v>71184.484121032874</v>
      </c>
      <c r="BF820" s="111">
        <f t="shared" si="171"/>
        <v>48203.490111860388</v>
      </c>
      <c r="BG820" s="111">
        <f t="shared" si="172"/>
        <v>22980.994009172486</v>
      </c>
      <c r="BH820">
        <f t="shared" si="173"/>
        <v>1</v>
      </c>
      <c r="BI820">
        <f t="shared" si="174"/>
        <v>0</v>
      </c>
      <c r="BJ820">
        <f t="shared" si="175"/>
        <v>1</v>
      </c>
    </row>
    <row r="821" spans="48:62" x14ac:dyDescent="0.3">
      <c r="AV821">
        <v>47709.772403974755</v>
      </c>
      <c r="AW821">
        <v>1.1529239848795152</v>
      </c>
      <c r="AX821">
        <v>77590.908385477756</v>
      </c>
      <c r="AY821">
        <v>1.2584793473655802</v>
      </c>
      <c r="AZ821">
        <v>-29881.135981503001</v>
      </c>
      <c r="BA821">
        <v>-0.10555536248606501</v>
      </c>
      <c r="BE821" s="111">
        <f t="shared" si="170"/>
        <v>67582.626083976764</v>
      </c>
      <c r="BF821" s="111">
        <f t="shared" si="171"/>
        <v>48257.026351080262</v>
      </c>
      <c r="BG821" s="111">
        <f t="shared" si="172"/>
        <v>19325.599732896502</v>
      </c>
      <c r="BH821">
        <f t="shared" si="173"/>
        <v>1</v>
      </c>
      <c r="BI821">
        <f t="shared" si="174"/>
        <v>0</v>
      </c>
      <c r="BJ821">
        <f t="shared" si="175"/>
        <v>1</v>
      </c>
    </row>
    <row r="822" spans="48:62" x14ac:dyDescent="0.3">
      <c r="AV822">
        <v>100897.79218772821</v>
      </c>
      <c r="AW822">
        <v>1.1330835249898863</v>
      </c>
      <c r="AX822">
        <v>81852.300109192976</v>
      </c>
      <c r="AY822">
        <v>1.2337159006771983</v>
      </c>
      <c r="AZ822">
        <v>19045.49207853523</v>
      </c>
      <c r="BA822">
        <v>-0.10063237568731198</v>
      </c>
      <c r="BE822" s="111">
        <f t="shared" si="170"/>
        <v>12410.560311260429</v>
      </c>
      <c r="BF822" s="111">
        <f t="shared" si="171"/>
        <v>41519.289958526846</v>
      </c>
      <c r="BG822" s="111">
        <f t="shared" si="172"/>
        <v>-29108.729647266427</v>
      </c>
      <c r="BH822">
        <f t="shared" si="173"/>
        <v>0</v>
      </c>
      <c r="BI822">
        <f t="shared" si="174"/>
        <v>1</v>
      </c>
      <c r="BJ822">
        <f t="shared" si="175"/>
        <v>0</v>
      </c>
    </row>
    <row r="823" spans="48:62" x14ac:dyDescent="0.3">
      <c r="AV823">
        <v>49508.345724506304</v>
      </c>
      <c r="AW823">
        <v>1.1203431250741442</v>
      </c>
      <c r="AX823">
        <v>84911.44958815712</v>
      </c>
      <c r="AY823">
        <v>1.2198689647720087</v>
      </c>
      <c r="AZ823">
        <v>-35403.103863650816</v>
      </c>
      <c r="BA823">
        <v>-9.9525839697864438E-2</v>
      </c>
      <c r="BE823" s="111">
        <f t="shared" si="170"/>
        <v>62525.966782908115</v>
      </c>
      <c r="BF823" s="111">
        <f t="shared" si="171"/>
        <v>37075.446889043742</v>
      </c>
      <c r="BG823" s="111">
        <f t="shared" si="172"/>
        <v>25450.519893864373</v>
      </c>
      <c r="BH823">
        <f t="shared" si="173"/>
        <v>1</v>
      </c>
      <c r="BI823">
        <f t="shared" si="174"/>
        <v>0</v>
      </c>
      <c r="BJ823">
        <f t="shared" si="175"/>
        <v>1</v>
      </c>
    </row>
    <row r="824" spans="48:62" x14ac:dyDescent="0.3">
      <c r="AV824">
        <v>47661.314194811253</v>
      </c>
      <c r="AW824">
        <v>1.0723001007612338</v>
      </c>
      <c r="AX824">
        <v>85158.95697363418</v>
      </c>
      <c r="AY824">
        <v>1.172829238517382</v>
      </c>
      <c r="AZ824">
        <v>-37497.642778822927</v>
      </c>
      <c r="BA824">
        <v>-0.10052913775614813</v>
      </c>
      <c r="BE824" s="111">
        <f t="shared" si="170"/>
        <v>59568.695881312124</v>
      </c>
      <c r="BF824" s="111">
        <f t="shared" si="171"/>
        <v>32123.966878104024</v>
      </c>
      <c r="BG824" s="111">
        <f t="shared" si="172"/>
        <v>27444.729003208115</v>
      </c>
      <c r="BH824">
        <f t="shared" si="173"/>
        <v>1</v>
      </c>
      <c r="BI824">
        <f t="shared" si="174"/>
        <v>0</v>
      </c>
      <c r="BJ824">
        <f t="shared" si="175"/>
        <v>1</v>
      </c>
    </row>
    <row r="825" spans="48:62" x14ac:dyDescent="0.3">
      <c r="AV825">
        <v>50737.807711997317</v>
      </c>
      <c r="AW825">
        <v>1.1060396715405063</v>
      </c>
      <c r="AX825">
        <v>77870.475935304901</v>
      </c>
      <c r="AY825">
        <v>1.2051896832882409</v>
      </c>
      <c r="AZ825">
        <v>-27132.668223307584</v>
      </c>
      <c r="BA825">
        <v>-9.9150011747734634E-2</v>
      </c>
      <c r="BE825" s="111">
        <f t="shared" si="170"/>
        <v>59866.159442053307</v>
      </c>
      <c r="BF825" s="111">
        <f t="shared" si="171"/>
        <v>42648.492393519191</v>
      </c>
      <c r="BG825" s="111">
        <f t="shared" si="172"/>
        <v>17217.66704853412</v>
      </c>
      <c r="BH825">
        <f t="shared" si="173"/>
        <v>1</v>
      </c>
      <c r="BI825">
        <f t="shared" si="174"/>
        <v>0</v>
      </c>
      <c r="BJ825">
        <f t="shared" si="175"/>
        <v>1</v>
      </c>
    </row>
    <row r="826" spans="48:62" x14ac:dyDescent="0.3">
      <c r="AV826">
        <v>53227.293428562727</v>
      </c>
      <c r="AW826">
        <v>1.1202945968779396</v>
      </c>
      <c r="AX826">
        <v>77490.413748377992</v>
      </c>
      <c r="AY826">
        <v>1.220860783646939</v>
      </c>
      <c r="AZ826">
        <v>-24263.120319815265</v>
      </c>
      <c r="BA826">
        <v>-0.10056618676899931</v>
      </c>
      <c r="BE826" s="111">
        <f t="shared" si="170"/>
        <v>58802.166259231235</v>
      </c>
      <c r="BF826" s="111">
        <f t="shared" si="171"/>
        <v>44595.664616315902</v>
      </c>
      <c r="BG826" s="111">
        <f t="shared" si="172"/>
        <v>14206.501642915335</v>
      </c>
      <c r="BH826">
        <f t="shared" si="173"/>
        <v>1</v>
      </c>
      <c r="BI826">
        <f t="shared" si="174"/>
        <v>0</v>
      </c>
      <c r="BJ826">
        <f t="shared" si="175"/>
        <v>1</v>
      </c>
    </row>
    <row r="827" spans="48:62" x14ac:dyDescent="0.3">
      <c r="AV827">
        <v>47754.540822740477</v>
      </c>
      <c r="AW827">
        <v>1.0797279693767603</v>
      </c>
      <c r="AX827">
        <v>77164.245206088672</v>
      </c>
      <c r="AY827">
        <v>1.1801592354007899</v>
      </c>
      <c r="AZ827">
        <v>-29409.704383348195</v>
      </c>
      <c r="BA827">
        <v>-0.10043126602402963</v>
      </c>
      <c r="BE827" s="111">
        <f t="shared" si="170"/>
        <v>60218.256114935553</v>
      </c>
      <c r="BF827" s="111">
        <f t="shared" si="171"/>
        <v>40851.67833399032</v>
      </c>
      <c r="BG827" s="111">
        <f t="shared" si="172"/>
        <v>19366.577780945234</v>
      </c>
      <c r="BH827">
        <f t="shared" si="173"/>
        <v>1</v>
      </c>
      <c r="BI827">
        <f t="shared" si="174"/>
        <v>0</v>
      </c>
      <c r="BJ827">
        <f t="shared" si="175"/>
        <v>1</v>
      </c>
    </row>
    <row r="828" spans="48:62" x14ac:dyDescent="0.3">
      <c r="AV828">
        <v>47683.274362538737</v>
      </c>
      <c r="AW828">
        <v>1.1592184468723747</v>
      </c>
      <c r="AX828">
        <v>78204.255686036719</v>
      </c>
      <c r="AY828">
        <v>1.2673581629000366</v>
      </c>
      <c r="AZ828">
        <v>-30520.981323497981</v>
      </c>
      <c r="BA828">
        <v>-0.10813971602766181</v>
      </c>
      <c r="BE828" s="111">
        <f t="shared" si="170"/>
        <v>68238.57032469874</v>
      </c>
      <c r="BF828" s="111">
        <f t="shared" si="171"/>
        <v>48531.560603966936</v>
      </c>
      <c r="BG828" s="111">
        <f t="shared" si="172"/>
        <v>19707.009720731799</v>
      </c>
      <c r="BH828">
        <f t="shared" si="173"/>
        <v>1</v>
      </c>
      <c r="BI828">
        <f t="shared" si="174"/>
        <v>0</v>
      </c>
      <c r="BJ828">
        <f t="shared" si="175"/>
        <v>1</v>
      </c>
    </row>
    <row r="829" spans="48:62" x14ac:dyDescent="0.3">
      <c r="AV829">
        <v>67679.444228391527</v>
      </c>
      <c r="AW829">
        <v>1.1825542403184262</v>
      </c>
      <c r="AX829">
        <v>83306.538938550017</v>
      </c>
      <c r="AY829">
        <v>1.2931428629132984</v>
      </c>
      <c r="AZ829">
        <v>-15627.09471015849</v>
      </c>
      <c r="BA829">
        <v>-0.11058862259487223</v>
      </c>
      <c r="BE829" s="111">
        <f t="shared" ref="BE829:BE892" si="176">AW829*lambda-AV829</f>
        <v>50575.97980345109</v>
      </c>
      <c r="BF829" s="111">
        <f t="shared" ref="BF829:BF892" si="177">AY829*lambda-AX829</f>
        <v>46007.747352779828</v>
      </c>
      <c r="BG829" s="111">
        <f t="shared" ref="BG829:BG892" si="178">BA829*lambda-AZ829</f>
        <v>4568.2324506712666</v>
      </c>
      <c r="BH829">
        <f t="shared" si="173"/>
        <v>1</v>
      </c>
      <c r="BI829">
        <f t="shared" si="174"/>
        <v>0</v>
      </c>
      <c r="BJ829">
        <f t="shared" si="175"/>
        <v>1</v>
      </c>
    </row>
    <row r="830" spans="48:62" x14ac:dyDescent="0.3">
      <c r="AV830">
        <v>47667.374410454155</v>
      </c>
      <c r="AW830">
        <v>1.1751994453251342</v>
      </c>
      <c r="AX830">
        <v>77755.971431863145</v>
      </c>
      <c r="AY830">
        <v>1.2798799907863871</v>
      </c>
      <c r="AZ830">
        <v>-30088.59702140899</v>
      </c>
      <c r="BA830">
        <v>-0.10468054546125294</v>
      </c>
      <c r="BE830" s="111">
        <f t="shared" si="176"/>
        <v>69852.57012205926</v>
      </c>
      <c r="BF830" s="111">
        <f t="shared" si="177"/>
        <v>50232.027646775576</v>
      </c>
      <c r="BG830" s="111">
        <f t="shared" si="178"/>
        <v>19620.542475283699</v>
      </c>
      <c r="BH830">
        <f t="shared" ref="BH830:BH893" si="179">IF(MAX(BE830:BF830)=BE830,1,0)</f>
        <v>1</v>
      </c>
      <c r="BI830">
        <f t="shared" ref="BI830:BI893" si="180">IF(MAX(BE830:BF830)=BF830,1,0)</f>
        <v>0</v>
      </c>
      <c r="BJ830">
        <f t="shared" ref="BJ830:BJ893" si="181">IF(BG830&gt;0,1,0)</f>
        <v>1</v>
      </c>
    </row>
    <row r="831" spans="48:62" x14ac:dyDescent="0.3">
      <c r="AV831">
        <v>47309.793042037978</v>
      </c>
      <c r="AW831">
        <v>1.0945419276898967</v>
      </c>
      <c r="AX831">
        <v>80107.741250581457</v>
      </c>
      <c r="AY831">
        <v>1.1992131882724368</v>
      </c>
      <c r="AZ831">
        <v>-32797.948208543479</v>
      </c>
      <c r="BA831">
        <v>-0.10467126058254017</v>
      </c>
      <c r="BE831" s="111">
        <f t="shared" si="176"/>
        <v>62144.399726951691</v>
      </c>
      <c r="BF831" s="111">
        <f t="shared" si="177"/>
        <v>39813.577576662225</v>
      </c>
      <c r="BG831" s="111">
        <f t="shared" si="178"/>
        <v>22330.822150289463</v>
      </c>
      <c r="BH831">
        <f t="shared" si="179"/>
        <v>1</v>
      </c>
      <c r="BI831">
        <f t="shared" si="180"/>
        <v>0</v>
      </c>
      <c r="BJ831">
        <f t="shared" si="181"/>
        <v>1</v>
      </c>
    </row>
    <row r="832" spans="48:62" x14ac:dyDescent="0.3">
      <c r="AV832">
        <v>52563.872670018551</v>
      </c>
      <c r="AW832">
        <v>1.1534301104165081</v>
      </c>
      <c r="AX832">
        <v>123035.77490809884</v>
      </c>
      <c r="AY832">
        <v>1.2582453419542319</v>
      </c>
      <c r="AZ832">
        <v>-70471.902238080293</v>
      </c>
      <c r="BA832">
        <v>-0.10481523153772376</v>
      </c>
      <c r="BE832" s="111">
        <f t="shared" si="176"/>
        <v>62779.13837163226</v>
      </c>
      <c r="BF832" s="111">
        <f t="shared" si="177"/>
        <v>2788.7592873243411</v>
      </c>
      <c r="BG832" s="111">
        <f t="shared" si="178"/>
        <v>59990.379084307919</v>
      </c>
      <c r="BH832">
        <f t="shared" si="179"/>
        <v>1</v>
      </c>
      <c r="BI832">
        <f t="shared" si="180"/>
        <v>0</v>
      </c>
      <c r="BJ832">
        <f t="shared" si="181"/>
        <v>1</v>
      </c>
    </row>
    <row r="833" spans="48:62" x14ac:dyDescent="0.3">
      <c r="AV833">
        <v>54487.305990715642</v>
      </c>
      <c r="AW833">
        <v>1.101913474743585</v>
      </c>
      <c r="AX833">
        <v>83291.53839950962</v>
      </c>
      <c r="AY833">
        <v>1.2017771173969132</v>
      </c>
      <c r="AZ833">
        <v>-28804.232408793978</v>
      </c>
      <c r="BA833">
        <v>-9.9863642653328144E-2</v>
      </c>
      <c r="BE833" s="111">
        <f t="shared" si="176"/>
        <v>55704.041483642868</v>
      </c>
      <c r="BF833" s="111">
        <f t="shared" si="177"/>
        <v>36886.173340181704</v>
      </c>
      <c r="BG833" s="111">
        <f t="shared" si="178"/>
        <v>18817.868143461164</v>
      </c>
      <c r="BH833">
        <f t="shared" si="179"/>
        <v>1</v>
      </c>
      <c r="BI833">
        <f t="shared" si="180"/>
        <v>0</v>
      </c>
      <c r="BJ833">
        <f t="shared" si="181"/>
        <v>1</v>
      </c>
    </row>
    <row r="834" spans="48:62" x14ac:dyDescent="0.3">
      <c r="AV834">
        <v>47938.932729469758</v>
      </c>
      <c r="AW834">
        <v>1.0820840195809347</v>
      </c>
      <c r="AX834">
        <v>78805.182982241982</v>
      </c>
      <c r="AY834">
        <v>1.187260292015504</v>
      </c>
      <c r="AZ834">
        <v>-30866.250252772224</v>
      </c>
      <c r="BA834">
        <v>-0.10517627243456928</v>
      </c>
      <c r="BE834" s="111">
        <f t="shared" si="176"/>
        <v>60269.469228623711</v>
      </c>
      <c r="BF834" s="111">
        <f t="shared" si="177"/>
        <v>39920.846219308412</v>
      </c>
      <c r="BG834" s="111">
        <f t="shared" si="178"/>
        <v>20348.623009315295</v>
      </c>
      <c r="BH834">
        <f t="shared" si="179"/>
        <v>1</v>
      </c>
      <c r="BI834">
        <f t="shared" si="180"/>
        <v>0</v>
      </c>
      <c r="BJ834">
        <f t="shared" si="181"/>
        <v>1</v>
      </c>
    </row>
    <row r="835" spans="48:62" x14ac:dyDescent="0.3">
      <c r="AV835">
        <v>47827.413645464811</v>
      </c>
      <c r="AW835">
        <v>1.1625817966965823</v>
      </c>
      <c r="AX835">
        <v>96012.959820216958</v>
      </c>
      <c r="AY835">
        <v>1.2693768690302378</v>
      </c>
      <c r="AZ835">
        <v>-48185.546174752148</v>
      </c>
      <c r="BA835">
        <v>-0.10679507233365548</v>
      </c>
      <c r="BE835" s="111">
        <f t="shared" si="176"/>
        <v>68430.766024193421</v>
      </c>
      <c r="BF835" s="111">
        <f t="shared" si="177"/>
        <v>30924.727082806829</v>
      </c>
      <c r="BG835" s="111">
        <f t="shared" si="178"/>
        <v>37506.0389413866</v>
      </c>
      <c r="BH835">
        <f t="shared" si="179"/>
        <v>1</v>
      </c>
      <c r="BI835">
        <f t="shared" si="180"/>
        <v>0</v>
      </c>
      <c r="BJ835">
        <f t="shared" si="181"/>
        <v>1</v>
      </c>
    </row>
    <row r="836" spans="48:62" x14ac:dyDescent="0.3">
      <c r="AV836">
        <v>51919.547717659945</v>
      </c>
      <c r="AW836">
        <v>1.143956621009836</v>
      </c>
      <c r="AX836">
        <v>79607.768602237789</v>
      </c>
      <c r="AY836">
        <v>1.2449040935570499</v>
      </c>
      <c r="AZ836">
        <v>-27688.220884577844</v>
      </c>
      <c r="BA836">
        <v>-0.10094747254721392</v>
      </c>
      <c r="BE836" s="111">
        <f t="shared" si="176"/>
        <v>62476.114383323649</v>
      </c>
      <c r="BF836" s="111">
        <f t="shared" si="177"/>
        <v>44882.640753467203</v>
      </c>
      <c r="BG836" s="111">
        <f t="shared" si="178"/>
        <v>17593.473629856453</v>
      </c>
      <c r="BH836">
        <f t="shared" si="179"/>
        <v>1</v>
      </c>
      <c r="BI836">
        <f t="shared" si="180"/>
        <v>0</v>
      </c>
      <c r="BJ836">
        <f t="shared" si="181"/>
        <v>1</v>
      </c>
    </row>
    <row r="837" spans="48:62" x14ac:dyDescent="0.3">
      <c r="AV837">
        <v>50090.943098824093</v>
      </c>
      <c r="AW837">
        <v>1.1077072770370942</v>
      </c>
      <c r="AX837">
        <v>78011.467572143854</v>
      </c>
      <c r="AY837">
        <v>1.2110814284668965</v>
      </c>
      <c r="AZ837">
        <v>-27920.524473319761</v>
      </c>
      <c r="BA837">
        <v>-0.10337415142980233</v>
      </c>
      <c r="BE837" s="111">
        <f t="shared" si="176"/>
        <v>60679.784604885324</v>
      </c>
      <c r="BF837" s="111">
        <f t="shared" si="177"/>
        <v>43096.675274545792</v>
      </c>
      <c r="BG837" s="111">
        <f t="shared" si="178"/>
        <v>17583.109330339528</v>
      </c>
      <c r="BH837">
        <f t="shared" si="179"/>
        <v>1</v>
      </c>
      <c r="BI837">
        <f t="shared" si="180"/>
        <v>0</v>
      </c>
      <c r="BJ837">
        <f t="shared" si="181"/>
        <v>1</v>
      </c>
    </row>
    <row r="838" spans="48:62" x14ac:dyDescent="0.3">
      <c r="AV838">
        <v>50497.166778140519</v>
      </c>
      <c r="AW838">
        <v>1.1464486827162681</v>
      </c>
      <c r="AX838">
        <v>76869.963927657576</v>
      </c>
      <c r="AY838">
        <v>1.2491864557285934</v>
      </c>
      <c r="AZ838">
        <v>-26372.797149517057</v>
      </c>
      <c r="BA838">
        <v>-0.10273777301232534</v>
      </c>
      <c r="BE838" s="111">
        <f t="shared" si="176"/>
        <v>64147.701493486289</v>
      </c>
      <c r="BF838" s="111">
        <f t="shared" si="177"/>
        <v>48048.681645201767</v>
      </c>
      <c r="BG838" s="111">
        <f t="shared" si="178"/>
        <v>16099.019848284523</v>
      </c>
      <c r="BH838">
        <f t="shared" si="179"/>
        <v>1</v>
      </c>
      <c r="BI838">
        <f t="shared" si="180"/>
        <v>0</v>
      </c>
      <c r="BJ838">
        <f t="shared" si="181"/>
        <v>1</v>
      </c>
    </row>
    <row r="839" spans="48:62" x14ac:dyDescent="0.3">
      <c r="AV839">
        <v>50250.700682487484</v>
      </c>
      <c r="AW839">
        <v>1.1373557456563752</v>
      </c>
      <c r="AX839">
        <v>83685.706257327329</v>
      </c>
      <c r="AY839">
        <v>1.2369722847254261</v>
      </c>
      <c r="AZ839">
        <v>-33435.005574839844</v>
      </c>
      <c r="BA839">
        <v>-9.961653906905088E-2</v>
      </c>
      <c r="BE839" s="111">
        <f t="shared" si="176"/>
        <v>63484.873883150038</v>
      </c>
      <c r="BF839" s="111">
        <f t="shared" si="177"/>
        <v>40011.522215215286</v>
      </c>
      <c r="BG839" s="111">
        <f t="shared" si="178"/>
        <v>23473.351667934756</v>
      </c>
      <c r="BH839">
        <f t="shared" si="179"/>
        <v>1</v>
      </c>
      <c r="BI839">
        <f t="shared" si="180"/>
        <v>0</v>
      </c>
      <c r="BJ839">
        <f t="shared" si="181"/>
        <v>1</v>
      </c>
    </row>
    <row r="840" spans="48:62" x14ac:dyDescent="0.3">
      <c r="AV840">
        <v>52201.442740451894</v>
      </c>
      <c r="AW840">
        <v>1.0678764003702392</v>
      </c>
      <c r="AX840">
        <v>76834.597372434044</v>
      </c>
      <c r="AY840">
        <v>1.1683141683578662</v>
      </c>
      <c r="AZ840">
        <v>-24633.15463198215</v>
      </c>
      <c r="BA840">
        <v>-0.10043776798762694</v>
      </c>
      <c r="BE840" s="111">
        <f t="shared" si="176"/>
        <v>54586.197296572034</v>
      </c>
      <c r="BF840" s="111">
        <f t="shared" si="177"/>
        <v>39996.819463352571</v>
      </c>
      <c r="BG840" s="111">
        <f t="shared" si="178"/>
        <v>14589.377833219456</v>
      </c>
      <c r="BH840">
        <f t="shared" si="179"/>
        <v>1</v>
      </c>
      <c r="BI840">
        <f t="shared" si="180"/>
        <v>0</v>
      </c>
      <c r="BJ840">
        <f t="shared" si="181"/>
        <v>1</v>
      </c>
    </row>
    <row r="841" spans="48:62" x14ac:dyDescent="0.3">
      <c r="AV841">
        <v>47737.723667165636</v>
      </c>
      <c r="AW841">
        <v>1.1623903367037702</v>
      </c>
      <c r="AX841">
        <v>132247.05446246796</v>
      </c>
      <c r="AY841">
        <v>1.2716409902840404</v>
      </c>
      <c r="AZ841">
        <v>-84509.330795302318</v>
      </c>
      <c r="BA841">
        <v>-0.1092506535802702</v>
      </c>
      <c r="BE841" s="111">
        <f t="shared" si="176"/>
        <v>68501.310003211402</v>
      </c>
      <c r="BF841" s="111">
        <f t="shared" si="177"/>
        <v>-5082.9554340639152</v>
      </c>
      <c r="BG841" s="111">
        <f t="shared" si="178"/>
        <v>73584.265437275302</v>
      </c>
      <c r="BH841">
        <f t="shared" si="179"/>
        <v>1</v>
      </c>
      <c r="BI841">
        <f t="shared" si="180"/>
        <v>0</v>
      </c>
      <c r="BJ841">
        <f t="shared" si="181"/>
        <v>1</v>
      </c>
    </row>
    <row r="842" spans="48:62" x14ac:dyDescent="0.3">
      <c r="AV842">
        <v>47387.54162776209</v>
      </c>
      <c r="AW842">
        <v>1.1440446286362393</v>
      </c>
      <c r="AX842">
        <v>82777.862820627444</v>
      </c>
      <c r="AY842">
        <v>1.2526004702433597</v>
      </c>
      <c r="AZ842">
        <v>-35390.321192865355</v>
      </c>
      <c r="BA842">
        <v>-0.1085558416071204</v>
      </c>
      <c r="BE842" s="111">
        <f t="shared" si="176"/>
        <v>67016.921235861839</v>
      </c>
      <c r="BF842" s="111">
        <f t="shared" si="177"/>
        <v>42482.18420370853</v>
      </c>
      <c r="BG842" s="111">
        <f t="shared" si="178"/>
        <v>24534.737032153316</v>
      </c>
      <c r="BH842">
        <f t="shared" si="179"/>
        <v>1</v>
      </c>
      <c r="BI842">
        <f t="shared" si="180"/>
        <v>0</v>
      </c>
      <c r="BJ842">
        <f t="shared" si="181"/>
        <v>1</v>
      </c>
    </row>
    <row r="843" spans="48:62" x14ac:dyDescent="0.3">
      <c r="AV843">
        <v>50772.936952938573</v>
      </c>
      <c r="AW843">
        <v>1.0730010025406382</v>
      </c>
      <c r="AX843">
        <v>79834.125727446517</v>
      </c>
      <c r="AY843">
        <v>1.1710727314139873</v>
      </c>
      <c r="AZ843">
        <v>-29061.188774507944</v>
      </c>
      <c r="BA843">
        <v>-9.8071728873349029E-2</v>
      </c>
      <c r="BE843" s="111">
        <f t="shared" si="176"/>
        <v>56527.163301125256</v>
      </c>
      <c r="BF843" s="111">
        <f t="shared" si="177"/>
        <v>37273.147413952203</v>
      </c>
      <c r="BG843" s="111">
        <f t="shared" si="178"/>
        <v>19254.015887173042</v>
      </c>
      <c r="BH843">
        <f t="shared" si="179"/>
        <v>1</v>
      </c>
      <c r="BI843">
        <f t="shared" si="180"/>
        <v>0</v>
      </c>
      <c r="BJ843">
        <f t="shared" si="181"/>
        <v>1</v>
      </c>
    </row>
    <row r="844" spans="48:62" x14ac:dyDescent="0.3">
      <c r="AV844">
        <v>48698.534995404472</v>
      </c>
      <c r="AW844">
        <v>1.0850941243042174</v>
      </c>
      <c r="AX844">
        <v>78842.537350681712</v>
      </c>
      <c r="AY844">
        <v>1.1867731267895667</v>
      </c>
      <c r="AZ844">
        <v>-30144.00235527724</v>
      </c>
      <c r="BA844">
        <v>-0.10167900248534933</v>
      </c>
      <c r="BE844" s="111">
        <f t="shared" si="176"/>
        <v>59810.877435017268</v>
      </c>
      <c r="BF844" s="111">
        <f t="shared" si="177"/>
        <v>39834.775328274962</v>
      </c>
      <c r="BG844" s="111">
        <f t="shared" si="178"/>
        <v>19976.102106742306</v>
      </c>
      <c r="BH844">
        <f t="shared" si="179"/>
        <v>1</v>
      </c>
      <c r="BI844">
        <f t="shared" si="180"/>
        <v>0</v>
      </c>
      <c r="BJ844">
        <f t="shared" si="181"/>
        <v>1</v>
      </c>
    </row>
    <row r="845" spans="48:62" x14ac:dyDescent="0.3">
      <c r="AV845">
        <v>83802.655207477917</v>
      </c>
      <c r="AW845">
        <v>1.1696190237630799</v>
      </c>
      <c r="AX845">
        <v>79063.689484342525</v>
      </c>
      <c r="AY845">
        <v>1.2729104489373178</v>
      </c>
      <c r="AZ845">
        <v>4738.9657231353922</v>
      </c>
      <c r="BA845">
        <v>-0.10329142517423784</v>
      </c>
      <c r="BE845" s="111">
        <f t="shared" si="176"/>
        <v>33159.247168830072</v>
      </c>
      <c r="BF845" s="111">
        <f t="shared" si="177"/>
        <v>48227.355409389245</v>
      </c>
      <c r="BG845" s="111">
        <f t="shared" si="178"/>
        <v>-15068.108240559177</v>
      </c>
      <c r="BH845">
        <f t="shared" si="179"/>
        <v>0</v>
      </c>
      <c r="BI845">
        <f t="shared" si="180"/>
        <v>1</v>
      </c>
      <c r="BJ845">
        <f t="shared" si="181"/>
        <v>0</v>
      </c>
    </row>
    <row r="846" spans="48:62" x14ac:dyDescent="0.3">
      <c r="AV846">
        <v>47563.020864396887</v>
      </c>
      <c r="AW846">
        <v>1.1850263143491788</v>
      </c>
      <c r="AX846">
        <v>77741.693954487622</v>
      </c>
      <c r="AY846">
        <v>1.2896926720797264</v>
      </c>
      <c r="AZ846">
        <v>-30178.673090090735</v>
      </c>
      <c r="BA846">
        <v>-0.10466635773054755</v>
      </c>
      <c r="BE846" s="111">
        <f t="shared" si="176"/>
        <v>70939.610570521007</v>
      </c>
      <c r="BF846" s="111">
        <f t="shared" si="177"/>
        <v>51227.57325348501</v>
      </c>
      <c r="BG846" s="111">
        <f t="shared" si="178"/>
        <v>19712.037317035982</v>
      </c>
      <c r="BH846">
        <f t="shared" si="179"/>
        <v>1</v>
      </c>
      <c r="BI846">
        <f t="shared" si="180"/>
        <v>0</v>
      </c>
      <c r="BJ846">
        <f t="shared" si="181"/>
        <v>1</v>
      </c>
    </row>
    <row r="847" spans="48:62" x14ac:dyDescent="0.3">
      <c r="AV847">
        <v>55054.907628245855</v>
      </c>
      <c r="AW847">
        <v>1.0848377216078839</v>
      </c>
      <c r="AX847">
        <v>97341.174903478677</v>
      </c>
      <c r="AY847">
        <v>1.1892057213501936</v>
      </c>
      <c r="AZ847">
        <v>-42286.267275232822</v>
      </c>
      <c r="BA847">
        <v>-0.1043679997423097</v>
      </c>
      <c r="BE847" s="111">
        <f t="shared" si="176"/>
        <v>53428.864532542546</v>
      </c>
      <c r="BF847" s="111">
        <f t="shared" si="177"/>
        <v>21579.397231540686</v>
      </c>
      <c r="BG847" s="111">
        <f t="shared" si="178"/>
        <v>31849.467301001852</v>
      </c>
      <c r="BH847">
        <f t="shared" si="179"/>
        <v>1</v>
      </c>
      <c r="BI847">
        <f t="shared" si="180"/>
        <v>0</v>
      </c>
      <c r="BJ847">
        <f t="shared" si="181"/>
        <v>1</v>
      </c>
    </row>
    <row r="848" spans="48:62" x14ac:dyDescent="0.3">
      <c r="AV848">
        <v>48961.675698017723</v>
      </c>
      <c r="AW848">
        <v>1.170867233819409</v>
      </c>
      <c r="AX848">
        <v>81839.343750926681</v>
      </c>
      <c r="AY848">
        <v>1.2795421090982213</v>
      </c>
      <c r="AZ848">
        <v>-32877.668052908957</v>
      </c>
      <c r="BA848">
        <v>-0.10867487527881226</v>
      </c>
      <c r="BE848" s="111">
        <f t="shared" si="176"/>
        <v>68125.047683923185</v>
      </c>
      <c r="BF848" s="111">
        <f t="shared" si="177"/>
        <v>46114.867158895446</v>
      </c>
      <c r="BG848" s="111">
        <f t="shared" si="178"/>
        <v>22010.180525027732</v>
      </c>
      <c r="BH848">
        <f t="shared" si="179"/>
        <v>1</v>
      </c>
      <c r="BI848">
        <f t="shared" si="180"/>
        <v>0</v>
      </c>
      <c r="BJ848">
        <f t="shared" si="181"/>
        <v>1</v>
      </c>
    </row>
    <row r="849" spans="48:62" x14ac:dyDescent="0.3">
      <c r="AV849">
        <v>49805.90135626711</v>
      </c>
      <c r="AW849">
        <v>1.1829553644185999</v>
      </c>
      <c r="AX849">
        <v>83291.826385355846</v>
      </c>
      <c r="AY849">
        <v>1.2850967606720933</v>
      </c>
      <c r="AZ849">
        <v>-33485.925029088736</v>
      </c>
      <c r="BA849">
        <v>-0.10214139625349339</v>
      </c>
      <c r="BE849" s="111">
        <f t="shared" si="176"/>
        <v>68489.63508559289</v>
      </c>
      <c r="BF849" s="111">
        <f t="shared" si="177"/>
        <v>45217.849681853491</v>
      </c>
      <c r="BG849" s="111">
        <f t="shared" si="178"/>
        <v>23271.785403739399</v>
      </c>
      <c r="BH849">
        <f t="shared" si="179"/>
        <v>1</v>
      </c>
      <c r="BI849">
        <f t="shared" si="180"/>
        <v>0</v>
      </c>
      <c r="BJ849">
        <f t="shared" si="181"/>
        <v>1</v>
      </c>
    </row>
    <row r="850" spans="48:62" x14ac:dyDescent="0.3">
      <c r="AV850">
        <v>51655.274332839355</v>
      </c>
      <c r="AW850">
        <v>1.1316364669098369</v>
      </c>
      <c r="AX850">
        <v>82127.678768878177</v>
      </c>
      <c r="AY850">
        <v>1.2336229370261176</v>
      </c>
      <c r="AZ850">
        <v>-30472.404436038822</v>
      </c>
      <c r="BA850">
        <v>-0.1019864701162807</v>
      </c>
      <c r="BE850" s="111">
        <f t="shared" si="176"/>
        <v>61508.372358144334</v>
      </c>
      <c r="BF850" s="111">
        <f t="shared" si="177"/>
        <v>41234.614933733581</v>
      </c>
      <c r="BG850" s="111">
        <f t="shared" si="178"/>
        <v>20273.757424410753</v>
      </c>
      <c r="BH850">
        <f t="shared" si="179"/>
        <v>1</v>
      </c>
      <c r="BI850">
        <f t="shared" si="180"/>
        <v>0</v>
      </c>
      <c r="BJ850">
        <f t="shared" si="181"/>
        <v>1</v>
      </c>
    </row>
    <row r="851" spans="48:62" x14ac:dyDescent="0.3">
      <c r="AV851">
        <v>54299.065168376168</v>
      </c>
      <c r="AW851">
        <v>1.0614054563998279</v>
      </c>
      <c r="AX851">
        <v>81919.358264186085</v>
      </c>
      <c r="AY851">
        <v>1.1609578759738906</v>
      </c>
      <c r="AZ851">
        <v>-27620.293095809917</v>
      </c>
      <c r="BA851">
        <v>-9.9552419574062689E-2</v>
      </c>
      <c r="BE851" s="111">
        <f t="shared" si="176"/>
        <v>51841.480471606614</v>
      </c>
      <c r="BF851" s="111">
        <f t="shared" si="177"/>
        <v>34176.429333202977</v>
      </c>
      <c r="BG851" s="111">
        <f t="shared" si="178"/>
        <v>17665.051138403647</v>
      </c>
      <c r="BH851">
        <f t="shared" si="179"/>
        <v>1</v>
      </c>
      <c r="BI851">
        <f t="shared" si="180"/>
        <v>0</v>
      </c>
      <c r="BJ851">
        <f t="shared" si="181"/>
        <v>1</v>
      </c>
    </row>
    <row r="852" spans="48:62" x14ac:dyDescent="0.3">
      <c r="AV852">
        <v>57299.226615128406</v>
      </c>
      <c r="AW852">
        <v>1.2300826253701036</v>
      </c>
      <c r="AX852">
        <v>77154.247596289191</v>
      </c>
      <c r="AY852">
        <v>1.3393082271442802</v>
      </c>
      <c r="AZ852">
        <v>-19855.020981160786</v>
      </c>
      <c r="BA852">
        <v>-0.10922560177417662</v>
      </c>
      <c r="BE852" s="111">
        <f t="shared" si="176"/>
        <v>65709.035921881965</v>
      </c>
      <c r="BF852" s="111">
        <f t="shared" si="177"/>
        <v>56776.575118138819</v>
      </c>
      <c r="BG852" s="111">
        <f t="shared" si="178"/>
        <v>8932.4608037431244</v>
      </c>
      <c r="BH852">
        <f t="shared" si="179"/>
        <v>1</v>
      </c>
      <c r="BI852">
        <f t="shared" si="180"/>
        <v>0</v>
      </c>
      <c r="BJ852">
        <f t="shared" si="181"/>
        <v>1</v>
      </c>
    </row>
    <row r="853" spans="48:62" x14ac:dyDescent="0.3">
      <c r="AV853">
        <v>62944.836889842569</v>
      </c>
      <c r="AW853">
        <v>1.1492905729740295</v>
      </c>
      <c r="AX853">
        <v>84150.91226765902</v>
      </c>
      <c r="AY853">
        <v>1.256399992079509</v>
      </c>
      <c r="AZ853">
        <v>-21206.075377816451</v>
      </c>
      <c r="BA853">
        <v>-0.10710941910547955</v>
      </c>
      <c r="BE853" s="111">
        <f t="shared" si="176"/>
        <v>51984.22040756038</v>
      </c>
      <c r="BF853" s="111">
        <f t="shared" si="177"/>
        <v>41489.086940291891</v>
      </c>
      <c r="BG853" s="111">
        <f t="shared" si="178"/>
        <v>10495.133467268495</v>
      </c>
      <c r="BH853">
        <f t="shared" si="179"/>
        <v>1</v>
      </c>
      <c r="BI853">
        <f t="shared" si="180"/>
        <v>0</v>
      </c>
      <c r="BJ853">
        <f t="shared" si="181"/>
        <v>1</v>
      </c>
    </row>
    <row r="854" spans="48:62" x14ac:dyDescent="0.3">
      <c r="AV854">
        <v>47318.747552871107</v>
      </c>
      <c r="AW854">
        <v>1.1275300945306621</v>
      </c>
      <c r="AX854">
        <v>77417.896877694002</v>
      </c>
      <c r="AY854">
        <v>1.2320988167224987</v>
      </c>
      <c r="AZ854">
        <v>-30099.149324822894</v>
      </c>
      <c r="BA854">
        <v>-0.10456872219183655</v>
      </c>
      <c r="BE854" s="111">
        <f t="shared" si="176"/>
        <v>65434.26190019511</v>
      </c>
      <c r="BF854" s="111">
        <f t="shared" si="177"/>
        <v>45791.984794555858</v>
      </c>
      <c r="BG854" s="111">
        <f t="shared" si="178"/>
        <v>19642.277105639238</v>
      </c>
      <c r="BH854">
        <f t="shared" si="179"/>
        <v>1</v>
      </c>
      <c r="BI854">
        <f t="shared" si="180"/>
        <v>0</v>
      </c>
      <c r="BJ854">
        <f t="shared" si="181"/>
        <v>1</v>
      </c>
    </row>
    <row r="855" spans="48:62" x14ac:dyDescent="0.3">
      <c r="AV855">
        <v>47284.226591503058</v>
      </c>
      <c r="AW855">
        <v>1.1515576058708836</v>
      </c>
      <c r="AX855">
        <v>78076.936366818423</v>
      </c>
      <c r="AY855">
        <v>1.2590053069363258</v>
      </c>
      <c r="AZ855">
        <v>-30792.709775315365</v>
      </c>
      <c r="BA855">
        <v>-0.10744770106544221</v>
      </c>
      <c r="BE855" s="111">
        <f t="shared" si="176"/>
        <v>67871.533995585298</v>
      </c>
      <c r="BF855" s="111">
        <f t="shared" si="177"/>
        <v>47823.594326814156</v>
      </c>
      <c r="BG855" s="111">
        <f t="shared" si="178"/>
        <v>20047.939668771141</v>
      </c>
      <c r="BH855">
        <f t="shared" si="179"/>
        <v>1</v>
      </c>
      <c r="BI855">
        <f t="shared" si="180"/>
        <v>0</v>
      </c>
      <c r="BJ855">
        <f t="shared" si="181"/>
        <v>1</v>
      </c>
    </row>
    <row r="856" spans="48:62" x14ac:dyDescent="0.3">
      <c r="AV856">
        <v>49218.292762108751</v>
      </c>
      <c r="AW856">
        <v>1.11636742626487</v>
      </c>
      <c r="AX856">
        <v>78387.706771497615</v>
      </c>
      <c r="AY856">
        <v>1.2197887369680314</v>
      </c>
      <c r="AZ856">
        <v>-29169.414009388864</v>
      </c>
      <c r="BA856">
        <v>-0.10342131070316141</v>
      </c>
      <c r="BE856" s="111">
        <f t="shared" si="176"/>
        <v>62418.44986437825</v>
      </c>
      <c r="BF856" s="111">
        <f t="shared" si="177"/>
        <v>43591.166925305515</v>
      </c>
      <c r="BG856" s="111">
        <f t="shared" si="178"/>
        <v>18827.282939072724</v>
      </c>
      <c r="BH856">
        <f t="shared" si="179"/>
        <v>1</v>
      </c>
      <c r="BI856">
        <f t="shared" si="180"/>
        <v>0</v>
      </c>
      <c r="BJ856">
        <f t="shared" si="181"/>
        <v>1</v>
      </c>
    </row>
    <row r="857" spans="48:62" x14ac:dyDescent="0.3">
      <c r="AV857">
        <v>47318.10326557701</v>
      </c>
      <c r="AW857">
        <v>1.1737443484877739</v>
      </c>
      <c r="AX857">
        <v>78610.028059317643</v>
      </c>
      <c r="AY857">
        <v>1.2782568001541008</v>
      </c>
      <c r="AZ857">
        <v>-31291.924793740633</v>
      </c>
      <c r="BA857">
        <v>-0.10451245166632694</v>
      </c>
      <c r="BE857" s="111">
        <f t="shared" si="176"/>
        <v>70056.331583200372</v>
      </c>
      <c r="BF857" s="111">
        <f t="shared" si="177"/>
        <v>49215.651956092435</v>
      </c>
      <c r="BG857" s="111">
        <f t="shared" si="178"/>
        <v>20840.679627107937</v>
      </c>
      <c r="BH857">
        <f t="shared" si="179"/>
        <v>1</v>
      </c>
      <c r="BI857">
        <f t="shared" si="180"/>
        <v>0</v>
      </c>
      <c r="BJ857">
        <f t="shared" si="181"/>
        <v>1</v>
      </c>
    </row>
    <row r="858" spans="48:62" x14ac:dyDescent="0.3">
      <c r="AV858">
        <v>49235.751895593217</v>
      </c>
      <c r="AW858">
        <v>1.1478607596756882</v>
      </c>
      <c r="AX858">
        <v>88826.09400746871</v>
      </c>
      <c r="AY858">
        <v>1.2541338330809275</v>
      </c>
      <c r="AZ858">
        <v>-39590.342111875492</v>
      </c>
      <c r="BA858">
        <v>-0.10627307340523928</v>
      </c>
      <c r="BE858" s="111">
        <f t="shared" si="176"/>
        <v>65550.3240719756</v>
      </c>
      <c r="BF858" s="111">
        <f t="shared" si="177"/>
        <v>36587.289300624048</v>
      </c>
      <c r="BG858" s="111">
        <f t="shared" si="178"/>
        <v>28963.034771351566</v>
      </c>
      <c r="BH858">
        <f t="shared" si="179"/>
        <v>1</v>
      </c>
      <c r="BI858">
        <f t="shared" si="180"/>
        <v>0</v>
      </c>
      <c r="BJ858">
        <f t="shared" si="181"/>
        <v>1</v>
      </c>
    </row>
    <row r="859" spans="48:62" x14ac:dyDescent="0.3">
      <c r="AV859">
        <v>52767.760550370294</v>
      </c>
      <c r="AW859">
        <v>1.0701660954088832</v>
      </c>
      <c r="AX859">
        <v>78370.260853987318</v>
      </c>
      <c r="AY859">
        <v>1.1720652076970171</v>
      </c>
      <c r="AZ859">
        <v>-25602.500303617024</v>
      </c>
      <c r="BA859">
        <v>-0.10189911228813386</v>
      </c>
      <c r="BE859" s="111">
        <f t="shared" si="176"/>
        <v>54248.848990518018</v>
      </c>
      <c r="BF859" s="111">
        <f t="shared" si="177"/>
        <v>38836.259915714385</v>
      </c>
      <c r="BG859" s="111">
        <f t="shared" si="178"/>
        <v>15412.589074803638</v>
      </c>
      <c r="BH859">
        <f t="shared" si="179"/>
        <v>1</v>
      </c>
      <c r="BI859">
        <f t="shared" si="180"/>
        <v>0</v>
      </c>
      <c r="BJ859">
        <f t="shared" si="181"/>
        <v>1</v>
      </c>
    </row>
    <row r="860" spans="48:62" x14ac:dyDescent="0.3">
      <c r="AV860">
        <v>66718.451044751593</v>
      </c>
      <c r="AW860">
        <v>1.0534787337490215</v>
      </c>
      <c r="AX860">
        <v>77493.704504099587</v>
      </c>
      <c r="AY860">
        <v>1.1532162210383436</v>
      </c>
      <c r="AZ860">
        <v>-10775.253459347994</v>
      </c>
      <c r="BA860">
        <v>-9.9737487289322191E-2</v>
      </c>
      <c r="BE860" s="111">
        <f t="shared" si="176"/>
        <v>38629.422330150555</v>
      </c>
      <c r="BF860" s="111">
        <f t="shared" si="177"/>
        <v>37827.917599734777</v>
      </c>
      <c r="BG860" s="111">
        <f t="shared" si="178"/>
        <v>801.50473041577425</v>
      </c>
      <c r="BH860">
        <f t="shared" si="179"/>
        <v>1</v>
      </c>
      <c r="BI860">
        <f t="shared" si="180"/>
        <v>0</v>
      </c>
      <c r="BJ860">
        <f t="shared" si="181"/>
        <v>1</v>
      </c>
    </row>
    <row r="861" spans="48:62" x14ac:dyDescent="0.3">
      <c r="AV861">
        <v>66011.42294738107</v>
      </c>
      <c r="AW861">
        <v>1.1889895155030723</v>
      </c>
      <c r="AX861">
        <v>76698.940052731064</v>
      </c>
      <c r="AY861">
        <v>1.2989551838537565</v>
      </c>
      <c r="AZ861">
        <v>-10687.517105349994</v>
      </c>
      <c r="BA861">
        <v>-0.10996566835068422</v>
      </c>
      <c r="BE861" s="111">
        <f t="shared" si="176"/>
        <v>52887.528602926162</v>
      </c>
      <c r="BF861" s="111">
        <f t="shared" si="177"/>
        <v>53196.578332644582</v>
      </c>
      <c r="BG861" s="111">
        <f t="shared" si="178"/>
        <v>-309.04972971842835</v>
      </c>
      <c r="BH861">
        <f t="shared" si="179"/>
        <v>0</v>
      </c>
      <c r="BI861">
        <f t="shared" si="180"/>
        <v>1</v>
      </c>
      <c r="BJ861">
        <f t="shared" si="181"/>
        <v>0</v>
      </c>
    </row>
    <row r="862" spans="48:62" x14ac:dyDescent="0.3">
      <c r="AV862">
        <v>48131.818408320491</v>
      </c>
      <c r="AW862">
        <v>1.1794311775278117</v>
      </c>
      <c r="AX862">
        <v>78119.987859409521</v>
      </c>
      <c r="AY862">
        <v>1.2860289808913072</v>
      </c>
      <c r="AZ862">
        <v>-29988.16945108903</v>
      </c>
      <c r="BA862">
        <v>-0.10659780336349556</v>
      </c>
      <c r="BE862" s="111">
        <f t="shared" si="176"/>
        <v>69811.299344460684</v>
      </c>
      <c r="BF862" s="111">
        <f t="shared" si="177"/>
        <v>50482.910229721208</v>
      </c>
      <c r="BG862" s="111">
        <f t="shared" si="178"/>
        <v>19328.389114739475</v>
      </c>
      <c r="BH862">
        <f t="shared" si="179"/>
        <v>1</v>
      </c>
      <c r="BI862">
        <f t="shared" si="180"/>
        <v>0</v>
      </c>
      <c r="BJ862">
        <f t="shared" si="181"/>
        <v>1</v>
      </c>
    </row>
    <row r="863" spans="48:62" x14ac:dyDescent="0.3">
      <c r="AV863">
        <v>60609.612863275128</v>
      </c>
      <c r="AW863">
        <v>1.0285422747151514</v>
      </c>
      <c r="AX863">
        <v>78338.371255462145</v>
      </c>
      <c r="AY863">
        <v>1.1283341585531415</v>
      </c>
      <c r="AZ863">
        <v>-17728.758392187017</v>
      </c>
      <c r="BA863">
        <v>-9.9791883837990092E-2</v>
      </c>
      <c r="BE863" s="111">
        <f t="shared" si="176"/>
        <v>42244.614608240001</v>
      </c>
      <c r="BF863" s="111">
        <f t="shared" si="177"/>
        <v>34495.044599852001</v>
      </c>
      <c r="BG863" s="111">
        <f t="shared" si="178"/>
        <v>7749.5700083880074</v>
      </c>
      <c r="BH863">
        <f t="shared" si="179"/>
        <v>1</v>
      </c>
      <c r="BI863">
        <f t="shared" si="180"/>
        <v>0</v>
      </c>
      <c r="BJ863">
        <f t="shared" si="181"/>
        <v>1</v>
      </c>
    </row>
    <row r="864" spans="48:62" x14ac:dyDescent="0.3">
      <c r="AV864">
        <v>51247.307600710119</v>
      </c>
      <c r="AW864">
        <v>1.1073277274519091</v>
      </c>
      <c r="AX864">
        <v>76436.409810690748</v>
      </c>
      <c r="AY864">
        <v>1.2057436338826406</v>
      </c>
      <c r="AZ864">
        <v>-25189.102209980629</v>
      </c>
      <c r="BA864">
        <v>-9.8415906430731503E-2</v>
      </c>
      <c r="BE864" s="111">
        <f t="shared" si="176"/>
        <v>59485.465144480797</v>
      </c>
      <c r="BF864" s="111">
        <f t="shared" si="177"/>
        <v>44137.953577573309</v>
      </c>
      <c r="BG864" s="111">
        <f t="shared" si="178"/>
        <v>15347.511566907478</v>
      </c>
      <c r="BH864">
        <f t="shared" si="179"/>
        <v>1</v>
      </c>
      <c r="BI864">
        <f t="shared" si="180"/>
        <v>0</v>
      </c>
      <c r="BJ864">
        <f t="shared" si="181"/>
        <v>1</v>
      </c>
    </row>
    <row r="865" spans="48:62" x14ac:dyDescent="0.3">
      <c r="AV865">
        <v>47674.890901564242</v>
      </c>
      <c r="AW865">
        <v>1.2056006567987705</v>
      </c>
      <c r="AX865">
        <v>78289.41494104013</v>
      </c>
      <c r="AY865">
        <v>1.3169636535725786</v>
      </c>
      <c r="AZ865">
        <v>-30614.524039475888</v>
      </c>
      <c r="BA865">
        <v>-0.11136299677380812</v>
      </c>
      <c r="BE865" s="111">
        <f t="shared" si="176"/>
        <v>72885.174778312808</v>
      </c>
      <c r="BF865" s="111">
        <f t="shared" si="177"/>
        <v>53406.950416217733</v>
      </c>
      <c r="BG865" s="111">
        <f t="shared" si="178"/>
        <v>19478.224362095076</v>
      </c>
      <c r="BH865">
        <f t="shared" si="179"/>
        <v>1</v>
      </c>
      <c r="BI865">
        <f t="shared" si="180"/>
        <v>0</v>
      </c>
      <c r="BJ865">
        <f t="shared" si="181"/>
        <v>1</v>
      </c>
    </row>
    <row r="866" spans="48:62" x14ac:dyDescent="0.3">
      <c r="AV866">
        <v>48588.024755052669</v>
      </c>
      <c r="AW866">
        <v>1.1228574474059896</v>
      </c>
      <c r="AX866">
        <v>83545.229893375421</v>
      </c>
      <c r="AY866">
        <v>1.2259393361575293</v>
      </c>
      <c r="AZ866">
        <v>-34957.205138322752</v>
      </c>
      <c r="BA866">
        <v>-0.10308188875153967</v>
      </c>
      <c r="BE866" s="111">
        <f t="shared" si="176"/>
        <v>63697.719985546282</v>
      </c>
      <c r="BF866" s="111">
        <f t="shared" si="177"/>
        <v>39048.703722377511</v>
      </c>
      <c r="BG866" s="111">
        <f t="shared" si="178"/>
        <v>24649.016263168785</v>
      </c>
      <c r="BH866">
        <f t="shared" si="179"/>
        <v>1</v>
      </c>
      <c r="BI866">
        <f t="shared" si="180"/>
        <v>0</v>
      </c>
      <c r="BJ866">
        <f t="shared" si="181"/>
        <v>1</v>
      </c>
    </row>
    <row r="867" spans="48:62" x14ac:dyDescent="0.3">
      <c r="AV867">
        <v>51621.487079661922</v>
      </c>
      <c r="AW867">
        <v>1.1146199390148079</v>
      </c>
      <c r="AX867">
        <v>79883.179101281261</v>
      </c>
      <c r="AY867">
        <v>1.2142532200990104</v>
      </c>
      <c r="AZ867">
        <v>-28261.692021619339</v>
      </c>
      <c r="BA867">
        <v>-9.9633281084202441E-2</v>
      </c>
      <c r="BE867" s="111">
        <f t="shared" si="176"/>
        <v>59840.506821818868</v>
      </c>
      <c r="BF867" s="111">
        <f t="shared" si="177"/>
        <v>41542.142908619775</v>
      </c>
      <c r="BG867" s="111">
        <f t="shared" si="178"/>
        <v>18298.363913199093</v>
      </c>
      <c r="BH867">
        <f t="shared" si="179"/>
        <v>1</v>
      </c>
      <c r="BI867">
        <f t="shared" si="180"/>
        <v>0</v>
      </c>
      <c r="BJ867">
        <f t="shared" si="181"/>
        <v>1</v>
      </c>
    </row>
    <row r="868" spans="48:62" x14ac:dyDescent="0.3">
      <c r="AV868">
        <v>67969.521826756012</v>
      </c>
      <c r="AW868">
        <v>1.083171365488423</v>
      </c>
      <c r="AX868">
        <v>78801.222827667851</v>
      </c>
      <c r="AY868">
        <v>1.1840617788337509</v>
      </c>
      <c r="AZ868">
        <v>-10831.701000911838</v>
      </c>
      <c r="BA868">
        <v>-0.10089041334532789</v>
      </c>
      <c r="BE868" s="111">
        <f t="shared" si="176"/>
        <v>40347.614722086291</v>
      </c>
      <c r="BF868" s="111">
        <f t="shared" si="177"/>
        <v>39604.955055707236</v>
      </c>
      <c r="BG868" s="111">
        <f t="shared" si="178"/>
        <v>742.65966637904967</v>
      </c>
      <c r="BH868">
        <f t="shared" si="179"/>
        <v>1</v>
      </c>
      <c r="BI868">
        <f t="shared" si="180"/>
        <v>0</v>
      </c>
      <c r="BJ868">
        <f t="shared" si="181"/>
        <v>1</v>
      </c>
    </row>
    <row r="869" spans="48:62" x14ac:dyDescent="0.3">
      <c r="AV869">
        <v>50392.461189007648</v>
      </c>
      <c r="AW869">
        <v>1.1347536677589494</v>
      </c>
      <c r="AX869">
        <v>76831.414909650077</v>
      </c>
      <c r="AY869">
        <v>1.2412536783996222</v>
      </c>
      <c r="AZ869">
        <v>-26438.953720642428</v>
      </c>
      <c r="BA869">
        <v>-0.10650001064067283</v>
      </c>
      <c r="BE869" s="111">
        <f t="shared" si="176"/>
        <v>63082.905586887282</v>
      </c>
      <c r="BF869" s="111">
        <f t="shared" si="177"/>
        <v>47293.952930312138</v>
      </c>
      <c r="BG869" s="111">
        <f t="shared" si="178"/>
        <v>15788.952656575146</v>
      </c>
      <c r="BH869">
        <f t="shared" si="179"/>
        <v>1</v>
      </c>
      <c r="BI869">
        <f t="shared" si="180"/>
        <v>0</v>
      </c>
      <c r="BJ869">
        <f t="shared" si="181"/>
        <v>1</v>
      </c>
    </row>
    <row r="870" spans="48:62" x14ac:dyDescent="0.3">
      <c r="AV870">
        <v>49144.120743091145</v>
      </c>
      <c r="AW870">
        <v>1.1551488435309523</v>
      </c>
      <c r="AX870">
        <v>77187.51173925148</v>
      </c>
      <c r="AY870">
        <v>1.259060636529314</v>
      </c>
      <c r="AZ870">
        <v>-28043.390996160335</v>
      </c>
      <c r="BA870">
        <v>-0.10391179299836173</v>
      </c>
      <c r="BE870" s="111">
        <f t="shared" si="176"/>
        <v>66370.763610004084</v>
      </c>
      <c r="BF870" s="111">
        <f t="shared" si="177"/>
        <v>48718.551913679912</v>
      </c>
      <c r="BG870" s="111">
        <f t="shared" si="178"/>
        <v>17652.211696324164</v>
      </c>
      <c r="BH870">
        <f t="shared" si="179"/>
        <v>1</v>
      </c>
      <c r="BI870">
        <f t="shared" si="180"/>
        <v>0</v>
      </c>
      <c r="BJ870">
        <f t="shared" si="181"/>
        <v>1</v>
      </c>
    </row>
    <row r="871" spans="48:62" x14ac:dyDescent="0.3">
      <c r="AV871">
        <v>53062.087210125464</v>
      </c>
      <c r="AW871">
        <v>1.0844064554462278</v>
      </c>
      <c r="AX871">
        <v>78617.478241371457</v>
      </c>
      <c r="AY871">
        <v>1.1859576142029651</v>
      </c>
      <c r="AZ871">
        <v>-25555.391031245992</v>
      </c>
      <c r="BA871">
        <v>-0.10155115875673726</v>
      </c>
      <c r="BE871" s="111">
        <f t="shared" si="176"/>
        <v>55378.558334497313</v>
      </c>
      <c r="BF871" s="111">
        <f t="shared" si="177"/>
        <v>39978.283178925049</v>
      </c>
      <c r="BG871" s="111">
        <f t="shared" si="178"/>
        <v>15400.275155572266</v>
      </c>
      <c r="BH871">
        <f t="shared" si="179"/>
        <v>1</v>
      </c>
      <c r="BI871">
        <f t="shared" si="180"/>
        <v>0</v>
      </c>
      <c r="BJ871">
        <f t="shared" si="181"/>
        <v>1</v>
      </c>
    </row>
    <row r="872" spans="48:62" x14ac:dyDescent="0.3">
      <c r="AV872">
        <v>55909.598155842992</v>
      </c>
      <c r="AW872">
        <v>1.138621111731007</v>
      </c>
      <c r="AX872">
        <v>76495.001295368405</v>
      </c>
      <c r="AY872">
        <v>1.2387275740427413</v>
      </c>
      <c r="AZ872">
        <v>-20585.403139525413</v>
      </c>
      <c r="BA872">
        <v>-0.10010646231173426</v>
      </c>
      <c r="BE872" s="111">
        <f t="shared" si="176"/>
        <v>57952.513017257705</v>
      </c>
      <c r="BF872" s="111">
        <f t="shared" si="177"/>
        <v>47377.756108905727</v>
      </c>
      <c r="BG872" s="111">
        <f t="shared" si="178"/>
        <v>10574.756908351988</v>
      </c>
      <c r="BH872">
        <f t="shared" si="179"/>
        <v>1</v>
      </c>
      <c r="BI872">
        <f t="shared" si="180"/>
        <v>0</v>
      </c>
      <c r="BJ872">
        <f t="shared" si="181"/>
        <v>1</v>
      </c>
    </row>
    <row r="873" spans="48:62" x14ac:dyDescent="0.3">
      <c r="AV873">
        <v>52215.455103552718</v>
      </c>
      <c r="AW873">
        <v>1.1155879763777763</v>
      </c>
      <c r="AX873">
        <v>81789.931857341944</v>
      </c>
      <c r="AY873">
        <v>1.2230145170858502</v>
      </c>
      <c r="AZ873">
        <v>-29574.476753789226</v>
      </c>
      <c r="BA873">
        <v>-0.10742654070807389</v>
      </c>
      <c r="BE873" s="111">
        <f t="shared" si="176"/>
        <v>59343.342534224917</v>
      </c>
      <c r="BF873" s="111">
        <f t="shared" si="177"/>
        <v>40511.51985124308</v>
      </c>
      <c r="BG873" s="111">
        <f t="shared" si="178"/>
        <v>18831.822682981838</v>
      </c>
      <c r="BH873">
        <f t="shared" si="179"/>
        <v>1</v>
      </c>
      <c r="BI873">
        <f t="shared" si="180"/>
        <v>0</v>
      </c>
      <c r="BJ873">
        <f t="shared" si="181"/>
        <v>1</v>
      </c>
    </row>
    <row r="874" spans="48:62" x14ac:dyDescent="0.3">
      <c r="AV874">
        <v>52621.080133268151</v>
      </c>
      <c r="AW874">
        <v>1.1579533594654965</v>
      </c>
      <c r="AX874">
        <v>77286.996497632674</v>
      </c>
      <c r="AY874">
        <v>1.2673597569033981</v>
      </c>
      <c r="AZ874">
        <v>-24665.916364364522</v>
      </c>
      <c r="BA874">
        <v>-0.10940639743790159</v>
      </c>
      <c r="BE874" s="111">
        <f t="shared" si="176"/>
        <v>63174.255813281496</v>
      </c>
      <c r="BF874" s="111">
        <f t="shared" si="177"/>
        <v>49448.979192707135</v>
      </c>
      <c r="BG874" s="111">
        <f t="shared" si="178"/>
        <v>13725.276620574363</v>
      </c>
      <c r="BH874">
        <f t="shared" si="179"/>
        <v>1</v>
      </c>
      <c r="BI874">
        <f t="shared" si="180"/>
        <v>0</v>
      </c>
      <c r="BJ874">
        <f t="shared" si="181"/>
        <v>1</v>
      </c>
    </row>
    <row r="875" spans="48:62" x14ac:dyDescent="0.3">
      <c r="AV875">
        <v>47547.888128514496</v>
      </c>
      <c r="AW875">
        <v>1.2072989916286687</v>
      </c>
      <c r="AX875">
        <v>99751.373115048293</v>
      </c>
      <c r="AY875">
        <v>1.3183966049212725</v>
      </c>
      <c r="AZ875">
        <v>-52203.484986533796</v>
      </c>
      <c r="BA875">
        <v>-0.11109761329260381</v>
      </c>
      <c r="BE875" s="111">
        <f t="shared" si="176"/>
        <v>73182.011034352385</v>
      </c>
      <c r="BF875" s="111">
        <f t="shared" si="177"/>
        <v>32088.287377078974</v>
      </c>
      <c r="BG875" s="111">
        <f t="shared" si="178"/>
        <v>41093.723657273411</v>
      </c>
      <c r="BH875">
        <f t="shared" si="179"/>
        <v>1</v>
      </c>
      <c r="BI875">
        <f t="shared" si="180"/>
        <v>0</v>
      </c>
      <c r="BJ875">
        <f t="shared" si="181"/>
        <v>1</v>
      </c>
    </row>
    <row r="876" spans="48:62" x14ac:dyDescent="0.3">
      <c r="AV876">
        <v>48321.843984781641</v>
      </c>
      <c r="AW876">
        <v>1.190187773313883</v>
      </c>
      <c r="AX876">
        <v>94382.659346874207</v>
      </c>
      <c r="AY876">
        <v>1.2988347705347374</v>
      </c>
      <c r="AZ876">
        <v>-46060.815362092566</v>
      </c>
      <c r="BA876">
        <v>-0.10864699722085436</v>
      </c>
      <c r="BE876" s="111">
        <f t="shared" si="176"/>
        <v>70696.933346606675</v>
      </c>
      <c r="BF876" s="111">
        <f t="shared" si="177"/>
        <v>35500.817706599526</v>
      </c>
      <c r="BG876" s="111">
        <f t="shared" si="178"/>
        <v>35196.115640007134</v>
      </c>
      <c r="BH876">
        <f t="shared" si="179"/>
        <v>1</v>
      </c>
      <c r="BI876">
        <f t="shared" si="180"/>
        <v>0</v>
      </c>
      <c r="BJ876">
        <f t="shared" si="181"/>
        <v>1</v>
      </c>
    </row>
    <row r="877" spans="48:62" x14ac:dyDescent="0.3">
      <c r="AV877">
        <v>50760.244793743637</v>
      </c>
      <c r="AW877">
        <v>1.1762751709558397</v>
      </c>
      <c r="AX877">
        <v>77514.876810714864</v>
      </c>
      <c r="AY877">
        <v>1.2854645016387738</v>
      </c>
      <c r="AZ877">
        <v>-26754.632016971227</v>
      </c>
      <c r="BA877">
        <v>-0.10918933068293413</v>
      </c>
      <c r="BE877" s="111">
        <f t="shared" si="176"/>
        <v>66867.272301840334</v>
      </c>
      <c r="BF877" s="111">
        <f t="shared" si="177"/>
        <v>51031.573353162516</v>
      </c>
      <c r="BG877" s="111">
        <f t="shared" si="178"/>
        <v>15835.698948677815</v>
      </c>
      <c r="BH877">
        <f t="shared" si="179"/>
        <v>1</v>
      </c>
      <c r="BI877">
        <f t="shared" si="180"/>
        <v>0</v>
      </c>
      <c r="BJ877">
        <f t="shared" si="181"/>
        <v>1</v>
      </c>
    </row>
    <row r="878" spans="48:62" x14ac:dyDescent="0.3">
      <c r="AV878">
        <v>51232.602135775203</v>
      </c>
      <c r="AW878">
        <v>1.1982475057771269</v>
      </c>
      <c r="AX878">
        <v>84392.466675053205</v>
      </c>
      <c r="AY878">
        <v>1.3111222003664305</v>
      </c>
      <c r="AZ878">
        <v>-33159.864539278002</v>
      </c>
      <c r="BA878">
        <v>-0.11287469458930355</v>
      </c>
      <c r="BE878" s="111">
        <f t="shared" si="176"/>
        <v>68592.14844193749</v>
      </c>
      <c r="BF878" s="111">
        <f t="shared" si="177"/>
        <v>46719.753361589828</v>
      </c>
      <c r="BG878" s="111">
        <f t="shared" si="178"/>
        <v>21872.395080347647</v>
      </c>
      <c r="BH878">
        <f t="shared" si="179"/>
        <v>1</v>
      </c>
      <c r="BI878">
        <f t="shared" si="180"/>
        <v>0</v>
      </c>
      <c r="BJ878">
        <f t="shared" si="181"/>
        <v>1</v>
      </c>
    </row>
    <row r="879" spans="48:62" x14ac:dyDescent="0.3">
      <c r="AV879">
        <v>47789.902761236095</v>
      </c>
      <c r="AW879">
        <v>1.0753168270955618</v>
      </c>
      <c r="AX879">
        <v>87341.297609713743</v>
      </c>
      <c r="AY879">
        <v>1.17550835139863</v>
      </c>
      <c r="AZ879">
        <v>-39551.394848477648</v>
      </c>
      <c r="BA879">
        <v>-0.10019152430306821</v>
      </c>
      <c r="BE879" s="111">
        <f t="shared" si="176"/>
        <v>59741.77994832008</v>
      </c>
      <c r="BF879" s="111">
        <f t="shared" si="177"/>
        <v>30209.53753014926</v>
      </c>
      <c r="BG879" s="111">
        <f t="shared" si="178"/>
        <v>29532.242418170827</v>
      </c>
      <c r="BH879">
        <f t="shared" si="179"/>
        <v>1</v>
      </c>
      <c r="BI879">
        <f t="shared" si="180"/>
        <v>0</v>
      </c>
      <c r="BJ879">
        <f t="shared" si="181"/>
        <v>1</v>
      </c>
    </row>
    <row r="880" spans="48:62" x14ac:dyDescent="0.3">
      <c r="AV880">
        <v>55646.411749250547</v>
      </c>
      <c r="AW880">
        <v>1.0844982534399055</v>
      </c>
      <c r="AX880">
        <v>77024.846072924483</v>
      </c>
      <c r="AY880">
        <v>1.19099461212237</v>
      </c>
      <c r="AZ880">
        <v>-21378.434323673937</v>
      </c>
      <c r="BA880">
        <v>-0.10649635868246454</v>
      </c>
      <c r="BE880" s="111">
        <f t="shared" si="176"/>
        <v>52803.413594740006</v>
      </c>
      <c r="BF880" s="111">
        <f t="shared" si="177"/>
        <v>42074.615139312518</v>
      </c>
      <c r="BG880" s="111">
        <f t="shared" si="178"/>
        <v>10728.798455427483</v>
      </c>
      <c r="BH880">
        <f t="shared" si="179"/>
        <v>1</v>
      </c>
      <c r="BI880">
        <f t="shared" si="180"/>
        <v>0</v>
      </c>
      <c r="BJ880">
        <f t="shared" si="181"/>
        <v>1</v>
      </c>
    </row>
    <row r="881" spans="48:62" x14ac:dyDescent="0.3">
      <c r="AV881">
        <v>64552.045877515171</v>
      </c>
      <c r="AW881">
        <v>1.1902559395286236</v>
      </c>
      <c r="AX881">
        <v>81574.540708907429</v>
      </c>
      <c r="AY881">
        <v>1.3007492216505359</v>
      </c>
      <c r="AZ881">
        <v>-17022.494831392258</v>
      </c>
      <c r="BA881">
        <v>-0.11049328212191223</v>
      </c>
      <c r="BE881" s="111">
        <f t="shared" si="176"/>
        <v>54473.548075347186</v>
      </c>
      <c r="BF881" s="111">
        <f t="shared" si="177"/>
        <v>48500.381456146162</v>
      </c>
      <c r="BG881" s="111">
        <f t="shared" si="178"/>
        <v>5973.1666192010343</v>
      </c>
      <c r="BH881">
        <f t="shared" si="179"/>
        <v>1</v>
      </c>
      <c r="BI881">
        <f t="shared" si="180"/>
        <v>0</v>
      </c>
      <c r="BJ881">
        <f t="shared" si="181"/>
        <v>1</v>
      </c>
    </row>
    <row r="882" spans="48:62" x14ac:dyDescent="0.3">
      <c r="AV882">
        <v>47206.170768726632</v>
      </c>
      <c r="AW882">
        <v>1.0946507436922772</v>
      </c>
      <c r="AX882">
        <v>76714.213118250569</v>
      </c>
      <c r="AY882">
        <v>1.1958663023936347</v>
      </c>
      <c r="AZ882">
        <v>-29508.042349523937</v>
      </c>
      <c r="BA882">
        <v>-0.10121555870135746</v>
      </c>
      <c r="BE882" s="111">
        <f t="shared" si="176"/>
        <v>62258.903600501086</v>
      </c>
      <c r="BF882" s="111">
        <f t="shared" si="177"/>
        <v>42872.4171211129</v>
      </c>
      <c r="BG882" s="111">
        <f t="shared" si="178"/>
        <v>19386.486479388193</v>
      </c>
      <c r="BH882">
        <f t="shared" si="179"/>
        <v>1</v>
      </c>
      <c r="BI882">
        <f t="shared" si="180"/>
        <v>0</v>
      </c>
      <c r="BJ882">
        <f t="shared" si="181"/>
        <v>1</v>
      </c>
    </row>
    <row r="883" spans="48:62" x14ac:dyDescent="0.3">
      <c r="AV883">
        <v>51495.63994514248</v>
      </c>
      <c r="AW883">
        <v>1.1457338493453897</v>
      </c>
      <c r="AX883">
        <v>81618.560985865653</v>
      </c>
      <c r="AY883">
        <v>1.250952752060867</v>
      </c>
      <c r="AZ883">
        <v>-30122.921040723173</v>
      </c>
      <c r="BA883">
        <v>-0.10521890271547729</v>
      </c>
      <c r="BE883" s="111">
        <f t="shared" si="176"/>
        <v>63077.744989396495</v>
      </c>
      <c r="BF883" s="111">
        <f t="shared" si="177"/>
        <v>43476.714220221038</v>
      </c>
      <c r="BG883" s="111">
        <f t="shared" si="178"/>
        <v>19601.030769175442</v>
      </c>
      <c r="BH883">
        <f t="shared" si="179"/>
        <v>1</v>
      </c>
      <c r="BI883">
        <f t="shared" si="180"/>
        <v>0</v>
      </c>
      <c r="BJ883">
        <f t="shared" si="181"/>
        <v>1</v>
      </c>
    </row>
    <row r="884" spans="48:62" x14ac:dyDescent="0.3">
      <c r="AV884">
        <v>57320.681379800939</v>
      </c>
      <c r="AW884">
        <v>1.1395601152612809</v>
      </c>
      <c r="AX884">
        <v>80747.95330895872</v>
      </c>
      <c r="AY884">
        <v>1.2428835947797574</v>
      </c>
      <c r="AZ884">
        <v>-23427.271929157781</v>
      </c>
      <c r="BA884">
        <v>-0.10332347951847654</v>
      </c>
      <c r="BE884" s="111">
        <f t="shared" si="176"/>
        <v>56635.330146327149</v>
      </c>
      <c r="BF884" s="111">
        <f t="shared" si="177"/>
        <v>43540.40616901702</v>
      </c>
      <c r="BG884" s="111">
        <f t="shared" si="178"/>
        <v>13094.923977310127</v>
      </c>
      <c r="BH884">
        <f t="shared" si="179"/>
        <v>1</v>
      </c>
      <c r="BI884">
        <f t="shared" si="180"/>
        <v>0</v>
      </c>
      <c r="BJ884">
        <f t="shared" si="181"/>
        <v>1</v>
      </c>
    </row>
    <row r="885" spans="48:62" x14ac:dyDescent="0.3">
      <c r="AV885">
        <v>48858.322754517794</v>
      </c>
      <c r="AW885">
        <v>1.1223409394283372</v>
      </c>
      <c r="AX885">
        <v>112844.07848603209</v>
      </c>
      <c r="AY885">
        <v>1.2268164499244782</v>
      </c>
      <c r="AZ885">
        <v>-63985.755731514291</v>
      </c>
      <c r="BA885">
        <v>-0.10447551049614101</v>
      </c>
      <c r="BE885" s="111">
        <f t="shared" si="176"/>
        <v>63375.771188315935</v>
      </c>
      <c r="BF885" s="111">
        <f t="shared" si="177"/>
        <v>9837.5665064157365</v>
      </c>
      <c r="BG885" s="111">
        <f t="shared" si="178"/>
        <v>53538.204681900192</v>
      </c>
      <c r="BH885">
        <f t="shared" si="179"/>
        <v>1</v>
      </c>
      <c r="BI885">
        <f t="shared" si="180"/>
        <v>0</v>
      </c>
      <c r="BJ885">
        <f t="shared" si="181"/>
        <v>1</v>
      </c>
    </row>
    <row r="886" spans="48:62" x14ac:dyDescent="0.3">
      <c r="AV886">
        <v>48299.31119478037</v>
      </c>
      <c r="AW886">
        <v>1.1039459532845022</v>
      </c>
      <c r="AX886">
        <v>79588.647234990742</v>
      </c>
      <c r="AY886">
        <v>1.202355903956255</v>
      </c>
      <c r="AZ886">
        <v>-31289.336040210372</v>
      </c>
      <c r="BA886">
        <v>-9.8409950671752844E-2</v>
      </c>
      <c r="BE886" s="111">
        <f t="shared" si="176"/>
        <v>62095.284133669848</v>
      </c>
      <c r="BF886" s="111">
        <f t="shared" si="177"/>
        <v>40646.943160634764</v>
      </c>
      <c r="BG886" s="111">
        <f t="shared" si="178"/>
        <v>21448.340973035087</v>
      </c>
      <c r="BH886">
        <f t="shared" si="179"/>
        <v>1</v>
      </c>
      <c r="BI886">
        <f t="shared" si="180"/>
        <v>0</v>
      </c>
      <c r="BJ886">
        <f t="shared" si="181"/>
        <v>1</v>
      </c>
    </row>
    <row r="887" spans="48:62" x14ac:dyDescent="0.3">
      <c r="AV887">
        <v>49840.926914141113</v>
      </c>
      <c r="AW887">
        <v>1.1595907265607637</v>
      </c>
      <c r="AX887">
        <v>85727.138526573035</v>
      </c>
      <c r="AY887">
        <v>1.2683087883243676</v>
      </c>
      <c r="AZ887">
        <v>-35886.211612431922</v>
      </c>
      <c r="BA887">
        <v>-0.10871806176360388</v>
      </c>
      <c r="BE887" s="111">
        <f t="shared" si="176"/>
        <v>66118.145741935266</v>
      </c>
      <c r="BF887" s="111">
        <f t="shared" si="177"/>
        <v>41103.740305863714</v>
      </c>
      <c r="BG887" s="111">
        <f t="shared" si="178"/>
        <v>25014.405436071534</v>
      </c>
      <c r="BH887">
        <f t="shared" si="179"/>
        <v>1</v>
      </c>
      <c r="BI887">
        <f t="shared" si="180"/>
        <v>0</v>
      </c>
      <c r="BJ887">
        <f t="shared" si="181"/>
        <v>1</v>
      </c>
    </row>
    <row r="888" spans="48:62" x14ac:dyDescent="0.3">
      <c r="AV888">
        <v>76164.117986660771</v>
      </c>
      <c r="AW888">
        <v>1.136807211019184</v>
      </c>
      <c r="AX888">
        <v>78399.140470146493</v>
      </c>
      <c r="AY888">
        <v>1.2395173972052356</v>
      </c>
      <c r="AZ888">
        <v>-2235.0224834857218</v>
      </c>
      <c r="BA888">
        <v>-0.10271018618605154</v>
      </c>
      <c r="BE888" s="111">
        <f t="shared" si="176"/>
        <v>37516.603115257632</v>
      </c>
      <c r="BF888" s="111">
        <f t="shared" si="177"/>
        <v>45552.599250377069</v>
      </c>
      <c r="BG888" s="111">
        <f t="shared" si="178"/>
        <v>-8035.9961351194324</v>
      </c>
      <c r="BH888">
        <f t="shared" si="179"/>
        <v>0</v>
      </c>
      <c r="BI888">
        <f t="shared" si="180"/>
        <v>1</v>
      </c>
      <c r="BJ888">
        <f t="shared" si="181"/>
        <v>0</v>
      </c>
    </row>
    <row r="889" spans="48:62" x14ac:dyDescent="0.3">
      <c r="AV889">
        <v>54611.374989137563</v>
      </c>
      <c r="AW889">
        <v>1.1098859507547889</v>
      </c>
      <c r="AX889">
        <v>83551.090540191537</v>
      </c>
      <c r="AY889">
        <v>1.2135208340145582</v>
      </c>
      <c r="AZ889">
        <v>-28939.715551053974</v>
      </c>
      <c r="BA889">
        <v>-0.10363488325976933</v>
      </c>
      <c r="BE889" s="111">
        <f t="shared" si="176"/>
        <v>56377.220086341331</v>
      </c>
      <c r="BF889" s="111">
        <f t="shared" si="177"/>
        <v>37800.992861264283</v>
      </c>
      <c r="BG889" s="111">
        <f t="shared" si="178"/>
        <v>18576.22722507704</v>
      </c>
      <c r="BH889">
        <f t="shared" si="179"/>
        <v>1</v>
      </c>
      <c r="BI889">
        <f t="shared" si="180"/>
        <v>0</v>
      </c>
      <c r="BJ889">
        <f t="shared" si="181"/>
        <v>1</v>
      </c>
    </row>
    <row r="890" spans="48:62" x14ac:dyDescent="0.3">
      <c r="AV890">
        <v>50168.359605752259</v>
      </c>
      <c r="AW890">
        <v>1.1111360855322561</v>
      </c>
      <c r="AX890">
        <v>76495.228384132366</v>
      </c>
      <c r="AY890">
        <v>1.2188418670707608</v>
      </c>
      <c r="AZ890">
        <v>-26326.868778380107</v>
      </c>
      <c r="BA890">
        <v>-0.10770578153850474</v>
      </c>
      <c r="BE890" s="111">
        <f t="shared" si="176"/>
        <v>60945.248947473352</v>
      </c>
      <c r="BF890" s="111">
        <f t="shared" si="177"/>
        <v>45388.958322943712</v>
      </c>
      <c r="BG890" s="111">
        <f t="shared" si="178"/>
        <v>15556.290624529633</v>
      </c>
      <c r="BH890">
        <f t="shared" si="179"/>
        <v>1</v>
      </c>
      <c r="BI890">
        <f t="shared" si="180"/>
        <v>0</v>
      </c>
      <c r="BJ890">
        <f t="shared" si="181"/>
        <v>1</v>
      </c>
    </row>
    <row r="891" spans="48:62" x14ac:dyDescent="0.3">
      <c r="AV891">
        <v>47921.403504076072</v>
      </c>
      <c r="AW891">
        <v>1.0423154234410781</v>
      </c>
      <c r="AX891">
        <v>79668.450779030929</v>
      </c>
      <c r="AY891">
        <v>1.1373109774948422</v>
      </c>
      <c r="AZ891">
        <v>-31747.047274954857</v>
      </c>
      <c r="BA891">
        <v>-9.4995554053764142E-2</v>
      </c>
      <c r="BE891" s="111">
        <f t="shared" si="176"/>
        <v>56310.13884003173</v>
      </c>
      <c r="BF891" s="111">
        <f t="shared" si="177"/>
        <v>34062.646970453294</v>
      </c>
      <c r="BG891" s="111">
        <f t="shared" si="178"/>
        <v>22247.491869578444</v>
      </c>
      <c r="BH891">
        <f t="shared" si="179"/>
        <v>1</v>
      </c>
      <c r="BI891">
        <f t="shared" si="180"/>
        <v>0</v>
      </c>
      <c r="BJ891">
        <f t="shared" si="181"/>
        <v>1</v>
      </c>
    </row>
    <row r="892" spans="48:62" x14ac:dyDescent="0.3">
      <c r="AV892">
        <v>48423.62978309219</v>
      </c>
      <c r="AW892">
        <v>1.1505645194472531</v>
      </c>
      <c r="AX892">
        <v>91489.478515697541</v>
      </c>
      <c r="AY892">
        <v>1.2614159792918416</v>
      </c>
      <c r="AZ892">
        <v>-43065.848732605351</v>
      </c>
      <c r="BA892">
        <v>-0.11085145984458844</v>
      </c>
      <c r="BE892" s="111">
        <f t="shared" si="176"/>
        <v>66632.822161633114</v>
      </c>
      <c r="BF892" s="111">
        <f t="shared" si="177"/>
        <v>34652.119413486609</v>
      </c>
      <c r="BG892" s="111">
        <f t="shared" si="178"/>
        <v>31980.702748146505</v>
      </c>
      <c r="BH892">
        <f t="shared" si="179"/>
        <v>1</v>
      </c>
      <c r="BI892">
        <f t="shared" si="180"/>
        <v>0</v>
      </c>
      <c r="BJ892">
        <f t="shared" si="181"/>
        <v>1</v>
      </c>
    </row>
    <row r="893" spans="48:62" x14ac:dyDescent="0.3">
      <c r="AV893">
        <v>47903.406469641159</v>
      </c>
      <c r="AW893">
        <v>1.1174201094335068</v>
      </c>
      <c r="AX893">
        <v>85195.834481401471</v>
      </c>
      <c r="AY893">
        <v>1.2248046259236809</v>
      </c>
      <c r="AZ893">
        <v>-37292.428011760312</v>
      </c>
      <c r="BA893">
        <v>-0.10738451649017411</v>
      </c>
      <c r="BE893" s="111">
        <f t="shared" ref="BE893:BE956" si="182">AW893*lambda-AV893</f>
        <v>63838.604473709514</v>
      </c>
      <c r="BF893" s="111">
        <f t="shared" ref="BF893:BF956" si="183">AY893*lambda-AX893</f>
        <v>37284.628110966616</v>
      </c>
      <c r="BG893" s="111">
        <f t="shared" ref="BG893:BG956" si="184">BA893*lambda-AZ893</f>
        <v>26553.976362742902</v>
      </c>
      <c r="BH893">
        <f t="shared" si="179"/>
        <v>1</v>
      </c>
      <c r="BI893">
        <f t="shared" si="180"/>
        <v>0</v>
      </c>
      <c r="BJ893">
        <f t="shared" si="181"/>
        <v>1</v>
      </c>
    </row>
    <row r="894" spans="48:62" x14ac:dyDescent="0.3">
      <c r="AV894">
        <v>54460.007181418194</v>
      </c>
      <c r="AW894">
        <v>1.1318193360370539</v>
      </c>
      <c r="AX894">
        <v>89892.845207478764</v>
      </c>
      <c r="AY894">
        <v>1.2355002386582661</v>
      </c>
      <c r="AZ894">
        <v>-35432.83802606057</v>
      </c>
      <c r="BA894">
        <v>-0.10368090262121221</v>
      </c>
      <c r="BE894" s="111">
        <f t="shared" si="182"/>
        <v>58721.926422287193</v>
      </c>
      <c r="BF894" s="111">
        <f t="shared" si="183"/>
        <v>33657.178658347839</v>
      </c>
      <c r="BG894" s="111">
        <f t="shared" si="184"/>
        <v>25064.747763939347</v>
      </c>
      <c r="BH894">
        <f t="shared" ref="BH894:BH957" si="185">IF(MAX(BE894:BF894)=BE894,1,0)</f>
        <v>1</v>
      </c>
      <c r="BI894">
        <f t="shared" ref="BI894:BI957" si="186">IF(MAX(BE894:BF894)=BF894,1,0)</f>
        <v>0</v>
      </c>
      <c r="BJ894">
        <f t="shared" ref="BJ894:BJ957" si="187">IF(BG894&gt;0,1,0)</f>
        <v>1</v>
      </c>
    </row>
    <row r="895" spans="48:62" x14ac:dyDescent="0.3">
      <c r="AV895">
        <v>48910.307294416314</v>
      </c>
      <c r="AW895">
        <v>1.1246944172406326</v>
      </c>
      <c r="AX895">
        <v>88392.093277211156</v>
      </c>
      <c r="AY895">
        <v>1.2302032808996097</v>
      </c>
      <c r="AZ895">
        <v>-39481.785982794841</v>
      </c>
      <c r="BA895">
        <v>-0.10550886365897716</v>
      </c>
      <c r="BE895" s="111">
        <f t="shared" si="182"/>
        <v>63559.134429646947</v>
      </c>
      <c r="BF895" s="111">
        <f t="shared" si="183"/>
        <v>34628.234812749812</v>
      </c>
      <c r="BG895" s="111">
        <f t="shared" si="184"/>
        <v>28930.899616897128</v>
      </c>
      <c r="BH895">
        <f t="shared" si="185"/>
        <v>1</v>
      </c>
      <c r="BI895">
        <f t="shared" si="186"/>
        <v>0</v>
      </c>
      <c r="BJ895">
        <f t="shared" si="187"/>
        <v>1</v>
      </c>
    </row>
    <row r="896" spans="48:62" x14ac:dyDescent="0.3">
      <c r="AV896">
        <v>53448.506352896118</v>
      </c>
      <c r="AW896">
        <v>1.130498302165347</v>
      </c>
      <c r="AX896">
        <v>116710.53369503026</v>
      </c>
      <c r="AY896">
        <v>1.2332860825600593</v>
      </c>
      <c r="AZ896">
        <v>-63262.027342134141</v>
      </c>
      <c r="BA896">
        <v>-0.10278778039471237</v>
      </c>
      <c r="BE896" s="111">
        <f t="shared" si="182"/>
        <v>59601.323863638579</v>
      </c>
      <c r="BF896" s="111">
        <f t="shared" si="183"/>
        <v>6618.0745609756705</v>
      </c>
      <c r="BG896" s="111">
        <f t="shared" si="184"/>
        <v>52983.249302662902</v>
      </c>
      <c r="BH896">
        <f t="shared" si="185"/>
        <v>1</v>
      </c>
      <c r="BI896">
        <f t="shared" si="186"/>
        <v>0</v>
      </c>
      <c r="BJ896">
        <f t="shared" si="187"/>
        <v>1</v>
      </c>
    </row>
    <row r="897" spans="48:62" x14ac:dyDescent="0.3">
      <c r="AV897">
        <v>47585.170945845239</v>
      </c>
      <c r="AW897">
        <v>1.2082405561282876</v>
      </c>
      <c r="AX897">
        <v>77361.415106476605</v>
      </c>
      <c r="AY897">
        <v>1.317959147705382</v>
      </c>
      <c r="AZ897">
        <v>-29776.244160631366</v>
      </c>
      <c r="BA897">
        <v>-0.1097185915770944</v>
      </c>
      <c r="BE897" s="111">
        <f t="shared" si="182"/>
        <v>73238.884666983518</v>
      </c>
      <c r="BF897" s="111">
        <f t="shared" si="183"/>
        <v>54434.499664061586</v>
      </c>
      <c r="BG897" s="111">
        <f t="shared" si="184"/>
        <v>18804.385002921925</v>
      </c>
      <c r="BH897">
        <f t="shared" si="185"/>
        <v>1</v>
      </c>
      <c r="BI897">
        <f t="shared" si="186"/>
        <v>0</v>
      </c>
      <c r="BJ897">
        <f t="shared" si="187"/>
        <v>1</v>
      </c>
    </row>
    <row r="898" spans="48:62" x14ac:dyDescent="0.3">
      <c r="AV898">
        <v>50579.929479976345</v>
      </c>
      <c r="AW898">
        <v>1.0853539723757462</v>
      </c>
      <c r="AX898">
        <v>77206.870244884543</v>
      </c>
      <c r="AY898">
        <v>1.1837292557106363</v>
      </c>
      <c r="AZ898">
        <v>-26626.940764908199</v>
      </c>
      <c r="BA898">
        <v>-9.8375283334890096E-2</v>
      </c>
      <c r="BE898" s="111">
        <f t="shared" si="182"/>
        <v>57955.467757598264</v>
      </c>
      <c r="BF898" s="111">
        <f t="shared" si="183"/>
        <v>41166.055326179077</v>
      </c>
      <c r="BG898" s="111">
        <f t="shared" si="184"/>
        <v>16789.412431419187</v>
      </c>
      <c r="BH898">
        <f t="shared" si="185"/>
        <v>1</v>
      </c>
      <c r="BI898">
        <f t="shared" si="186"/>
        <v>0</v>
      </c>
      <c r="BJ898">
        <f t="shared" si="187"/>
        <v>1</v>
      </c>
    </row>
    <row r="899" spans="48:62" x14ac:dyDescent="0.3">
      <c r="AV899">
        <v>50098.01938926139</v>
      </c>
      <c r="AW899">
        <v>1.0698585171892763</v>
      </c>
      <c r="AX899">
        <v>83351.765104503633</v>
      </c>
      <c r="AY899">
        <v>1.1735134768423694</v>
      </c>
      <c r="AZ899">
        <v>-33253.745715242243</v>
      </c>
      <c r="BA899">
        <v>-0.10365495965309313</v>
      </c>
      <c r="BE899" s="111">
        <f t="shared" si="182"/>
        <v>56887.832329666242</v>
      </c>
      <c r="BF899" s="111">
        <f t="shared" si="183"/>
        <v>33999.582579733309</v>
      </c>
      <c r="BG899" s="111">
        <f t="shared" si="184"/>
        <v>22888.249749932933</v>
      </c>
      <c r="BH899">
        <f t="shared" si="185"/>
        <v>1</v>
      </c>
      <c r="BI899">
        <f t="shared" si="186"/>
        <v>0</v>
      </c>
      <c r="BJ899">
        <f t="shared" si="187"/>
        <v>1</v>
      </c>
    </row>
    <row r="900" spans="48:62" x14ac:dyDescent="0.3">
      <c r="AV900">
        <v>47375.313948526964</v>
      </c>
      <c r="AW900">
        <v>1.1182812117399079</v>
      </c>
      <c r="AX900">
        <v>77883.787877579249</v>
      </c>
      <c r="AY900">
        <v>1.22054183615282</v>
      </c>
      <c r="AZ900">
        <v>-30508.473929052285</v>
      </c>
      <c r="BA900">
        <v>-0.10226062441291206</v>
      </c>
      <c r="BE900" s="111">
        <f t="shared" si="182"/>
        <v>64452.807225463825</v>
      </c>
      <c r="BF900" s="111">
        <f t="shared" si="183"/>
        <v>44170.395737702755</v>
      </c>
      <c r="BG900" s="111">
        <f t="shared" si="184"/>
        <v>20282.411487761077</v>
      </c>
      <c r="BH900">
        <f t="shared" si="185"/>
        <v>1</v>
      </c>
      <c r="BI900">
        <f t="shared" si="186"/>
        <v>0</v>
      </c>
      <c r="BJ900">
        <f t="shared" si="187"/>
        <v>1</v>
      </c>
    </row>
    <row r="901" spans="48:62" x14ac:dyDescent="0.3">
      <c r="AV901">
        <v>47545.369447022691</v>
      </c>
      <c r="AW901">
        <v>1.1516497607931984</v>
      </c>
      <c r="AX901">
        <v>78304.066350992711</v>
      </c>
      <c r="AY901">
        <v>1.2575472668942063</v>
      </c>
      <c r="AZ901">
        <v>-30758.69690397002</v>
      </c>
      <c r="BA901">
        <v>-0.1058975061010079</v>
      </c>
      <c r="BE901" s="111">
        <f t="shared" si="182"/>
        <v>67619.606632297146</v>
      </c>
      <c r="BF901" s="111">
        <f t="shared" si="183"/>
        <v>47450.660338427915</v>
      </c>
      <c r="BG901" s="111">
        <f t="shared" si="184"/>
        <v>20168.94629386923</v>
      </c>
      <c r="BH901">
        <f t="shared" si="185"/>
        <v>1</v>
      </c>
      <c r="BI901">
        <f t="shared" si="186"/>
        <v>0</v>
      </c>
      <c r="BJ901">
        <f t="shared" si="187"/>
        <v>1</v>
      </c>
    </row>
    <row r="902" spans="48:62" x14ac:dyDescent="0.3">
      <c r="AV902">
        <v>49973.43672988817</v>
      </c>
      <c r="AW902">
        <v>1.161395257868822</v>
      </c>
      <c r="AX902">
        <v>112060.50555025271</v>
      </c>
      <c r="AY902">
        <v>1.268472123538654</v>
      </c>
      <c r="AZ902">
        <v>-62087.06882036454</v>
      </c>
      <c r="BA902">
        <v>-0.10707686566983199</v>
      </c>
      <c r="BE902" s="111">
        <f t="shared" si="182"/>
        <v>66166.089056994038</v>
      </c>
      <c r="BF902" s="111">
        <f t="shared" si="183"/>
        <v>14786.706803612688</v>
      </c>
      <c r="BG902" s="111">
        <f t="shared" si="184"/>
        <v>51379.382253381344</v>
      </c>
      <c r="BH902">
        <f t="shared" si="185"/>
        <v>1</v>
      </c>
      <c r="BI902">
        <f t="shared" si="186"/>
        <v>0</v>
      </c>
      <c r="BJ902">
        <f t="shared" si="187"/>
        <v>1</v>
      </c>
    </row>
    <row r="903" spans="48:62" x14ac:dyDescent="0.3">
      <c r="AV903">
        <v>48897.303280066044</v>
      </c>
      <c r="AW903">
        <v>1.1359901164381701</v>
      </c>
      <c r="AX903">
        <v>80360.320912341718</v>
      </c>
      <c r="AY903">
        <v>1.2442659341863698</v>
      </c>
      <c r="AZ903">
        <v>-31463.017632275674</v>
      </c>
      <c r="BA903">
        <v>-0.10827581774819972</v>
      </c>
      <c r="BE903" s="111">
        <f t="shared" si="182"/>
        <v>64701.708363750964</v>
      </c>
      <c r="BF903" s="111">
        <f t="shared" si="183"/>
        <v>44066.272506295252</v>
      </c>
      <c r="BG903" s="111">
        <f t="shared" si="184"/>
        <v>20635.435857455705</v>
      </c>
      <c r="BH903">
        <f t="shared" si="185"/>
        <v>1</v>
      </c>
      <c r="BI903">
        <f t="shared" si="186"/>
        <v>0</v>
      </c>
      <c r="BJ903">
        <f t="shared" si="187"/>
        <v>1</v>
      </c>
    </row>
    <row r="904" spans="48:62" x14ac:dyDescent="0.3">
      <c r="AV904">
        <v>47723.13700492667</v>
      </c>
      <c r="AW904">
        <v>1.1190205033896601</v>
      </c>
      <c r="AX904">
        <v>105727.4352724256</v>
      </c>
      <c r="AY904">
        <v>1.2203165974907826</v>
      </c>
      <c r="AZ904">
        <v>-58004.298267498933</v>
      </c>
      <c r="BA904">
        <v>-0.1012960941011225</v>
      </c>
      <c r="BE904" s="111">
        <f t="shared" si="182"/>
        <v>64178.913334039346</v>
      </c>
      <c r="BF904" s="111">
        <f t="shared" si="183"/>
        <v>16304.224476652656</v>
      </c>
      <c r="BG904" s="111">
        <f t="shared" si="184"/>
        <v>47874.688857386682</v>
      </c>
      <c r="BH904">
        <f t="shared" si="185"/>
        <v>1</v>
      </c>
      <c r="BI904">
        <f t="shared" si="186"/>
        <v>0</v>
      </c>
      <c r="BJ904">
        <f t="shared" si="187"/>
        <v>1</v>
      </c>
    </row>
    <row r="905" spans="48:62" x14ac:dyDescent="0.3">
      <c r="AV905">
        <v>61480.332726200344</v>
      </c>
      <c r="AW905">
        <v>1.117188890533463</v>
      </c>
      <c r="AX905">
        <v>76629.210414734291</v>
      </c>
      <c r="AY905">
        <v>1.2239681456211795</v>
      </c>
      <c r="AZ905">
        <v>-15148.877688533947</v>
      </c>
      <c r="BA905">
        <v>-0.10677925508771646</v>
      </c>
      <c r="BE905" s="111">
        <f t="shared" si="182"/>
        <v>50238.556327145954</v>
      </c>
      <c r="BF905" s="111">
        <f t="shared" si="183"/>
        <v>45767.604147383667</v>
      </c>
      <c r="BG905" s="111">
        <f t="shared" si="184"/>
        <v>4470.9521797623001</v>
      </c>
      <c r="BH905">
        <f t="shared" si="185"/>
        <v>1</v>
      </c>
      <c r="BI905">
        <f t="shared" si="186"/>
        <v>0</v>
      </c>
      <c r="BJ905">
        <f t="shared" si="187"/>
        <v>1</v>
      </c>
    </row>
    <row r="906" spans="48:62" x14ac:dyDescent="0.3">
      <c r="AV906">
        <v>52468.365744839997</v>
      </c>
      <c r="AW906">
        <v>1.1116300806099322</v>
      </c>
      <c r="AX906">
        <v>79980.348738960864</v>
      </c>
      <c r="AY906">
        <v>1.2200856534441265</v>
      </c>
      <c r="AZ906">
        <v>-27511.982994120866</v>
      </c>
      <c r="BA906">
        <v>-0.10845557283419427</v>
      </c>
      <c r="BE906" s="111">
        <f t="shared" si="182"/>
        <v>58694.642316153222</v>
      </c>
      <c r="BF906" s="111">
        <f t="shared" si="183"/>
        <v>42028.216605451787</v>
      </c>
      <c r="BG906" s="111">
        <f t="shared" si="184"/>
        <v>16666.425710701442</v>
      </c>
      <c r="BH906">
        <f t="shared" si="185"/>
        <v>1</v>
      </c>
      <c r="BI906">
        <f t="shared" si="186"/>
        <v>0</v>
      </c>
      <c r="BJ906">
        <f t="shared" si="187"/>
        <v>1</v>
      </c>
    </row>
    <row r="907" spans="48:62" x14ac:dyDescent="0.3">
      <c r="AV907">
        <v>56068.213588739032</v>
      </c>
      <c r="AW907">
        <v>1.0797795123141374</v>
      </c>
      <c r="AX907">
        <v>78030.793693677319</v>
      </c>
      <c r="AY907">
        <v>1.1744385779030795</v>
      </c>
      <c r="AZ907">
        <v>-21962.580104938286</v>
      </c>
      <c r="BA907">
        <v>-9.4659065588942104E-2</v>
      </c>
      <c r="BE907" s="111">
        <f t="shared" si="182"/>
        <v>51909.737642674707</v>
      </c>
      <c r="BF907" s="111">
        <f t="shared" si="183"/>
        <v>39413.064096630624</v>
      </c>
      <c r="BG907" s="111">
        <f t="shared" si="184"/>
        <v>12496.673546044076</v>
      </c>
      <c r="BH907">
        <f t="shared" si="185"/>
        <v>1</v>
      </c>
      <c r="BI907">
        <f t="shared" si="186"/>
        <v>0</v>
      </c>
      <c r="BJ907">
        <f t="shared" si="187"/>
        <v>1</v>
      </c>
    </row>
    <row r="908" spans="48:62" x14ac:dyDescent="0.3">
      <c r="AV908">
        <v>54340.183966222743</v>
      </c>
      <c r="AW908">
        <v>1.1851970424930729</v>
      </c>
      <c r="AX908">
        <v>77505.89889202037</v>
      </c>
      <c r="AY908">
        <v>1.2928401342756333</v>
      </c>
      <c r="AZ908">
        <v>-23165.714925797627</v>
      </c>
      <c r="BA908">
        <v>-0.10764309178256037</v>
      </c>
      <c r="BE908" s="111">
        <f t="shared" si="182"/>
        <v>64179.520283084552</v>
      </c>
      <c r="BF908" s="111">
        <f t="shared" si="183"/>
        <v>51778.114535542962</v>
      </c>
      <c r="BG908" s="111">
        <f t="shared" si="184"/>
        <v>12401.40574754159</v>
      </c>
      <c r="BH908">
        <f t="shared" si="185"/>
        <v>1</v>
      </c>
      <c r="BI908">
        <f t="shared" si="186"/>
        <v>0</v>
      </c>
      <c r="BJ908">
        <f t="shared" si="187"/>
        <v>1</v>
      </c>
    </row>
    <row r="909" spans="48:62" x14ac:dyDescent="0.3">
      <c r="AV909">
        <v>48485.283931456375</v>
      </c>
      <c r="AW909">
        <v>1.2190025158003164</v>
      </c>
      <c r="AX909">
        <v>80386.943041922132</v>
      </c>
      <c r="AY909">
        <v>1.3325128909565005</v>
      </c>
      <c r="AZ909">
        <v>-31901.659110465756</v>
      </c>
      <c r="BA909">
        <v>-0.11351037515618412</v>
      </c>
      <c r="BE909" s="111">
        <f t="shared" si="182"/>
        <v>73414.967648575257</v>
      </c>
      <c r="BF909" s="111">
        <f t="shared" si="183"/>
        <v>52864.346053727917</v>
      </c>
      <c r="BG909" s="111">
        <f t="shared" si="184"/>
        <v>20550.621594847347</v>
      </c>
      <c r="BH909">
        <f t="shared" si="185"/>
        <v>1</v>
      </c>
      <c r="BI909">
        <f t="shared" si="186"/>
        <v>0</v>
      </c>
      <c r="BJ909">
        <f t="shared" si="187"/>
        <v>1</v>
      </c>
    </row>
    <row r="910" spans="48:62" x14ac:dyDescent="0.3">
      <c r="AV910">
        <v>49148.127478441384</v>
      </c>
      <c r="AW910">
        <v>1.1686726896451796</v>
      </c>
      <c r="AX910">
        <v>84007.492071255969</v>
      </c>
      <c r="AY910">
        <v>1.2822901050384665</v>
      </c>
      <c r="AZ910">
        <v>-34859.364592814585</v>
      </c>
      <c r="BA910">
        <v>-0.11361741539328696</v>
      </c>
      <c r="BE910" s="111">
        <f t="shared" si="182"/>
        <v>67719.14148607658</v>
      </c>
      <c r="BF910" s="111">
        <f t="shared" si="183"/>
        <v>44221.518432590688</v>
      </c>
      <c r="BG910" s="111">
        <f t="shared" si="184"/>
        <v>23497.623053485891</v>
      </c>
      <c r="BH910">
        <f t="shared" si="185"/>
        <v>1</v>
      </c>
      <c r="BI910">
        <f t="shared" si="186"/>
        <v>0</v>
      </c>
      <c r="BJ910">
        <f t="shared" si="187"/>
        <v>1</v>
      </c>
    </row>
    <row r="911" spans="48:62" x14ac:dyDescent="0.3">
      <c r="AV911">
        <v>47396.937013933253</v>
      </c>
      <c r="AW911">
        <v>1.1408101238790214</v>
      </c>
      <c r="AX911">
        <v>77562.712159752555</v>
      </c>
      <c r="AY911">
        <v>1.240549453134306</v>
      </c>
      <c r="AZ911">
        <v>-30165.775145819302</v>
      </c>
      <c r="BA911">
        <v>-9.9739329255284614E-2</v>
      </c>
      <c r="BE911" s="111">
        <f t="shared" si="182"/>
        <v>66684.075373968895</v>
      </c>
      <c r="BF911" s="111">
        <f t="shared" si="183"/>
        <v>46492.23315367804</v>
      </c>
      <c r="BG911" s="111">
        <f t="shared" si="184"/>
        <v>20191.84222029084</v>
      </c>
      <c r="BH911">
        <f t="shared" si="185"/>
        <v>1</v>
      </c>
      <c r="BI911">
        <f t="shared" si="186"/>
        <v>0</v>
      </c>
      <c r="BJ911">
        <f t="shared" si="187"/>
        <v>1</v>
      </c>
    </row>
    <row r="912" spans="48:62" x14ac:dyDescent="0.3">
      <c r="AV912">
        <v>59840.052682439651</v>
      </c>
      <c r="AW912">
        <v>1.0738537206324437</v>
      </c>
      <c r="AX912">
        <v>93422.018605065299</v>
      </c>
      <c r="AY912">
        <v>1.1780401377611063</v>
      </c>
      <c r="AZ912">
        <v>-33581.965922625648</v>
      </c>
      <c r="BA912">
        <v>-0.10418641712866261</v>
      </c>
      <c r="BE912" s="111">
        <f t="shared" si="182"/>
        <v>47545.319380804722</v>
      </c>
      <c r="BF912" s="111">
        <f t="shared" si="183"/>
        <v>24381.995171045332</v>
      </c>
      <c r="BG912" s="111">
        <f t="shared" si="184"/>
        <v>23163.324209759387</v>
      </c>
      <c r="BH912">
        <f t="shared" si="185"/>
        <v>1</v>
      </c>
      <c r="BI912">
        <f t="shared" si="186"/>
        <v>0</v>
      </c>
      <c r="BJ912">
        <f t="shared" si="187"/>
        <v>1</v>
      </c>
    </row>
    <row r="913" spans="48:62" x14ac:dyDescent="0.3">
      <c r="AV913">
        <v>50352.917781746561</v>
      </c>
      <c r="AW913">
        <v>1.1480401794537669</v>
      </c>
      <c r="AX913">
        <v>82020.168129065103</v>
      </c>
      <c r="AY913">
        <v>1.2586277896232989</v>
      </c>
      <c r="AZ913">
        <v>-31667.250347318542</v>
      </c>
      <c r="BA913">
        <v>-0.110587610169532</v>
      </c>
      <c r="BE913" s="111">
        <f t="shared" si="182"/>
        <v>64451.10016363013</v>
      </c>
      <c r="BF913" s="111">
        <f t="shared" si="183"/>
        <v>43842.610833264785</v>
      </c>
      <c r="BG913" s="111">
        <f t="shared" si="184"/>
        <v>20608.489330365344</v>
      </c>
      <c r="BH913">
        <f t="shared" si="185"/>
        <v>1</v>
      </c>
      <c r="BI913">
        <f t="shared" si="186"/>
        <v>0</v>
      </c>
      <c r="BJ913">
        <f t="shared" si="187"/>
        <v>1</v>
      </c>
    </row>
    <row r="914" spans="48:62" x14ac:dyDescent="0.3">
      <c r="AV914">
        <v>49579.018040149444</v>
      </c>
      <c r="AW914">
        <v>1.1190600940257367</v>
      </c>
      <c r="AX914">
        <v>79882.932578994776</v>
      </c>
      <c r="AY914">
        <v>1.2257291933924641</v>
      </c>
      <c r="AZ914">
        <v>-30303.914538845333</v>
      </c>
      <c r="BA914">
        <v>-0.10666909936672742</v>
      </c>
      <c r="BE914" s="111">
        <f t="shared" si="182"/>
        <v>62326.991362424233</v>
      </c>
      <c r="BF914" s="111">
        <f t="shared" si="183"/>
        <v>42689.986760251631</v>
      </c>
      <c r="BG914" s="111">
        <f t="shared" si="184"/>
        <v>19637.00460217259</v>
      </c>
      <c r="BH914">
        <f t="shared" si="185"/>
        <v>1</v>
      </c>
      <c r="BI914">
        <f t="shared" si="186"/>
        <v>0</v>
      </c>
      <c r="BJ914">
        <f t="shared" si="187"/>
        <v>1</v>
      </c>
    </row>
    <row r="915" spans="48:62" x14ac:dyDescent="0.3">
      <c r="AV915">
        <v>47588.670889228248</v>
      </c>
      <c r="AW915">
        <v>1.0378646210321771</v>
      </c>
      <c r="AX915">
        <v>81569.774267290326</v>
      </c>
      <c r="AY915">
        <v>1.1373239708334593</v>
      </c>
      <c r="AZ915">
        <v>-33981.103378062078</v>
      </c>
      <c r="BA915">
        <v>-9.9459349801282126E-2</v>
      </c>
      <c r="BE915" s="111">
        <f t="shared" si="182"/>
        <v>56197.791213989462</v>
      </c>
      <c r="BF915" s="111">
        <f t="shared" si="183"/>
        <v>32162.622816055606</v>
      </c>
      <c r="BG915" s="111">
        <f t="shared" si="184"/>
        <v>24035.168397933863</v>
      </c>
      <c r="BH915">
        <f t="shared" si="185"/>
        <v>1</v>
      </c>
      <c r="BI915">
        <f t="shared" si="186"/>
        <v>0</v>
      </c>
      <c r="BJ915">
        <f t="shared" si="187"/>
        <v>1</v>
      </c>
    </row>
    <row r="916" spans="48:62" x14ac:dyDescent="0.3">
      <c r="AV916">
        <v>60621.556750881718</v>
      </c>
      <c r="AW916">
        <v>1.0852866457348556</v>
      </c>
      <c r="AX916">
        <v>79617.978293425491</v>
      </c>
      <c r="AY916">
        <v>1.1891336864791895</v>
      </c>
      <c r="AZ916">
        <v>-18996.421542543772</v>
      </c>
      <c r="BA916">
        <v>-0.10384704074433393</v>
      </c>
      <c r="BE916" s="111">
        <f t="shared" si="182"/>
        <v>47907.107822603837</v>
      </c>
      <c r="BF916" s="111">
        <f t="shared" si="183"/>
        <v>39295.390354493458</v>
      </c>
      <c r="BG916" s="111">
        <f t="shared" si="184"/>
        <v>8611.7174681103788</v>
      </c>
      <c r="BH916">
        <f t="shared" si="185"/>
        <v>1</v>
      </c>
      <c r="BI916">
        <f t="shared" si="186"/>
        <v>0</v>
      </c>
      <c r="BJ916">
        <f t="shared" si="187"/>
        <v>1</v>
      </c>
    </row>
    <row r="917" spans="48:62" x14ac:dyDescent="0.3">
      <c r="AV917">
        <v>61734.217992431019</v>
      </c>
      <c r="AW917">
        <v>1.1291479055332836</v>
      </c>
      <c r="AX917">
        <v>77771.557528869744</v>
      </c>
      <c r="AY917">
        <v>1.2346748941594705</v>
      </c>
      <c r="AZ917">
        <v>-16037.339536438725</v>
      </c>
      <c r="BA917">
        <v>-0.10552698862618692</v>
      </c>
      <c r="BE917" s="111">
        <f t="shared" si="182"/>
        <v>51180.572560897344</v>
      </c>
      <c r="BF917" s="111">
        <f t="shared" si="183"/>
        <v>45695.931887077313</v>
      </c>
      <c r="BG917" s="111">
        <f t="shared" si="184"/>
        <v>5484.640673820033</v>
      </c>
      <c r="BH917">
        <f t="shared" si="185"/>
        <v>1</v>
      </c>
      <c r="BI917">
        <f t="shared" si="186"/>
        <v>0</v>
      </c>
      <c r="BJ917">
        <f t="shared" si="187"/>
        <v>1</v>
      </c>
    </row>
    <row r="918" spans="48:62" x14ac:dyDescent="0.3">
      <c r="AV918">
        <v>62921.713376742322</v>
      </c>
      <c r="AW918">
        <v>1.1035314344327412</v>
      </c>
      <c r="AX918">
        <v>76879.429206580229</v>
      </c>
      <c r="AY918">
        <v>1.2066093873810981</v>
      </c>
      <c r="AZ918">
        <v>-13957.715829837907</v>
      </c>
      <c r="BA918">
        <v>-0.10307795294835698</v>
      </c>
      <c r="BE918" s="111">
        <f t="shared" si="182"/>
        <v>47431.430066531801</v>
      </c>
      <c r="BF918" s="111">
        <f t="shared" si="183"/>
        <v>43781.509531529577</v>
      </c>
      <c r="BG918" s="111">
        <f t="shared" si="184"/>
        <v>3649.9205350022094</v>
      </c>
      <c r="BH918">
        <f t="shared" si="185"/>
        <v>1</v>
      </c>
      <c r="BI918">
        <f t="shared" si="186"/>
        <v>0</v>
      </c>
      <c r="BJ918">
        <f t="shared" si="187"/>
        <v>1</v>
      </c>
    </row>
    <row r="919" spans="48:62" x14ac:dyDescent="0.3">
      <c r="AV919">
        <v>52054.979268617695</v>
      </c>
      <c r="AW919">
        <v>1.1233312838777074</v>
      </c>
      <c r="AX919">
        <v>104673.56414286199</v>
      </c>
      <c r="AY919">
        <v>1.2267372707163553</v>
      </c>
      <c r="AZ919">
        <v>-52618.58487424429</v>
      </c>
      <c r="BA919">
        <v>-0.10340598683864788</v>
      </c>
      <c r="BE919" s="111">
        <f t="shared" si="182"/>
        <v>60278.149119153051</v>
      </c>
      <c r="BF919" s="111">
        <f t="shared" si="183"/>
        <v>18000.162928773541</v>
      </c>
      <c r="BG919" s="111">
        <f t="shared" si="184"/>
        <v>42277.986190379503</v>
      </c>
      <c r="BH919">
        <f t="shared" si="185"/>
        <v>1</v>
      </c>
      <c r="BI919">
        <f t="shared" si="186"/>
        <v>0</v>
      </c>
      <c r="BJ919">
        <f t="shared" si="187"/>
        <v>1</v>
      </c>
    </row>
    <row r="920" spans="48:62" x14ac:dyDescent="0.3">
      <c r="AV920">
        <v>56390.603924771029</v>
      </c>
      <c r="AW920">
        <v>1.0915441816023566</v>
      </c>
      <c r="AX920">
        <v>90699.481999796189</v>
      </c>
      <c r="AY920">
        <v>1.1960662255955705</v>
      </c>
      <c r="AZ920">
        <v>-34308.878075025161</v>
      </c>
      <c r="BA920">
        <v>-0.10452204399321396</v>
      </c>
      <c r="BE920" s="111">
        <f t="shared" si="182"/>
        <v>52763.814235464626</v>
      </c>
      <c r="BF920" s="111">
        <f t="shared" si="183"/>
        <v>28907.140559760868</v>
      </c>
      <c r="BG920" s="111">
        <f t="shared" si="184"/>
        <v>23856.673675703765</v>
      </c>
      <c r="BH920">
        <f t="shared" si="185"/>
        <v>1</v>
      </c>
      <c r="BI920">
        <f t="shared" si="186"/>
        <v>0</v>
      </c>
      <c r="BJ920">
        <f t="shared" si="187"/>
        <v>1</v>
      </c>
    </row>
    <row r="921" spans="48:62" x14ac:dyDescent="0.3">
      <c r="AV921">
        <v>51568.78006502174</v>
      </c>
      <c r="AW921">
        <v>1.1150013617041199</v>
      </c>
      <c r="AX921">
        <v>82869.787547727479</v>
      </c>
      <c r="AY921">
        <v>1.2156024523753191</v>
      </c>
      <c r="AZ921">
        <v>-31301.00748270574</v>
      </c>
      <c r="BA921">
        <v>-0.10060109067119916</v>
      </c>
      <c r="BE921" s="111">
        <f t="shared" si="182"/>
        <v>59931.356105390252</v>
      </c>
      <c r="BF921" s="111">
        <f t="shared" si="183"/>
        <v>38690.457689804432</v>
      </c>
      <c r="BG921" s="111">
        <f t="shared" si="184"/>
        <v>21240.898415585823</v>
      </c>
      <c r="BH921">
        <f t="shared" si="185"/>
        <v>1</v>
      </c>
      <c r="BI921">
        <f t="shared" si="186"/>
        <v>0</v>
      </c>
      <c r="BJ921">
        <f t="shared" si="187"/>
        <v>1</v>
      </c>
    </row>
    <row r="922" spans="48:62" x14ac:dyDescent="0.3">
      <c r="AV922">
        <v>60808.365957903094</v>
      </c>
      <c r="AW922">
        <v>1.0906847823945491</v>
      </c>
      <c r="AX922">
        <v>76382.701766208906</v>
      </c>
      <c r="AY922">
        <v>1.1885626286979565</v>
      </c>
      <c r="AZ922">
        <v>-15574.335808305812</v>
      </c>
      <c r="BA922">
        <v>-9.7877846303407345E-2</v>
      </c>
      <c r="BE922" s="111">
        <f t="shared" si="182"/>
        <v>48260.112281551817</v>
      </c>
      <c r="BF922" s="111">
        <f t="shared" si="183"/>
        <v>42473.561103586748</v>
      </c>
      <c r="BG922" s="111">
        <f t="shared" si="184"/>
        <v>5786.5511779650769</v>
      </c>
      <c r="BH922">
        <f t="shared" si="185"/>
        <v>1</v>
      </c>
      <c r="BI922">
        <f t="shared" si="186"/>
        <v>0</v>
      </c>
      <c r="BJ922">
        <f t="shared" si="187"/>
        <v>1</v>
      </c>
    </row>
    <row r="923" spans="48:62" x14ac:dyDescent="0.3">
      <c r="AV923">
        <v>47751.870139025341</v>
      </c>
      <c r="AW923">
        <v>1.1616206256801092</v>
      </c>
      <c r="AX923">
        <v>87496.693972331457</v>
      </c>
      <c r="AY923">
        <v>1.2722365485081921</v>
      </c>
      <c r="AZ923">
        <v>-39744.823833306116</v>
      </c>
      <c r="BA923">
        <v>-0.11061592282808297</v>
      </c>
      <c r="BE923" s="111">
        <f t="shared" si="182"/>
        <v>68410.192428985582</v>
      </c>
      <c r="BF923" s="111">
        <f t="shared" si="183"/>
        <v>39726.960878487749</v>
      </c>
      <c r="BG923" s="111">
        <f t="shared" si="184"/>
        <v>28683.231550497818</v>
      </c>
      <c r="BH923">
        <f t="shared" si="185"/>
        <v>1</v>
      </c>
      <c r="BI923">
        <f t="shared" si="186"/>
        <v>0</v>
      </c>
      <c r="BJ923">
        <f t="shared" si="187"/>
        <v>1</v>
      </c>
    </row>
    <row r="924" spans="48:62" x14ac:dyDescent="0.3">
      <c r="AV924">
        <v>54640.631472452318</v>
      </c>
      <c r="AW924">
        <v>1.1420183513656248</v>
      </c>
      <c r="AX924">
        <v>82061.403188490862</v>
      </c>
      <c r="AY924">
        <v>1.2473852121483961</v>
      </c>
      <c r="AZ924">
        <v>-27420.771716038544</v>
      </c>
      <c r="BA924">
        <v>-0.10536686078277135</v>
      </c>
      <c r="BE924" s="111">
        <f t="shared" si="182"/>
        <v>59561.203664110166</v>
      </c>
      <c r="BF924" s="111">
        <f t="shared" si="183"/>
        <v>42677.118026348748</v>
      </c>
      <c r="BG924" s="111">
        <f t="shared" si="184"/>
        <v>16884.085637761411</v>
      </c>
      <c r="BH924">
        <f t="shared" si="185"/>
        <v>1</v>
      </c>
      <c r="BI924">
        <f t="shared" si="186"/>
        <v>0</v>
      </c>
      <c r="BJ924">
        <f t="shared" si="187"/>
        <v>1</v>
      </c>
    </row>
    <row r="925" spans="48:62" x14ac:dyDescent="0.3">
      <c r="AV925">
        <v>55820.650561653478</v>
      </c>
      <c r="AW925">
        <v>1.1360822943426772</v>
      </c>
      <c r="AX925">
        <v>82347.309077008205</v>
      </c>
      <c r="AY925">
        <v>1.2383249952158524</v>
      </c>
      <c r="AZ925">
        <v>-26526.658515354728</v>
      </c>
      <c r="BA925">
        <v>-0.10224270087317522</v>
      </c>
      <c r="BE925" s="111">
        <f t="shared" si="182"/>
        <v>57787.578872614242</v>
      </c>
      <c r="BF925" s="111">
        <f t="shared" si="183"/>
        <v>41485.190444577034</v>
      </c>
      <c r="BG925" s="111">
        <f t="shared" si="184"/>
        <v>16302.388428037206</v>
      </c>
      <c r="BH925">
        <f t="shared" si="185"/>
        <v>1</v>
      </c>
      <c r="BI925">
        <f t="shared" si="186"/>
        <v>0</v>
      </c>
      <c r="BJ925">
        <f t="shared" si="187"/>
        <v>1</v>
      </c>
    </row>
    <row r="926" spans="48:62" x14ac:dyDescent="0.3">
      <c r="AV926">
        <v>52999.064808396317</v>
      </c>
      <c r="AW926">
        <v>1.1398836628426281</v>
      </c>
      <c r="AX926">
        <v>78847.265794149615</v>
      </c>
      <c r="AY926">
        <v>1.2438638773877062</v>
      </c>
      <c r="AZ926">
        <v>-25848.200985753298</v>
      </c>
      <c r="BA926">
        <v>-0.10398021454507811</v>
      </c>
      <c r="BE926" s="111">
        <f t="shared" si="182"/>
        <v>60989.301475866494</v>
      </c>
      <c r="BF926" s="111">
        <f t="shared" si="183"/>
        <v>45539.121944621002</v>
      </c>
      <c r="BG926" s="111">
        <f t="shared" si="184"/>
        <v>15450.179531245487</v>
      </c>
      <c r="BH926">
        <f t="shared" si="185"/>
        <v>1</v>
      </c>
      <c r="BI926">
        <f t="shared" si="186"/>
        <v>0</v>
      </c>
      <c r="BJ926">
        <f t="shared" si="187"/>
        <v>1</v>
      </c>
    </row>
    <row r="927" spans="48:62" x14ac:dyDescent="0.3">
      <c r="AV927">
        <v>72622.843485469115</v>
      </c>
      <c r="AW927">
        <v>1.148367319328732</v>
      </c>
      <c r="AX927">
        <v>77655.571506478766</v>
      </c>
      <c r="AY927">
        <v>1.2576152307612229</v>
      </c>
      <c r="AZ927">
        <v>-5032.7280210096505</v>
      </c>
      <c r="BA927">
        <v>-0.10924791143249091</v>
      </c>
      <c r="BE927" s="111">
        <f t="shared" si="182"/>
        <v>42213.888447404082</v>
      </c>
      <c r="BF927" s="111">
        <f t="shared" si="183"/>
        <v>48105.951569643526</v>
      </c>
      <c r="BG927" s="111">
        <f t="shared" si="184"/>
        <v>-5892.0631222394404</v>
      </c>
      <c r="BH927">
        <f t="shared" si="185"/>
        <v>0</v>
      </c>
      <c r="BI927">
        <f t="shared" si="186"/>
        <v>1</v>
      </c>
      <c r="BJ927">
        <f t="shared" si="187"/>
        <v>0</v>
      </c>
    </row>
    <row r="928" spans="48:62" x14ac:dyDescent="0.3">
      <c r="AV928">
        <v>48074.598179932946</v>
      </c>
      <c r="AW928">
        <v>1.0922073785024107</v>
      </c>
      <c r="AX928">
        <v>76941.332696876751</v>
      </c>
      <c r="AY928">
        <v>1.1925993660494014</v>
      </c>
      <c r="AZ928">
        <v>-28866.734516943805</v>
      </c>
      <c r="BA928">
        <v>-0.10039198754699075</v>
      </c>
      <c r="BE928" s="111">
        <f t="shared" si="182"/>
        <v>61146.139670308126</v>
      </c>
      <c r="BF928" s="111">
        <f t="shared" si="183"/>
        <v>42318.603908063393</v>
      </c>
      <c r="BG928" s="111">
        <f t="shared" si="184"/>
        <v>18827.53576224473</v>
      </c>
      <c r="BH928">
        <f t="shared" si="185"/>
        <v>1</v>
      </c>
      <c r="BI928">
        <f t="shared" si="186"/>
        <v>0</v>
      </c>
      <c r="BJ928">
        <f t="shared" si="187"/>
        <v>1</v>
      </c>
    </row>
    <row r="929" spans="48:62" x14ac:dyDescent="0.3">
      <c r="AV929">
        <v>49633.051113671085</v>
      </c>
      <c r="AW929">
        <v>1.1271070694209977</v>
      </c>
      <c r="AX929">
        <v>77548.153179649526</v>
      </c>
      <c r="AY929">
        <v>1.229690704730958</v>
      </c>
      <c r="AZ929">
        <v>-27915.102065978441</v>
      </c>
      <c r="BA929">
        <v>-0.10258363530996029</v>
      </c>
      <c r="BE929" s="111">
        <f t="shared" si="182"/>
        <v>63077.655828428688</v>
      </c>
      <c r="BF929" s="111">
        <f t="shared" si="183"/>
        <v>45420.917293446269</v>
      </c>
      <c r="BG929" s="111">
        <f t="shared" si="184"/>
        <v>17656.738534982411</v>
      </c>
      <c r="BH929">
        <f t="shared" si="185"/>
        <v>1</v>
      </c>
      <c r="BI929">
        <f t="shared" si="186"/>
        <v>0</v>
      </c>
      <c r="BJ929">
        <f t="shared" si="187"/>
        <v>1</v>
      </c>
    </row>
    <row r="930" spans="48:62" x14ac:dyDescent="0.3">
      <c r="AV930">
        <v>48189.329260074868</v>
      </c>
      <c r="AW930">
        <v>1.1112551627352378</v>
      </c>
      <c r="AX930">
        <v>77922.453652348981</v>
      </c>
      <c r="AY930">
        <v>1.2153889717455639</v>
      </c>
      <c r="AZ930">
        <v>-29733.124392274112</v>
      </c>
      <c r="BA930">
        <v>-0.10413380901032609</v>
      </c>
      <c r="BE930" s="111">
        <f t="shared" si="182"/>
        <v>62936.187013448915</v>
      </c>
      <c r="BF930" s="111">
        <f t="shared" si="183"/>
        <v>43616.44352220741</v>
      </c>
      <c r="BG930" s="111">
        <f t="shared" si="184"/>
        <v>19319.743491241505</v>
      </c>
      <c r="BH930">
        <f t="shared" si="185"/>
        <v>1</v>
      </c>
      <c r="BI930">
        <f t="shared" si="186"/>
        <v>0</v>
      </c>
      <c r="BJ930">
        <f t="shared" si="187"/>
        <v>1</v>
      </c>
    </row>
    <row r="931" spans="48:62" x14ac:dyDescent="0.3">
      <c r="AV931">
        <v>52185.031353314233</v>
      </c>
      <c r="AW931">
        <v>1.1270877604251668</v>
      </c>
      <c r="AX931">
        <v>81012.248645504296</v>
      </c>
      <c r="AY931">
        <v>1.2336102121768771</v>
      </c>
      <c r="AZ931">
        <v>-28827.217292190064</v>
      </c>
      <c r="BA931">
        <v>-0.10652245175171027</v>
      </c>
      <c r="BE931" s="111">
        <f t="shared" si="182"/>
        <v>60523.744689202445</v>
      </c>
      <c r="BF931" s="111">
        <f t="shared" si="183"/>
        <v>42348.772572183414</v>
      </c>
      <c r="BG931" s="111">
        <f t="shared" si="184"/>
        <v>18174.972117019039</v>
      </c>
      <c r="BH931">
        <f t="shared" si="185"/>
        <v>1</v>
      </c>
      <c r="BI931">
        <f t="shared" si="186"/>
        <v>0</v>
      </c>
      <c r="BJ931">
        <f t="shared" si="187"/>
        <v>1</v>
      </c>
    </row>
    <row r="932" spans="48:62" x14ac:dyDescent="0.3">
      <c r="AV932">
        <v>50510.753143837981</v>
      </c>
      <c r="AW932">
        <v>1.0518779152053113</v>
      </c>
      <c r="AX932">
        <v>77826.707606699289</v>
      </c>
      <c r="AY932">
        <v>1.1553381478098124</v>
      </c>
      <c r="AZ932">
        <v>-27315.954462861308</v>
      </c>
      <c r="BA932">
        <v>-0.1034602326045011</v>
      </c>
      <c r="BE932" s="111">
        <f t="shared" si="182"/>
        <v>54677.038376693148</v>
      </c>
      <c r="BF932" s="111">
        <f t="shared" si="183"/>
        <v>37707.107174281948</v>
      </c>
      <c r="BG932" s="111">
        <f t="shared" si="184"/>
        <v>16969.931202411197</v>
      </c>
      <c r="BH932">
        <f t="shared" si="185"/>
        <v>1</v>
      </c>
      <c r="BI932">
        <f t="shared" si="186"/>
        <v>0</v>
      </c>
      <c r="BJ932">
        <f t="shared" si="187"/>
        <v>1</v>
      </c>
    </row>
    <row r="933" spans="48:62" x14ac:dyDescent="0.3">
      <c r="AV933">
        <v>49329.616167625558</v>
      </c>
      <c r="AW933">
        <v>1.1127884289201191</v>
      </c>
      <c r="AX933">
        <v>77222.940776331234</v>
      </c>
      <c r="AY933">
        <v>1.2193711727249548</v>
      </c>
      <c r="AZ933">
        <v>-27893.324608705676</v>
      </c>
      <c r="BA933">
        <v>-0.10658274380483568</v>
      </c>
      <c r="BE933" s="111">
        <f t="shared" si="182"/>
        <v>61949.226724386346</v>
      </c>
      <c r="BF933" s="111">
        <f t="shared" si="183"/>
        <v>44714.176496164248</v>
      </c>
      <c r="BG933" s="111">
        <f t="shared" si="184"/>
        <v>17235.050228222106</v>
      </c>
      <c r="BH933">
        <f t="shared" si="185"/>
        <v>1</v>
      </c>
      <c r="BI933">
        <f t="shared" si="186"/>
        <v>0</v>
      </c>
      <c r="BJ933">
        <f t="shared" si="187"/>
        <v>1</v>
      </c>
    </row>
    <row r="934" spans="48:62" x14ac:dyDescent="0.3">
      <c r="AV934">
        <v>51970.28633884844</v>
      </c>
      <c r="AW934">
        <v>1.1097471822510749</v>
      </c>
      <c r="AX934">
        <v>84531.670246985072</v>
      </c>
      <c r="AY934">
        <v>1.2118618003097288</v>
      </c>
      <c r="AZ934">
        <v>-32561.383908136631</v>
      </c>
      <c r="BA934">
        <v>-0.10211461805865385</v>
      </c>
      <c r="BE934" s="111">
        <f t="shared" si="182"/>
        <v>59004.431886259059</v>
      </c>
      <c r="BF934" s="111">
        <f t="shared" si="183"/>
        <v>36654.5097839878</v>
      </c>
      <c r="BG934" s="111">
        <f t="shared" si="184"/>
        <v>22349.922102271245</v>
      </c>
      <c r="BH934">
        <f t="shared" si="185"/>
        <v>1</v>
      </c>
      <c r="BI934">
        <f t="shared" si="186"/>
        <v>0</v>
      </c>
      <c r="BJ934">
        <f t="shared" si="187"/>
        <v>1</v>
      </c>
    </row>
    <row r="935" spans="48:62" x14ac:dyDescent="0.3">
      <c r="AV935">
        <v>53839.387082135872</v>
      </c>
      <c r="AW935">
        <v>1.1473028937239471</v>
      </c>
      <c r="AX935">
        <v>80058.845110838534</v>
      </c>
      <c r="AY935">
        <v>1.260534760951852</v>
      </c>
      <c r="AZ935">
        <v>-26219.458028702662</v>
      </c>
      <c r="BA935">
        <v>-0.1132318672279049</v>
      </c>
      <c r="BE935" s="111">
        <f t="shared" si="182"/>
        <v>60890.902290258833</v>
      </c>
      <c r="BF935" s="111">
        <f t="shared" si="183"/>
        <v>45994.630984346673</v>
      </c>
      <c r="BG935" s="111">
        <f t="shared" si="184"/>
        <v>14896.271305912172</v>
      </c>
      <c r="BH935">
        <f t="shared" si="185"/>
        <v>1</v>
      </c>
      <c r="BI935">
        <f t="shared" si="186"/>
        <v>0</v>
      </c>
      <c r="BJ935">
        <f t="shared" si="187"/>
        <v>1</v>
      </c>
    </row>
    <row r="936" spans="48:62" x14ac:dyDescent="0.3">
      <c r="AV936">
        <v>47363.623846473449</v>
      </c>
      <c r="AW936">
        <v>1.1427727261853537</v>
      </c>
      <c r="AX936">
        <v>81829.156528723004</v>
      </c>
      <c r="AY936">
        <v>1.2502922247029478</v>
      </c>
      <c r="AZ936">
        <v>-34465.532682249555</v>
      </c>
      <c r="BA936">
        <v>-0.10751949851759401</v>
      </c>
      <c r="BE936" s="111">
        <f t="shared" si="182"/>
        <v>66913.648772061919</v>
      </c>
      <c r="BF936" s="111">
        <f t="shared" si="183"/>
        <v>43200.065941571767</v>
      </c>
      <c r="BG936" s="111">
        <f t="shared" si="184"/>
        <v>23713.582830490152</v>
      </c>
      <c r="BH936">
        <f t="shared" si="185"/>
        <v>1</v>
      </c>
      <c r="BI936">
        <f t="shared" si="186"/>
        <v>0</v>
      </c>
      <c r="BJ936">
        <f t="shared" si="187"/>
        <v>1</v>
      </c>
    </row>
    <row r="937" spans="48:62" x14ac:dyDescent="0.3">
      <c r="AV937">
        <v>68855.415001198504</v>
      </c>
      <c r="AW937">
        <v>1.0744840957866586</v>
      </c>
      <c r="AX937">
        <v>79260.963638922505</v>
      </c>
      <c r="AY937">
        <v>1.176660659777073</v>
      </c>
      <c r="AZ937">
        <v>-10405.548637724001</v>
      </c>
      <c r="BA937">
        <v>-0.10217656399041442</v>
      </c>
      <c r="BE937" s="111">
        <f t="shared" si="182"/>
        <v>38592.994577467354</v>
      </c>
      <c r="BF937" s="111">
        <f t="shared" si="183"/>
        <v>38405.102338784796</v>
      </c>
      <c r="BG937" s="111">
        <f t="shared" si="184"/>
        <v>187.89223868255976</v>
      </c>
      <c r="BH937">
        <f t="shared" si="185"/>
        <v>1</v>
      </c>
      <c r="BI937">
        <f t="shared" si="186"/>
        <v>0</v>
      </c>
      <c r="BJ937">
        <f t="shared" si="187"/>
        <v>1</v>
      </c>
    </row>
    <row r="938" spans="48:62" x14ac:dyDescent="0.3">
      <c r="AV938">
        <v>48689.204490855147</v>
      </c>
      <c r="AW938">
        <v>1.1836633626049264</v>
      </c>
      <c r="AX938">
        <v>78194.693860288739</v>
      </c>
      <c r="AY938">
        <v>1.2896333748941329</v>
      </c>
      <c r="AZ938">
        <v>-29505.489369433591</v>
      </c>
      <c r="BA938">
        <v>-0.10597001228920644</v>
      </c>
      <c r="BE938" s="111">
        <f t="shared" si="182"/>
        <v>69677.13176963749</v>
      </c>
      <c r="BF938" s="111">
        <f t="shared" si="183"/>
        <v>50768.643629124548</v>
      </c>
      <c r="BG938" s="111">
        <f t="shared" si="184"/>
        <v>18908.488140512949</v>
      </c>
      <c r="BH938">
        <f t="shared" si="185"/>
        <v>1</v>
      </c>
      <c r="BI938">
        <f t="shared" si="186"/>
        <v>0</v>
      </c>
      <c r="BJ938">
        <f t="shared" si="187"/>
        <v>1</v>
      </c>
    </row>
    <row r="939" spans="48:62" x14ac:dyDescent="0.3">
      <c r="AV939">
        <v>50732.057572648519</v>
      </c>
      <c r="AW939">
        <v>1.0855626624046306</v>
      </c>
      <c r="AX939">
        <v>77047.945032709395</v>
      </c>
      <c r="AY939">
        <v>1.1873552209254394</v>
      </c>
      <c r="AZ939">
        <v>-26315.887460060876</v>
      </c>
      <c r="BA939">
        <v>-0.10179255852080882</v>
      </c>
      <c r="BE939" s="111">
        <f t="shared" si="182"/>
        <v>57824.20866781455</v>
      </c>
      <c r="BF939" s="111">
        <f t="shared" si="183"/>
        <v>41687.577059834555</v>
      </c>
      <c r="BG939" s="111">
        <f t="shared" si="184"/>
        <v>16136.631607979994</v>
      </c>
      <c r="BH939">
        <f t="shared" si="185"/>
        <v>1</v>
      </c>
      <c r="BI939">
        <f t="shared" si="186"/>
        <v>0</v>
      </c>
      <c r="BJ939">
        <f t="shared" si="187"/>
        <v>1</v>
      </c>
    </row>
    <row r="940" spans="48:62" x14ac:dyDescent="0.3">
      <c r="AV940">
        <v>70584.155365015336</v>
      </c>
      <c r="AW940">
        <v>1.158810317249803</v>
      </c>
      <c r="AX940">
        <v>141074.97843393625</v>
      </c>
      <c r="AY940">
        <v>1.2676741259389079</v>
      </c>
      <c r="AZ940">
        <v>-70490.823068920916</v>
      </c>
      <c r="BA940">
        <v>-0.10886380868910495</v>
      </c>
      <c r="BE940" s="111">
        <f t="shared" si="182"/>
        <v>45296.876359964968</v>
      </c>
      <c r="BF940" s="111">
        <f t="shared" si="183"/>
        <v>-14307.565840045456</v>
      </c>
      <c r="BG940" s="111">
        <f t="shared" si="184"/>
        <v>59604.442200010424</v>
      </c>
      <c r="BH940">
        <f t="shared" si="185"/>
        <v>1</v>
      </c>
      <c r="BI940">
        <f t="shared" si="186"/>
        <v>0</v>
      </c>
      <c r="BJ940">
        <f t="shared" si="187"/>
        <v>1</v>
      </c>
    </row>
    <row r="941" spans="48:62" x14ac:dyDescent="0.3">
      <c r="AV941">
        <v>50776.004616221049</v>
      </c>
      <c r="AW941">
        <v>1.1552451039853175</v>
      </c>
      <c r="AX941">
        <v>93066.003312683839</v>
      </c>
      <c r="AY941">
        <v>1.2646847131185381</v>
      </c>
      <c r="AZ941">
        <v>-42289.99869646279</v>
      </c>
      <c r="BA941">
        <v>-0.10943960913322059</v>
      </c>
      <c r="BE941" s="111">
        <f t="shared" si="182"/>
        <v>64748.505782310705</v>
      </c>
      <c r="BF941" s="111">
        <f t="shared" si="183"/>
        <v>33402.467999169981</v>
      </c>
      <c r="BG941" s="111">
        <f t="shared" si="184"/>
        <v>31346.037783140731</v>
      </c>
      <c r="BH941">
        <f t="shared" si="185"/>
        <v>1</v>
      </c>
      <c r="BI941">
        <f t="shared" si="186"/>
        <v>0</v>
      </c>
      <c r="BJ941">
        <f t="shared" si="187"/>
        <v>1</v>
      </c>
    </row>
    <row r="942" spans="48:62" x14ac:dyDescent="0.3">
      <c r="AV942">
        <v>50273.254953698</v>
      </c>
      <c r="AW942">
        <v>1.1219799667172672</v>
      </c>
      <c r="AX942">
        <v>89755.098838869337</v>
      </c>
      <c r="AY942">
        <v>1.2267868392673922</v>
      </c>
      <c r="AZ942">
        <v>-39481.843885171336</v>
      </c>
      <c r="BA942">
        <v>-0.104806872550125</v>
      </c>
      <c r="BE942" s="111">
        <f t="shared" si="182"/>
        <v>61924.741718028723</v>
      </c>
      <c r="BF942" s="111">
        <f t="shared" si="183"/>
        <v>32923.585087869884</v>
      </c>
      <c r="BG942" s="111">
        <f t="shared" si="184"/>
        <v>29001.156630158839</v>
      </c>
      <c r="BH942">
        <f t="shared" si="185"/>
        <v>1</v>
      </c>
      <c r="BI942">
        <f t="shared" si="186"/>
        <v>0</v>
      </c>
      <c r="BJ942">
        <f t="shared" si="187"/>
        <v>1</v>
      </c>
    </row>
    <row r="943" spans="48:62" x14ac:dyDescent="0.3">
      <c r="AV943">
        <v>47266.79841260978</v>
      </c>
      <c r="AW943">
        <v>1.1714485821162854</v>
      </c>
      <c r="AX943">
        <v>87504.923446172877</v>
      </c>
      <c r="AY943">
        <v>1.2798477441249343</v>
      </c>
      <c r="AZ943">
        <v>-40238.125033563098</v>
      </c>
      <c r="BA943">
        <v>-0.10839916200864885</v>
      </c>
      <c r="BE943" s="111">
        <f t="shared" si="182"/>
        <v>69878.059799018753</v>
      </c>
      <c r="BF943" s="111">
        <f t="shared" si="183"/>
        <v>40479.850966320548</v>
      </c>
      <c r="BG943" s="111">
        <f t="shared" si="184"/>
        <v>29398.208832698212</v>
      </c>
      <c r="BH943">
        <f t="shared" si="185"/>
        <v>1</v>
      </c>
      <c r="BI943">
        <f t="shared" si="186"/>
        <v>0</v>
      </c>
      <c r="BJ943">
        <f t="shared" si="187"/>
        <v>1</v>
      </c>
    </row>
    <row r="944" spans="48:62" x14ac:dyDescent="0.3">
      <c r="AV944">
        <v>49538.622168087706</v>
      </c>
      <c r="AW944">
        <v>0.97035490950217196</v>
      </c>
      <c r="AX944">
        <v>76650.157204326999</v>
      </c>
      <c r="AY944">
        <v>1.0615870167105712</v>
      </c>
      <c r="AZ944">
        <v>-27111.535036239293</v>
      </c>
      <c r="BA944">
        <v>-9.1232107208399249E-2</v>
      </c>
      <c r="BE944" s="111">
        <f t="shared" si="182"/>
        <v>47496.868782129488</v>
      </c>
      <c r="BF944" s="111">
        <f t="shared" si="183"/>
        <v>29508.54446673012</v>
      </c>
      <c r="BG944" s="111">
        <f t="shared" si="184"/>
        <v>17988.324315399368</v>
      </c>
      <c r="BH944">
        <f t="shared" si="185"/>
        <v>1</v>
      </c>
      <c r="BI944">
        <f t="shared" si="186"/>
        <v>0</v>
      </c>
      <c r="BJ944">
        <f t="shared" si="187"/>
        <v>1</v>
      </c>
    </row>
    <row r="945" spans="48:62" x14ac:dyDescent="0.3">
      <c r="AV945">
        <v>48477.820865546935</v>
      </c>
      <c r="AW945">
        <v>1.1050854467580749</v>
      </c>
      <c r="AX945">
        <v>77238.971156250846</v>
      </c>
      <c r="AY945">
        <v>1.2095990344050798</v>
      </c>
      <c r="AZ945">
        <v>-28761.15029070391</v>
      </c>
      <c r="BA945">
        <v>-0.10451358764700491</v>
      </c>
      <c r="BE945" s="111">
        <f t="shared" si="182"/>
        <v>62030.723810260548</v>
      </c>
      <c r="BF945" s="111">
        <f t="shared" si="183"/>
        <v>43720.932284257127</v>
      </c>
      <c r="BG945" s="111">
        <f t="shared" si="184"/>
        <v>18309.791526003421</v>
      </c>
      <c r="BH945">
        <f t="shared" si="185"/>
        <v>1</v>
      </c>
      <c r="BI945">
        <f t="shared" si="186"/>
        <v>0</v>
      </c>
      <c r="BJ945">
        <f t="shared" si="187"/>
        <v>1</v>
      </c>
    </row>
    <row r="946" spans="48:62" x14ac:dyDescent="0.3">
      <c r="AV946">
        <v>48638.145198121318</v>
      </c>
      <c r="AW946">
        <v>1.1110756589654984</v>
      </c>
      <c r="AX946">
        <v>76929.33359688193</v>
      </c>
      <c r="AY946">
        <v>1.2169907510496805</v>
      </c>
      <c r="AZ946">
        <v>-28291.188398760612</v>
      </c>
      <c r="BA946">
        <v>-0.10591509208418204</v>
      </c>
      <c r="BE946" s="111">
        <f t="shared" si="182"/>
        <v>62469.420698428527</v>
      </c>
      <c r="BF946" s="111">
        <f t="shared" si="183"/>
        <v>44769.74150808611</v>
      </c>
      <c r="BG946" s="111">
        <f t="shared" si="184"/>
        <v>17699.679190342409</v>
      </c>
      <c r="BH946">
        <f t="shared" si="185"/>
        <v>1</v>
      </c>
      <c r="BI946">
        <f t="shared" si="186"/>
        <v>0</v>
      </c>
      <c r="BJ946">
        <f t="shared" si="187"/>
        <v>1</v>
      </c>
    </row>
    <row r="947" spans="48:62" x14ac:dyDescent="0.3">
      <c r="AV947">
        <v>50042.054515931886</v>
      </c>
      <c r="AW947">
        <v>1.1547726432045047</v>
      </c>
      <c r="AX947">
        <v>76487.622554094283</v>
      </c>
      <c r="AY947">
        <v>1.259700055398961</v>
      </c>
      <c r="AZ947">
        <v>-26445.568038162397</v>
      </c>
      <c r="BA947">
        <v>-0.10492741219445634</v>
      </c>
      <c r="BE947" s="111">
        <f t="shared" si="182"/>
        <v>65435.209804518585</v>
      </c>
      <c r="BF947" s="111">
        <f t="shared" si="183"/>
        <v>49482.382985801814</v>
      </c>
      <c r="BG947" s="111">
        <f t="shared" si="184"/>
        <v>15952.826818716763</v>
      </c>
      <c r="BH947">
        <f t="shared" si="185"/>
        <v>1</v>
      </c>
      <c r="BI947">
        <f t="shared" si="186"/>
        <v>0</v>
      </c>
      <c r="BJ947">
        <f t="shared" si="187"/>
        <v>1</v>
      </c>
    </row>
    <row r="948" spans="48:62" x14ac:dyDescent="0.3">
      <c r="AV948">
        <v>47301.369911129485</v>
      </c>
      <c r="AW948">
        <v>0.99553901998018512</v>
      </c>
      <c r="AX948">
        <v>129897.86092006855</v>
      </c>
      <c r="AY948">
        <v>1.0947271661898592</v>
      </c>
      <c r="AZ948">
        <v>-82596.491008939061</v>
      </c>
      <c r="BA948">
        <v>-9.9188146209674088E-2</v>
      </c>
      <c r="BE948" s="111">
        <f t="shared" si="182"/>
        <v>52252.532086889027</v>
      </c>
      <c r="BF948" s="111">
        <f t="shared" si="183"/>
        <v>-20425.144301082619</v>
      </c>
      <c r="BG948" s="111">
        <f t="shared" si="184"/>
        <v>72677.676387971645</v>
      </c>
      <c r="BH948">
        <f t="shared" si="185"/>
        <v>1</v>
      </c>
      <c r="BI948">
        <f t="shared" si="186"/>
        <v>0</v>
      </c>
      <c r="BJ948">
        <f t="shared" si="187"/>
        <v>1</v>
      </c>
    </row>
    <row r="949" spans="48:62" x14ac:dyDescent="0.3">
      <c r="AV949">
        <v>73077.920964175661</v>
      </c>
      <c r="AW949">
        <v>1.1384441312265678</v>
      </c>
      <c r="AX949">
        <v>78087.210272789234</v>
      </c>
      <c r="AY949">
        <v>1.2398889642686668</v>
      </c>
      <c r="AZ949">
        <v>-5009.2893086135737</v>
      </c>
      <c r="BA949">
        <v>-0.10144483304209895</v>
      </c>
      <c r="BE949" s="111">
        <f t="shared" si="182"/>
        <v>40766.492158481124</v>
      </c>
      <c r="BF949" s="111">
        <f t="shared" si="183"/>
        <v>45901.686154077441</v>
      </c>
      <c r="BG949" s="111">
        <f t="shared" si="184"/>
        <v>-5135.1939955963207</v>
      </c>
      <c r="BH949">
        <f t="shared" si="185"/>
        <v>0</v>
      </c>
      <c r="BI949">
        <f t="shared" si="186"/>
        <v>1</v>
      </c>
      <c r="BJ949">
        <f t="shared" si="187"/>
        <v>0</v>
      </c>
    </row>
    <row r="950" spans="48:62" x14ac:dyDescent="0.3">
      <c r="AV950">
        <v>52151.569929132398</v>
      </c>
      <c r="AW950">
        <v>1.1421567966881823</v>
      </c>
      <c r="AX950">
        <v>77892.634822063294</v>
      </c>
      <c r="AY950">
        <v>1.2488397704114436</v>
      </c>
      <c r="AZ950">
        <v>-25741.064892930895</v>
      </c>
      <c r="BA950">
        <v>-0.1066829737232613</v>
      </c>
      <c r="BE950" s="111">
        <f t="shared" si="182"/>
        <v>62064.109739685824</v>
      </c>
      <c r="BF950" s="111">
        <f t="shared" si="183"/>
        <v>46991.342219081067</v>
      </c>
      <c r="BG950" s="111">
        <f t="shared" si="184"/>
        <v>15072.767520604766</v>
      </c>
      <c r="BH950">
        <f t="shared" si="185"/>
        <v>1</v>
      </c>
      <c r="BI950">
        <f t="shared" si="186"/>
        <v>0</v>
      </c>
      <c r="BJ950">
        <f t="shared" si="187"/>
        <v>1</v>
      </c>
    </row>
    <row r="951" spans="48:62" x14ac:dyDescent="0.3">
      <c r="AV951">
        <v>49536.705060319779</v>
      </c>
      <c r="AW951">
        <v>1.1960021582313276</v>
      </c>
      <c r="AX951">
        <v>139482.6073688459</v>
      </c>
      <c r="AY951">
        <v>1.3020093235021966</v>
      </c>
      <c r="AZ951">
        <v>-89945.902308526129</v>
      </c>
      <c r="BA951">
        <v>-0.10600716527086895</v>
      </c>
      <c r="BE951" s="111">
        <f t="shared" si="182"/>
        <v>70063.510762812977</v>
      </c>
      <c r="BF951" s="111">
        <f t="shared" si="183"/>
        <v>-9281.6750186262507</v>
      </c>
      <c r="BG951" s="111">
        <f t="shared" si="184"/>
        <v>79345.185781439228</v>
      </c>
      <c r="BH951">
        <f t="shared" si="185"/>
        <v>1</v>
      </c>
      <c r="BI951">
        <f t="shared" si="186"/>
        <v>0</v>
      </c>
      <c r="BJ951">
        <f t="shared" si="187"/>
        <v>1</v>
      </c>
    </row>
    <row r="952" spans="48:62" x14ac:dyDescent="0.3">
      <c r="AV952">
        <v>54984.253332875436</v>
      </c>
      <c r="AW952">
        <v>1.1262965637177351</v>
      </c>
      <c r="AX952">
        <v>79226.922110637446</v>
      </c>
      <c r="AY952">
        <v>1.2275208466889378</v>
      </c>
      <c r="AZ952">
        <v>-24242.66877776201</v>
      </c>
      <c r="BA952">
        <v>-0.10122428297120267</v>
      </c>
      <c r="BE952" s="111">
        <f t="shared" si="182"/>
        <v>57645.403038898075</v>
      </c>
      <c r="BF952" s="111">
        <f t="shared" si="183"/>
        <v>43525.162558256328</v>
      </c>
      <c r="BG952" s="111">
        <f t="shared" si="184"/>
        <v>14120.240480641743</v>
      </c>
      <c r="BH952">
        <f t="shared" si="185"/>
        <v>1</v>
      </c>
      <c r="BI952">
        <f t="shared" si="186"/>
        <v>0</v>
      </c>
      <c r="BJ952">
        <f t="shared" si="187"/>
        <v>1</v>
      </c>
    </row>
    <row r="953" spans="48:62" x14ac:dyDescent="0.3">
      <c r="AV953">
        <v>48682.395230467911</v>
      </c>
      <c r="AW953">
        <v>1.1291944246921777</v>
      </c>
      <c r="AX953">
        <v>80476.144646795277</v>
      </c>
      <c r="AY953">
        <v>1.2335919742676185</v>
      </c>
      <c r="AZ953">
        <v>-31793.749416327366</v>
      </c>
      <c r="BA953">
        <v>-0.10439754957544078</v>
      </c>
      <c r="BE953" s="111">
        <f t="shared" si="182"/>
        <v>64237.047238749859</v>
      </c>
      <c r="BF953" s="111">
        <f t="shared" si="183"/>
        <v>42883.052779966572</v>
      </c>
      <c r="BG953" s="111">
        <f t="shared" si="184"/>
        <v>21353.994458783287</v>
      </c>
      <c r="BH953">
        <f t="shared" si="185"/>
        <v>1</v>
      </c>
      <c r="BI953">
        <f t="shared" si="186"/>
        <v>0</v>
      </c>
      <c r="BJ953">
        <f t="shared" si="187"/>
        <v>1</v>
      </c>
    </row>
    <row r="954" spans="48:62" x14ac:dyDescent="0.3">
      <c r="AV954">
        <v>48856.874972673657</v>
      </c>
      <c r="AW954">
        <v>1.1578661063724631</v>
      </c>
      <c r="AX954">
        <v>77679.068597586374</v>
      </c>
      <c r="AY954">
        <v>1.2639356007082547</v>
      </c>
      <c r="AZ954">
        <v>-28822.193624912717</v>
      </c>
      <c r="BA954">
        <v>-0.1060694943357916</v>
      </c>
      <c r="BE954" s="111">
        <f t="shared" si="182"/>
        <v>66929.735664572654</v>
      </c>
      <c r="BF954" s="111">
        <f t="shared" si="183"/>
        <v>48714.491473239104</v>
      </c>
      <c r="BG954" s="111">
        <f t="shared" si="184"/>
        <v>18215.244191333557</v>
      </c>
      <c r="BH954">
        <f t="shared" si="185"/>
        <v>1</v>
      </c>
      <c r="BI954">
        <f t="shared" si="186"/>
        <v>0</v>
      </c>
      <c r="BJ954">
        <f t="shared" si="187"/>
        <v>1</v>
      </c>
    </row>
    <row r="955" spans="48:62" x14ac:dyDescent="0.3">
      <c r="AV955">
        <v>49550.722584279203</v>
      </c>
      <c r="AW955">
        <v>1.1474981895734828</v>
      </c>
      <c r="AX955">
        <v>81323.854621388411</v>
      </c>
      <c r="AY955">
        <v>1.2567362468015562</v>
      </c>
      <c r="AZ955">
        <v>-31773.132037109208</v>
      </c>
      <c r="BA955">
        <v>-0.10923805722807334</v>
      </c>
      <c r="BE955" s="111">
        <f t="shared" si="182"/>
        <v>65199.096373069078</v>
      </c>
      <c r="BF955" s="111">
        <f t="shared" si="183"/>
        <v>44349.770058767201</v>
      </c>
      <c r="BG955" s="111">
        <f t="shared" si="184"/>
        <v>20849.326314301874</v>
      </c>
      <c r="BH955">
        <f t="shared" si="185"/>
        <v>1</v>
      </c>
      <c r="BI955">
        <f t="shared" si="186"/>
        <v>0</v>
      </c>
      <c r="BJ955">
        <f t="shared" si="187"/>
        <v>1</v>
      </c>
    </row>
    <row r="956" spans="48:62" x14ac:dyDescent="0.3">
      <c r="AV956">
        <v>60306.094049320498</v>
      </c>
      <c r="AW956">
        <v>1.0351742969525697</v>
      </c>
      <c r="AX956">
        <v>78726.389653647522</v>
      </c>
      <c r="AY956">
        <v>1.1357822960758721</v>
      </c>
      <c r="AZ956">
        <v>-18420.295604327024</v>
      </c>
      <c r="BA956">
        <v>-0.10060799912330243</v>
      </c>
      <c r="BE956" s="111">
        <f t="shared" si="182"/>
        <v>43211.335645936473</v>
      </c>
      <c r="BF956" s="111">
        <f t="shared" si="183"/>
        <v>34851.839953939692</v>
      </c>
      <c r="BG956" s="111">
        <f t="shared" si="184"/>
        <v>8359.4956919967808</v>
      </c>
      <c r="BH956">
        <f t="shared" si="185"/>
        <v>1</v>
      </c>
      <c r="BI956">
        <f t="shared" si="186"/>
        <v>0</v>
      </c>
      <c r="BJ956">
        <f t="shared" si="187"/>
        <v>1</v>
      </c>
    </row>
    <row r="957" spans="48:62" x14ac:dyDescent="0.3">
      <c r="AV957">
        <v>48565.539224930879</v>
      </c>
      <c r="AW957">
        <v>1.2002219309510223</v>
      </c>
      <c r="AX957">
        <v>82108.243684213288</v>
      </c>
      <c r="AY957">
        <v>1.3097060588746681</v>
      </c>
      <c r="AZ957">
        <v>-33542.70445928241</v>
      </c>
      <c r="BA957">
        <v>-0.10948412792364581</v>
      </c>
      <c r="BE957" s="111">
        <f t="shared" ref="BE957:BE1008" si="188">AW957*lambda-AV957</f>
        <v>71456.653870171343</v>
      </c>
      <c r="BF957" s="111">
        <f t="shared" ref="BF957:BF1008" si="189">AY957*lambda-AX957</f>
        <v>48862.36220325352</v>
      </c>
      <c r="BG957" s="111">
        <f t="shared" ref="BG957:BG1008" si="190">BA957*lambda-AZ957</f>
        <v>22594.29166691783</v>
      </c>
      <c r="BH957">
        <f t="shared" si="185"/>
        <v>1</v>
      </c>
      <c r="BI957">
        <f t="shared" si="186"/>
        <v>0</v>
      </c>
      <c r="BJ957">
        <f t="shared" si="187"/>
        <v>1</v>
      </c>
    </row>
    <row r="958" spans="48:62" x14ac:dyDescent="0.3">
      <c r="AV958">
        <v>50750.455528482344</v>
      </c>
      <c r="AW958">
        <v>1.1674314030255621</v>
      </c>
      <c r="AX958">
        <v>83099.617393859749</v>
      </c>
      <c r="AY958">
        <v>1.2762845396661455</v>
      </c>
      <c r="AZ958">
        <v>-32349.161865377406</v>
      </c>
      <c r="BA958">
        <v>-0.10885313664058338</v>
      </c>
      <c r="BE958" s="111">
        <f t="shared" si="188"/>
        <v>65992.684774073874</v>
      </c>
      <c r="BF958" s="111">
        <f t="shared" si="189"/>
        <v>44528.836572754808</v>
      </c>
      <c r="BG958" s="111">
        <f t="shared" si="190"/>
        <v>21463.848201319066</v>
      </c>
      <c r="BH958">
        <f t="shared" ref="BH958:BH1008" si="191">IF(MAX(BE958:BF958)=BE958,1,0)</f>
        <v>1</v>
      </c>
      <c r="BI958">
        <f t="shared" ref="BI958:BI1008" si="192">IF(MAX(BE958:BF958)=BF958,1,0)</f>
        <v>0</v>
      </c>
      <c r="BJ958">
        <f t="shared" ref="BJ958:BJ1008" si="193">IF(BG958&gt;0,1,0)</f>
        <v>1</v>
      </c>
    </row>
    <row r="959" spans="48:62" x14ac:dyDescent="0.3">
      <c r="AV959">
        <v>47477.657827622315</v>
      </c>
      <c r="AW959">
        <v>1.1284799706014459</v>
      </c>
      <c r="AX959">
        <v>77170.135521986551</v>
      </c>
      <c r="AY959">
        <v>1.2336788336789337</v>
      </c>
      <c r="AZ959">
        <v>-29692.477694364236</v>
      </c>
      <c r="BA959">
        <v>-0.10519886307748783</v>
      </c>
      <c r="BE959" s="111">
        <f t="shared" si="188"/>
        <v>65370.339232522267</v>
      </c>
      <c r="BF959" s="111">
        <f t="shared" si="189"/>
        <v>46197.747845906822</v>
      </c>
      <c r="BG959" s="111">
        <f t="shared" si="190"/>
        <v>19172.591386615451</v>
      </c>
      <c r="BH959">
        <f t="shared" si="191"/>
        <v>1</v>
      </c>
      <c r="BI959">
        <f t="shared" si="192"/>
        <v>0</v>
      </c>
      <c r="BJ959">
        <f t="shared" si="193"/>
        <v>1</v>
      </c>
    </row>
    <row r="960" spans="48:62" x14ac:dyDescent="0.3">
      <c r="AV960">
        <v>52802.562680262563</v>
      </c>
      <c r="AW960">
        <v>1.1053033781248032</v>
      </c>
      <c r="AX960">
        <v>92798.375180014627</v>
      </c>
      <c r="AY960">
        <v>1.2047621987807329</v>
      </c>
      <c r="AZ960">
        <v>-39995.812499752064</v>
      </c>
      <c r="BA960">
        <v>-9.9458820655929703E-2</v>
      </c>
      <c r="BE960" s="111">
        <f t="shared" si="188"/>
        <v>57727.77513221775</v>
      </c>
      <c r="BF960" s="111">
        <f t="shared" si="189"/>
        <v>27677.84469805866</v>
      </c>
      <c r="BG960" s="111">
        <f t="shared" si="190"/>
        <v>30049.930434159094</v>
      </c>
      <c r="BH960">
        <f t="shared" si="191"/>
        <v>1</v>
      </c>
      <c r="BI960">
        <f t="shared" si="192"/>
        <v>0</v>
      </c>
      <c r="BJ960">
        <f t="shared" si="193"/>
        <v>1</v>
      </c>
    </row>
    <row r="961" spans="48:62" x14ac:dyDescent="0.3">
      <c r="AV961">
        <v>60977.976426276291</v>
      </c>
      <c r="AW961">
        <v>1.1175415674427467</v>
      </c>
      <c r="AX961">
        <v>84409.84330406542</v>
      </c>
      <c r="AY961">
        <v>1.2247941665338047</v>
      </c>
      <c r="AZ961">
        <v>-23431.866877789129</v>
      </c>
      <c r="BA961">
        <v>-0.107252599091058</v>
      </c>
      <c r="BE961" s="111">
        <f t="shared" si="188"/>
        <v>50776.180317998384</v>
      </c>
      <c r="BF961" s="111">
        <f t="shared" si="189"/>
        <v>38069.573349315047</v>
      </c>
      <c r="BG961" s="111">
        <f t="shared" si="190"/>
        <v>12706.606968683329</v>
      </c>
      <c r="BH961">
        <f t="shared" si="191"/>
        <v>1</v>
      </c>
      <c r="BI961">
        <f t="shared" si="192"/>
        <v>0</v>
      </c>
      <c r="BJ961">
        <f t="shared" si="193"/>
        <v>1</v>
      </c>
    </row>
    <row r="962" spans="48:62" x14ac:dyDescent="0.3">
      <c r="AV962">
        <v>50014.804058586611</v>
      </c>
      <c r="AW962">
        <v>1.1285987212730753</v>
      </c>
      <c r="AX962">
        <v>81739.222375339828</v>
      </c>
      <c r="AY962">
        <v>1.2343539459378818</v>
      </c>
      <c r="AZ962">
        <v>-31724.418316753217</v>
      </c>
      <c r="BA962">
        <v>-0.10575522466480658</v>
      </c>
      <c r="BE962" s="111">
        <f t="shared" si="188"/>
        <v>62845.06806872091</v>
      </c>
      <c r="BF962" s="111">
        <f t="shared" si="189"/>
        <v>41696.172218448351</v>
      </c>
      <c r="BG962" s="111">
        <f t="shared" si="190"/>
        <v>21148.895850272558</v>
      </c>
      <c r="BH962">
        <f t="shared" si="191"/>
        <v>1</v>
      </c>
      <c r="BI962">
        <f t="shared" si="192"/>
        <v>0</v>
      </c>
      <c r="BJ962">
        <f t="shared" si="193"/>
        <v>1</v>
      </c>
    </row>
    <row r="963" spans="48:62" x14ac:dyDescent="0.3">
      <c r="AV963">
        <v>47720.1488740614</v>
      </c>
      <c r="AW963">
        <v>1.1264419487004522</v>
      </c>
      <c r="AX963">
        <v>77723.150252070918</v>
      </c>
      <c r="AY963">
        <v>1.2332075550192521</v>
      </c>
      <c r="AZ963">
        <v>-30003.001378009518</v>
      </c>
      <c r="BA963">
        <v>-0.10676560631879983</v>
      </c>
      <c r="BE963" s="111">
        <f t="shared" si="188"/>
        <v>64924.045995983819</v>
      </c>
      <c r="BF963" s="111">
        <f t="shared" si="189"/>
        <v>45597.605249854285</v>
      </c>
      <c r="BG963" s="111">
        <f t="shared" si="190"/>
        <v>19326.440746129534</v>
      </c>
      <c r="BH963">
        <f t="shared" si="191"/>
        <v>1</v>
      </c>
      <c r="BI963">
        <f t="shared" si="192"/>
        <v>0</v>
      </c>
      <c r="BJ963">
        <f t="shared" si="193"/>
        <v>1</v>
      </c>
    </row>
    <row r="964" spans="48:62" x14ac:dyDescent="0.3">
      <c r="AV964">
        <v>50198.682962631414</v>
      </c>
      <c r="AW964">
        <v>1.1976197174794017</v>
      </c>
      <c r="AX964">
        <v>96774.873879392369</v>
      </c>
      <c r="AY964">
        <v>1.3132780054669342</v>
      </c>
      <c r="AZ964">
        <v>-46576.190916760956</v>
      </c>
      <c r="BA964">
        <v>-0.11565828798753253</v>
      </c>
      <c r="BE964" s="111">
        <f t="shared" si="188"/>
        <v>69563.288785308745</v>
      </c>
      <c r="BF964" s="111">
        <f t="shared" si="189"/>
        <v>34552.926667301042</v>
      </c>
      <c r="BG964" s="111">
        <f t="shared" si="190"/>
        <v>35010.362118007703</v>
      </c>
      <c r="BH964">
        <f t="shared" si="191"/>
        <v>1</v>
      </c>
      <c r="BI964">
        <f t="shared" si="192"/>
        <v>0</v>
      </c>
      <c r="BJ964">
        <f t="shared" si="193"/>
        <v>1</v>
      </c>
    </row>
    <row r="965" spans="48:62" x14ac:dyDescent="0.3">
      <c r="AV965">
        <v>56670.846654186811</v>
      </c>
      <c r="AW965">
        <v>1.1487504009190677</v>
      </c>
      <c r="AX965">
        <v>78248.732040330971</v>
      </c>
      <c r="AY965">
        <v>1.2556611760009138</v>
      </c>
      <c r="AZ965">
        <v>-21577.88538614416</v>
      </c>
      <c r="BA965">
        <v>-0.1069107750818461</v>
      </c>
      <c r="BE965" s="111">
        <f t="shared" si="188"/>
        <v>58204.19343771995</v>
      </c>
      <c r="BF965" s="111">
        <f t="shared" si="189"/>
        <v>47317.385559760398</v>
      </c>
      <c r="BG965" s="111">
        <f t="shared" si="190"/>
        <v>10886.807877959551</v>
      </c>
      <c r="BH965">
        <f t="shared" si="191"/>
        <v>1</v>
      </c>
      <c r="BI965">
        <f t="shared" si="192"/>
        <v>0</v>
      </c>
      <c r="BJ965">
        <f t="shared" si="193"/>
        <v>1</v>
      </c>
    </row>
    <row r="966" spans="48:62" x14ac:dyDescent="0.3">
      <c r="AV966">
        <v>54954.471694497617</v>
      </c>
      <c r="AW966">
        <v>1.1428432539005258</v>
      </c>
      <c r="AX966">
        <v>79291.404573004955</v>
      </c>
      <c r="AY966">
        <v>1.2493699181214257</v>
      </c>
      <c r="AZ966">
        <v>-24336.932878507338</v>
      </c>
      <c r="BA966">
        <v>-0.10652666422089996</v>
      </c>
      <c r="BE966" s="111">
        <f t="shared" si="188"/>
        <v>59329.853695554957</v>
      </c>
      <c r="BF966" s="111">
        <f t="shared" si="189"/>
        <v>45645.587239137618</v>
      </c>
      <c r="BG966" s="111">
        <f t="shared" si="190"/>
        <v>13684.266456417341</v>
      </c>
      <c r="BH966">
        <f t="shared" si="191"/>
        <v>1</v>
      </c>
      <c r="BI966">
        <f t="shared" si="192"/>
        <v>0</v>
      </c>
      <c r="BJ966">
        <f t="shared" si="193"/>
        <v>1</v>
      </c>
    </row>
    <row r="967" spans="48:62" x14ac:dyDescent="0.3">
      <c r="AV967">
        <v>53039.731778365873</v>
      </c>
      <c r="AW967">
        <v>1.112737392792335</v>
      </c>
      <c r="AX967">
        <v>80209.055999319608</v>
      </c>
      <c r="AY967">
        <v>1.2174906837280228</v>
      </c>
      <c r="AZ967">
        <v>-27169.324220953735</v>
      </c>
      <c r="BA967">
        <v>-0.10475329093568786</v>
      </c>
      <c r="BE967" s="111">
        <f t="shared" si="188"/>
        <v>58234.007500867629</v>
      </c>
      <c r="BF967" s="111">
        <f t="shared" si="189"/>
        <v>41540.012373482678</v>
      </c>
      <c r="BG967" s="111">
        <f t="shared" si="190"/>
        <v>16693.995127384951</v>
      </c>
      <c r="BH967">
        <f t="shared" si="191"/>
        <v>1</v>
      </c>
      <c r="BI967">
        <f t="shared" si="192"/>
        <v>0</v>
      </c>
      <c r="BJ967">
        <f t="shared" si="193"/>
        <v>1</v>
      </c>
    </row>
    <row r="968" spans="48:62" x14ac:dyDescent="0.3">
      <c r="AV968">
        <v>47910.513390038526</v>
      </c>
      <c r="AW968">
        <v>1.1154127006966916</v>
      </c>
      <c r="AX968">
        <v>121157.15543103594</v>
      </c>
      <c r="AY968">
        <v>1.2222477944448951</v>
      </c>
      <c r="AZ968">
        <v>-73246.642040997409</v>
      </c>
      <c r="BA968">
        <v>-0.10683509374820344</v>
      </c>
      <c r="BE968" s="111">
        <f t="shared" si="188"/>
        <v>63630.756679630635</v>
      </c>
      <c r="BF968" s="111">
        <f t="shared" si="189"/>
        <v>1067.6240134535765</v>
      </c>
      <c r="BG968" s="111">
        <f t="shared" si="190"/>
        <v>62563.132666177065</v>
      </c>
      <c r="BH968">
        <f t="shared" si="191"/>
        <v>1</v>
      </c>
      <c r="BI968">
        <f t="shared" si="192"/>
        <v>0</v>
      </c>
      <c r="BJ968">
        <f t="shared" si="193"/>
        <v>1</v>
      </c>
    </row>
    <row r="969" spans="48:62" x14ac:dyDescent="0.3">
      <c r="AV969">
        <v>50165.25178104415</v>
      </c>
      <c r="AW969">
        <v>1.1153487649148082</v>
      </c>
      <c r="AX969">
        <v>76931.917828847319</v>
      </c>
      <c r="AY969">
        <v>1.2205932306473559</v>
      </c>
      <c r="AZ969">
        <v>-26766.66604780317</v>
      </c>
      <c r="BA969">
        <v>-0.10524446573254775</v>
      </c>
      <c r="BE969" s="111">
        <f t="shared" si="188"/>
        <v>61369.624710436663</v>
      </c>
      <c r="BF969" s="111">
        <f t="shared" si="189"/>
        <v>45127.405235888276</v>
      </c>
      <c r="BG969" s="111">
        <f t="shared" si="190"/>
        <v>16242.219474548394</v>
      </c>
      <c r="BH969">
        <f t="shared" si="191"/>
        <v>1</v>
      </c>
      <c r="BI969">
        <f t="shared" si="192"/>
        <v>0</v>
      </c>
      <c r="BJ969">
        <f t="shared" si="193"/>
        <v>1</v>
      </c>
    </row>
    <row r="970" spans="48:62" x14ac:dyDescent="0.3">
      <c r="AV970">
        <v>80811.260426327528</v>
      </c>
      <c r="AW970">
        <v>1.1928643884537358</v>
      </c>
      <c r="AX970">
        <v>80357.196972258782</v>
      </c>
      <c r="AY970">
        <v>1.3033432362293291</v>
      </c>
      <c r="AZ970">
        <v>454.06345406874607</v>
      </c>
      <c r="BA970">
        <v>-0.11047884777559336</v>
      </c>
      <c r="BE970" s="111">
        <f t="shared" si="188"/>
        <v>38475.178419046046</v>
      </c>
      <c r="BF970" s="111">
        <f t="shared" si="189"/>
        <v>49977.126650674138</v>
      </c>
      <c r="BG970" s="111">
        <f t="shared" si="190"/>
        <v>-11501.948231628083</v>
      </c>
      <c r="BH970">
        <f t="shared" si="191"/>
        <v>0</v>
      </c>
      <c r="BI970">
        <f t="shared" si="192"/>
        <v>1</v>
      </c>
      <c r="BJ970">
        <f t="shared" si="193"/>
        <v>0</v>
      </c>
    </row>
    <row r="971" spans="48:62" x14ac:dyDescent="0.3">
      <c r="AV971">
        <v>48335.395376953435</v>
      </c>
      <c r="AW971">
        <v>1.1465035229280713</v>
      </c>
      <c r="AX971">
        <v>78492.142466826714</v>
      </c>
      <c r="AY971">
        <v>1.2515020226443978</v>
      </c>
      <c r="AZ971">
        <v>-30156.747089873279</v>
      </c>
      <c r="BA971">
        <v>-0.10499849971632647</v>
      </c>
      <c r="BE971" s="111">
        <f t="shared" si="188"/>
        <v>66314.956915853691</v>
      </c>
      <c r="BF971" s="111">
        <f t="shared" si="189"/>
        <v>46658.059797613067</v>
      </c>
      <c r="BG971" s="111">
        <f t="shared" si="190"/>
        <v>19656.897118240631</v>
      </c>
      <c r="BH971">
        <f t="shared" si="191"/>
        <v>1</v>
      </c>
      <c r="BI971">
        <f t="shared" si="192"/>
        <v>0</v>
      </c>
      <c r="BJ971">
        <f t="shared" si="193"/>
        <v>1</v>
      </c>
    </row>
    <row r="972" spans="48:62" x14ac:dyDescent="0.3">
      <c r="AV972">
        <v>56586.921183741659</v>
      </c>
      <c r="AW972">
        <v>1.14309978240078</v>
      </c>
      <c r="AX972">
        <v>82401.63042531957</v>
      </c>
      <c r="AY972">
        <v>1.2469955574587339</v>
      </c>
      <c r="AZ972">
        <v>-25814.709241577912</v>
      </c>
      <c r="BA972">
        <v>-0.10389577505795389</v>
      </c>
      <c r="BE972" s="111">
        <f t="shared" si="188"/>
        <v>57723.057056336351</v>
      </c>
      <c r="BF972" s="111">
        <f t="shared" si="189"/>
        <v>42297.925320553826</v>
      </c>
      <c r="BG972" s="111">
        <f t="shared" si="190"/>
        <v>15425.131735782523</v>
      </c>
      <c r="BH972">
        <f t="shared" si="191"/>
        <v>1</v>
      </c>
      <c r="BI972">
        <f t="shared" si="192"/>
        <v>0</v>
      </c>
      <c r="BJ972">
        <f t="shared" si="193"/>
        <v>1</v>
      </c>
    </row>
    <row r="973" spans="48:62" x14ac:dyDescent="0.3">
      <c r="AV973">
        <v>49032.46076125434</v>
      </c>
      <c r="AW973">
        <v>1.1284199661868142</v>
      </c>
      <c r="AX973">
        <v>105585.48249624384</v>
      </c>
      <c r="AY973">
        <v>1.2357254187128335</v>
      </c>
      <c r="AZ973">
        <v>-56553.021734989503</v>
      </c>
      <c r="BA973">
        <v>-0.10730545252601931</v>
      </c>
      <c r="BE973" s="111">
        <f t="shared" si="188"/>
        <v>63809.535857427072</v>
      </c>
      <c r="BF973" s="111">
        <f t="shared" si="189"/>
        <v>17987.059375039506</v>
      </c>
      <c r="BG973" s="111">
        <f t="shared" si="190"/>
        <v>45822.476482387574</v>
      </c>
      <c r="BH973">
        <f t="shared" si="191"/>
        <v>1</v>
      </c>
      <c r="BI973">
        <f t="shared" si="192"/>
        <v>0</v>
      </c>
      <c r="BJ973">
        <f t="shared" si="193"/>
        <v>1</v>
      </c>
    </row>
    <row r="974" spans="48:62" x14ac:dyDescent="0.3">
      <c r="AV974">
        <v>71160.304833609727</v>
      </c>
      <c r="AW974">
        <v>1.1461428262681359</v>
      </c>
      <c r="AX974">
        <v>77145.883426894434</v>
      </c>
      <c r="AY974">
        <v>1.2540111426813998</v>
      </c>
      <c r="AZ974">
        <v>-5985.5785932847066</v>
      </c>
      <c r="BA974">
        <v>-0.10786831641326389</v>
      </c>
      <c r="BE974" s="111">
        <f t="shared" si="188"/>
        <v>43453.977793203871</v>
      </c>
      <c r="BF974" s="111">
        <f t="shared" si="189"/>
        <v>48255.230841245546</v>
      </c>
      <c r="BG974" s="111">
        <f t="shared" si="190"/>
        <v>-4801.2530480416826</v>
      </c>
      <c r="BH974">
        <f t="shared" si="191"/>
        <v>0</v>
      </c>
      <c r="BI974">
        <f t="shared" si="192"/>
        <v>1</v>
      </c>
      <c r="BJ974">
        <f t="shared" si="193"/>
        <v>0</v>
      </c>
    </row>
    <row r="975" spans="48:62" x14ac:dyDescent="0.3">
      <c r="AV975">
        <v>51780.187431116778</v>
      </c>
      <c r="AW975">
        <v>1.117464618834231</v>
      </c>
      <c r="AX975">
        <v>76460.286300358595</v>
      </c>
      <c r="AY975">
        <v>1.2197186694791475</v>
      </c>
      <c r="AZ975">
        <v>-24680.098869241818</v>
      </c>
      <c r="BA975">
        <v>-0.10225405064491655</v>
      </c>
      <c r="BE975" s="111">
        <f t="shared" si="188"/>
        <v>59966.274452306316</v>
      </c>
      <c r="BF975" s="111">
        <f t="shared" si="189"/>
        <v>45511.580647556155</v>
      </c>
      <c r="BG975" s="111">
        <f t="shared" si="190"/>
        <v>14454.693804750163</v>
      </c>
      <c r="BH975">
        <f t="shared" si="191"/>
        <v>1</v>
      </c>
      <c r="BI975">
        <f t="shared" si="192"/>
        <v>0</v>
      </c>
      <c r="BJ975">
        <f t="shared" si="193"/>
        <v>1</v>
      </c>
    </row>
    <row r="976" spans="48:62" x14ac:dyDescent="0.3">
      <c r="AV976">
        <v>49469.405991899155</v>
      </c>
      <c r="AW976">
        <v>1.0583674649161705</v>
      </c>
      <c r="AX976">
        <v>84468.264638574328</v>
      </c>
      <c r="AY976">
        <v>1.1555733472561598</v>
      </c>
      <c r="AZ976">
        <v>-34998.858646675173</v>
      </c>
      <c r="BA976">
        <v>-9.720588233998928E-2</v>
      </c>
      <c r="BE976" s="111">
        <f t="shared" si="188"/>
        <v>56367.340499717902</v>
      </c>
      <c r="BF976" s="111">
        <f t="shared" si="189"/>
        <v>31089.070087041648</v>
      </c>
      <c r="BG976" s="111">
        <f t="shared" si="190"/>
        <v>25278.270412676247</v>
      </c>
      <c r="BH976">
        <f t="shared" si="191"/>
        <v>1</v>
      </c>
      <c r="BI976">
        <f t="shared" si="192"/>
        <v>0</v>
      </c>
      <c r="BJ976">
        <f t="shared" si="193"/>
        <v>1</v>
      </c>
    </row>
    <row r="977" spans="48:62" x14ac:dyDescent="0.3">
      <c r="AV977">
        <v>47436.112849657475</v>
      </c>
      <c r="AW977">
        <v>1.1634410467634646</v>
      </c>
      <c r="AX977">
        <v>79036.998702532233</v>
      </c>
      <c r="AY977">
        <v>1.2694550021120294</v>
      </c>
      <c r="AZ977">
        <v>-31600.885852874759</v>
      </c>
      <c r="BA977">
        <v>-0.10601395534856484</v>
      </c>
      <c r="BE977" s="111">
        <f t="shared" si="188"/>
        <v>68907.991826688987</v>
      </c>
      <c r="BF977" s="111">
        <f t="shared" si="189"/>
        <v>47908.501508670714</v>
      </c>
      <c r="BG977" s="111">
        <f t="shared" si="190"/>
        <v>20999.490318018274</v>
      </c>
      <c r="BH977">
        <f t="shared" si="191"/>
        <v>1</v>
      </c>
      <c r="BI977">
        <f t="shared" si="192"/>
        <v>0</v>
      </c>
      <c r="BJ977">
        <f t="shared" si="193"/>
        <v>1</v>
      </c>
    </row>
    <row r="978" spans="48:62" x14ac:dyDescent="0.3">
      <c r="AV978">
        <v>59489.122000466668</v>
      </c>
      <c r="AW978">
        <v>1.1104724601801297</v>
      </c>
      <c r="AX978">
        <v>77114.586506400854</v>
      </c>
      <c r="AY978">
        <v>1.2162229174742845</v>
      </c>
      <c r="AZ978">
        <v>-17625.464505934186</v>
      </c>
      <c r="BA978">
        <v>-0.10575045729415478</v>
      </c>
      <c r="BE978" s="111">
        <f t="shared" si="188"/>
        <v>51558.124017546303</v>
      </c>
      <c r="BF978" s="111">
        <f t="shared" si="189"/>
        <v>44507.705241027594</v>
      </c>
      <c r="BG978" s="111">
        <f t="shared" si="190"/>
        <v>7050.4187765187071</v>
      </c>
      <c r="BH978">
        <f t="shared" si="191"/>
        <v>1</v>
      </c>
      <c r="BI978">
        <f t="shared" si="192"/>
        <v>0</v>
      </c>
      <c r="BJ978">
        <f t="shared" si="193"/>
        <v>1</v>
      </c>
    </row>
    <row r="979" spans="48:62" x14ac:dyDescent="0.3">
      <c r="AV979">
        <v>49308.902905203424</v>
      </c>
      <c r="AW979">
        <v>1.0680275674410478</v>
      </c>
      <c r="AX979">
        <v>79377.160578587151</v>
      </c>
      <c r="AY979">
        <v>1.1637345679304587</v>
      </c>
      <c r="AZ979">
        <v>-30068.257673383727</v>
      </c>
      <c r="BA979">
        <v>-9.5707000489410943E-2</v>
      </c>
      <c r="BE979" s="111">
        <f t="shared" si="188"/>
        <v>57493.853838901348</v>
      </c>
      <c r="BF979" s="111">
        <f t="shared" si="189"/>
        <v>36996.296214458722</v>
      </c>
      <c r="BG979" s="111">
        <f t="shared" si="190"/>
        <v>20497.557624442634</v>
      </c>
      <c r="BH979">
        <f t="shared" si="191"/>
        <v>1</v>
      </c>
      <c r="BI979">
        <f t="shared" si="192"/>
        <v>0</v>
      </c>
      <c r="BJ979">
        <f t="shared" si="193"/>
        <v>1</v>
      </c>
    </row>
    <row r="980" spans="48:62" x14ac:dyDescent="0.3">
      <c r="AV980">
        <v>57857.698581161538</v>
      </c>
      <c r="AW980">
        <v>1.1253813028186235</v>
      </c>
      <c r="AX980">
        <v>76747.113467328658</v>
      </c>
      <c r="AY980">
        <v>1.2314680980693715</v>
      </c>
      <c r="AZ980">
        <v>-18889.41488616712</v>
      </c>
      <c r="BA980">
        <v>-0.10608679525074804</v>
      </c>
      <c r="BE980" s="111">
        <f t="shared" si="188"/>
        <v>54680.431700700814</v>
      </c>
      <c r="BF980" s="111">
        <f t="shared" si="189"/>
        <v>46399.69633960849</v>
      </c>
      <c r="BG980" s="111">
        <f t="shared" si="190"/>
        <v>8280.7353610923165</v>
      </c>
      <c r="BH980">
        <f t="shared" si="191"/>
        <v>1</v>
      </c>
      <c r="BI980">
        <f t="shared" si="192"/>
        <v>0</v>
      </c>
      <c r="BJ980">
        <f t="shared" si="193"/>
        <v>1</v>
      </c>
    </row>
    <row r="981" spans="48:62" x14ac:dyDescent="0.3">
      <c r="AV981">
        <v>48315.852705293903</v>
      </c>
      <c r="AW981">
        <v>0.94085111933526833</v>
      </c>
      <c r="AX981">
        <v>79366.187511796976</v>
      </c>
      <c r="AY981">
        <v>1.036102432033484</v>
      </c>
      <c r="AZ981">
        <v>-31050.334806503073</v>
      </c>
      <c r="BA981">
        <v>-9.5251312698215629E-2</v>
      </c>
      <c r="BE981" s="111">
        <f t="shared" si="188"/>
        <v>45769.259228232928</v>
      </c>
      <c r="BF981" s="111">
        <f t="shared" si="189"/>
        <v>24244.055691551417</v>
      </c>
      <c r="BG981" s="111">
        <f t="shared" si="190"/>
        <v>21525.203536681511</v>
      </c>
      <c r="BH981">
        <f t="shared" si="191"/>
        <v>1</v>
      </c>
      <c r="BI981">
        <f t="shared" si="192"/>
        <v>0</v>
      </c>
      <c r="BJ981">
        <f t="shared" si="193"/>
        <v>1</v>
      </c>
    </row>
    <row r="982" spans="48:62" x14ac:dyDescent="0.3">
      <c r="AV982">
        <v>112720.68963175887</v>
      </c>
      <c r="AW982">
        <v>1.1062288219259697</v>
      </c>
      <c r="AX982">
        <v>102190.4839101017</v>
      </c>
      <c r="AY982">
        <v>1.2081808872570552</v>
      </c>
      <c r="AZ982">
        <v>10530.20572165717</v>
      </c>
      <c r="BA982">
        <v>-0.10195206533108547</v>
      </c>
      <c r="BE982" s="111">
        <f t="shared" si="188"/>
        <v>-2097.8074391619011</v>
      </c>
      <c r="BF982" s="111">
        <f t="shared" si="189"/>
        <v>18627.604815603816</v>
      </c>
      <c r="BG982" s="111">
        <f t="shared" si="190"/>
        <v>-20725.412254765717</v>
      </c>
      <c r="BH982">
        <f t="shared" si="191"/>
        <v>0</v>
      </c>
      <c r="BI982">
        <f t="shared" si="192"/>
        <v>1</v>
      </c>
      <c r="BJ982">
        <f t="shared" si="193"/>
        <v>0</v>
      </c>
    </row>
    <row r="983" spans="48:62" x14ac:dyDescent="0.3">
      <c r="AV983">
        <v>49743.716461876815</v>
      </c>
      <c r="AW983">
        <v>1.166387725843925</v>
      </c>
      <c r="AX983">
        <v>81869.128291930872</v>
      </c>
      <c r="AY983">
        <v>1.2769389689826656</v>
      </c>
      <c r="AZ983">
        <v>-32125.411830054058</v>
      </c>
      <c r="BA983">
        <v>-0.11055124313874054</v>
      </c>
      <c r="BE983" s="111">
        <f t="shared" si="188"/>
        <v>66895.056122515685</v>
      </c>
      <c r="BF983" s="111">
        <f t="shared" si="189"/>
        <v>45824.768606335681</v>
      </c>
      <c r="BG983" s="111">
        <f t="shared" si="190"/>
        <v>21070.287516180004</v>
      </c>
      <c r="BH983">
        <f t="shared" si="191"/>
        <v>1</v>
      </c>
      <c r="BI983">
        <f t="shared" si="192"/>
        <v>0</v>
      </c>
      <c r="BJ983">
        <f t="shared" si="193"/>
        <v>1</v>
      </c>
    </row>
    <row r="984" spans="48:62" x14ac:dyDescent="0.3">
      <c r="AV984">
        <v>67825.497158514161</v>
      </c>
      <c r="AW984">
        <v>1.0524226434295372</v>
      </c>
      <c r="AX984">
        <v>76862.944919418136</v>
      </c>
      <c r="AY984">
        <v>1.1511766779000652</v>
      </c>
      <c r="AZ984">
        <v>-9037.447760903975</v>
      </c>
      <c r="BA984">
        <v>-9.8754034470527996E-2</v>
      </c>
      <c r="BE984" s="111">
        <f t="shared" si="188"/>
        <v>37416.767184439552</v>
      </c>
      <c r="BF984" s="111">
        <f t="shared" si="189"/>
        <v>38254.722870588375</v>
      </c>
      <c r="BG984" s="111">
        <f t="shared" si="190"/>
        <v>-837.95568614882541</v>
      </c>
      <c r="BH984">
        <f t="shared" si="191"/>
        <v>0</v>
      </c>
      <c r="BI984">
        <f t="shared" si="192"/>
        <v>1</v>
      </c>
      <c r="BJ984">
        <f t="shared" si="193"/>
        <v>0</v>
      </c>
    </row>
    <row r="985" spans="48:62" x14ac:dyDescent="0.3">
      <c r="AV985">
        <v>58057.537936925844</v>
      </c>
      <c r="AW985">
        <v>1.1444822547435574</v>
      </c>
      <c r="AX985">
        <v>84448.354364087514</v>
      </c>
      <c r="AY985">
        <v>1.2529521452857031</v>
      </c>
      <c r="AZ985">
        <v>-26390.81642716167</v>
      </c>
      <c r="BA985">
        <v>-0.10846989054214573</v>
      </c>
      <c r="BE985" s="111">
        <f t="shared" si="188"/>
        <v>56390.687537429898</v>
      </c>
      <c r="BF985" s="111">
        <f t="shared" si="189"/>
        <v>40846.860164482801</v>
      </c>
      <c r="BG985" s="111">
        <f t="shared" si="190"/>
        <v>15543.827372947097</v>
      </c>
      <c r="BH985">
        <f t="shared" si="191"/>
        <v>1</v>
      </c>
      <c r="BI985">
        <f t="shared" si="192"/>
        <v>0</v>
      </c>
      <c r="BJ985">
        <f t="shared" si="193"/>
        <v>1</v>
      </c>
    </row>
    <row r="986" spans="48:62" x14ac:dyDescent="0.3">
      <c r="AV986">
        <v>52542.175616398985</v>
      </c>
      <c r="AW986">
        <v>1.1715864032957306</v>
      </c>
      <c r="AX986">
        <v>76687.569132528748</v>
      </c>
      <c r="AY986">
        <v>1.2754385238545995</v>
      </c>
      <c r="AZ986">
        <v>-24145.393516129763</v>
      </c>
      <c r="BA986">
        <v>-0.10385212055886894</v>
      </c>
      <c r="BE986" s="111">
        <f t="shared" si="188"/>
        <v>64616.464713174071</v>
      </c>
      <c r="BF986" s="111">
        <f t="shared" si="189"/>
        <v>50856.2832529312</v>
      </c>
      <c r="BG986" s="111">
        <f t="shared" si="190"/>
        <v>13760.181460242869</v>
      </c>
      <c r="BH986">
        <f t="shared" si="191"/>
        <v>1</v>
      </c>
      <c r="BI986">
        <f t="shared" si="192"/>
        <v>0</v>
      </c>
      <c r="BJ986">
        <f t="shared" si="193"/>
        <v>1</v>
      </c>
    </row>
    <row r="987" spans="48:62" x14ac:dyDescent="0.3">
      <c r="AV987">
        <v>50289.987382149026</v>
      </c>
      <c r="AW987">
        <v>1.1708877365584303</v>
      </c>
      <c r="AX987">
        <v>80435.079086893762</v>
      </c>
      <c r="AY987">
        <v>1.2782894964801497</v>
      </c>
      <c r="AZ987">
        <v>-30145.091704744736</v>
      </c>
      <c r="BA987">
        <v>-0.10740175992171941</v>
      </c>
      <c r="BE987" s="111">
        <f t="shared" si="188"/>
        <v>66798.786273693986</v>
      </c>
      <c r="BF987" s="111">
        <f t="shared" si="189"/>
        <v>47393.870561121206</v>
      </c>
      <c r="BG987" s="111">
        <f t="shared" si="190"/>
        <v>19404.915712572794</v>
      </c>
      <c r="BH987">
        <f t="shared" si="191"/>
        <v>1</v>
      </c>
      <c r="BI987">
        <f t="shared" si="192"/>
        <v>0</v>
      </c>
      <c r="BJ987">
        <f t="shared" si="193"/>
        <v>1</v>
      </c>
    </row>
    <row r="988" spans="48:62" x14ac:dyDescent="0.3">
      <c r="AV988">
        <v>47854.234958539979</v>
      </c>
      <c r="AW988">
        <v>1.1200537006558471</v>
      </c>
      <c r="AX988">
        <v>85983.290098948535</v>
      </c>
      <c r="AY988">
        <v>1.2215561332025688</v>
      </c>
      <c r="AZ988">
        <v>-38129.055140408556</v>
      </c>
      <c r="BA988">
        <v>-0.10150243254672175</v>
      </c>
      <c r="BE988" s="111">
        <f t="shared" si="188"/>
        <v>64151.135107044727</v>
      </c>
      <c r="BF988" s="111">
        <f t="shared" si="189"/>
        <v>36172.323221308354</v>
      </c>
      <c r="BG988" s="111">
        <f t="shared" si="190"/>
        <v>27978.811885736381</v>
      </c>
      <c r="BH988">
        <f t="shared" si="191"/>
        <v>1</v>
      </c>
      <c r="BI988">
        <f t="shared" si="192"/>
        <v>0</v>
      </c>
      <c r="BJ988">
        <f t="shared" si="193"/>
        <v>1</v>
      </c>
    </row>
    <row r="989" spans="48:62" x14ac:dyDescent="0.3">
      <c r="AV989">
        <v>53876.429524270112</v>
      </c>
      <c r="AW989">
        <v>1.1291185809032123</v>
      </c>
      <c r="AX989">
        <v>77721.80137695586</v>
      </c>
      <c r="AY989">
        <v>1.2296681029943701</v>
      </c>
      <c r="AZ989">
        <v>-23845.371852685748</v>
      </c>
      <c r="BA989">
        <v>-0.10054952209115786</v>
      </c>
      <c r="BE989" s="111">
        <f t="shared" si="188"/>
        <v>59035.428566051116</v>
      </c>
      <c r="BF989" s="111">
        <f t="shared" si="189"/>
        <v>45245.008922481153</v>
      </c>
      <c r="BG989" s="111">
        <f t="shared" si="190"/>
        <v>13790.419643569961</v>
      </c>
      <c r="BH989">
        <f t="shared" si="191"/>
        <v>1</v>
      </c>
      <c r="BI989">
        <f t="shared" si="192"/>
        <v>0</v>
      </c>
      <c r="BJ989">
        <f t="shared" si="193"/>
        <v>1</v>
      </c>
    </row>
    <row r="990" spans="48:62" x14ac:dyDescent="0.3">
      <c r="AV990">
        <v>48093.401573683899</v>
      </c>
      <c r="AW990">
        <v>1.0972481939954264</v>
      </c>
      <c r="AX990">
        <v>87786.015395046095</v>
      </c>
      <c r="AY990">
        <v>1.1989947347857093</v>
      </c>
      <c r="AZ990">
        <v>-39692.613821362196</v>
      </c>
      <c r="BA990">
        <v>-0.10174654079028289</v>
      </c>
      <c r="BE990" s="111">
        <f t="shared" si="188"/>
        <v>61631.417825858742</v>
      </c>
      <c r="BF990" s="111">
        <f t="shared" si="189"/>
        <v>32113.458083524834</v>
      </c>
      <c r="BG990" s="111">
        <f t="shared" si="190"/>
        <v>29517.959742333907</v>
      </c>
      <c r="BH990">
        <f t="shared" si="191"/>
        <v>1</v>
      </c>
      <c r="BI990">
        <f t="shared" si="192"/>
        <v>0</v>
      </c>
      <c r="BJ990">
        <f t="shared" si="193"/>
        <v>1</v>
      </c>
    </row>
    <row r="991" spans="48:62" x14ac:dyDescent="0.3">
      <c r="AV991">
        <v>62077.207751072565</v>
      </c>
      <c r="AW991">
        <v>1.0906008646015612</v>
      </c>
      <c r="AX991">
        <v>78981.446696670784</v>
      </c>
      <c r="AY991">
        <v>1.1939243488536204</v>
      </c>
      <c r="AZ991">
        <v>-16904.238945598219</v>
      </c>
      <c r="BA991">
        <v>-0.10332348425205917</v>
      </c>
      <c r="BE991" s="111">
        <f t="shared" si="188"/>
        <v>46982.878709083554</v>
      </c>
      <c r="BF991" s="111">
        <f t="shared" si="189"/>
        <v>40410.988188691263</v>
      </c>
      <c r="BG991" s="111">
        <f t="shared" si="190"/>
        <v>6571.8905203923023</v>
      </c>
      <c r="BH991">
        <f t="shared" si="191"/>
        <v>1</v>
      </c>
      <c r="BI991">
        <f t="shared" si="192"/>
        <v>0</v>
      </c>
      <c r="BJ991">
        <f t="shared" si="193"/>
        <v>1</v>
      </c>
    </row>
    <row r="992" spans="48:62" x14ac:dyDescent="0.3">
      <c r="AV992">
        <v>50943.72533241671</v>
      </c>
      <c r="AW992">
        <v>1.1928435563228645</v>
      </c>
      <c r="AX992">
        <v>109557.02961424814</v>
      </c>
      <c r="AY992">
        <v>1.3009599639218719</v>
      </c>
      <c r="AZ992">
        <v>-58613.304281831428</v>
      </c>
      <c r="BA992">
        <v>-0.10811640759900731</v>
      </c>
      <c r="BE992" s="111">
        <f t="shared" si="188"/>
        <v>68340.63029986975</v>
      </c>
      <c r="BF992" s="111">
        <f t="shared" si="189"/>
        <v>20538.966777939044</v>
      </c>
      <c r="BG992" s="111">
        <f t="shared" si="190"/>
        <v>47801.663521930699</v>
      </c>
      <c r="BH992">
        <f t="shared" si="191"/>
        <v>1</v>
      </c>
      <c r="BI992">
        <f t="shared" si="192"/>
        <v>0</v>
      </c>
      <c r="BJ992">
        <f t="shared" si="193"/>
        <v>1</v>
      </c>
    </row>
    <row r="993" spans="48:62" x14ac:dyDescent="0.3">
      <c r="AV993">
        <v>61653.449751026623</v>
      </c>
      <c r="AW993">
        <v>1.074963160097449</v>
      </c>
      <c r="AX993">
        <v>82608.624727193979</v>
      </c>
      <c r="AY993">
        <v>1.1767527661315527</v>
      </c>
      <c r="AZ993">
        <v>-20955.174976167356</v>
      </c>
      <c r="BA993">
        <v>-0.1017896060341037</v>
      </c>
      <c r="BE993" s="111">
        <f t="shared" si="188"/>
        <v>45842.866258718277</v>
      </c>
      <c r="BF993" s="111">
        <f t="shared" si="189"/>
        <v>35066.651885961284</v>
      </c>
      <c r="BG993" s="111">
        <f t="shared" si="190"/>
        <v>10776.214372756987</v>
      </c>
      <c r="BH993">
        <f t="shared" si="191"/>
        <v>1</v>
      </c>
      <c r="BI993">
        <f t="shared" si="192"/>
        <v>0</v>
      </c>
      <c r="BJ993">
        <f t="shared" si="193"/>
        <v>1</v>
      </c>
    </row>
    <row r="994" spans="48:62" x14ac:dyDescent="0.3">
      <c r="AV994">
        <v>49996.504212472399</v>
      </c>
      <c r="AW994">
        <v>1.1594752971912681</v>
      </c>
      <c r="AX994">
        <v>79594.846277874487</v>
      </c>
      <c r="AY994">
        <v>1.2642177307526863</v>
      </c>
      <c r="AZ994">
        <v>-29598.342065402088</v>
      </c>
      <c r="BA994">
        <v>-0.10474243356141821</v>
      </c>
      <c r="BE994" s="111">
        <f t="shared" si="188"/>
        <v>65951.025506654405</v>
      </c>
      <c r="BF994" s="111">
        <f t="shared" si="189"/>
        <v>46826.926797394146</v>
      </c>
      <c r="BG994" s="111">
        <f t="shared" si="190"/>
        <v>19124.098709260266</v>
      </c>
      <c r="BH994">
        <f t="shared" si="191"/>
        <v>1</v>
      </c>
      <c r="BI994">
        <f t="shared" si="192"/>
        <v>0</v>
      </c>
      <c r="BJ994">
        <f t="shared" si="193"/>
        <v>1</v>
      </c>
    </row>
    <row r="995" spans="48:62" x14ac:dyDescent="0.3">
      <c r="AV995">
        <v>58942.31274405912</v>
      </c>
      <c r="AW995">
        <v>1.1701982547213379</v>
      </c>
      <c r="AX995">
        <v>82672.690251180466</v>
      </c>
      <c r="AY995">
        <v>1.2756846349146636</v>
      </c>
      <c r="AZ995">
        <v>-23730.377507121346</v>
      </c>
      <c r="BA995">
        <v>-0.10548638019332568</v>
      </c>
      <c r="BE995" s="111">
        <f t="shared" si="188"/>
        <v>58077.512728074667</v>
      </c>
      <c r="BF995" s="111">
        <f t="shared" si="189"/>
        <v>44895.773240285896</v>
      </c>
      <c r="BG995" s="111">
        <f t="shared" si="190"/>
        <v>13181.739487788778</v>
      </c>
      <c r="BH995">
        <f t="shared" si="191"/>
        <v>1</v>
      </c>
      <c r="BI995">
        <f t="shared" si="192"/>
        <v>0</v>
      </c>
      <c r="BJ995">
        <f t="shared" si="193"/>
        <v>1</v>
      </c>
    </row>
    <row r="996" spans="48:62" x14ac:dyDescent="0.3">
      <c r="AV996">
        <v>47328.961302920172</v>
      </c>
      <c r="AW996">
        <v>1.1078244733063207</v>
      </c>
      <c r="AX996">
        <v>80233.504295333769</v>
      </c>
      <c r="AY996">
        <v>1.2129574876164955</v>
      </c>
      <c r="AZ996">
        <v>-32904.542992413597</v>
      </c>
      <c r="BA996">
        <v>-0.10513301431017474</v>
      </c>
      <c r="BE996" s="111">
        <f t="shared" si="188"/>
        <v>63453.486027711901</v>
      </c>
      <c r="BF996" s="111">
        <f t="shared" si="189"/>
        <v>41062.24446631578</v>
      </c>
      <c r="BG996" s="111">
        <f t="shared" si="190"/>
        <v>22391.24156139612</v>
      </c>
      <c r="BH996">
        <f t="shared" si="191"/>
        <v>1</v>
      </c>
      <c r="BI996">
        <f t="shared" si="192"/>
        <v>0</v>
      </c>
      <c r="BJ996">
        <f t="shared" si="193"/>
        <v>1</v>
      </c>
    </row>
    <row r="997" spans="48:62" x14ac:dyDescent="0.3">
      <c r="AV997">
        <v>56655.416462784393</v>
      </c>
      <c r="AW997">
        <v>1.1393005577408963</v>
      </c>
      <c r="AX997">
        <v>76458.839796016822</v>
      </c>
      <c r="AY997">
        <v>1.2460748106064354</v>
      </c>
      <c r="AZ997">
        <v>-19803.423333232429</v>
      </c>
      <c r="BA997">
        <v>-0.1067742528655391</v>
      </c>
      <c r="BE997" s="111">
        <f t="shared" si="188"/>
        <v>57274.63931130524</v>
      </c>
      <c r="BF997" s="111">
        <f t="shared" si="189"/>
        <v>48148.641264626727</v>
      </c>
      <c r="BG997" s="111">
        <f t="shared" si="190"/>
        <v>9125.99804667852</v>
      </c>
      <c r="BH997">
        <f t="shared" si="191"/>
        <v>1</v>
      </c>
      <c r="BI997">
        <f t="shared" si="192"/>
        <v>0</v>
      </c>
      <c r="BJ997">
        <f t="shared" si="193"/>
        <v>1</v>
      </c>
    </row>
    <row r="998" spans="48:62" x14ac:dyDescent="0.3">
      <c r="AV998">
        <v>52833.823786463661</v>
      </c>
      <c r="AW998">
        <v>1.1508041462684779</v>
      </c>
      <c r="AX998">
        <v>81245.216938039579</v>
      </c>
      <c r="AY998">
        <v>1.2575455698464995</v>
      </c>
      <c r="AZ998">
        <v>-28411.393151575918</v>
      </c>
      <c r="BA998">
        <v>-0.10674142357802152</v>
      </c>
      <c r="BE998" s="111">
        <f t="shared" si="188"/>
        <v>62246.590840384131</v>
      </c>
      <c r="BF998" s="111">
        <f t="shared" si="189"/>
        <v>44509.340046610363</v>
      </c>
      <c r="BG998" s="111">
        <f t="shared" si="190"/>
        <v>17737.250793773768</v>
      </c>
      <c r="BH998">
        <f t="shared" si="191"/>
        <v>1</v>
      </c>
      <c r="BI998">
        <f t="shared" si="192"/>
        <v>0</v>
      </c>
      <c r="BJ998">
        <f t="shared" si="193"/>
        <v>1</v>
      </c>
    </row>
    <row r="999" spans="48:62" x14ac:dyDescent="0.3">
      <c r="AV999">
        <v>51103.528582308754</v>
      </c>
      <c r="AW999">
        <v>1.099069608949133</v>
      </c>
      <c r="AX999">
        <v>95912.618084134097</v>
      </c>
      <c r="AY999">
        <v>1.2065009570353553</v>
      </c>
      <c r="AZ999">
        <v>-44809.089501825343</v>
      </c>
      <c r="BA999">
        <v>-0.10743134808622234</v>
      </c>
      <c r="BE999" s="111">
        <f t="shared" si="188"/>
        <v>58803.432312604542</v>
      </c>
      <c r="BF999" s="111">
        <f t="shared" si="189"/>
        <v>24737.477619401441</v>
      </c>
      <c r="BG999" s="111">
        <f t="shared" si="190"/>
        <v>34065.954693203108</v>
      </c>
      <c r="BH999">
        <f t="shared" si="191"/>
        <v>1</v>
      </c>
      <c r="BI999">
        <f t="shared" si="192"/>
        <v>0</v>
      </c>
      <c r="BJ999">
        <f t="shared" si="193"/>
        <v>1</v>
      </c>
    </row>
    <row r="1000" spans="48:62" x14ac:dyDescent="0.3">
      <c r="AV1000">
        <v>47229.369816128608</v>
      </c>
      <c r="AW1000">
        <v>1.1267775602999366</v>
      </c>
      <c r="AX1000">
        <v>81563.46103830474</v>
      </c>
      <c r="AY1000">
        <v>1.2279012117145633</v>
      </c>
      <c r="AZ1000">
        <v>-34334.091222176132</v>
      </c>
      <c r="BA1000">
        <v>-0.10112365141462676</v>
      </c>
      <c r="BE1000" s="111">
        <f t="shared" si="188"/>
        <v>65448.386213865051</v>
      </c>
      <c r="BF1000" s="111">
        <f t="shared" si="189"/>
        <v>41226.660133151599</v>
      </c>
      <c r="BG1000" s="111">
        <f t="shared" si="190"/>
        <v>24221.726080713455</v>
      </c>
      <c r="BH1000">
        <f t="shared" si="191"/>
        <v>1</v>
      </c>
      <c r="BI1000">
        <f t="shared" si="192"/>
        <v>0</v>
      </c>
      <c r="BJ1000">
        <f t="shared" si="193"/>
        <v>1</v>
      </c>
    </row>
    <row r="1001" spans="48:62" x14ac:dyDescent="0.3">
      <c r="AV1001">
        <v>53077.821222492203</v>
      </c>
      <c r="AW1001">
        <v>1.1247622491874254</v>
      </c>
      <c r="AX1001">
        <v>76762.801764198215</v>
      </c>
      <c r="AY1001">
        <v>1.2294845563796106</v>
      </c>
      <c r="AZ1001">
        <v>-23684.980541706012</v>
      </c>
      <c r="BA1001">
        <v>-0.10472230719218523</v>
      </c>
      <c r="BE1001" s="111">
        <f t="shared" si="188"/>
        <v>59398.403696250331</v>
      </c>
      <c r="BF1001" s="111">
        <f t="shared" si="189"/>
        <v>46185.653873762843</v>
      </c>
      <c r="BG1001" s="111">
        <f t="shared" si="190"/>
        <v>13212.749822487489</v>
      </c>
      <c r="BH1001">
        <f t="shared" si="191"/>
        <v>1</v>
      </c>
      <c r="BI1001">
        <f t="shared" si="192"/>
        <v>0</v>
      </c>
      <c r="BJ1001">
        <f t="shared" si="193"/>
        <v>1</v>
      </c>
    </row>
    <row r="1002" spans="48:62" x14ac:dyDescent="0.3">
      <c r="AV1002">
        <v>53014.59180290316</v>
      </c>
      <c r="AW1002">
        <v>1.0622381814329056</v>
      </c>
      <c r="AX1002">
        <v>87917.499607927384</v>
      </c>
      <c r="AY1002">
        <v>1.1616396358677115</v>
      </c>
      <c r="AZ1002">
        <v>-34902.907805024224</v>
      </c>
      <c r="BA1002">
        <v>-9.9401454434805858E-2</v>
      </c>
      <c r="BE1002" s="111">
        <f t="shared" si="188"/>
        <v>53209.226340387395</v>
      </c>
      <c r="BF1002" s="111">
        <f t="shared" si="189"/>
        <v>28246.463978843763</v>
      </c>
      <c r="BG1002" s="111">
        <f t="shared" si="190"/>
        <v>24962.762361543639</v>
      </c>
      <c r="BH1002">
        <f t="shared" si="191"/>
        <v>1</v>
      </c>
      <c r="BI1002">
        <f t="shared" si="192"/>
        <v>0</v>
      </c>
      <c r="BJ1002">
        <f t="shared" si="193"/>
        <v>1</v>
      </c>
    </row>
    <row r="1003" spans="48:62" x14ac:dyDescent="0.3">
      <c r="AV1003">
        <v>49835.921230511405</v>
      </c>
      <c r="AW1003">
        <v>1.2265652413793044</v>
      </c>
      <c r="AX1003">
        <v>81061.33323724792</v>
      </c>
      <c r="AY1003">
        <v>1.3374796410992185</v>
      </c>
      <c r="AZ1003">
        <v>-31225.412006736515</v>
      </c>
      <c r="BA1003">
        <v>-0.11091439971991401</v>
      </c>
      <c r="BE1003" s="111">
        <f t="shared" si="188"/>
        <v>72820.602907419045</v>
      </c>
      <c r="BF1003" s="111">
        <f t="shared" si="189"/>
        <v>52686.630872673937</v>
      </c>
      <c r="BG1003" s="111">
        <f t="shared" si="190"/>
        <v>20133.972034745115</v>
      </c>
      <c r="BH1003">
        <f t="shared" si="191"/>
        <v>1</v>
      </c>
      <c r="BI1003">
        <f t="shared" si="192"/>
        <v>0</v>
      </c>
      <c r="BJ1003">
        <f t="shared" si="193"/>
        <v>1</v>
      </c>
    </row>
    <row r="1004" spans="48:62" x14ac:dyDescent="0.3">
      <c r="AV1004">
        <v>48564.188631696117</v>
      </c>
      <c r="AW1004">
        <v>1.1563631333538922</v>
      </c>
      <c r="AX1004">
        <v>79016.151021895057</v>
      </c>
      <c r="AY1004">
        <v>1.263932879469748</v>
      </c>
      <c r="AZ1004">
        <v>-30451.96239019894</v>
      </c>
      <c r="BA1004">
        <v>-0.10756974611585579</v>
      </c>
      <c r="BE1004" s="111">
        <f t="shared" si="188"/>
        <v>67072.124703693102</v>
      </c>
      <c r="BF1004" s="111">
        <f t="shared" si="189"/>
        <v>47377.136925079743</v>
      </c>
      <c r="BG1004" s="111">
        <f t="shared" si="190"/>
        <v>19694.987778613358</v>
      </c>
      <c r="BH1004">
        <f t="shared" si="191"/>
        <v>1</v>
      </c>
      <c r="BI1004">
        <f t="shared" si="192"/>
        <v>0</v>
      </c>
      <c r="BJ1004">
        <f t="shared" si="193"/>
        <v>1</v>
      </c>
    </row>
    <row r="1005" spans="48:62" x14ac:dyDescent="0.3">
      <c r="AV1005">
        <v>48147.491236079753</v>
      </c>
      <c r="AW1005">
        <v>1.1905391421111151</v>
      </c>
      <c r="AX1005">
        <v>77301.168581980586</v>
      </c>
      <c r="AY1005">
        <v>1.2937037689791286</v>
      </c>
      <c r="AZ1005">
        <v>-29153.677345900833</v>
      </c>
      <c r="BA1005">
        <v>-0.10316462686801353</v>
      </c>
      <c r="BE1005" s="111">
        <f t="shared" si="188"/>
        <v>70906.422975031746</v>
      </c>
      <c r="BF1005" s="111">
        <f t="shared" si="189"/>
        <v>52069.208315932279</v>
      </c>
      <c r="BG1005" s="111">
        <f t="shared" si="190"/>
        <v>18837.214659099482</v>
      </c>
      <c r="BH1005">
        <f t="shared" si="191"/>
        <v>1</v>
      </c>
      <c r="BI1005">
        <f t="shared" si="192"/>
        <v>0</v>
      </c>
      <c r="BJ1005">
        <f t="shared" si="193"/>
        <v>1</v>
      </c>
    </row>
    <row r="1006" spans="48:62" x14ac:dyDescent="0.3">
      <c r="AV1006">
        <v>47777.451749707696</v>
      </c>
      <c r="AW1006">
        <v>1.0782118057346761</v>
      </c>
      <c r="AX1006">
        <v>82771.427260199023</v>
      </c>
      <c r="AY1006">
        <v>1.1774376211546502</v>
      </c>
      <c r="AZ1006">
        <v>-34993.975510491327</v>
      </c>
      <c r="BA1006">
        <v>-9.9225815419974106E-2</v>
      </c>
      <c r="BE1006" s="111">
        <f t="shared" si="188"/>
        <v>60043.72882375992</v>
      </c>
      <c r="BF1006" s="111">
        <f t="shared" si="189"/>
        <v>34972.334855266003</v>
      </c>
      <c r="BG1006" s="111">
        <f t="shared" si="190"/>
        <v>25071.393968493918</v>
      </c>
      <c r="BH1006">
        <f t="shared" si="191"/>
        <v>1</v>
      </c>
      <c r="BI1006">
        <f t="shared" si="192"/>
        <v>0</v>
      </c>
      <c r="BJ1006">
        <f t="shared" si="193"/>
        <v>1</v>
      </c>
    </row>
    <row r="1007" spans="48:62" x14ac:dyDescent="0.3">
      <c r="AV1007">
        <v>47872.40886398359</v>
      </c>
      <c r="AW1007">
        <v>1.1321219289176379</v>
      </c>
      <c r="AX1007">
        <v>81655.162365893164</v>
      </c>
      <c r="AY1007">
        <v>1.2415913777781615</v>
      </c>
      <c r="AZ1007">
        <v>-33782.753501909574</v>
      </c>
      <c r="BA1007">
        <v>-0.10946944886052368</v>
      </c>
      <c r="BE1007" s="111">
        <f t="shared" si="188"/>
        <v>65339.784027780195</v>
      </c>
      <c r="BF1007" s="111">
        <f t="shared" si="189"/>
        <v>42503.975411922991</v>
      </c>
      <c r="BG1007" s="111">
        <f t="shared" si="190"/>
        <v>22835.808615857204</v>
      </c>
      <c r="BH1007">
        <f t="shared" si="191"/>
        <v>1</v>
      </c>
      <c r="BI1007">
        <f t="shared" si="192"/>
        <v>0</v>
      </c>
      <c r="BJ1007">
        <f t="shared" si="193"/>
        <v>1</v>
      </c>
    </row>
    <row r="1008" spans="48:62" x14ac:dyDescent="0.3">
      <c r="AV1008">
        <v>48173.419865406562</v>
      </c>
      <c r="AW1008">
        <v>1.1184937375523893</v>
      </c>
      <c r="AX1008">
        <v>77797.14788576361</v>
      </c>
      <c r="AY1008">
        <v>1.2254791918026386</v>
      </c>
      <c r="AZ1008">
        <v>-29623.728020357048</v>
      </c>
      <c r="BA1008">
        <v>-0.1069854542502493</v>
      </c>
      <c r="BE1008" s="111">
        <f t="shared" si="188"/>
        <v>63675.953889832374</v>
      </c>
      <c r="BF1008" s="111">
        <f t="shared" si="189"/>
        <v>44750.771294500257</v>
      </c>
      <c r="BG1008" s="111">
        <f t="shared" si="190"/>
        <v>18925.182595332117</v>
      </c>
      <c r="BH1008">
        <f t="shared" si="191"/>
        <v>1</v>
      </c>
      <c r="BI1008">
        <f t="shared" si="192"/>
        <v>0</v>
      </c>
      <c r="BJ1008">
        <f t="shared" si="193"/>
        <v>1</v>
      </c>
    </row>
    <row r="1009" spans="48:59" x14ac:dyDescent="0.3">
      <c r="AV1009">
        <f>SUM(AV9:AV1008)/1000</f>
        <v>53319.504109711554</v>
      </c>
      <c r="AW1009">
        <f t="shared" ref="AW1009:BA1009" si="194">SUM(AW9:AW1008)/1000</f>
        <v>1.1262678564686022</v>
      </c>
      <c r="AX1009">
        <f t="shared" si="194"/>
        <v>83027.872127556999</v>
      </c>
      <c r="AY1009">
        <f t="shared" si="194"/>
        <v>1.2306883704903453</v>
      </c>
      <c r="AZ1009">
        <f t="shared" si="194"/>
        <v>-29708.368017845423</v>
      </c>
      <c r="BA1009">
        <f t="shared" si="194"/>
        <v>-0.10442051402174142</v>
      </c>
      <c r="BE1009" s="111">
        <f>SUM(BE9:BE1008)/1000</f>
        <v>59307.281537148687</v>
      </c>
      <c r="BF1009" s="111">
        <f t="shared" ref="BF1009:BG1009" si="195">SUM(BF9:BF1008)/1000</f>
        <v>40040.964921477411</v>
      </c>
      <c r="BG1009" s="111">
        <f t="shared" si="195"/>
        <v>19266.316615671283</v>
      </c>
    </row>
    <row r="1010" spans="48:59" x14ac:dyDescent="0.3">
      <c r="AV1010"/>
      <c r="AW1010"/>
      <c r="AX1010"/>
      <c r="AY1010"/>
      <c r="AZ1010"/>
      <c r="BA1010"/>
    </row>
    <row r="1011" spans="48:59" x14ac:dyDescent="0.3">
      <c r="AV1011"/>
      <c r="AW1011"/>
      <c r="AX1011"/>
      <c r="AY1011"/>
      <c r="AZ1011"/>
      <c r="BA1011"/>
    </row>
    <row r="1012" spans="48:59" x14ac:dyDescent="0.3">
      <c r="AV1012"/>
      <c r="AW1012"/>
      <c r="AX1012"/>
      <c r="AY1012"/>
      <c r="AZ1012"/>
      <c r="BA1012"/>
    </row>
    <row r="1013" spans="48:59" x14ac:dyDescent="0.3">
      <c r="AV1013"/>
      <c r="AW1013"/>
      <c r="AX1013"/>
      <c r="AY1013"/>
      <c r="AZ1013"/>
      <c r="BA1013"/>
    </row>
    <row r="1014" spans="48:59" x14ac:dyDescent="0.3">
      <c r="AV1014"/>
      <c r="AW1014"/>
      <c r="AX1014"/>
      <c r="AY1014"/>
      <c r="AZ1014"/>
      <c r="BA1014"/>
    </row>
    <row r="1015" spans="48:59" x14ac:dyDescent="0.3">
      <c r="AV1015"/>
      <c r="AW1015"/>
      <c r="AX1015"/>
      <c r="AY1015"/>
      <c r="AZ1015"/>
      <c r="BA1015"/>
    </row>
    <row r="1016" spans="48:59" x14ac:dyDescent="0.3">
      <c r="AV1016"/>
      <c r="AW1016"/>
      <c r="AX1016"/>
      <c r="AY1016"/>
      <c r="AZ1016"/>
      <c r="BA1016"/>
    </row>
    <row r="1017" spans="48:59" x14ac:dyDescent="0.3">
      <c r="AV1017"/>
      <c r="AW1017"/>
      <c r="AX1017"/>
      <c r="AY1017"/>
      <c r="AZ1017"/>
      <c r="BA1017"/>
    </row>
    <row r="1018" spans="48:59" x14ac:dyDescent="0.3">
      <c r="AV1018"/>
      <c r="AW1018"/>
      <c r="AX1018"/>
      <c r="AY1018"/>
      <c r="AZ1018"/>
      <c r="BA1018"/>
    </row>
    <row r="1019" spans="48:59" x14ac:dyDescent="0.3">
      <c r="AV1019"/>
      <c r="AW1019"/>
      <c r="AX1019"/>
      <c r="AY1019"/>
      <c r="AZ1019"/>
      <c r="BA1019"/>
    </row>
    <row r="1020" spans="48:59" x14ac:dyDescent="0.3">
      <c r="AV1020"/>
      <c r="AW1020"/>
      <c r="AX1020"/>
      <c r="AY1020"/>
      <c r="AZ1020"/>
      <c r="BA1020"/>
    </row>
    <row r="1021" spans="48:59" x14ac:dyDescent="0.3">
      <c r="AV1021"/>
      <c r="AW1021"/>
      <c r="AX1021"/>
      <c r="AY1021"/>
      <c r="AZ1021"/>
      <c r="BA1021"/>
    </row>
    <row r="1022" spans="48:59" x14ac:dyDescent="0.3">
      <c r="AV1022"/>
      <c r="AW1022"/>
      <c r="AX1022"/>
      <c r="AY1022"/>
      <c r="AZ1022"/>
      <c r="BA1022"/>
    </row>
    <row r="1023" spans="48:59" x14ac:dyDescent="0.3">
      <c r="AV1023"/>
      <c r="AW1023"/>
      <c r="AX1023"/>
      <c r="AY1023"/>
      <c r="AZ1023"/>
      <c r="BA1023"/>
    </row>
    <row r="1024" spans="48:59" x14ac:dyDescent="0.3">
      <c r="AV1024"/>
      <c r="AW1024"/>
      <c r="AX1024"/>
      <c r="AY1024"/>
      <c r="AZ1024"/>
      <c r="BA1024"/>
    </row>
    <row r="1025" spans="48:53" x14ac:dyDescent="0.3">
      <c r="AV1025"/>
      <c r="AW1025"/>
      <c r="AX1025"/>
      <c r="AY1025"/>
      <c r="AZ1025"/>
      <c r="BA1025"/>
    </row>
    <row r="1026" spans="48:53" x14ac:dyDescent="0.3">
      <c r="AV1026"/>
      <c r="AW1026"/>
      <c r="AX1026"/>
      <c r="AY1026"/>
      <c r="AZ1026"/>
      <c r="BA1026"/>
    </row>
    <row r="1027" spans="48:53" x14ac:dyDescent="0.3">
      <c r="AV1027"/>
      <c r="AW1027"/>
      <c r="AX1027"/>
      <c r="AY1027"/>
      <c r="AZ1027"/>
      <c r="BA1027"/>
    </row>
    <row r="1028" spans="48:53" x14ac:dyDescent="0.3">
      <c r="AV1028"/>
      <c r="AW1028"/>
      <c r="AX1028"/>
      <c r="AY1028"/>
      <c r="AZ1028"/>
      <c r="BA1028"/>
    </row>
    <row r="1029" spans="48:53" x14ac:dyDescent="0.3">
      <c r="AV1029"/>
      <c r="AW1029"/>
      <c r="AX1029"/>
      <c r="AY1029"/>
      <c r="AZ1029"/>
      <c r="BA1029"/>
    </row>
    <row r="1030" spans="48:53" x14ac:dyDescent="0.3">
      <c r="AV1030"/>
      <c r="AW1030"/>
      <c r="AX1030"/>
      <c r="AY1030"/>
      <c r="AZ1030"/>
      <c r="BA1030"/>
    </row>
    <row r="1031" spans="48:53" x14ac:dyDescent="0.3">
      <c r="AV1031"/>
      <c r="AW1031"/>
      <c r="AX1031"/>
      <c r="AY1031"/>
      <c r="AZ1031"/>
      <c r="BA1031"/>
    </row>
    <row r="1032" spans="48:53" x14ac:dyDescent="0.3">
      <c r="AV1032"/>
      <c r="AW1032"/>
      <c r="AX1032"/>
      <c r="AY1032"/>
      <c r="AZ1032"/>
      <c r="BA1032"/>
    </row>
    <row r="1033" spans="48:53" x14ac:dyDescent="0.3">
      <c r="AV1033"/>
      <c r="AW1033"/>
      <c r="AX1033"/>
      <c r="AY1033"/>
      <c r="AZ1033"/>
      <c r="BA1033"/>
    </row>
    <row r="1034" spans="48:53" x14ac:dyDescent="0.3">
      <c r="AV1034"/>
      <c r="AW1034"/>
      <c r="AX1034"/>
      <c r="AY1034"/>
      <c r="AZ1034"/>
      <c r="BA1034"/>
    </row>
    <row r="1035" spans="48:53" x14ac:dyDescent="0.3">
      <c r="AV1035"/>
      <c r="AW1035"/>
      <c r="AX1035"/>
      <c r="AY1035"/>
      <c r="AZ1035"/>
      <c r="BA1035"/>
    </row>
    <row r="1036" spans="48:53" x14ac:dyDescent="0.3">
      <c r="AV1036"/>
      <c r="AW1036"/>
      <c r="AX1036"/>
      <c r="AY1036"/>
      <c r="AZ1036"/>
      <c r="BA1036"/>
    </row>
    <row r="1037" spans="48:53" x14ac:dyDescent="0.3">
      <c r="AV1037"/>
      <c r="AW1037"/>
      <c r="AX1037"/>
      <c r="AY1037"/>
      <c r="AZ1037"/>
      <c r="BA1037"/>
    </row>
    <row r="1038" spans="48:53" x14ac:dyDescent="0.3">
      <c r="AV1038"/>
      <c r="AW1038"/>
      <c r="AX1038"/>
      <c r="AY1038"/>
      <c r="AZ1038"/>
      <c r="BA1038"/>
    </row>
    <row r="1039" spans="48:53" x14ac:dyDescent="0.3">
      <c r="AV1039"/>
      <c r="AW1039"/>
      <c r="AX1039"/>
      <c r="AY1039"/>
      <c r="AZ1039"/>
      <c r="BA1039"/>
    </row>
    <row r="1040" spans="48:53" x14ac:dyDescent="0.3">
      <c r="AV1040"/>
      <c r="AW1040"/>
      <c r="AX1040"/>
      <c r="AY1040"/>
      <c r="AZ1040"/>
      <c r="BA1040"/>
    </row>
    <row r="1041" spans="48:53" x14ac:dyDescent="0.3">
      <c r="AV1041"/>
      <c r="AW1041"/>
      <c r="AX1041"/>
      <c r="AY1041"/>
      <c r="AZ1041"/>
      <c r="BA1041"/>
    </row>
    <row r="1042" spans="48:53" x14ac:dyDescent="0.3">
      <c r="AV1042"/>
      <c r="AW1042"/>
      <c r="AX1042"/>
      <c r="AY1042"/>
      <c r="AZ1042"/>
      <c r="BA1042"/>
    </row>
    <row r="1043" spans="48:53" x14ac:dyDescent="0.3">
      <c r="AV1043"/>
      <c r="AW1043"/>
      <c r="AX1043"/>
      <c r="AY1043"/>
      <c r="AZ1043"/>
      <c r="BA1043"/>
    </row>
    <row r="1044" spans="48:53" x14ac:dyDescent="0.3">
      <c r="AV1044"/>
      <c r="AW1044"/>
      <c r="AX1044"/>
      <c r="AY1044"/>
      <c r="AZ1044"/>
      <c r="BA1044"/>
    </row>
    <row r="1045" spans="48:53" x14ac:dyDescent="0.3">
      <c r="AV1045"/>
      <c r="AW1045"/>
      <c r="AX1045"/>
      <c r="AY1045"/>
      <c r="AZ1045"/>
      <c r="BA1045"/>
    </row>
    <row r="1046" spans="48:53" x14ac:dyDescent="0.3">
      <c r="AV1046"/>
      <c r="AW1046"/>
      <c r="AX1046"/>
      <c r="AY1046"/>
      <c r="AZ1046"/>
      <c r="BA1046"/>
    </row>
    <row r="1047" spans="48:53" x14ac:dyDescent="0.3">
      <c r="AV1047"/>
      <c r="AW1047"/>
      <c r="AX1047"/>
      <c r="AY1047"/>
      <c r="AZ1047"/>
      <c r="BA1047"/>
    </row>
    <row r="1048" spans="48:53" x14ac:dyDescent="0.3">
      <c r="AV1048"/>
      <c r="AW1048"/>
      <c r="AX1048"/>
      <c r="AY1048"/>
      <c r="AZ1048"/>
      <c r="BA1048"/>
    </row>
    <row r="1049" spans="48:53" x14ac:dyDescent="0.3">
      <c r="AV1049"/>
      <c r="AW1049"/>
      <c r="AX1049"/>
      <c r="AY1049"/>
      <c r="AZ1049"/>
      <c r="BA1049"/>
    </row>
    <row r="1050" spans="48:53" x14ac:dyDescent="0.3">
      <c r="AV1050"/>
      <c r="AW1050"/>
      <c r="AX1050"/>
      <c r="AY1050"/>
      <c r="AZ1050"/>
      <c r="BA1050"/>
    </row>
    <row r="1051" spans="48:53" x14ac:dyDescent="0.3">
      <c r="AV1051"/>
      <c r="AW1051"/>
      <c r="AX1051"/>
      <c r="AY1051"/>
      <c r="AZ1051"/>
      <c r="BA1051"/>
    </row>
    <row r="1052" spans="48:53" x14ac:dyDescent="0.3">
      <c r="AV1052"/>
      <c r="AW1052"/>
      <c r="AX1052"/>
      <c r="AY1052"/>
      <c r="AZ1052"/>
      <c r="BA1052"/>
    </row>
    <row r="1053" spans="48:53" x14ac:dyDescent="0.3">
      <c r="AV1053"/>
      <c r="AW1053"/>
      <c r="AX1053"/>
      <c r="AY1053"/>
      <c r="AZ1053"/>
      <c r="BA1053"/>
    </row>
    <row r="1054" spans="48:53" x14ac:dyDescent="0.3">
      <c r="AV1054"/>
      <c r="AW1054"/>
      <c r="AX1054"/>
      <c r="AY1054"/>
      <c r="AZ1054"/>
      <c r="BA1054"/>
    </row>
    <row r="1055" spans="48:53" x14ac:dyDescent="0.3">
      <c r="AV1055"/>
      <c r="AW1055"/>
      <c r="AX1055"/>
      <c r="AY1055"/>
      <c r="AZ1055"/>
      <c r="BA1055"/>
    </row>
    <row r="1056" spans="48:53" x14ac:dyDescent="0.3">
      <c r="AV1056"/>
      <c r="AW1056"/>
      <c r="AX1056"/>
      <c r="AY1056"/>
      <c r="AZ1056"/>
      <c r="BA1056"/>
    </row>
    <row r="1057" spans="48:53" x14ac:dyDescent="0.3">
      <c r="AV1057"/>
      <c r="AW1057"/>
      <c r="AX1057"/>
      <c r="AY1057"/>
      <c r="AZ1057"/>
      <c r="BA1057"/>
    </row>
    <row r="1058" spans="48:53" x14ac:dyDescent="0.3">
      <c r="AV1058"/>
      <c r="AW1058"/>
      <c r="AX1058"/>
      <c r="AY1058"/>
      <c r="AZ1058"/>
      <c r="BA1058"/>
    </row>
    <row r="1059" spans="48:53" x14ac:dyDescent="0.3">
      <c r="AV1059"/>
      <c r="AW1059"/>
      <c r="AX1059"/>
      <c r="AY1059"/>
      <c r="AZ1059"/>
      <c r="BA1059"/>
    </row>
    <row r="1060" spans="48:53" x14ac:dyDescent="0.3">
      <c r="AV1060"/>
      <c r="AW1060"/>
      <c r="AX1060"/>
      <c r="AY1060"/>
      <c r="AZ1060"/>
      <c r="BA1060"/>
    </row>
    <row r="1061" spans="48:53" x14ac:dyDescent="0.3">
      <c r="AV1061"/>
      <c r="AW1061"/>
      <c r="AX1061"/>
      <c r="AY1061"/>
      <c r="AZ1061"/>
      <c r="BA1061"/>
    </row>
    <row r="1062" spans="48:53" x14ac:dyDescent="0.3">
      <c r="AV1062"/>
      <c r="AW1062"/>
      <c r="AX1062"/>
      <c r="AY1062"/>
      <c r="AZ1062"/>
      <c r="BA1062"/>
    </row>
    <row r="1063" spans="48:53" x14ac:dyDescent="0.3">
      <c r="AV1063"/>
      <c r="AW1063"/>
      <c r="AX1063"/>
      <c r="AY1063"/>
      <c r="AZ1063"/>
      <c r="BA1063"/>
    </row>
    <row r="1064" spans="48:53" x14ac:dyDescent="0.3">
      <c r="AV1064"/>
      <c r="AW1064"/>
      <c r="AX1064"/>
      <c r="AY1064"/>
      <c r="AZ1064"/>
      <c r="BA1064"/>
    </row>
    <row r="1065" spans="48:53" x14ac:dyDescent="0.3">
      <c r="AV1065"/>
      <c r="AW1065"/>
      <c r="AX1065"/>
      <c r="AY1065"/>
      <c r="AZ1065"/>
      <c r="BA1065"/>
    </row>
    <row r="1066" spans="48:53" x14ac:dyDescent="0.3">
      <c r="AV1066"/>
      <c r="AW1066"/>
      <c r="AX1066"/>
      <c r="AY1066"/>
      <c r="AZ1066"/>
      <c r="BA1066"/>
    </row>
    <row r="1067" spans="48:53" x14ac:dyDescent="0.3">
      <c r="AV1067"/>
      <c r="AW1067"/>
      <c r="AX1067"/>
      <c r="AY1067"/>
      <c r="AZ1067"/>
      <c r="BA1067"/>
    </row>
    <row r="1068" spans="48:53" x14ac:dyDescent="0.3">
      <c r="AV1068"/>
      <c r="AW1068"/>
      <c r="AX1068"/>
      <c r="AY1068"/>
      <c r="AZ1068"/>
      <c r="BA1068"/>
    </row>
    <row r="1069" spans="48:53" x14ac:dyDescent="0.3">
      <c r="AV1069"/>
      <c r="AW1069"/>
      <c r="AX1069"/>
      <c r="AY1069"/>
      <c r="AZ1069"/>
      <c r="BA1069"/>
    </row>
    <row r="1070" spans="48:53" x14ac:dyDescent="0.3">
      <c r="AV1070"/>
      <c r="AW1070"/>
      <c r="AX1070"/>
      <c r="AY1070"/>
      <c r="AZ1070"/>
      <c r="BA1070"/>
    </row>
    <row r="1071" spans="48:53" x14ac:dyDescent="0.3">
      <c r="AV1071"/>
      <c r="AW1071"/>
      <c r="AX1071"/>
      <c r="AY1071"/>
      <c r="AZ1071"/>
      <c r="BA1071"/>
    </row>
    <row r="1072" spans="48:53" x14ac:dyDescent="0.3">
      <c r="AV1072"/>
      <c r="AW1072"/>
      <c r="AX1072"/>
      <c r="AY1072"/>
      <c r="AZ1072"/>
      <c r="BA1072"/>
    </row>
    <row r="1073" spans="48:53" x14ac:dyDescent="0.3">
      <c r="AV1073"/>
      <c r="AW1073"/>
      <c r="AX1073"/>
      <c r="AY1073"/>
      <c r="AZ1073"/>
      <c r="BA1073"/>
    </row>
    <row r="1074" spans="48:53" x14ac:dyDescent="0.3">
      <c r="AV1074"/>
      <c r="AW1074"/>
      <c r="AX1074"/>
      <c r="AY1074"/>
      <c r="AZ1074"/>
      <c r="BA1074"/>
    </row>
    <row r="1075" spans="48:53" x14ac:dyDescent="0.3">
      <c r="AV1075"/>
      <c r="AW1075"/>
      <c r="AX1075"/>
      <c r="AY1075"/>
      <c r="AZ1075"/>
      <c r="BA1075"/>
    </row>
    <row r="1076" spans="48:53" x14ac:dyDescent="0.3">
      <c r="AV1076"/>
      <c r="AW1076"/>
      <c r="AX1076"/>
      <c r="AY1076"/>
      <c r="AZ1076"/>
      <c r="BA1076"/>
    </row>
    <row r="1077" spans="48:53" x14ac:dyDescent="0.3">
      <c r="AV1077"/>
      <c r="AW1077"/>
      <c r="AX1077"/>
      <c r="AY1077"/>
      <c r="AZ1077"/>
      <c r="BA1077"/>
    </row>
    <row r="1078" spans="48:53" x14ac:dyDescent="0.3">
      <c r="AV1078"/>
      <c r="AW1078"/>
      <c r="AX1078"/>
      <c r="AY1078"/>
      <c r="AZ1078"/>
      <c r="BA1078"/>
    </row>
    <row r="1079" spans="48:53" x14ac:dyDescent="0.3">
      <c r="AV1079"/>
      <c r="AW1079"/>
      <c r="AX1079"/>
      <c r="AY1079"/>
      <c r="AZ1079"/>
      <c r="BA1079"/>
    </row>
    <row r="1080" spans="48:53" x14ac:dyDescent="0.3">
      <c r="AV1080"/>
      <c r="AW1080"/>
      <c r="AX1080"/>
      <c r="AY1080"/>
      <c r="AZ1080"/>
      <c r="BA1080"/>
    </row>
    <row r="1081" spans="48:53" x14ac:dyDescent="0.3">
      <c r="AV1081"/>
      <c r="AW1081"/>
      <c r="AX1081"/>
      <c r="AY1081"/>
      <c r="AZ1081"/>
      <c r="BA1081"/>
    </row>
    <row r="1082" spans="48:53" x14ac:dyDescent="0.3">
      <c r="AV1082"/>
      <c r="AW1082"/>
      <c r="AX1082"/>
      <c r="AY1082"/>
      <c r="AZ1082"/>
      <c r="BA1082"/>
    </row>
    <row r="1083" spans="48:53" x14ac:dyDescent="0.3">
      <c r="AV1083"/>
      <c r="AW1083"/>
      <c r="AX1083"/>
      <c r="AY1083"/>
      <c r="AZ1083"/>
      <c r="BA1083"/>
    </row>
    <row r="1084" spans="48:53" x14ac:dyDescent="0.3">
      <c r="AV1084"/>
      <c r="AW1084"/>
      <c r="AX1084"/>
      <c r="AY1084"/>
      <c r="AZ1084"/>
      <c r="BA1084"/>
    </row>
    <row r="1085" spans="48:53" x14ac:dyDescent="0.3">
      <c r="AV1085"/>
      <c r="AW1085"/>
      <c r="AX1085"/>
      <c r="AY1085"/>
      <c r="AZ1085"/>
      <c r="BA1085"/>
    </row>
    <row r="1086" spans="48:53" x14ac:dyDescent="0.3">
      <c r="AV1086"/>
      <c r="AW1086"/>
      <c r="AX1086"/>
      <c r="AY1086"/>
      <c r="AZ1086"/>
      <c r="BA1086"/>
    </row>
    <row r="1087" spans="48:53" x14ac:dyDescent="0.3">
      <c r="AV1087"/>
      <c r="AW1087"/>
      <c r="AX1087"/>
      <c r="AY1087"/>
      <c r="AZ1087"/>
      <c r="BA1087"/>
    </row>
    <row r="1088" spans="48:53" x14ac:dyDescent="0.3">
      <c r="AV1088"/>
      <c r="AW1088"/>
      <c r="AX1088"/>
      <c r="AY1088"/>
      <c r="AZ1088"/>
      <c r="BA1088"/>
    </row>
    <row r="1089" spans="48:53" x14ac:dyDescent="0.3">
      <c r="AV1089"/>
      <c r="AW1089"/>
      <c r="AX1089"/>
      <c r="AY1089"/>
      <c r="AZ1089"/>
      <c r="BA1089"/>
    </row>
    <row r="1090" spans="48:53" x14ac:dyDescent="0.3">
      <c r="AV1090"/>
      <c r="AW1090"/>
      <c r="AX1090"/>
      <c r="AY1090"/>
      <c r="AZ1090"/>
      <c r="BA1090"/>
    </row>
    <row r="1091" spans="48:53" x14ac:dyDescent="0.3">
      <c r="AV1091"/>
      <c r="AW1091"/>
      <c r="AX1091"/>
      <c r="AY1091"/>
      <c r="AZ1091"/>
      <c r="BA1091"/>
    </row>
    <row r="1092" spans="48:53" x14ac:dyDescent="0.3">
      <c r="AV1092"/>
      <c r="AW1092"/>
      <c r="AX1092"/>
      <c r="AY1092"/>
      <c r="AZ1092"/>
      <c r="BA1092"/>
    </row>
    <row r="1093" spans="48:53" x14ac:dyDescent="0.3">
      <c r="AV1093"/>
      <c r="AW1093"/>
      <c r="AX1093"/>
      <c r="AY1093"/>
      <c r="AZ1093"/>
      <c r="BA1093"/>
    </row>
    <row r="1094" spans="48:53" x14ac:dyDescent="0.3">
      <c r="AV1094"/>
      <c r="AW1094"/>
      <c r="AX1094"/>
      <c r="AY1094"/>
      <c r="AZ1094"/>
      <c r="BA1094"/>
    </row>
    <row r="1095" spans="48:53" x14ac:dyDescent="0.3">
      <c r="AV1095"/>
      <c r="AW1095"/>
      <c r="AX1095"/>
      <c r="AY1095"/>
      <c r="AZ1095"/>
      <c r="BA1095"/>
    </row>
    <row r="1096" spans="48:53" x14ac:dyDescent="0.3">
      <c r="AV1096"/>
      <c r="AW1096"/>
      <c r="AX1096"/>
      <c r="AY1096"/>
      <c r="AZ1096"/>
      <c r="BA1096"/>
    </row>
    <row r="1097" spans="48:53" x14ac:dyDescent="0.3">
      <c r="AV1097"/>
      <c r="AW1097"/>
      <c r="AX1097"/>
      <c r="AY1097"/>
      <c r="AZ1097"/>
      <c r="BA1097"/>
    </row>
    <row r="1098" spans="48:53" x14ac:dyDescent="0.3">
      <c r="AV1098"/>
      <c r="AW1098"/>
      <c r="AX1098"/>
      <c r="AY1098"/>
      <c r="AZ1098"/>
      <c r="BA1098"/>
    </row>
    <row r="1099" spans="48:53" x14ac:dyDescent="0.3">
      <c r="AV1099"/>
      <c r="AW1099"/>
      <c r="AX1099"/>
      <c r="AY1099"/>
      <c r="AZ1099"/>
      <c r="BA1099"/>
    </row>
    <row r="1100" spans="48:53" x14ac:dyDescent="0.3">
      <c r="AV1100"/>
      <c r="AW1100"/>
      <c r="AX1100"/>
      <c r="AY1100"/>
      <c r="AZ1100"/>
      <c r="BA1100"/>
    </row>
    <row r="1101" spans="48:53" x14ac:dyDescent="0.3">
      <c r="AV1101"/>
      <c r="AW1101"/>
      <c r="AX1101"/>
      <c r="AY1101"/>
      <c r="AZ1101"/>
      <c r="BA1101"/>
    </row>
    <row r="1102" spans="48:53" x14ac:dyDescent="0.3">
      <c r="AV1102"/>
      <c r="AW1102"/>
      <c r="AX1102"/>
      <c r="AY1102"/>
      <c r="AZ1102"/>
      <c r="BA1102"/>
    </row>
    <row r="1103" spans="48:53" x14ac:dyDescent="0.3">
      <c r="AV1103"/>
      <c r="AW1103"/>
      <c r="AX1103"/>
      <c r="AY1103"/>
      <c r="AZ1103"/>
      <c r="BA1103"/>
    </row>
    <row r="1104" spans="48:53" x14ac:dyDescent="0.3">
      <c r="AV1104"/>
      <c r="AW1104"/>
      <c r="AX1104"/>
      <c r="AY1104"/>
      <c r="AZ1104"/>
      <c r="BA1104"/>
    </row>
    <row r="1105" spans="48:53" x14ac:dyDescent="0.3">
      <c r="AV1105"/>
      <c r="AW1105"/>
      <c r="AX1105"/>
      <c r="AY1105"/>
      <c r="AZ1105"/>
      <c r="BA1105"/>
    </row>
    <row r="1106" spans="48:53" x14ac:dyDescent="0.3">
      <c r="AV1106"/>
      <c r="AW1106"/>
      <c r="AX1106"/>
      <c r="AY1106"/>
      <c r="AZ1106"/>
      <c r="BA1106"/>
    </row>
    <row r="1107" spans="48:53" x14ac:dyDescent="0.3">
      <c r="AV1107"/>
      <c r="AW1107"/>
      <c r="AX1107"/>
      <c r="AY1107"/>
      <c r="AZ1107"/>
      <c r="BA1107"/>
    </row>
    <row r="1108" spans="48:53" x14ac:dyDescent="0.3">
      <c r="AV1108"/>
      <c r="AW1108"/>
      <c r="AX1108"/>
      <c r="AY1108"/>
      <c r="AZ1108"/>
      <c r="BA1108"/>
    </row>
    <row r="1109" spans="48:53" x14ac:dyDescent="0.3">
      <c r="AV1109"/>
      <c r="AW1109"/>
      <c r="AX1109"/>
      <c r="AY1109"/>
      <c r="AZ1109"/>
      <c r="BA1109"/>
    </row>
    <row r="1110" spans="48:53" x14ac:dyDescent="0.3">
      <c r="AV1110"/>
      <c r="AW1110"/>
      <c r="AX1110"/>
      <c r="AY1110"/>
      <c r="AZ1110"/>
      <c r="BA1110"/>
    </row>
    <row r="1111" spans="48:53" x14ac:dyDescent="0.3">
      <c r="AV1111"/>
      <c r="AW1111"/>
      <c r="AX1111"/>
      <c r="AY1111"/>
      <c r="AZ1111"/>
      <c r="BA1111"/>
    </row>
    <row r="1112" spans="48:53" x14ac:dyDescent="0.3">
      <c r="AV1112"/>
      <c r="AW1112"/>
      <c r="AX1112"/>
      <c r="AY1112"/>
      <c r="AZ1112"/>
      <c r="BA1112"/>
    </row>
    <row r="1113" spans="48:53" x14ac:dyDescent="0.3">
      <c r="AV1113"/>
      <c r="AW1113"/>
      <c r="AX1113"/>
      <c r="AY1113"/>
      <c r="AZ1113"/>
      <c r="BA1113"/>
    </row>
    <row r="1114" spans="48:53" x14ac:dyDescent="0.3">
      <c r="AV1114"/>
      <c r="AW1114"/>
      <c r="AX1114"/>
      <c r="AY1114"/>
      <c r="AZ1114"/>
      <c r="BA1114"/>
    </row>
    <row r="1115" spans="48:53" x14ac:dyDescent="0.3">
      <c r="AV1115"/>
      <c r="AW1115"/>
      <c r="AX1115"/>
      <c r="AY1115"/>
      <c r="AZ1115"/>
      <c r="BA1115"/>
    </row>
    <row r="1116" spans="48:53" x14ac:dyDescent="0.3">
      <c r="AV1116"/>
      <c r="AW1116"/>
      <c r="AX1116"/>
      <c r="AY1116"/>
      <c r="AZ1116"/>
      <c r="BA1116"/>
    </row>
    <row r="1117" spans="48:53" x14ac:dyDescent="0.3">
      <c r="AV1117"/>
      <c r="AW1117"/>
      <c r="AX1117"/>
      <c r="AY1117"/>
      <c r="AZ1117"/>
      <c r="BA1117"/>
    </row>
    <row r="1118" spans="48:53" x14ac:dyDescent="0.3">
      <c r="AV1118"/>
      <c r="AW1118"/>
      <c r="AX1118"/>
      <c r="AY1118"/>
      <c r="AZ1118"/>
      <c r="BA1118"/>
    </row>
    <row r="1119" spans="48:53" x14ac:dyDescent="0.3">
      <c r="AV1119"/>
      <c r="AW1119"/>
      <c r="AX1119"/>
      <c r="AY1119"/>
      <c r="AZ1119"/>
      <c r="BA1119"/>
    </row>
    <row r="1120" spans="48:53" x14ac:dyDescent="0.3">
      <c r="AV1120"/>
      <c r="AW1120"/>
      <c r="AX1120"/>
      <c r="AY1120"/>
      <c r="AZ1120"/>
      <c r="BA1120"/>
    </row>
    <row r="1121" spans="48:53" x14ac:dyDescent="0.3">
      <c r="AV1121"/>
      <c r="AW1121"/>
      <c r="AX1121"/>
      <c r="AY1121"/>
      <c r="AZ1121"/>
      <c r="BA1121"/>
    </row>
    <row r="1122" spans="48:53" x14ac:dyDescent="0.3">
      <c r="AV1122"/>
      <c r="AW1122"/>
      <c r="AX1122"/>
      <c r="AY1122"/>
      <c r="AZ1122"/>
      <c r="BA1122"/>
    </row>
    <row r="1123" spans="48:53" x14ac:dyDescent="0.3">
      <c r="AV1123"/>
      <c r="AW1123"/>
      <c r="AX1123"/>
      <c r="AY1123"/>
      <c r="AZ1123"/>
      <c r="BA1123"/>
    </row>
    <row r="1124" spans="48:53" x14ac:dyDescent="0.3">
      <c r="AV1124"/>
      <c r="AW1124"/>
      <c r="AX1124"/>
      <c r="AY1124"/>
      <c r="AZ1124"/>
      <c r="BA1124"/>
    </row>
    <row r="1125" spans="48:53" x14ac:dyDescent="0.3">
      <c r="AV1125"/>
      <c r="AW1125"/>
      <c r="AX1125"/>
      <c r="AY1125"/>
      <c r="AZ1125"/>
      <c r="BA1125"/>
    </row>
    <row r="1126" spans="48:53" x14ac:dyDescent="0.3">
      <c r="AV1126"/>
      <c r="AW1126"/>
      <c r="AX1126"/>
      <c r="AY1126"/>
      <c r="AZ1126"/>
      <c r="BA1126"/>
    </row>
    <row r="1127" spans="48:53" x14ac:dyDescent="0.3">
      <c r="AV1127"/>
      <c r="AW1127"/>
      <c r="AX1127"/>
      <c r="AY1127"/>
      <c r="AZ1127"/>
      <c r="BA1127"/>
    </row>
    <row r="1128" spans="48:53" x14ac:dyDescent="0.3">
      <c r="AV1128"/>
      <c r="AW1128"/>
      <c r="AX1128"/>
      <c r="AY1128"/>
      <c r="AZ1128"/>
      <c r="BA1128"/>
    </row>
    <row r="1129" spans="48:53" x14ac:dyDescent="0.3">
      <c r="AV1129"/>
      <c r="AW1129"/>
      <c r="AX1129"/>
      <c r="AY1129"/>
      <c r="AZ1129"/>
      <c r="BA1129"/>
    </row>
    <row r="1130" spans="48:53" x14ac:dyDescent="0.3">
      <c r="AV1130"/>
      <c r="AW1130"/>
      <c r="AX1130"/>
      <c r="AY1130"/>
      <c r="AZ1130"/>
      <c r="BA1130"/>
    </row>
    <row r="1131" spans="48:53" x14ac:dyDescent="0.3">
      <c r="AV1131"/>
      <c r="AW1131"/>
      <c r="AX1131"/>
      <c r="AY1131"/>
      <c r="AZ1131"/>
      <c r="BA1131"/>
    </row>
    <row r="1132" spans="48:53" x14ac:dyDescent="0.3">
      <c r="AV1132"/>
      <c r="AW1132"/>
      <c r="AX1132"/>
      <c r="AY1132"/>
      <c r="AZ1132"/>
      <c r="BA1132"/>
    </row>
    <row r="1133" spans="48:53" x14ac:dyDescent="0.3">
      <c r="AV1133"/>
      <c r="AW1133"/>
      <c r="AX1133"/>
      <c r="AY1133"/>
      <c r="AZ1133"/>
      <c r="BA1133"/>
    </row>
    <row r="1134" spans="48:53" x14ac:dyDescent="0.3">
      <c r="AV1134"/>
      <c r="AW1134"/>
      <c r="AX1134"/>
      <c r="AY1134"/>
      <c r="AZ1134"/>
      <c r="BA1134"/>
    </row>
    <row r="1135" spans="48:53" x14ac:dyDescent="0.3">
      <c r="AV1135"/>
      <c r="AW1135"/>
      <c r="AX1135"/>
      <c r="AY1135"/>
      <c r="AZ1135"/>
      <c r="BA1135"/>
    </row>
    <row r="1136" spans="48:53" x14ac:dyDescent="0.3">
      <c r="AV1136"/>
      <c r="AW1136"/>
      <c r="AX1136"/>
      <c r="AY1136"/>
      <c r="AZ1136"/>
      <c r="BA1136"/>
    </row>
    <row r="1137" spans="48:53" x14ac:dyDescent="0.3">
      <c r="AV1137"/>
      <c r="AW1137"/>
      <c r="AX1137"/>
      <c r="AY1137"/>
      <c r="AZ1137"/>
      <c r="BA1137"/>
    </row>
    <row r="1138" spans="48:53" x14ac:dyDescent="0.3">
      <c r="AV1138"/>
      <c r="AW1138"/>
      <c r="AX1138"/>
      <c r="AY1138"/>
      <c r="AZ1138"/>
      <c r="BA1138"/>
    </row>
    <row r="1139" spans="48:53" x14ac:dyDescent="0.3">
      <c r="AV1139"/>
      <c r="AW1139"/>
      <c r="AX1139"/>
      <c r="AY1139"/>
      <c r="AZ1139"/>
      <c r="BA1139"/>
    </row>
    <row r="1140" spans="48:53" x14ac:dyDescent="0.3">
      <c r="AV1140"/>
      <c r="AW1140"/>
      <c r="AX1140"/>
      <c r="AY1140"/>
      <c r="AZ1140"/>
      <c r="BA1140"/>
    </row>
    <row r="1141" spans="48:53" x14ac:dyDescent="0.3">
      <c r="AV1141"/>
      <c r="AW1141"/>
      <c r="AX1141"/>
      <c r="AY1141"/>
      <c r="AZ1141"/>
      <c r="BA1141"/>
    </row>
    <row r="1142" spans="48:53" x14ac:dyDescent="0.3">
      <c r="AV1142"/>
      <c r="AW1142"/>
      <c r="AX1142"/>
      <c r="AY1142"/>
      <c r="AZ1142"/>
      <c r="BA1142"/>
    </row>
    <row r="1143" spans="48:53" x14ac:dyDescent="0.3">
      <c r="AV1143"/>
      <c r="AW1143"/>
      <c r="AX1143"/>
      <c r="AY1143"/>
      <c r="AZ1143"/>
      <c r="BA1143"/>
    </row>
    <row r="1144" spans="48:53" x14ac:dyDescent="0.3">
      <c r="AV1144"/>
      <c r="AW1144"/>
      <c r="AX1144"/>
      <c r="AY1144"/>
      <c r="AZ1144"/>
      <c r="BA1144"/>
    </row>
    <row r="1145" spans="48:53" x14ac:dyDescent="0.3">
      <c r="AV1145"/>
      <c r="AW1145"/>
      <c r="AX1145"/>
      <c r="AY1145"/>
      <c r="AZ1145"/>
      <c r="BA1145"/>
    </row>
    <row r="1146" spans="48:53" x14ac:dyDescent="0.3">
      <c r="AV1146"/>
      <c r="AW1146"/>
      <c r="AX1146"/>
      <c r="AY1146"/>
      <c r="AZ1146"/>
      <c r="BA1146"/>
    </row>
    <row r="1147" spans="48:53" x14ac:dyDescent="0.3">
      <c r="AV1147"/>
      <c r="AW1147"/>
      <c r="AX1147"/>
      <c r="AY1147"/>
      <c r="AZ1147"/>
      <c r="BA1147"/>
    </row>
    <row r="1148" spans="48:53" x14ac:dyDescent="0.3">
      <c r="AV1148"/>
      <c r="AW1148"/>
      <c r="AX1148"/>
      <c r="AY1148"/>
      <c r="AZ1148"/>
      <c r="BA1148"/>
    </row>
    <row r="1149" spans="48:53" x14ac:dyDescent="0.3">
      <c r="AV1149"/>
      <c r="AW1149"/>
      <c r="AX1149"/>
      <c r="AY1149"/>
      <c r="AZ1149"/>
      <c r="BA1149"/>
    </row>
    <row r="1150" spans="48:53" x14ac:dyDescent="0.3">
      <c r="AV1150"/>
      <c r="AW1150"/>
      <c r="AX1150"/>
      <c r="AY1150"/>
      <c r="AZ1150"/>
      <c r="BA1150"/>
    </row>
    <row r="1151" spans="48:53" x14ac:dyDescent="0.3">
      <c r="AV1151"/>
      <c r="AW1151"/>
      <c r="AX1151"/>
      <c r="AY1151"/>
      <c r="AZ1151"/>
      <c r="BA1151"/>
    </row>
    <row r="1152" spans="48:53" x14ac:dyDescent="0.3">
      <c r="AV1152"/>
      <c r="AW1152"/>
      <c r="AX1152"/>
      <c r="AY1152"/>
      <c r="AZ1152"/>
      <c r="BA1152"/>
    </row>
    <row r="1153" spans="48:53" x14ac:dyDescent="0.3">
      <c r="AV1153"/>
      <c r="AW1153"/>
      <c r="AX1153"/>
      <c r="AY1153"/>
      <c r="AZ1153"/>
      <c r="BA1153"/>
    </row>
    <row r="1154" spans="48:53" x14ac:dyDescent="0.3">
      <c r="AV1154"/>
      <c r="AW1154"/>
      <c r="AX1154"/>
      <c r="AY1154"/>
      <c r="AZ1154"/>
      <c r="BA1154"/>
    </row>
    <row r="1155" spans="48:53" x14ac:dyDescent="0.3">
      <c r="AV1155"/>
      <c r="AW1155"/>
      <c r="AX1155"/>
      <c r="AY1155"/>
      <c r="AZ1155"/>
      <c r="BA1155"/>
    </row>
    <row r="1156" spans="48:53" x14ac:dyDescent="0.3">
      <c r="AV1156"/>
      <c r="AW1156"/>
      <c r="AX1156"/>
      <c r="AY1156"/>
      <c r="AZ1156"/>
      <c r="BA1156"/>
    </row>
    <row r="1157" spans="48:53" x14ac:dyDescent="0.3">
      <c r="AV1157"/>
      <c r="AW1157"/>
      <c r="AX1157"/>
      <c r="AY1157"/>
      <c r="AZ1157"/>
      <c r="BA1157"/>
    </row>
    <row r="1158" spans="48:53" x14ac:dyDescent="0.3">
      <c r="AV1158"/>
      <c r="AW1158"/>
      <c r="AX1158"/>
      <c r="AY1158"/>
      <c r="AZ1158"/>
      <c r="BA1158"/>
    </row>
    <row r="1159" spans="48:53" x14ac:dyDescent="0.3">
      <c r="AV1159"/>
      <c r="AW1159"/>
      <c r="AX1159"/>
      <c r="AY1159"/>
      <c r="AZ1159"/>
      <c r="BA1159"/>
    </row>
    <row r="1160" spans="48:53" x14ac:dyDescent="0.3">
      <c r="AV1160"/>
      <c r="AW1160"/>
      <c r="AX1160"/>
      <c r="AY1160"/>
      <c r="AZ1160"/>
      <c r="BA1160"/>
    </row>
    <row r="1161" spans="48:53" x14ac:dyDescent="0.3">
      <c r="AV1161"/>
      <c r="AW1161"/>
      <c r="AX1161"/>
      <c r="AY1161"/>
      <c r="AZ1161"/>
      <c r="BA1161"/>
    </row>
    <row r="1162" spans="48:53" x14ac:dyDescent="0.3">
      <c r="AV1162"/>
      <c r="AW1162"/>
      <c r="AX1162"/>
      <c r="AY1162"/>
      <c r="AZ1162"/>
      <c r="BA1162"/>
    </row>
    <row r="1163" spans="48:53" x14ac:dyDescent="0.3">
      <c r="AV1163"/>
      <c r="AW1163"/>
      <c r="AX1163"/>
      <c r="AY1163"/>
      <c r="AZ1163"/>
      <c r="BA1163"/>
    </row>
    <row r="1164" spans="48:53" x14ac:dyDescent="0.3">
      <c r="AV1164"/>
      <c r="AW1164"/>
      <c r="AX1164"/>
      <c r="AY1164"/>
      <c r="AZ1164"/>
      <c r="BA1164"/>
    </row>
    <row r="1165" spans="48:53" x14ac:dyDescent="0.3">
      <c r="AV1165"/>
      <c r="AW1165"/>
      <c r="AX1165"/>
      <c r="AY1165"/>
      <c r="AZ1165"/>
      <c r="BA1165"/>
    </row>
    <row r="1166" spans="48:53" x14ac:dyDescent="0.3">
      <c r="AV1166"/>
      <c r="AW1166"/>
      <c r="AX1166"/>
      <c r="AY1166"/>
      <c r="AZ1166"/>
      <c r="BA1166"/>
    </row>
    <row r="1167" spans="48:53" x14ac:dyDescent="0.3">
      <c r="AV1167"/>
      <c r="AW1167"/>
      <c r="AX1167"/>
      <c r="AY1167"/>
      <c r="AZ1167"/>
      <c r="BA1167"/>
    </row>
    <row r="1168" spans="48:53" x14ac:dyDescent="0.3">
      <c r="AV1168"/>
      <c r="AW1168"/>
      <c r="AX1168"/>
      <c r="AY1168"/>
      <c r="AZ1168"/>
      <c r="BA1168"/>
    </row>
    <row r="1169" spans="48:53" x14ac:dyDescent="0.3">
      <c r="AV1169"/>
      <c r="AW1169"/>
      <c r="AX1169"/>
      <c r="AY1169"/>
      <c r="AZ1169"/>
      <c r="BA1169"/>
    </row>
    <row r="1170" spans="48:53" x14ac:dyDescent="0.3">
      <c r="AV1170"/>
      <c r="AW1170"/>
      <c r="AX1170"/>
      <c r="AY1170"/>
      <c r="AZ1170"/>
      <c r="BA1170"/>
    </row>
    <row r="1171" spans="48:53" x14ac:dyDescent="0.3">
      <c r="AV1171"/>
      <c r="AW1171"/>
      <c r="AX1171"/>
      <c r="AY1171"/>
      <c r="AZ1171"/>
      <c r="BA1171"/>
    </row>
    <row r="1172" spans="48:53" x14ac:dyDescent="0.3">
      <c r="AV1172"/>
      <c r="AW1172"/>
      <c r="AX1172"/>
      <c r="AY1172"/>
      <c r="AZ1172"/>
      <c r="BA1172"/>
    </row>
    <row r="1173" spans="48:53" x14ac:dyDescent="0.3">
      <c r="AV1173"/>
      <c r="AW1173"/>
      <c r="AX1173"/>
      <c r="AY1173"/>
      <c r="AZ1173"/>
      <c r="BA1173"/>
    </row>
    <row r="1174" spans="48:53" x14ac:dyDescent="0.3">
      <c r="AV1174"/>
      <c r="AW1174"/>
      <c r="AX1174"/>
      <c r="AY1174"/>
      <c r="AZ1174"/>
      <c r="BA1174"/>
    </row>
    <row r="1175" spans="48:53" x14ac:dyDescent="0.3">
      <c r="AV1175"/>
      <c r="AW1175"/>
      <c r="AX1175"/>
      <c r="AY1175"/>
      <c r="AZ1175"/>
      <c r="BA1175"/>
    </row>
    <row r="1176" spans="48:53" x14ac:dyDescent="0.3">
      <c r="AV1176"/>
      <c r="AW1176"/>
      <c r="AX1176"/>
      <c r="AY1176"/>
      <c r="AZ1176"/>
      <c r="BA1176"/>
    </row>
    <row r="1177" spans="48:53" x14ac:dyDescent="0.3">
      <c r="AV1177"/>
      <c r="AW1177"/>
      <c r="AX1177"/>
      <c r="AY1177"/>
      <c r="AZ1177"/>
      <c r="BA1177"/>
    </row>
    <row r="1178" spans="48:53" x14ac:dyDescent="0.3">
      <c r="AV1178"/>
      <c r="AW1178"/>
      <c r="AX1178"/>
      <c r="AY1178"/>
      <c r="AZ1178"/>
      <c r="BA1178"/>
    </row>
    <row r="1179" spans="48:53" x14ac:dyDescent="0.3">
      <c r="AV1179"/>
      <c r="AW1179"/>
      <c r="AX1179"/>
      <c r="AY1179"/>
      <c r="AZ1179"/>
      <c r="BA1179"/>
    </row>
    <row r="1180" spans="48:53" x14ac:dyDescent="0.3">
      <c r="AV1180"/>
      <c r="AW1180"/>
      <c r="AX1180"/>
      <c r="AY1180"/>
      <c r="AZ1180"/>
      <c r="BA1180"/>
    </row>
    <row r="1181" spans="48:53" x14ac:dyDescent="0.3">
      <c r="AV1181"/>
      <c r="AW1181"/>
      <c r="AX1181"/>
      <c r="AY1181"/>
      <c r="AZ1181"/>
      <c r="BA1181"/>
    </row>
    <row r="1182" spans="48:53" x14ac:dyDescent="0.3">
      <c r="AV1182"/>
      <c r="AW1182"/>
      <c r="AX1182"/>
      <c r="AY1182"/>
      <c r="AZ1182"/>
      <c r="BA1182"/>
    </row>
    <row r="1183" spans="48:53" x14ac:dyDescent="0.3">
      <c r="AV1183"/>
      <c r="AW1183"/>
      <c r="AX1183"/>
      <c r="AY1183"/>
      <c r="AZ1183"/>
      <c r="BA1183"/>
    </row>
    <row r="1184" spans="48:53" x14ac:dyDescent="0.3">
      <c r="AV1184"/>
      <c r="AW1184"/>
      <c r="AX1184"/>
      <c r="AY1184"/>
      <c r="AZ1184"/>
      <c r="BA1184"/>
    </row>
    <row r="1185" spans="48:53" x14ac:dyDescent="0.3">
      <c r="AV1185"/>
      <c r="AW1185"/>
      <c r="AX1185"/>
      <c r="AY1185"/>
      <c r="AZ1185"/>
      <c r="BA1185"/>
    </row>
    <row r="1186" spans="48:53" x14ac:dyDescent="0.3">
      <c r="AV1186"/>
      <c r="AW1186"/>
      <c r="AX1186"/>
      <c r="AY1186"/>
      <c r="AZ1186"/>
      <c r="BA1186"/>
    </row>
    <row r="1187" spans="48:53" x14ac:dyDescent="0.3">
      <c r="AV1187"/>
      <c r="AW1187"/>
      <c r="AX1187"/>
      <c r="AY1187"/>
      <c r="AZ1187"/>
      <c r="BA1187"/>
    </row>
    <row r="1188" spans="48:53" x14ac:dyDescent="0.3">
      <c r="AV1188"/>
      <c r="AW1188"/>
      <c r="AX1188"/>
      <c r="AY1188"/>
      <c r="AZ1188"/>
      <c r="BA1188"/>
    </row>
    <row r="1189" spans="48:53" x14ac:dyDescent="0.3">
      <c r="AV1189"/>
      <c r="AW1189"/>
      <c r="AX1189"/>
      <c r="AY1189"/>
      <c r="AZ1189"/>
      <c r="BA1189"/>
    </row>
    <row r="1190" spans="48:53" x14ac:dyDescent="0.3">
      <c r="AV1190"/>
      <c r="AW1190"/>
      <c r="AX1190"/>
      <c r="AY1190"/>
      <c r="AZ1190"/>
      <c r="BA1190"/>
    </row>
    <row r="1191" spans="48:53" x14ac:dyDescent="0.3">
      <c r="AV1191"/>
      <c r="AW1191"/>
      <c r="AX1191"/>
      <c r="AY1191"/>
      <c r="AZ1191"/>
      <c r="BA1191"/>
    </row>
    <row r="1192" spans="48:53" x14ac:dyDescent="0.3">
      <c r="AV1192"/>
      <c r="AW1192"/>
      <c r="AX1192"/>
      <c r="AY1192"/>
      <c r="AZ1192"/>
      <c r="BA1192"/>
    </row>
    <row r="1193" spans="48:53" x14ac:dyDescent="0.3">
      <c r="AV1193"/>
      <c r="AW1193"/>
      <c r="AX1193"/>
      <c r="AY1193"/>
      <c r="AZ1193"/>
      <c r="BA1193"/>
    </row>
    <row r="1194" spans="48:53" x14ac:dyDescent="0.3">
      <c r="AV1194"/>
      <c r="AW1194"/>
      <c r="AX1194"/>
      <c r="AY1194"/>
      <c r="AZ1194"/>
      <c r="BA1194"/>
    </row>
    <row r="1195" spans="48:53" x14ac:dyDescent="0.3">
      <c r="AV1195"/>
      <c r="AW1195"/>
      <c r="AX1195"/>
      <c r="AY1195"/>
      <c r="AZ1195"/>
      <c r="BA1195"/>
    </row>
    <row r="1196" spans="48:53" x14ac:dyDescent="0.3">
      <c r="AV1196"/>
      <c r="AW1196"/>
      <c r="AX1196"/>
      <c r="AY1196"/>
      <c r="AZ1196"/>
      <c r="BA1196"/>
    </row>
    <row r="1197" spans="48:53" x14ac:dyDescent="0.3">
      <c r="AV1197"/>
      <c r="AW1197"/>
      <c r="AX1197"/>
      <c r="AY1197"/>
      <c r="AZ1197"/>
      <c r="BA1197"/>
    </row>
    <row r="1198" spans="48:53" x14ac:dyDescent="0.3">
      <c r="AV1198"/>
      <c r="AW1198"/>
      <c r="AX1198"/>
      <c r="AY1198"/>
      <c r="AZ1198"/>
      <c r="BA1198"/>
    </row>
    <row r="1199" spans="48:53" x14ac:dyDescent="0.3">
      <c r="AV1199"/>
      <c r="AW1199"/>
      <c r="AX1199"/>
      <c r="AY1199"/>
      <c r="AZ1199"/>
      <c r="BA1199"/>
    </row>
    <row r="1200" spans="48:53" x14ac:dyDescent="0.3">
      <c r="AV1200"/>
      <c r="AW1200"/>
      <c r="AX1200"/>
      <c r="AY1200"/>
      <c r="AZ1200"/>
      <c r="BA1200"/>
    </row>
    <row r="1201" spans="48:53" x14ac:dyDescent="0.3">
      <c r="AV1201"/>
      <c r="AW1201"/>
      <c r="AX1201"/>
      <c r="AY1201"/>
      <c r="AZ1201"/>
      <c r="BA1201"/>
    </row>
    <row r="1202" spans="48:53" x14ac:dyDescent="0.3">
      <c r="AV1202"/>
      <c r="AW1202"/>
      <c r="AX1202"/>
      <c r="AY1202"/>
      <c r="AZ1202"/>
      <c r="BA1202"/>
    </row>
    <row r="1203" spans="48:53" x14ac:dyDescent="0.3">
      <c r="AV1203"/>
      <c r="AW1203"/>
      <c r="AX1203"/>
      <c r="AY1203"/>
      <c r="AZ1203"/>
      <c r="BA1203"/>
    </row>
    <row r="1204" spans="48:53" x14ac:dyDescent="0.3">
      <c r="AV1204"/>
      <c r="AW1204"/>
      <c r="AX1204"/>
      <c r="AY1204"/>
      <c r="AZ1204"/>
      <c r="BA1204"/>
    </row>
    <row r="1205" spans="48:53" x14ac:dyDescent="0.3">
      <c r="AV1205"/>
      <c r="AW1205"/>
      <c r="AX1205"/>
      <c r="AY1205"/>
      <c r="AZ1205"/>
      <c r="BA1205"/>
    </row>
    <row r="1206" spans="48:53" x14ac:dyDescent="0.3">
      <c r="AV1206"/>
      <c r="AW1206"/>
      <c r="AX1206"/>
      <c r="AY1206"/>
      <c r="AZ1206"/>
      <c r="BA1206"/>
    </row>
    <row r="1207" spans="48:53" x14ac:dyDescent="0.3">
      <c r="AV1207"/>
      <c r="AW1207"/>
      <c r="AX1207"/>
      <c r="AY1207"/>
      <c r="AZ1207"/>
      <c r="BA1207"/>
    </row>
    <row r="1208" spans="48:53" x14ac:dyDescent="0.3">
      <c r="AV1208"/>
      <c r="AW1208"/>
      <c r="AX1208"/>
      <c r="AY1208"/>
      <c r="AZ1208"/>
      <c r="BA1208"/>
    </row>
    <row r="1209" spans="48:53" x14ac:dyDescent="0.3">
      <c r="AV1209"/>
      <c r="AW1209"/>
      <c r="AX1209"/>
      <c r="AY1209"/>
      <c r="AZ1209"/>
      <c r="BA1209"/>
    </row>
    <row r="1210" spans="48:53" x14ac:dyDescent="0.3">
      <c r="AV1210"/>
      <c r="AW1210"/>
      <c r="AX1210"/>
      <c r="AY1210"/>
      <c r="AZ1210"/>
      <c r="BA1210"/>
    </row>
    <row r="1211" spans="48:53" x14ac:dyDescent="0.3">
      <c r="AV1211"/>
      <c r="AW1211"/>
      <c r="AX1211"/>
      <c r="AY1211"/>
      <c r="AZ1211"/>
      <c r="BA1211"/>
    </row>
    <row r="1212" spans="48:53" x14ac:dyDescent="0.3">
      <c r="AV1212"/>
      <c r="AW1212"/>
      <c r="AX1212"/>
      <c r="AY1212"/>
      <c r="AZ1212"/>
      <c r="BA1212"/>
    </row>
    <row r="1213" spans="48:53" x14ac:dyDescent="0.3">
      <c r="AV1213"/>
      <c r="AW1213"/>
      <c r="AX1213"/>
      <c r="AY1213"/>
      <c r="AZ1213"/>
      <c r="BA1213"/>
    </row>
    <row r="1214" spans="48:53" x14ac:dyDescent="0.3">
      <c r="AV1214"/>
      <c r="AW1214"/>
      <c r="AX1214"/>
      <c r="AY1214"/>
      <c r="AZ1214"/>
      <c r="BA1214"/>
    </row>
    <row r="1215" spans="48:53" x14ac:dyDescent="0.3">
      <c r="AV1215"/>
      <c r="AW1215"/>
      <c r="AX1215"/>
      <c r="AY1215"/>
      <c r="AZ1215"/>
      <c r="BA1215"/>
    </row>
    <row r="1216" spans="48:53" x14ac:dyDescent="0.3">
      <c r="AV1216"/>
      <c r="AW1216"/>
      <c r="AX1216"/>
      <c r="AY1216"/>
      <c r="AZ1216"/>
      <c r="BA1216"/>
    </row>
    <row r="1217" spans="48:53" x14ac:dyDescent="0.3">
      <c r="AV1217"/>
      <c r="AW1217"/>
      <c r="AX1217"/>
      <c r="AY1217"/>
      <c r="AZ1217"/>
      <c r="BA1217"/>
    </row>
    <row r="1218" spans="48:53" x14ac:dyDescent="0.3">
      <c r="AV1218"/>
      <c r="AW1218"/>
      <c r="AX1218"/>
      <c r="AY1218"/>
      <c r="AZ1218"/>
      <c r="BA1218"/>
    </row>
    <row r="1219" spans="48:53" x14ac:dyDescent="0.3">
      <c r="AV1219"/>
      <c r="AW1219"/>
      <c r="AX1219"/>
      <c r="AY1219"/>
      <c r="AZ1219"/>
      <c r="BA1219"/>
    </row>
    <row r="1220" spans="48:53" x14ac:dyDescent="0.3">
      <c r="AV1220"/>
      <c r="AW1220"/>
      <c r="AX1220"/>
      <c r="AY1220"/>
      <c r="AZ1220"/>
      <c r="BA1220"/>
    </row>
    <row r="1221" spans="48:53" x14ac:dyDescent="0.3">
      <c r="AV1221"/>
      <c r="AW1221"/>
      <c r="AX1221"/>
      <c r="AY1221"/>
      <c r="AZ1221"/>
      <c r="BA1221"/>
    </row>
    <row r="1222" spans="48:53" x14ac:dyDescent="0.3">
      <c r="AV1222"/>
      <c r="AW1222"/>
      <c r="AX1222"/>
      <c r="AY1222"/>
      <c r="AZ1222"/>
      <c r="BA1222"/>
    </row>
    <row r="1223" spans="48:53" x14ac:dyDescent="0.3">
      <c r="AV1223"/>
      <c r="AW1223"/>
      <c r="AX1223"/>
      <c r="AY1223"/>
      <c r="AZ1223"/>
      <c r="BA1223"/>
    </row>
    <row r="1224" spans="48:53" x14ac:dyDescent="0.3">
      <c r="AV1224"/>
      <c r="AW1224"/>
      <c r="AX1224"/>
      <c r="AY1224"/>
      <c r="AZ1224"/>
      <c r="BA1224"/>
    </row>
    <row r="1225" spans="48:53" x14ac:dyDescent="0.3">
      <c r="AV1225"/>
      <c r="AW1225"/>
      <c r="AX1225"/>
      <c r="AY1225"/>
      <c r="AZ1225"/>
      <c r="BA1225"/>
    </row>
    <row r="1226" spans="48:53" x14ac:dyDescent="0.3">
      <c r="AV1226"/>
      <c r="AW1226"/>
      <c r="AX1226"/>
      <c r="AY1226"/>
      <c r="AZ1226"/>
      <c r="BA1226"/>
    </row>
    <row r="1227" spans="48:53" x14ac:dyDescent="0.3">
      <c r="AV1227"/>
      <c r="AW1227"/>
      <c r="AX1227"/>
      <c r="AY1227"/>
      <c r="AZ1227"/>
      <c r="BA1227"/>
    </row>
    <row r="1228" spans="48:53" x14ac:dyDescent="0.3">
      <c r="AV1228"/>
      <c r="AW1228"/>
      <c r="AX1228"/>
      <c r="AY1228"/>
      <c r="AZ1228"/>
      <c r="BA1228"/>
    </row>
    <row r="1229" spans="48:53" x14ac:dyDescent="0.3">
      <c r="AV1229"/>
      <c r="AW1229"/>
      <c r="AX1229"/>
      <c r="AY1229"/>
      <c r="AZ1229"/>
      <c r="BA1229"/>
    </row>
    <row r="1230" spans="48:53" x14ac:dyDescent="0.3">
      <c r="AV1230"/>
      <c r="AW1230"/>
      <c r="AX1230"/>
      <c r="AY1230"/>
      <c r="AZ1230"/>
      <c r="BA1230"/>
    </row>
    <row r="1231" spans="48:53" x14ac:dyDescent="0.3">
      <c r="AV1231"/>
      <c r="AW1231"/>
      <c r="AX1231"/>
      <c r="AY1231"/>
      <c r="AZ1231"/>
      <c r="BA1231"/>
    </row>
    <row r="1232" spans="48:53" x14ac:dyDescent="0.3">
      <c r="AV1232"/>
      <c r="AW1232"/>
      <c r="AX1232"/>
      <c r="AY1232"/>
      <c r="AZ1232"/>
      <c r="BA1232"/>
    </row>
    <row r="1233" spans="48:53" x14ac:dyDescent="0.3">
      <c r="AV1233"/>
      <c r="AW1233"/>
      <c r="AX1233"/>
      <c r="AY1233"/>
      <c r="AZ1233"/>
      <c r="BA1233"/>
    </row>
    <row r="1234" spans="48:53" x14ac:dyDescent="0.3">
      <c r="AV1234"/>
      <c r="AW1234"/>
      <c r="AX1234"/>
      <c r="AY1234"/>
      <c r="AZ1234"/>
      <c r="BA1234"/>
    </row>
    <row r="1235" spans="48:53" x14ac:dyDescent="0.3">
      <c r="AV1235"/>
      <c r="AW1235"/>
      <c r="AX1235"/>
      <c r="AY1235"/>
      <c r="AZ1235"/>
      <c r="BA1235"/>
    </row>
    <row r="1236" spans="48:53" x14ac:dyDescent="0.3">
      <c r="AV1236"/>
      <c r="AW1236"/>
      <c r="AX1236"/>
      <c r="AY1236"/>
      <c r="AZ1236"/>
      <c r="BA1236"/>
    </row>
    <row r="1237" spans="48:53" x14ac:dyDescent="0.3">
      <c r="AV1237"/>
      <c r="AW1237"/>
      <c r="AX1237"/>
      <c r="AY1237"/>
      <c r="AZ1237"/>
      <c r="BA1237"/>
    </row>
    <row r="1238" spans="48:53" x14ac:dyDescent="0.3">
      <c r="AV1238"/>
      <c r="AW1238"/>
      <c r="AX1238"/>
      <c r="AY1238"/>
      <c r="AZ1238"/>
      <c r="BA1238"/>
    </row>
    <row r="1239" spans="48:53" x14ac:dyDescent="0.3">
      <c r="AV1239"/>
      <c r="AW1239"/>
      <c r="AX1239"/>
      <c r="AY1239"/>
      <c r="AZ1239"/>
      <c r="BA1239"/>
    </row>
    <row r="1240" spans="48:53" x14ac:dyDescent="0.3">
      <c r="AV1240"/>
      <c r="AW1240"/>
      <c r="AX1240"/>
      <c r="AY1240"/>
      <c r="AZ1240"/>
      <c r="BA1240"/>
    </row>
    <row r="1241" spans="48:53" x14ac:dyDescent="0.3">
      <c r="AV1241"/>
      <c r="AW1241"/>
      <c r="AX1241"/>
      <c r="AY1241"/>
      <c r="AZ1241"/>
      <c r="BA1241"/>
    </row>
    <row r="1242" spans="48:53" x14ac:dyDescent="0.3">
      <c r="AV1242"/>
      <c r="AW1242"/>
      <c r="AX1242"/>
      <c r="AY1242"/>
      <c r="AZ1242"/>
      <c r="BA1242"/>
    </row>
    <row r="1243" spans="48:53" x14ac:dyDescent="0.3">
      <c r="AV1243"/>
      <c r="AW1243"/>
      <c r="AX1243"/>
      <c r="AY1243"/>
      <c r="AZ1243"/>
      <c r="BA1243"/>
    </row>
    <row r="1244" spans="48:53" x14ac:dyDescent="0.3">
      <c r="AV1244"/>
      <c r="AW1244"/>
      <c r="AX1244"/>
      <c r="AY1244"/>
      <c r="AZ1244"/>
      <c r="BA1244"/>
    </row>
    <row r="1245" spans="48:53" x14ac:dyDescent="0.3">
      <c r="AV1245"/>
      <c r="AW1245"/>
      <c r="AX1245"/>
      <c r="AY1245"/>
      <c r="AZ1245"/>
      <c r="BA1245"/>
    </row>
    <row r="1246" spans="48:53" x14ac:dyDescent="0.3">
      <c r="AV1246"/>
      <c r="AW1246"/>
      <c r="AX1246"/>
      <c r="AY1246"/>
      <c r="AZ1246"/>
      <c r="BA1246"/>
    </row>
    <row r="1247" spans="48:53" x14ac:dyDescent="0.3">
      <c r="AV1247"/>
      <c r="AW1247"/>
      <c r="AX1247"/>
      <c r="AY1247"/>
      <c r="AZ1247"/>
      <c r="BA1247"/>
    </row>
    <row r="1248" spans="48:53" x14ac:dyDescent="0.3">
      <c r="AV1248"/>
      <c r="AW1248"/>
      <c r="AX1248"/>
      <c r="AY1248"/>
      <c r="AZ1248"/>
      <c r="BA1248"/>
    </row>
    <row r="1249" spans="48:53" x14ac:dyDescent="0.3">
      <c r="AV1249"/>
      <c r="AW1249"/>
      <c r="AX1249"/>
      <c r="AY1249"/>
      <c r="AZ1249"/>
      <c r="BA1249"/>
    </row>
    <row r="1250" spans="48:53" x14ac:dyDescent="0.3">
      <c r="AV1250"/>
      <c r="AW1250"/>
      <c r="AX1250"/>
      <c r="AY1250"/>
      <c r="AZ1250"/>
      <c r="BA1250"/>
    </row>
    <row r="1251" spans="48:53" x14ac:dyDescent="0.3">
      <c r="AV1251"/>
      <c r="AW1251"/>
      <c r="AX1251"/>
      <c r="AY1251"/>
      <c r="AZ1251"/>
      <c r="BA1251"/>
    </row>
    <row r="1252" spans="48:53" x14ac:dyDescent="0.3">
      <c r="AV1252"/>
      <c r="AW1252"/>
      <c r="AX1252"/>
      <c r="AY1252"/>
      <c r="AZ1252"/>
      <c r="BA1252"/>
    </row>
    <row r="1253" spans="48:53" x14ac:dyDescent="0.3">
      <c r="AV1253"/>
      <c r="AW1253"/>
      <c r="AX1253"/>
      <c r="AY1253"/>
      <c r="AZ1253"/>
      <c r="BA1253"/>
    </row>
    <row r="1254" spans="48:53" x14ac:dyDescent="0.3">
      <c r="AV1254"/>
      <c r="AW1254"/>
      <c r="AX1254"/>
      <c r="AY1254"/>
      <c r="AZ1254"/>
      <c r="BA1254"/>
    </row>
    <row r="1255" spans="48:53" x14ac:dyDescent="0.3">
      <c r="AV1255"/>
      <c r="AW1255"/>
      <c r="AX1255"/>
      <c r="AY1255"/>
      <c r="AZ1255"/>
      <c r="BA1255"/>
    </row>
    <row r="1256" spans="48:53" x14ac:dyDescent="0.3">
      <c r="AV1256"/>
      <c r="AW1256"/>
      <c r="AX1256"/>
      <c r="AY1256"/>
      <c r="AZ1256"/>
      <c r="BA1256"/>
    </row>
    <row r="1257" spans="48:53" x14ac:dyDescent="0.3">
      <c r="AV1257"/>
      <c r="AW1257"/>
      <c r="AX1257"/>
      <c r="AY1257"/>
      <c r="AZ1257"/>
      <c r="BA1257"/>
    </row>
    <row r="1258" spans="48:53" x14ac:dyDescent="0.3">
      <c r="AV1258"/>
      <c r="AW1258"/>
      <c r="AX1258"/>
      <c r="AY1258"/>
      <c r="AZ1258"/>
      <c r="BA1258"/>
    </row>
    <row r="1259" spans="48:53" x14ac:dyDescent="0.3">
      <c r="AV1259"/>
      <c r="AW1259"/>
      <c r="AX1259"/>
      <c r="AY1259"/>
      <c r="AZ1259"/>
      <c r="BA1259"/>
    </row>
    <row r="1260" spans="48:53" x14ac:dyDescent="0.3">
      <c r="AV1260"/>
      <c r="AW1260"/>
      <c r="AX1260"/>
      <c r="AY1260"/>
      <c r="AZ1260"/>
      <c r="BA1260"/>
    </row>
    <row r="1261" spans="48:53" x14ac:dyDescent="0.3">
      <c r="AV1261"/>
      <c r="AW1261"/>
      <c r="AX1261"/>
      <c r="AY1261"/>
      <c r="AZ1261"/>
      <c r="BA1261"/>
    </row>
    <row r="1262" spans="48:53" x14ac:dyDescent="0.3">
      <c r="AV1262"/>
      <c r="AW1262"/>
      <c r="AX1262"/>
      <c r="AY1262"/>
      <c r="AZ1262"/>
      <c r="BA1262"/>
    </row>
    <row r="1263" spans="48:53" x14ac:dyDescent="0.3">
      <c r="AV1263"/>
      <c r="AW1263"/>
      <c r="AX1263"/>
      <c r="AY1263"/>
      <c r="AZ1263"/>
      <c r="BA1263"/>
    </row>
    <row r="1264" spans="48:53" x14ac:dyDescent="0.3">
      <c r="AV1264"/>
      <c r="AW1264"/>
      <c r="AX1264"/>
      <c r="AY1264"/>
      <c r="AZ1264"/>
      <c r="BA1264"/>
    </row>
    <row r="1265" spans="48:53" x14ac:dyDescent="0.3">
      <c r="AV1265"/>
      <c r="AW1265"/>
      <c r="AX1265"/>
      <c r="AY1265"/>
      <c r="AZ1265"/>
      <c r="BA1265"/>
    </row>
    <row r="1266" spans="48:53" x14ac:dyDescent="0.3">
      <c r="AV1266"/>
      <c r="AW1266"/>
      <c r="AX1266"/>
      <c r="AY1266"/>
      <c r="AZ1266"/>
      <c r="BA1266"/>
    </row>
    <row r="1267" spans="48:53" x14ac:dyDescent="0.3">
      <c r="AV1267"/>
      <c r="AW1267"/>
      <c r="AX1267"/>
      <c r="AY1267"/>
      <c r="AZ1267"/>
      <c r="BA1267"/>
    </row>
    <row r="1268" spans="48:53" x14ac:dyDescent="0.3">
      <c r="AV1268"/>
      <c r="AW1268"/>
      <c r="AX1268"/>
      <c r="AY1268"/>
      <c r="AZ1268"/>
      <c r="BA1268"/>
    </row>
    <row r="1269" spans="48:53" x14ac:dyDescent="0.3">
      <c r="AV1269"/>
      <c r="AW1269"/>
      <c r="AX1269"/>
      <c r="AY1269"/>
      <c r="AZ1269"/>
      <c r="BA1269"/>
    </row>
    <row r="1270" spans="48:53" x14ac:dyDescent="0.3">
      <c r="AV1270"/>
      <c r="AW1270"/>
      <c r="AX1270"/>
      <c r="AY1270"/>
      <c r="AZ1270"/>
      <c r="BA1270"/>
    </row>
    <row r="1271" spans="48:53" x14ac:dyDescent="0.3">
      <c r="AV1271"/>
      <c r="AW1271"/>
      <c r="AX1271"/>
      <c r="AY1271"/>
      <c r="AZ1271"/>
      <c r="BA1271"/>
    </row>
    <row r="1272" spans="48:53" x14ac:dyDescent="0.3">
      <c r="AV1272"/>
      <c r="AW1272"/>
      <c r="AX1272"/>
      <c r="AY1272"/>
      <c r="AZ1272"/>
      <c r="BA1272"/>
    </row>
    <row r="1273" spans="48:53" x14ac:dyDescent="0.3">
      <c r="AV1273"/>
      <c r="AW1273"/>
      <c r="AX1273"/>
      <c r="AY1273"/>
      <c r="AZ1273"/>
      <c r="BA1273"/>
    </row>
    <row r="1274" spans="48:53" x14ac:dyDescent="0.3">
      <c r="AV1274"/>
      <c r="AW1274"/>
      <c r="AX1274"/>
      <c r="AY1274"/>
      <c r="AZ1274"/>
      <c r="BA1274"/>
    </row>
    <row r="1275" spans="48:53" x14ac:dyDescent="0.3">
      <c r="AV1275"/>
      <c r="AW1275"/>
      <c r="AX1275"/>
      <c r="AY1275"/>
      <c r="AZ1275"/>
      <c r="BA1275"/>
    </row>
    <row r="1276" spans="48:53" x14ac:dyDescent="0.3">
      <c r="AV1276"/>
      <c r="AW1276"/>
      <c r="AX1276"/>
      <c r="AY1276"/>
      <c r="AZ1276"/>
      <c r="BA1276"/>
    </row>
    <row r="1277" spans="48:53" x14ac:dyDescent="0.3">
      <c r="AV1277"/>
      <c r="AW1277"/>
      <c r="AX1277"/>
      <c r="AY1277"/>
      <c r="AZ1277"/>
      <c r="BA1277"/>
    </row>
    <row r="1278" spans="48:53" x14ac:dyDescent="0.3">
      <c r="AV1278"/>
      <c r="AW1278"/>
      <c r="AX1278"/>
      <c r="AY1278"/>
      <c r="AZ1278"/>
      <c r="BA1278"/>
    </row>
    <row r="1279" spans="48:53" x14ac:dyDescent="0.3">
      <c r="AV1279"/>
      <c r="AW1279"/>
      <c r="AX1279"/>
      <c r="AY1279"/>
      <c r="AZ1279"/>
      <c r="BA1279"/>
    </row>
    <row r="1280" spans="48:53" x14ac:dyDescent="0.3">
      <c r="AV1280"/>
      <c r="AW1280"/>
      <c r="AX1280"/>
      <c r="AY1280"/>
      <c r="AZ1280"/>
      <c r="BA1280"/>
    </row>
    <row r="1281" spans="48:53" x14ac:dyDescent="0.3">
      <c r="AV1281"/>
      <c r="AW1281"/>
      <c r="AX1281"/>
      <c r="AY1281"/>
      <c r="AZ1281"/>
      <c r="BA1281"/>
    </row>
    <row r="1282" spans="48:53" x14ac:dyDescent="0.3">
      <c r="AV1282"/>
      <c r="AW1282"/>
      <c r="AX1282"/>
      <c r="AY1282"/>
      <c r="AZ1282"/>
      <c r="BA1282"/>
    </row>
    <row r="1283" spans="48:53" x14ac:dyDescent="0.3">
      <c r="AV1283"/>
      <c r="AW1283"/>
      <c r="AX1283"/>
      <c r="AY1283"/>
      <c r="AZ1283"/>
      <c r="BA1283"/>
    </row>
    <row r="1284" spans="48:53" x14ac:dyDescent="0.3">
      <c r="AV1284"/>
      <c r="AW1284"/>
      <c r="AX1284"/>
      <c r="AY1284"/>
      <c r="AZ1284"/>
      <c r="BA1284"/>
    </row>
    <row r="1285" spans="48:53" x14ac:dyDescent="0.3">
      <c r="AV1285"/>
      <c r="AW1285"/>
      <c r="AX1285"/>
      <c r="AY1285"/>
      <c r="AZ1285"/>
      <c r="BA1285"/>
    </row>
    <row r="1286" spans="48:53" x14ac:dyDescent="0.3">
      <c r="AV1286"/>
      <c r="AW1286"/>
      <c r="AX1286"/>
      <c r="AY1286"/>
      <c r="AZ1286"/>
      <c r="BA1286"/>
    </row>
    <row r="1287" spans="48:53" x14ac:dyDescent="0.3">
      <c r="AV1287"/>
      <c r="AW1287"/>
      <c r="AX1287"/>
      <c r="AY1287"/>
      <c r="AZ1287"/>
      <c r="BA1287"/>
    </row>
    <row r="1288" spans="48:53" x14ac:dyDescent="0.3">
      <c r="AV1288"/>
      <c r="AW1288"/>
      <c r="AX1288"/>
      <c r="AY1288"/>
      <c r="AZ1288"/>
      <c r="BA1288"/>
    </row>
    <row r="1289" spans="48:53" x14ac:dyDescent="0.3">
      <c r="AV1289"/>
      <c r="AW1289"/>
      <c r="AX1289"/>
      <c r="AY1289"/>
      <c r="AZ1289"/>
      <c r="BA1289"/>
    </row>
    <row r="1290" spans="48:53" x14ac:dyDescent="0.3">
      <c r="AV1290"/>
      <c r="AW1290"/>
      <c r="AX1290"/>
      <c r="AY1290"/>
      <c r="AZ1290"/>
      <c r="BA1290"/>
    </row>
    <row r="1291" spans="48:53" x14ac:dyDescent="0.3">
      <c r="AV1291"/>
      <c r="AW1291"/>
      <c r="AX1291"/>
      <c r="AY1291"/>
      <c r="AZ1291"/>
      <c r="BA1291"/>
    </row>
    <row r="1292" spans="48:53" x14ac:dyDescent="0.3">
      <c r="AV1292"/>
      <c r="AW1292"/>
      <c r="AX1292"/>
      <c r="AY1292"/>
      <c r="AZ1292"/>
      <c r="BA1292"/>
    </row>
    <row r="1293" spans="48:53" x14ac:dyDescent="0.3">
      <c r="AV1293"/>
      <c r="AW1293"/>
      <c r="AX1293"/>
      <c r="AY1293"/>
      <c r="AZ1293"/>
      <c r="BA1293"/>
    </row>
    <row r="1294" spans="48:53" x14ac:dyDescent="0.3">
      <c r="AV1294"/>
      <c r="AW1294"/>
      <c r="AX1294"/>
      <c r="AY1294"/>
      <c r="AZ1294"/>
      <c r="BA1294"/>
    </row>
    <row r="1295" spans="48:53" x14ac:dyDescent="0.3">
      <c r="AV1295"/>
      <c r="AW1295"/>
      <c r="AX1295"/>
      <c r="AY1295"/>
      <c r="AZ1295"/>
      <c r="BA1295"/>
    </row>
    <row r="1296" spans="48:53" x14ac:dyDescent="0.3">
      <c r="AV1296"/>
      <c r="AW1296"/>
      <c r="AX1296"/>
      <c r="AY1296"/>
      <c r="AZ1296"/>
      <c r="BA1296"/>
    </row>
    <row r="1297" spans="48:53" x14ac:dyDescent="0.3">
      <c r="AV1297"/>
      <c r="AW1297"/>
      <c r="AX1297"/>
      <c r="AY1297"/>
      <c r="AZ1297"/>
      <c r="BA1297"/>
    </row>
    <row r="1298" spans="48:53" x14ac:dyDescent="0.3">
      <c r="AV1298"/>
      <c r="AW1298"/>
      <c r="AX1298"/>
      <c r="AY1298"/>
      <c r="AZ1298"/>
      <c r="BA1298"/>
    </row>
    <row r="1299" spans="48:53" x14ac:dyDescent="0.3">
      <c r="AV1299"/>
      <c r="AW1299"/>
      <c r="AX1299"/>
      <c r="AY1299"/>
      <c r="AZ1299"/>
      <c r="BA1299"/>
    </row>
    <row r="1300" spans="48:53" x14ac:dyDescent="0.3">
      <c r="AV1300"/>
      <c r="AW1300"/>
      <c r="AX1300"/>
      <c r="AY1300"/>
      <c r="AZ1300"/>
      <c r="BA1300"/>
    </row>
    <row r="1301" spans="48:53" x14ac:dyDescent="0.3">
      <c r="AV1301"/>
      <c r="AW1301"/>
      <c r="AX1301"/>
      <c r="AY1301"/>
      <c r="AZ1301"/>
      <c r="BA1301"/>
    </row>
    <row r="1302" spans="48:53" x14ac:dyDescent="0.3">
      <c r="AV1302"/>
      <c r="AW1302"/>
      <c r="AX1302"/>
      <c r="AY1302"/>
      <c r="AZ1302"/>
      <c r="BA1302"/>
    </row>
    <row r="1303" spans="48:53" x14ac:dyDescent="0.3">
      <c r="AV1303"/>
      <c r="AW1303"/>
      <c r="AX1303"/>
      <c r="AY1303"/>
      <c r="AZ1303"/>
      <c r="BA1303"/>
    </row>
    <row r="1304" spans="48:53" x14ac:dyDescent="0.3">
      <c r="AV1304"/>
      <c r="AW1304"/>
      <c r="AX1304"/>
      <c r="AY1304"/>
      <c r="AZ1304"/>
      <c r="BA1304"/>
    </row>
    <row r="1305" spans="48:53" x14ac:dyDescent="0.3">
      <c r="AV1305"/>
      <c r="AW1305"/>
      <c r="AX1305"/>
      <c r="AY1305"/>
      <c r="AZ1305"/>
      <c r="BA1305"/>
    </row>
    <row r="1306" spans="48:53" x14ac:dyDescent="0.3">
      <c r="AV1306"/>
      <c r="AW1306"/>
      <c r="AX1306"/>
      <c r="AY1306"/>
      <c r="AZ1306"/>
      <c r="BA1306"/>
    </row>
    <row r="1307" spans="48:53" x14ac:dyDescent="0.3">
      <c r="AV1307"/>
      <c r="AW1307"/>
      <c r="AX1307"/>
      <c r="AY1307"/>
      <c r="AZ1307"/>
      <c r="BA1307"/>
    </row>
    <row r="1308" spans="48:53" x14ac:dyDescent="0.3">
      <c r="AV1308"/>
      <c r="AW1308"/>
      <c r="AX1308"/>
      <c r="AY1308"/>
      <c r="AZ1308"/>
      <c r="BA1308"/>
    </row>
    <row r="1309" spans="48:53" x14ac:dyDescent="0.3">
      <c r="AV1309"/>
      <c r="AW1309"/>
      <c r="AX1309"/>
      <c r="AY1309"/>
      <c r="AZ1309"/>
      <c r="BA1309"/>
    </row>
    <row r="1310" spans="48:53" x14ac:dyDescent="0.3">
      <c r="AV1310"/>
      <c r="AW1310"/>
      <c r="AX1310"/>
      <c r="AY1310"/>
      <c r="AZ1310"/>
      <c r="BA1310"/>
    </row>
    <row r="1311" spans="48:53" x14ac:dyDescent="0.3">
      <c r="AV1311"/>
      <c r="AW1311"/>
      <c r="AX1311"/>
      <c r="AY1311"/>
      <c r="AZ1311"/>
      <c r="BA1311"/>
    </row>
    <row r="1312" spans="48:53" x14ac:dyDescent="0.3">
      <c r="AV1312"/>
      <c r="AW1312"/>
      <c r="AX1312"/>
      <c r="AY1312"/>
      <c r="AZ1312"/>
      <c r="BA1312"/>
    </row>
    <row r="1313" spans="48:53" x14ac:dyDescent="0.3">
      <c r="AV1313"/>
      <c r="AW1313"/>
      <c r="AX1313"/>
      <c r="AY1313"/>
      <c r="AZ1313"/>
      <c r="BA1313"/>
    </row>
    <row r="1314" spans="48:53" x14ac:dyDescent="0.3">
      <c r="AV1314"/>
      <c r="AW1314"/>
      <c r="AX1314"/>
      <c r="AY1314"/>
      <c r="AZ1314"/>
      <c r="BA1314"/>
    </row>
    <row r="1315" spans="48:53" x14ac:dyDescent="0.3">
      <c r="AV1315"/>
      <c r="AW1315"/>
      <c r="AX1315"/>
      <c r="AY1315"/>
      <c r="AZ1315"/>
      <c r="BA1315"/>
    </row>
    <row r="1316" spans="48:53" x14ac:dyDescent="0.3">
      <c r="AV1316"/>
      <c r="AW1316"/>
      <c r="AX1316"/>
      <c r="AY1316"/>
      <c r="AZ1316"/>
      <c r="BA1316"/>
    </row>
    <row r="1317" spans="48:53" x14ac:dyDescent="0.3">
      <c r="AV1317"/>
      <c r="AW1317"/>
      <c r="AX1317"/>
      <c r="AY1317"/>
      <c r="AZ1317"/>
      <c r="BA1317"/>
    </row>
    <row r="1318" spans="48:53" x14ac:dyDescent="0.3">
      <c r="AV1318"/>
      <c r="AW1318"/>
      <c r="AX1318"/>
      <c r="AY1318"/>
      <c r="AZ1318"/>
      <c r="BA1318"/>
    </row>
    <row r="1319" spans="48:53" x14ac:dyDescent="0.3">
      <c r="AV1319"/>
      <c r="AW1319"/>
      <c r="AX1319"/>
      <c r="AY1319"/>
      <c r="AZ1319"/>
      <c r="BA1319"/>
    </row>
    <row r="1320" spans="48:53" x14ac:dyDescent="0.3">
      <c r="AV1320"/>
      <c r="AW1320"/>
      <c r="AX1320"/>
      <c r="AY1320"/>
      <c r="AZ1320"/>
      <c r="BA1320"/>
    </row>
    <row r="1321" spans="48:53" x14ac:dyDescent="0.3">
      <c r="AV1321"/>
      <c r="AW1321"/>
      <c r="AX1321"/>
      <c r="AY1321"/>
      <c r="AZ1321"/>
      <c r="BA1321"/>
    </row>
    <row r="1322" spans="48:53" x14ac:dyDescent="0.3">
      <c r="AV1322"/>
      <c r="AW1322"/>
      <c r="AX1322"/>
      <c r="AY1322"/>
      <c r="AZ1322"/>
      <c r="BA1322"/>
    </row>
    <row r="1323" spans="48:53" x14ac:dyDescent="0.3">
      <c r="AV1323"/>
      <c r="AW1323"/>
      <c r="AX1323"/>
      <c r="AY1323"/>
      <c r="AZ1323"/>
      <c r="BA1323"/>
    </row>
    <row r="1324" spans="48:53" x14ac:dyDescent="0.3">
      <c r="AV1324"/>
      <c r="AW1324"/>
      <c r="AX1324"/>
      <c r="AY1324"/>
      <c r="AZ1324"/>
      <c r="BA1324"/>
    </row>
    <row r="1325" spans="48:53" x14ac:dyDescent="0.3">
      <c r="AV1325"/>
      <c r="AW1325"/>
      <c r="AX1325"/>
      <c r="AY1325"/>
      <c r="AZ1325"/>
      <c r="BA1325"/>
    </row>
    <row r="1326" spans="48:53" x14ac:dyDescent="0.3">
      <c r="AV1326"/>
      <c r="AW1326"/>
      <c r="AX1326"/>
      <c r="AY1326"/>
      <c r="AZ1326"/>
      <c r="BA1326"/>
    </row>
    <row r="1327" spans="48:53" x14ac:dyDescent="0.3">
      <c r="AV1327"/>
      <c r="AW1327"/>
      <c r="AX1327"/>
      <c r="AY1327"/>
      <c r="AZ1327"/>
      <c r="BA1327"/>
    </row>
    <row r="1328" spans="48:53" x14ac:dyDescent="0.3">
      <c r="AV1328"/>
      <c r="AW1328"/>
      <c r="AX1328"/>
      <c r="AY1328"/>
      <c r="AZ1328"/>
      <c r="BA1328"/>
    </row>
    <row r="1329" spans="48:53" x14ac:dyDescent="0.3">
      <c r="AV1329"/>
      <c r="AW1329"/>
      <c r="AX1329"/>
      <c r="AY1329"/>
      <c r="AZ1329"/>
      <c r="BA1329"/>
    </row>
    <row r="1330" spans="48:53" x14ac:dyDescent="0.3">
      <c r="AV1330"/>
      <c r="AW1330"/>
      <c r="AX1330"/>
      <c r="AY1330"/>
      <c r="AZ1330"/>
      <c r="BA1330"/>
    </row>
    <row r="1331" spans="48:53" x14ac:dyDescent="0.3">
      <c r="AV1331"/>
      <c r="AW1331"/>
      <c r="AX1331"/>
      <c r="AY1331"/>
      <c r="AZ1331"/>
      <c r="BA1331"/>
    </row>
    <row r="1332" spans="48:53" x14ac:dyDescent="0.3">
      <c r="AV1332"/>
      <c r="AW1332"/>
      <c r="AX1332"/>
      <c r="AY1332"/>
      <c r="AZ1332"/>
      <c r="BA1332"/>
    </row>
    <row r="1333" spans="48:53" x14ac:dyDescent="0.3">
      <c r="AV1333"/>
      <c r="AW1333"/>
      <c r="AX1333"/>
      <c r="AY1333"/>
      <c r="AZ1333"/>
      <c r="BA1333"/>
    </row>
    <row r="1334" spans="48:53" x14ac:dyDescent="0.3">
      <c r="AV1334"/>
      <c r="AW1334"/>
      <c r="AX1334"/>
      <c r="AY1334"/>
      <c r="AZ1334"/>
      <c r="BA1334"/>
    </row>
    <row r="1335" spans="48:53" x14ac:dyDescent="0.3">
      <c r="AV1335"/>
      <c r="AW1335"/>
      <c r="AX1335"/>
      <c r="AY1335"/>
      <c r="AZ1335"/>
      <c r="BA1335"/>
    </row>
    <row r="1336" spans="48:53" x14ac:dyDescent="0.3">
      <c r="AV1336"/>
      <c r="AW1336"/>
      <c r="AX1336"/>
      <c r="AY1336"/>
      <c r="AZ1336"/>
      <c r="BA1336"/>
    </row>
    <row r="1337" spans="48:53" x14ac:dyDescent="0.3">
      <c r="AV1337"/>
      <c r="AW1337"/>
      <c r="AX1337"/>
      <c r="AY1337"/>
      <c r="AZ1337"/>
      <c r="BA1337"/>
    </row>
    <row r="1338" spans="48:53" x14ac:dyDescent="0.3">
      <c r="AV1338"/>
      <c r="AW1338"/>
      <c r="AX1338"/>
      <c r="AY1338"/>
      <c r="AZ1338"/>
      <c r="BA1338"/>
    </row>
    <row r="1339" spans="48:53" x14ac:dyDescent="0.3">
      <c r="AV1339"/>
      <c r="AW1339"/>
      <c r="AX1339"/>
      <c r="AY1339"/>
      <c r="AZ1339"/>
      <c r="BA1339"/>
    </row>
    <row r="1340" spans="48:53" x14ac:dyDescent="0.3">
      <c r="AV1340"/>
      <c r="AW1340"/>
      <c r="AX1340"/>
      <c r="AY1340"/>
      <c r="AZ1340"/>
      <c r="BA1340"/>
    </row>
    <row r="1341" spans="48:53" x14ac:dyDescent="0.3">
      <c r="AV1341"/>
      <c r="AW1341"/>
      <c r="AX1341"/>
      <c r="AY1341"/>
      <c r="AZ1341"/>
      <c r="BA1341"/>
    </row>
    <row r="1342" spans="48:53" x14ac:dyDescent="0.3">
      <c r="AV1342"/>
      <c r="AW1342"/>
      <c r="AX1342"/>
      <c r="AY1342"/>
      <c r="AZ1342"/>
      <c r="BA1342"/>
    </row>
    <row r="1343" spans="48:53" x14ac:dyDescent="0.3">
      <c r="AV1343"/>
      <c r="AW1343"/>
      <c r="AX1343"/>
      <c r="AY1343"/>
      <c r="AZ1343"/>
      <c r="BA1343"/>
    </row>
    <row r="1344" spans="48:53" x14ac:dyDescent="0.3">
      <c r="AV1344"/>
      <c r="AW1344"/>
      <c r="AX1344"/>
      <c r="AY1344"/>
      <c r="AZ1344"/>
      <c r="BA1344"/>
    </row>
    <row r="1345" spans="48:53" x14ac:dyDescent="0.3">
      <c r="AV1345"/>
      <c r="AW1345"/>
      <c r="AX1345"/>
      <c r="AY1345"/>
      <c r="AZ1345"/>
      <c r="BA1345"/>
    </row>
    <row r="1346" spans="48:53" x14ac:dyDescent="0.3">
      <c r="AV1346"/>
      <c r="AW1346"/>
      <c r="AX1346"/>
      <c r="AY1346"/>
      <c r="AZ1346"/>
      <c r="BA1346"/>
    </row>
    <row r="1347" spans="48:53" x14ac:dyDescent="0.3">
      <c r="AV1347"/>
      <c r="AW1347"/>
      <c r="AX1347"/>
      <c r="AY1347"/>
      <c r="AZ1347"/>
      <c r="BA1347"/>
    </row>
    <row r="1348" spans="48:53" x14ac:dyDescent="0.3">
      <c r="AV1348"/>
      <c r="AW1348"/>
      <c r="AX1348"/>
      <c r="AY1348"/>
      <c r="AZ1348"/>
      <c r="BA1348"/>
    </row>
    <row r="1349" spans="48:53" x14ac:dyDescent="0.3">
      <c r="AV1349"/>
      <c r="AW1349"/>
      <c r="AX1349"/>
      <c r="AY1349"/>
      <c r="AZ1349"/>
      <c r="BA1349"/>
    </row>
    <row r="1350" spans="48:53" x14ac:dyDescent="0.3">
      <c r="AV1350"/>
      <c r="AW1350"/>
      <c r="AX1350"/>
      <c r="AY1350"/>
      <c r="AZ1350"/>
      <c r="BA1350"/>
    </row>
    <row r="1351" spans="48:53" x14ac:dyDescent="0.3">
      <c r="AV1351"/>
      <c r="AW1351"/>
      <c r="AX1351"/>
      <c r="AY1351"/>
      <c r="AZ1351"/>
      <c r="BA1351"/>
    </row>
    <row r="1352" spans="48:53" x14ac:dyDescent="0.3">
      <c r="AV1352"/>
      <c r="AW1352"/>
      <c r="AX1352"/>
      <c r="AY1352"/>
      <c r="AZ1352"/>
      <c r="BA1352"/>
    </row>
    <row r="1353" spans="48:53" x14ac:dyDescent="0.3">
      <c r="AV1353"/>
      <c r="AW1353"/>
      <c r="AX1353"/>
      <c r="AY1353"/>
      <c r="AZ1353"/>
      <c r="BA1353"/>
    </row>
    <row r="1354" spans="48:53" x14ac:dyDescent="0.3">
      <c r="AV1354"/>
      <c r="AW1354"/>
      <c r="AX1354"/>
      <c r="AY1354"/>
      <c r="AZ1354"/>
      <c r="BA1354"/>
    </row>
    <row r="1355" spans="48:53" x14ac:dyDescent="0.3">
      <c r="AV1355"/>
      <c r="AW1355"/>
      <c r="AX1355"/>
      <c r="AY1355"/>
      <c r="AZ1355"/>
      <c r="BA1355"/>
    </row>
    <row r="1356" spans="48:53" x14ac:dyDescent="0.3">
      <c r="AV1356"/>
      <c r="AW1356"/>
      <c r="AX1356"/>
      <c r="AY1356"/>
      <c r="AZ1356"/>
      <c r="BA1356"/>
    </row>
    <row r="1357" spans="48:53" x14ac:dyDescent="0.3">
      <c r="AV1357"/>
      <c r="AW1357"/>
      <c r="AX1357"/>
      <c r="AY1357"/>
      <c r="AZ1357"/>
      <c r="BA1357"/>
    </row>
    <row r="1358" spans="48:53" x14ac:dyDescent="0.3">
      <c r="AV1358"/>
      <c r="AW1358"/>
      <c r="AX1358"/>
      <c r="AY1358"/>
      <c r="AZ1358"/>
      <c r="BA1358"/>
    </row>
    <row r="1359" spans="48:53" x14ac:dyDescent="0.3">
      <c r="AV1359"/>
      <c r="AW1359"/>
      <c r="AX1359"/>
      <c r="AY1359"/>
      <c r="AZ1359"/>
      <c r="BA1359"/>
    </row>
    <row r="1360" spans="48:53" x14ac:dyDescent="0.3">
      <c r="AV1360"/>
      <c r="AW1360"/>
      <c r="AX1360"/>
      <c r="AY1360"/>
      <c r="AZ1360"/>
      <c r="BA1360"/>
    </row>
    <row r="1361" spans="48:53" x14ac:dyDescent="0.3">
      <c r="AV1361"/>
      <c r="AW1361"/>
      <c r="AX1361"/>
      <c r="AY1361"/>
      <c r="AZ1361"/>
      <c r="BA1361"/>
    </row>
    <row r="1362" spans="48:53" x14ac:dyDescent="0.3">
      <c r="AV1362"/>
      <c r="AW1362"/>
      <c r="AX1362"/>
      <c r="AY1362"/>
      <c r="AZ1362"/>
      <c r="BA1362"/>
    </row>
    <row r="1363" spans="48:53" x14ac:dyDescent="0.3">
      <c r="AV1363"/>
      <c r="AW1363"/>
      <c r="AX1363"/>
      <c r="AY1363"/>
      <c r="AZ1363"/>
      <c r="BA1363"/>
    </row>
    <row r="1364" spans="48:53" x14ac:dyDescent="0.3">
      <c r="AV1364"/>
      <c r="AW1364"/>
      <c r="AX1364"/>
      <c r="AY1364"/>
      <c r="AZ1364"/>
      <c r="BA1364"/>
    </row>
    <row r="1365" spans="48:53" x14ac:dyDescent="0.3">
      <c r="AV1365"/>
      <c r="AW1365"/>
      <c r="AX1365"/>
      <c r="AY1365"/>
      <c r="AZ1365"/>
      <c r="BA1365"/>
    </row>
    <row r="1366" spans="48:53" x14ac:dyDescent="0.3">
      <c r="AV1366"/>
      <c r="AW1366"/>
      <c r="AX1366"/>
      <c r="AY1366"/>
      <c r="AZ1366"/>
      <c r="BA1366"/>
    </row>
    <row r="1367" spans="48:53" x14ac:dyDescent="0.3">
      <c r="AV1367"/>
      <c r="AW1367"/>
      <c r="AX1367"/>
      <c r="AY1367"/>
      <c r="AZ1367"/>
      <c r="BA1367"/>
    </row>
    <row r="1368" spans="48:53" x14ac:dyDescent="0.3">
      <c r="AV1368"/>
      <c r="AW1368"/>
      <c r="AX1368"/>
      <c r="AY1368"/>
      <c r="AZ1368"/>
      <c r="BA1368"/>
    </row>
    <row r="1369" spans="48:53" x14ac:dyDescent="0.3">
      <c r="AV1369"/>
      <c r="AW1369"/>
      <c r="AX1369"/>
      <c r="AY1369"/>
      <c r="AZ1369"/>
      <c r="BA1369"/>
    </row>
    <row r="1370" spans="48:53" x14ac:dyDescent="0.3">
      <c r="AV1370"/>
      <c r="AW1370"/>
      <c r="AX1370"/>
      <c r="AY1370"/>
      <c r="AZ1370"/>
      <c r="BA1370"/>
    </row>
    <row r="1371" spans="48:53" x14ac:dyDescent="0.3">
      <c r="AV1371"/>
      <c r="AW1371"/>
      <c r="AX1371"/>
      <c r="AY1371"/>
      <c r="AZ1371"/>
      <c r="BA1371"/>
    </row>
    <row r="1372" spans="48:53" x14ac:dyDescent="0.3">
      <c r="AV1372"/>
      <c r="AW1372"/>
      <c r="AX1372"/>
      <c r="AY1372"/>
      <c r="AZ1372"/>
      <c r="BA1372"/>
    </row>
    <row r="1373" spans="48:53" x14ac:dyDescent="0.3">
      <c r="AV1373"/>
      <c r="AW1373"/>
      <c r="AX1373"/>
      <c r="AY1373"/>
      <c r="AZ1373"/>
      <c r="BA1373"/>
    </row>
    <row r="1374" spans="48:53" x14ac:dyDescent="0.3">
      <c r="AV1374"/>
      <c r="AW1374"/>
      <c r="AX1374"/>
      <c r="AY1374"/>
      <c r="AZ1374"/>
      <c r="BA1374"/>
    </row>
    <row r="1375" spans="48:53" x14ac:dyDescent="0.3">
      <c r="AV1375"/>
      <c r="AW1375"/>
      <c r="AX1375"/>
      <c r="AY1375"/>
      <c r="AZ1375"/>
      <c r="BA1375"/>
    </row>
    <row r="1376" spans="48:53" x14ac:dyDescent="0.3">
      <c r="AV1376"/>
      <c r="AW1376"/>
      <c r="AX1376"/>
      <c r="AY1376"/>
      <c r="AZ1376"/>
      <c r="BA1376"/>
    </row>
    <row r="1377" spans="48:53" x14ac:dyDescent="0.3">
      <c r="AV1377"/>
      <c r="AW1377"/>
      <c r="AX1377"/>
      <c r="AY1377"/>
      <c r="AZ1377"/>
      <c r="BA1377"/>
    </row>
    <row r="1378" spans="48:53" x14ac:dyDescent="0.3">
      <c r="AV1378"/>
      <c r="AW1378"/>
      <c r="AX1378"/>
      <c r="AY1378"/>
      <c r="AZ1378"/>
      <c r="BA1378"/>
    </row>
    <row r="1379" spans="48:53" x14ac:dyDescent="0.3">
      <c r="AV1379"/>
      <c r="AW1379"/>
      <c r="AX1379"/>
      <c r="AY1379"/>
      <c r="AZ1379"/>
      <c r="BA1379"/>
    </row>
    <row r="1380" spans="48:53" x14ac:dyDescent="0.3">
      <c r="AV1380"/>
      <c r="AW1380"/>
      <c r="AX1380"/>
      <c r="AY1380"/>
      <c r="AZ1380"/>
      <c r="BA1380"/>
    </row>
    <row r="1381" spans="48:53" x14ac:dyDescent="0.3">
      <c r="AV1381"/>
      <c r="AW1381"/>
      <c r="AX1381"/>
      <c r="AY1381"/>
      <c r="AZ1381"/>
      <c r="BA1381"/>
    </row>
    <row r="1382" spans="48:53" x14ac:dyDescent="0.3">
      <c r="AV1382"/>
      <c r="AW1382"/>
      <c r="AX1382"/>
      <c r="AY1382"/>
      <c r="AZ1382"/>
      <c r="BA1382"/>
    </row>
    <row r="1383" spans="48:53" x14ac:dyDescent="0.3">
      <c r="AV1383"/>
      <c r="AW1383"/>
      <c r="AX1383"/>
      <c r="AY1383"/>
      <c r="AZ1383"/>
      <c r="BA1383"/>
    </row>
    <row r="1384" spans="48:53" x14ac:dyDescent="0.3">
      <c r="AV1384"/>
      <c r="AW1384"/>
      <c r="AX1384"/>
      <c r="AY1384"/>
      <c r="AZ1384"/>
      <c r="BA1384"/>
    </row>
    <row r="1385" spans="48:53" x14ac:dyDescent="0.3">
      <c r="AV1385"/>
      <c r="AW1385"/>
      <c r="AX1385"/>
      <c r="AY1385"/>
      <c r="AZ1385"/>
      <c r="BA1385"/>
    </row>
    <row r="1386" spans="48:53" x14ac:dyDescent="0.3">
      <c r="AV1386"/>
      <c r="AW1386"/>
      <c r="AX1386"/>
      <c r="AY1386"/>
      <c r="AZ1386"/>
      <c r="BA1386"/>
    </row>
    <row r="1387" spans="48:53" x14ac:dyDescent="0.3">
      <c r="AV1387"/>
      <c r="AW1387"/>
      <c r="AX1387"/>
      <c r="AY1387"/>
      <c r="AZ1387"/>
      <c r="BA1387"/>
    </row>
    <row r="1388" spans="48:53" x14ac:dyDescent="0.3">
      <c r="AV1388"/>
      <c r="AW1388"/>
      <c r="AX1388"/>
      <c r="AY1388"/>
      <c r="AZ1388"/>
      <c r="BA1388"/>
    </row>
    <row r="1389" spans="48:53" x14ac:dyDescent="0.3">
      <c r="AV1389"/>
      <c r="AW1389"/>
      <c r="AX1389"/>
      <c r="AY1389"/>
      <c r="AZ1389"/>
      <c r="BA1389"/>
    </row>
    <row r="1390" spans="48:53" x14ac:dyDescent="0.3">
      <c r="AV1390"/>
      <c r="AW1390"/>
      <c r="AX1390"/>
      <c r="AY1390"/>
      <c r="AZ1390"/>
      <c r="BA1390"/>
    </row>
    <row r="1391" spans="48:53" x14ac:dyDescent="0.3">
      <c r="AV1391"/>
      <c r="AW1391"/>
      <c r="AX1391"/>
      <c r="AY1391"/>
      <c r="AZ1391"/>
      <c r="BA1391"/>
    </row>
    <row r="1392" spans="48:53" x14ac:dyDescent="0.3">
      <c r="AV1392"/>
      <c r="AW1392"/>
      <c r="AX1392"/>
      <c r="AY1392"/>
      <c r="AZ1392"/>
      <c r="BA1392"/>
    </row>
    <row r="1393" spans="48:53" x14ac:dyDescent="0.3">
      <c r="AV1393"/>
      <c r="AW1393"/>
      <c r="AX1393"/>
      <c r="AY1393"/>
      <c r="AZ1393"/>
      <c r="BA1393"/>
    </row>
    <row r="1394" spans="48:53" x14ac:dyDescent="0.3">
      <c r="AV1394"/>
      <c r="AW1394"/>
      <c r="AX1394"/>
      <c r="AY1394"/>
      <c r="AZ1394"/>
      <c r="BA1394"/>
    </row>
    <row r="1395" spans="48:53" x14ac:dyDescent="0.3">
      <c r="AV1395"/>
      <c r="AW1395"/>
      <c r="AX1395"/>
      <c r="AY1395"/>
      <c r="AZ1395"/>
      <c r="BA1395"/>
    </row>
    <row r="1396" spans="48:53" x14ac:dyDescent="0.3">
      <c r="AV1396"/>
      <c r="AW1396"/>
      <c r="AX1396"/>
      <c r="AY1396"/>
      <c r="AZ1396"/>
      <c r="BA1396"/>
    </row>
    <row r="1397" spans="48:53" x14ac:dyDescent="0.3">
      <c r="AV1397"/>
      <c r="AW1397"/>
      <c r="AX1397"/>
      <c r="AY1397"/>
      <c r="AZ1397"/>
      <c r="BA1397"/>
    </row>
    <row r="1398" spans="48:53" x14ac:dyDescent="0.3">
      <c r="AV1398"/>
      <c r="AW1398"/>
      <c r="AX1398"/>
      <c r="AY1398"/>
      <c r="AZ1398"/>
      <c r="BA1398"/>
    </row>
    <row r="1399" spans="48:53" x14ac:dyDescent="0.3">
      <c r="AV1399"/>
      <c r="AW1399"/>
      <c r="AX1399"/>
      <c r="AY1399"/>
      <c r="AZ1399"/>
      <c r="BA1399"/>
    </row>
    <row r="1400" spans="48:53" x14ac:dyDescent="0.3">
      <c r="AV1400"/>
      <c r="AW1400"/>
      <c r="AX1400"/>
      <c r="AY1400"/>
      <c r="AZ1400"/>
      <c r="BA1400"/>
    </row>
    <row r="1401" spans="48:53" x14ac:dyDescent="0.3">
      <c r="AV1401"/>
      <c r="AW1401"/>
      <c r="AX1401"/>
      <c r="AY1401"/>
      <c r="AZ1401"/>
      <c r="BA1401"/>
    </row>
    <row r="1402" spans="48:53" x14ac:dyDescent="0.3">
      <c r="AV1402"/>
      <c r="AW1402"/>
      <c r="AX1402"/>
      <c r="AY1402"/>
      <c r="AZ1402"/>
      <c r="BA1402"/>
    </row>
    <row r="1403" spans="48:53" x14ac:dyDescent="0.3">
      <c r="AV1403"/>
      <c r="AW1403"/>
      <c r="AX1403"/>
      <c r="AY1403"/>
      <c r="AZ1403"/>
      <c r="BA1403"/>
    </row>
    <row r="1404" spans="48:53" x14ac:dyDescent="0.3">
      <c r="AV1404"/>
      <c r="AW1404"/>
      <c r="AX1404"/>
      <c r="AY1404"/>
      <c r="AZ1404"/>
      <c r="BA1404"/>
    </row>
    <row r="1405" spans="48:53" x14ac:dyDescent="0.3">
      <c r="AV1405"/>
      <c r="AW1405"/>
      <c r="AX1405"/>
      <c r="AY1405"/>
      <c r="AZ1405"/>
      <c r="BA1405"/>
    </row>
    <row r="1406" spans="48:53" x14ac:dyDescent="0.3">
      <c r="AV1406"/>
      <c r="AW1406"/>
      <c r="AX1406"/>
      <c r="AY1406"/>
      <c r="AZ1406"/>
      <c r="BA1406"/>
    </row>
    <row r="1407" spans="48:53" x14ac:dyDescent="0.3">
      <c r="AV1407"/>
      <c r="AW1407"/>
      <c r="AX1407"/>
      <c r="AY1407"/>
      <c r="AZ1407"/>
      <c r="BA1407"/>
    </row>
    <row r="1408" spans="48:53" x14ac:dyDescent="0.3">
      <c r="AV1408"/>
      <c r="AW1408"/>
      <c r="AX1408"/>
      <c r="AY1408"/>
      <c r="AZ1408"/>
      <c r="BA1408"/>
    </row>
    <row r="1409" spans="48:53" x14ac:dyDescent="0.3">
      <c r="AV1409"/>
      <c r="AW1409"/>
      <c r="AX1409"/>
      <c r="AY1409"/>
      <c r="AZ1409"/>
      <c r="BA1409"/>
    </row>
    <row r="1410" spans="48:53" x14ac:dyDescent="0.3">
      <c r="AV1410"/>
      <c r="AW1410"/>
      <c r="AX1410"/>
      <c r="AY1410"/>
      <c r="AZ1410"/>
      <c r="BA1410"/>
    </row>
    <row r="1411" spans="48:53" x14ac:dyDescent="0.3">
      <c r="AV1411"/>
      <c r="AW1411"/>
      <c r="AX1411"/>
      <c r="AY1411"/>
      <c r="AZ1411"/>
      <c r="BA1411"/>
    </row>
    <row r="1412" spans="48:53" x14ac:dyDescent="0.3">
      <c r="AV1412"/>
      <c r="AW1412"/>
      <c r="AX1412"/>
      <c r="AY1412"/>
      <c r="AZ1412"/>
      <c r="BA1412"/>
    </row>
    <row r="1413" spans="48:53" x14ac:dyDescent="0.3">
      <c r="AV1413"/>
      <c r="AW1413"/>
      <c r="AX1413"/>
      <c r="AY1413"/>
      <c r="AZ1413"/>
      <c r="BA1413"/>
    </row>
    <row r="1414" spans="48:53" x14ac:dyDescent="0.3">
      <c r="AV1414"/>
      <c r="AW1414"/>
      <c r="AX1414"/>
      <c r="AY1414"/>
      <c r="AZ1414"/>
      <c r="BA1414"/>
    </row>
    <row r="1415" spans="48:53" x14ac:dyDescent="0.3">
      <c r="AV1415"/>
      <c r="AW1415"/>
      <c r="AX1415"/>
      <c r="AY1415"/>
      <c r="AZ1415"/>
      <c r="BA1415"/>
    </row>
    <row r="1416" spans="48:53" x14ac:dyDescent="0.3">
      <c r="AV1416"/>
      <c r="AW1416"/>
      <c r="AX1416"/>
      <c r="AY1416"/>
      <c r="AZ1416"/>
      <c r="BA1416"/>
    </row>
    <row r="1417" spans="48:53" x14ac:dyDescent="0.3">
      <c r="AV1417"/>
      <c r="AW1417"/>
      <c r="AX1417"/>
      <c r="AY1417"/>
      <c r="AZ1417"/>
      <c r="BA1417"/>
    </row>
    <row r="1418" spans="48:53" x14ac:dyDescent="0.3">
      <c r="AV1418"/>
      <c r="AW1418"/>
      <c r="AX1418"/>
      <c r="AY1418"/>
      <c r="AZ1418"/>
      <c r="BA1418"/>
    </row>
    <row r="1419" spans="48:53" x14ac:dyDescent="0.3">
      <c r="AV1419"/>
      <c r="AW1419"/>
      <c r="AX1419"/>
      <c r="AY1419"/>
      <c r="AZ1419"/>
      <c r="BA1419"/>
    </row>
    <row r="1420" spans="48:53" x14ac:dyDescent="0.3">
      <c r="AV1420"/>
      <c r="AW1420"/>
      <c r="AX1420"/>
      <c r="AY1420"/>
      <c r="AZ1420"/>
      <c r="BA1420"/>
    </row>
    <row r="1421" spans="48:53" x14ac:dyDescent="0.3">
      <c r="AV1421"/>
      <c r="AW1421"/>
      <c r="AX1421"/>
      <c r="AY1421"/>
      <c r="AZ1421"/>
      <c r="BA1421"/>
    </row>
    <row r="1422" spans="48:53" x14ac:dyDescent="0.3">
      <c r="AV1422"/>
      <c r="AW1422"/>
      <c r="AX1422"/>
      <c r="AY1422"/>
      <c r="AZ1422"/>
      <c r="BA1422"/>
    </row>
    <row r="1423" spans="48:53" x14ac:dyDescent="0.3">
      <c r="AV1423"/>
      <c r="AW1423"/>
      <c r="AX1423"/>
      <c r="AY1423"/>
      <c r="AZ1423"/>
      <c r="BA1423"/>
    </row>
    <row r="1424" spans="48:53" x14ac:dyDescent="0.3">
      <c r="AV1424"/>
      <c r="AW1424"/>
      <c r="AX1424"/>
      <c r="AY1424"/>
      <c r="AZ1424"/>
      <c r="BA1424"/>
    </row>
    <row r="1425" spans="48:53" x14ac:dyDescent="0.3">
      <c r="AV1425"/>
      <c r="AW1425"/>
      <c r="AX1425"/>
      <c r="AY1425"/>
      <c r="AZ1425"/>
      <c r="BA1425"/>
    </row>
    <row r="1426" spans="48:53" x14ac:dyDescent="0.3">
      <c r="AV1426"/>
      <c r="AW1426"/>
      <c r="AX1426"/>
      <c r="AY1426"/>
      <c r="AZ1426"/>
      <c r="BA1426"/>
    </row>
    <row r="1427" spans="48:53" x14ac:dyDescent="0.3">
      <c r="AV1427"/>
      <c r="AW1427"/>
      <c r="AX1427"/>
      <c r="AY1427"/>
      <c r="AZ1427"/>
      <c r="BA1427"/>
    </row>
    <row r="1428" spans="48:53" x14ac:dyDescent="0.3">
      <c r="AV1428"/>
      <c r="AW1428"/>
      <c r="AX1428"/>
      <c r="AY1428"/>
      <c r="AZ1428"/>
      <c r="BA1428"/>
    </row>
    <row r="1429" spans="48:53" x14ac:dyDescent="0.3">
      <c r="AV1429"/>
      <c r="AW1429"/>
      <c r="AX1429"/>
      <c r="AY1429"/>
      <c r="AZ1429"/>
      <c r="BA1429"/>
    </row>
    <row r="1430" spans="48:53" x14ac:dyDescent="0.3">
      <c r="AV1430"/>
      <c r="AW1430"/>
      <c r="AX1430"/>
      <c r="AY1430"/>
      <c r="AZ1430"/>
      <c r="BA1430"/>
    </row>
    <row r="1431" spans="48:53" x14ac:dyDescent="0.3">
      <c r="AV1431"/>
      <c r="AW1431"/>
      <c r="AX1431"/>
      <c r="AY1431"/>
      <c r="AZ1431"/>
      <c r="BA1431"/>
    </row>
    <row r="1432" spans="48:53" x14ac:dyDescent="0.3">
      <c r="AV1432"/>
      <c r="AW1432"/>
      <c r="AX1432"/>
      <c r="AY1432"/>
      <c r="AZ1432"/>
      <c r="BA1432"/>
    </row>
    <row r="1433" spans="48:53" x14ac:dyDescent="0.3">
      <c r="AV1433"/>
      <c r="AW1433"/>
      <c r="AX1433"/>
      <c r="AY1433"/>
      <c r="AZ1433"/>
      <c r="BA1433"/>
    </row>
    <row r="1434" spans="48:53" x14ac:dyDescent="0.3">
      <c r="AV1434"/>
      <c r="AW1434"/>
      <c r="AX1434"/>
      <c r="AY1434"/>
      <c r="AZ1434"/>
      <c r="BA1434"/>
    </row>
    <row r="1435" spans="48:53" x14ac:dyDescent="0.3">
      <c r="AV1435"/>
      <c r="AW1435"/>
      <c r="AX1435"/>
      <c r="AY1435"/>
      <c r="AZ1435"/>
      <c r="BA1435"/>
    </row>
    <row r="1436" spans="48:53" x14ac:dyDescent="0.3">
      <c r="AV1436"/>
      <c r="AW1436"/>
      <c r="AX1436"/>
      <c r="AY1436"/>
      <c r="AZ1436"/>
      <c r="BA1436"/>
    </row>
    <row r="1437" spans="48:53" x14ac:dyDescent="0.3">
      <c r="AV1437"/>
      <c r="AW1437"/>
      <c r="AX1437"/>
      <c r="AY1437"/>
      <c r="AZ1437"/>
      <c r="BA1437"/>
    </row>
    <row r="1438" spans="48:53" x14ac:dyDescent="0.3">
      <c r="AV1438"/>
      <c r="AW1438"/>
      <c r="AX1438"/>
      <c r="AY1438"/>
      <c r="AZ1438"/>
      <c r="BA1438"/>
    </row>
    <row r="1439" spans="48:53" x14ac:dyDescent="0.3">
      <c r="AV1439"/>
      <c r="AW1439"/>
      <c r="AX1439"/>
      <c r="AY1439"/>
      <c r="AZ1439"/>
      <c r="BA1439"/>
    </row>
    <row r="1440" spans="48:53" x14ac:dyDescent="0.3">
      <c r="AV1440"/>
      <c r="AW1440"/>
      <c r="AX1440"/>
      <c r="AY1440"/>
      <c r="AZ1440"/>
      <c r="BA1440"/>
    </row>
    <row r="1441" spans="48:53" x14ac:dyDescent="0.3">
      <c r="AV1441"/>
      <c r="AW1441"/>
      <c r="AX1441"/>
      <c r="AY1441"/>
      <c r="AZ1441"/>
      <c r="BA1441"/>
    </row>
    <row r="1442" spans="48:53" x14ac:dyDescent="0.3">
      <c r="AV1442"/>
      <c r="AW1442"/>
      <c r="AX1442"/>
      <c r="AY1442"/>
      <c r="AZ1442"/>
      <c r="BA1442"/>
    </row>
    <row r="1443" spans="48:53" x14ac:dyDescent="0.3">
      <c r="AV1443"/>
      <c r="AW1443"/>
      <c r="AX1443"/>
      <c r="AY1443"/>
      <c r="AZ1443"/>
      <c r="BA1443"/>
    </row>
    <row r="1444" spans="48:53" x14ac:dyDescent="0.3">
      <c r="AV1444"/>
      <c r="AW1444"/>
      <c r="AX1444"/>
      <c r="AY1444"/>
      <c r="AZ1444"/>
      <c r="BA1444"/>
    </row>
    <row r="1445" spans="48:53" x14ac:dyDescent="0.3">
      <c r="AV1445"/>
      <c r="AW1445"/>
      <c r="AX1445"/>
      <c r="AY1445"/>
      <c r="AZ1445"/>
      <c r="BA1445"/>
    </row>
    <row r="1446" spans="48:53" x14ac:dyDescent="0.3">
      <c r="AV1446"/>
      <c r="AW1446"/>
      <c r="AX1446"/>
      <c r="AY1446"/>
      <c r="AZ1446"/>
      <c r="BA1446"/>
    </row>
    <row r="1447" spans="48:53" x14ac:dyDescent="0.3">
      <c r="AV1447"/>
      <c r="AW1447"/>
      <c r="AX1447"/>
      <c r="AY1447"/>
      <c r="AZ1447"/>
      <c r="BA1447"/>
    </row>
    <row r="1448" spans="48:53" x14ac:dyDescent="0.3">
      <c r="AV1448"/>
      <c r="AW1448"/>
      <c r="AX1448"/>
      <c r="AY1448"/>
      <c r="AZ1448"/>
      <c r="BA1448"/>
    </row>
    <row r="1449" spans="48:53" x14ac:dyDescent="0.3">
      <c r="AV1449"/>
      <c r="AW1449"/>
      <c r="AX1449"/>
      <c r="AY1449"/>
      <c r="AZ1449"/>
      <c r="BA1449"/>
    </row>
    <row r="1450" spans="48:53" x14ac:dyDescent="0.3">
      <c r="AV1450"/>
      <c r="AW1450"/>
      <c r="AX1450"/>
      <c r="AY1450"/>
      <c r="AZ1450"/>
      <c r="BA1450"/>
    </row>
    <row r="1451" spans="48:53" x14ac:dyDescent="0.3">
      <c r="AV1451"/>
      <c r="AW1451"/>
      <c r="AX1451"/>
      <c r="AY1451"/>
      <c r="AZ1451"/>
      <c r="BA1451"/>
    </row>
    <row r="1452" spans="48:53" x14ac:dyDescent="0.3">
      <c r="AV1452"/>
      <c r="AW1452"/>
      <c r="AX1452"/>
      <c r="AY1452"/>
      <c r="AZ1452"/>
      <c r="BA1452"/>
    </row>
    <row r="1453" spans="48:53" x14ac:dyDescent="0.3">
      <c r="AV1453"/>
      <c r="AW1453"/>
      <c r="AX1453"/>
      <c r="AY1453"/>
      <c r="AZ1453"/>
      <c r="BA1453"/>
    </row>
    <row r="1454" spans="48:53" x14ac:dyDescent="0.3">
      <c r="AV1454"/>
      <c r="AW1454"/>
      <c r="AX1454"/>
      <c r="AY1454"/>
      <c r="AZ1454"/>
      <c r="BA1454"/>
    </row>
    <row r="1455" spans="48:53" x14ac:dyDescent="0.3">
      <c r="AV1455"/>
      <c r="AW1455"/>
      <c r="AX1455"/>
      <c r="AY1455"/>
      <c r="AZ1455"/>
      <c r="BA1455"/>
    </row>
    <row r="1456" spans="48:53" x14ac:dyDescent="0.3">
      <c r="AV1456"/>
      <c r="AW1456"/>
      <c r="AX1456"/>
      <c r="AY1456"/>
      <c r="AZ1456"/>
      <c r="BA1456"/>
    </row>
    <row r="1457" spans="48:53" x14ac:dyDescent="0.3">
      <c r="AV1457"/>
      <c r="AW1457"/>
      <c r="AX1457"/>
      <c r="AY1457"/>
      <c r="AZ1457"/>
      <c r="BA1457"/>
    </row>
    <row r="1458" spans="48:53" x14ac:dyDescent="0.3">
      <c r="AV1458"/>
      <c r="AW1458"/>
      <c r="AX1458"/>
      <c r="AY1458"/>
      <c r="AZ1458"/>
      <c r="BA1458"/>
    </row>
    <row r="1459" spans="48:53" x14ac:dyDescent="0.3">
      <c r="AV1459"/>
      <c r="AW1459"/>
      <c r="AX1459"/>
      <c r="AY1459"/>
      <c r="AZ1459"/>
      <c r="BA1459"/>
    </row>
    <row r="1460" spans="48:53" x14ac:dyDescent="0.3">
      <c r="AV1460"/>
      <c r="AW1460"/>
      <c r="AX1460"/>
      <c r="AY1460"/>
      <c r="AZ1460"/>
      <c r="BA1460"/>
    </row>
    <row r="1461" spans="48:53" x14ac:dyDescent="0.3">
      <c r="AV1461"/>
      <c r="AW1461"/>
      <c r="AX1461"/>
      <c r="AY1461"/>
      <c r="AZ1461"/>
      <c r="BA1461"/>
    </row>
    <row r="1462" spans="48:53" x14ac:dyDescent="0.3">
      <c r="AV1462"/>
      <c r="AW1462"/>
      <c r="AX1462"/>
      <c r="AY1462"/>
      <c r="AZ1462"/>
      <c r="BA1462"/>
    </row>
    <row r="1463" spans="48:53" x14ac:dyDescent="0.3">
      <c r="AV1463"/>
      <c r="AW1463"/>
      <c r="AX1463"/>
      <c r="AY1463"/>
      <c r="AZ1463"/>
      <c r="BA1463"/>
    </row>
    <row r="1464" spans="48:53" x14ac:dyDescent="0.3">
      <c r="AV1464"/>
      <c r="AW1464"/>
      <c r="AX1464"/>
      <c r="AY1464"/>
      <c r="AZ1464"/>
      <c r="BA1464"/>
    </row>
    <row r="1465" spans="48:53" x14ac:dyDescent="0.3">
      <c r="AV1465"/>
      <c r="AW1465"/>
      <c r="AX1465"/>
      <c r="AY1465"/>
      <c r="AZ1465"/>
      <c r="BA1465"/>
    </row>
    <row r="1466" spans="48:53" x14ac:dyDescent="0.3">
      <c r="AV1466"/>
      <c r="AW1466"/>
      <c r="AX1466"/>
      <c r="AY1466"/>
      <c r="AZ1466"/>
      <c r="BA1466"/>
    </row>
    <row r="1467" spans="48:53" x14ac:dyDescent="0.3">
      <c r="AV1467"/>
      <c r="AW1467"/>
      <c r="AX1467"/>
      <c r="AY1467"/>
      <c r="AZ1467"/>
      <c r="BA1467"/>
    </row>
    <row r="1468" spans="48:53" x14ac:dyDescent="0.3">
      <c r="AV1468"/>
      <c r="AW1468"/>
      <c r="AX1468"/>
      <c r="AY1468"/>
      <c r="AZ1468"/>
      <c r="BA1468"/>
    </row>
    <row r="1469" spans="48:53" x14ac:dyDescent="0.3">
      <c r="AV1469"/>
      <c r="AW1469"/>
      <c r="AX1469"/>
      <c r="AY1469"/>
      <c r="AZ1469"/>
      <c r="BA1469"/>
    </row>
    <row r="1470" spans="48:53" x14ac:dyDescent="0.3">
      <c r="AV1470"/>
      <c r="AW1470"/>
      <c r="AX1470"/>
      <c r="AY1470"/>
      <c r="AZ1470"/>
      <c r="BA1470"/>
    </row>
    <row r="1471" spans="48:53" x14ac:dyDescent="0.3">
      <c r="AV1471"/>
      <c r="AW1471"/>
      <c r="AX1471"/>
      <c r="AY1471"/>
      <c r="AZ1471"/>
      <c r="BA1471"/>
    </row>
    <row r="1472" spans="48:53" x14ac:dyDescent="0.3">
      <c r="AV1472"/>
      <c r="AW1472"/>
      <c r="AX1472"/>
      <c r="AY1472"/>
      <c r="AZ1472"/>
      <c r="BA1472"/>
    </row>
    <row r="1473" spans="48:53" x14ac:dyDescent="0.3">
      <c r="AV1473"/>
      <c r="AW1473"/>
      <c r="AX1473"/>
      <c r="AY1473"/>
      <c r="AZ1473"/>
      <c r="BA1473"/>
    </row>
    <row r="1474" spans="48:53" x14ac:dyDescent="0.3">
      <c r="AV1474"/>
      <c r="AW1474"/>
      <c r="AX1474"/>
      <c r="AY1474"/>
      <c r="AZ1474"/>
      <c r="BA1474"/>
    </row>
    <row r="1475" spans="48:53" x14ac:dyDescent="0.3">
      <c r="AV1475"/>
      <c r="AW1475"/>
      <c r="AX1475"/>
      <c r="AY1475"/>
      <c r="AZ1475"/>
      <c r="BA1475"/>
    </row>
    <row r="1476" spans="48:53" x14ac:dyDescent="0.3">
      <c r="AV1476"/>
      <c r="AW1476"/>
      <c r="AX1476"/>
      <c r="AY1476"/>
      <c r="AZ1476"/>
      <c r="BA1476"/>
    </row>
    <row r="1477" spans="48:53" x14ac:dyDescent="0.3">
      <c r="AV1477"/>
      <c r="AW1477"/>
      <c r="AX1477"/>
      <c r="AY1477"/>
      <c r="AZ1477"/>
      <c r="BA1477"/>
    </row>
    <row r="1478" spans="48:53" x14ac:dyDescent="0.3">
      <c r="AV1478"/>
      <c r="AW1478"/>
      <c r="AX1478"/>
      <c r="AY1478"/>
      <c r="AZ1478"/>
      <c r="BA1478"/>
    </row>
    <row r="1479" spans="48:53" x14ac:dyDescent="0.3">
      <c r="AV1479"/>
      <c r="AW1479"/>
      <c r="AX1479"/>
      <c r="AY1479"/>
      <c r="AZ1479"/>
      <c r="BA1479"/>
    </row>
    <row r="1480" spans="48:53" x14ac:dyDescent="0.3">
      <c r="AV1480"/>
      <c r="AW1480"/>
      <c r="AX1480"/>
      <c r="AY1480"/>
      <c r="AZ1480"/>
      <c r="BA1480"/>
    </row>
    <row r="1481" spans="48:53" x14ac:dyDescent="0.3">
      <c r="AV1481"/>
      <c r="AW1481"/>
      <c r="AX1481"/>
      <c r="AY1481"/>
      <c r="AZ1481"/>
      <c r="BA1481"/>
    </row>
    <row r="1482" spans="48:53" x14ac:dyDescent="0.3">
      <c r="AV1482"/>
      <c r="AW1482"/>
      <c r="AX1482"/>
      <c r="AY1482"/>
      <c r="AZ1482"/>
      <c r="BA1482"/>
    </row>
    <row r="1483" spans="48:53" x14ac:dyDescent="0.3">
      <c r="AV1483"/>
      <c r="AW1483"/>
      <c r="AX1483"/>
      <c r="AY1483"/>
      <c r="AZ1483"/>
      <c r="BA1483"/>
    </row>
    <row r="1484" spans="48:53" x14ac:dyDescent="0.3">
      <c r="AV1484"/>
      <c r="AW1484"/>
      <c r="AX1484"/>
      <c r="AY1484"/>
      <c r="AZ1484"/>
      <c r="BA1484"/>
    </row>
    <row r="1485" spans="48:53" x14ac:dyDescent="0.3">
      <c r="AV1485"/>
      <c r="AW1485"/>
      <c r="AX1485"/>
      <c r="AY1485"/>
      <c r="AZ1485"/>
      <c r="BA1485"/>
    </row>
    <row r="1486" spans="48:53" x14ac:dyDescent="0.3">
      <c r="AV1486"/>
      <c r="AW1486"/>
      <c r="AX1486"/>
      <c r="AY1486"/>
      <c r="AZ1486"/>
      <c r="BA1486"/>
    </row>
    <row r="1487" spans="48:53" x14ac:dyDescent="0.3">
      <c r="AV1487"/>
      <c r="AW1487"/>
      <c r="AX1487"/>
      <c r="AY1487"/>
      <c r="AZ1487"/>
      <c r="BA1487"/>
    </row>
    <row r="1488" spans="48:53" x14ac:dyDescent="0.3">
      <c r="AV1488"/>
      <c r="AW1488"/>
      <c r="AX1488"/>
      <c r="AY1488"/>
      <c r="AZ1488"/>
      <c r="BA1488"/>
    </row>
    <row r="1489" spans="48:53" x14ac:dyDescent="0.3">
      <c r="AV1489"/>
      <c r="AW1489"/>
      <c r="AX1489"/>
      <c r="AY1489"/>
      <c r="AZ1489"/>
      <c r="BA1489"/>
    </row>
    <row r="1490" spans="48:53" x14ac:dyDescent="0.3">
      <c r="AV1490"/>
      <c r="AW1490"/>
      <c r="AX1490"/>
      <c r="AY1490"/>
      <c r="AZ1490"/>
      <c r="BA1490"/>
    </row>
    <row r="1491" spans="48:53" x14ac:dyDescent="0.3">
      <c r="AV1491"/>
      <c r="AW1491"/>
      <c r="AX1491"/>
      <c r="AY1491"/>
      <c r="AZ1491"/>
      <c r="BA1491"/>
    </row>
    <row r="1492" spans="48:53" x14ac:dyDescent="0.3">
      <c r="AV1492"/>
      <c r="AW1492"/>
      <c r="AX1492"/>
      <c r="AY1492"/>
      <c r="AZ1492"/>
      <c r="BA1492"/>
    </row>
    <row r="1493" spans="48:53" x14ac:dyDescent="0.3">
      <c r="AV1493"/>
      <c r="AW1493"/>
      <c r="AX1493"/>
      <c r="AY1493"/>
      <c r="AZ1493"/>
      <c r="BA1493"/>
    </row>
    <row r="1494" spans="48:53" x14ac:dyDescent="0.3">
      <c r="AV1494"/>
      <c r="AW1494"/>
      <c r="AX1494"/>
      <c r="AY1494"/>
      <c r="AZ1494"/>
      <c r="BA1494"/>
    </row>
    <row r="1495" spans="48:53" x14ac:dyDescent="0.3">
      <c r="AV1495"/>
      <c r="AW1495"/>
      <c r="AX1495"/>
      <c r="AY1495"/>
      <c r="AZ1495"/>
      <c r="BA1495"/>
    </row>
    <row r="1496" spans="48:53" x14ac:dyDescent="0.3">
      <c r="AV1496"/>
      <c r="AW1496"/>
      <c r="AX1496"/>
      <c r="AY1496"/>
      <c r="AZ1496"/>
      <c r="BA1496"/>
    </row>
    <row r="1497" spans="48:53" x14ac:dyDescent="0.3">
      <c r="AV1497"/>
      <c r="AW1497"/>
      <c r="AX1497"/>
      <c r="AY1497"/>
      <c r="AZ1497"/>
      <c r="BA1497"/>
    </row>
    <row r="1498" spans="48:53" x14ac:dyDescent="0.3">
      <c r="AV1498"/>
      <c r="AW1498"/>
      <c r="AX1498"/>
      <c r="AY1498"/>
      <c r="AZ1498"/>
      <c r="BA1498"/>
    </row>
    <row r="1499" spans="48:53" x14ac:dyDescent="0.3">
      <c r="AV1499"/>
      <c r="AW1499"/>
      <c r="AX1499"/>
      <c r="AY1499"/>
      <c r="AZ1499"/>
      <c r="BA1499"/>
    </row>
    <row r="1500" spans="48:53" x14ac:dyDescent="0.3">
      <c r="AV1500"/>
      <c r="AW1500"/>
      <c r="AX1500"/>
      <c r="AY1500"/>
      <c r="AZ1500"/>
      <c r="BA1500"/>
    </row>
    <row r="1501" spans="48:53" x14ac:dyDescent="0.3">
      <c r="AV1501"/>
      <c r="AW1501"/>
      <c r="AX1501"/>
      <c r="AY1501"/>
      <c r="AZ1501"/>
      <c r="BA1501"/>
    </row>
    <row r="1502" spans="48:53" x14ac:dyDescent="0.3">
      <c r="AV1502"/>
      <c r="AW1502"/>
      <c r="AX1502"/>
      <c r="AY1502"/>
      <c r="AZ1502"/>
      <c r="BA1502"/>
    </row>
    <row r="1503" spans="48:53" x14ac:dyDescent="0.3">
      <c r="AV1503"/>
      <c r="AW1503"/>
      <c r="AX1503"/>
      <c r="AY1503"/>
      <c r="AZ1503"/>
      <c r="BA1503"/>
    </row>
    <row r="1504" spans="48:53" x14ac:dyDescent="0.3">
      <c r="AV1504"/>
      <c r="AW1504"/>
      <c r="AX1504"/>
      <c r="AY1504"/>
      <c r="AZ1504"/>
      <c r="BA1504"/>
    </row>
    <row r="1505" spans="48:53" x14ac:dyDescent="0.3">
      <c r="AV1505"/>
      <c r="AW1505"/>
      <c r="AX1505"/>
      <c r="AY1505"/>
      <c r="AZ1505"/>
      <c r="BA1505"/>
    </row>
    <row r="1506" spans="48:53" x14ac:dyDescent="0.3">
      <c r="AV1506"/>
      <c r="AW1506"/>
      <c r="AX1506"/>
      <c r="AY1506"/>
      <c r="AZ1506"/>
      <c r="BA1506"/>
    </row>
    <row r="1507" spans="48:53" x14ac:dyDescent="0.3">
      <c r="AV1507"/>
      <c r="AW1507"/>
      <c r="AX1507"/>
      <c r="AY1507"/>
      <c r="AZ1507"/>
      <c r="BA1507"/>
    </row>
    <row r="1508" spans="48:53" x14ac:dyDescent="0.3">
      <c r="AV1508"/>
      <c r="AW1508"/>
      <c r="AX1508"/>
      <c r="AY1508"/>
      <c r="AZ1508"/>
      <c r="BA1508"/>
    </row>
    <row r="1509" spans="48:53" x14ac:dyDescent="0.3">
      <c r="AV1509"/>
      <c r="AW1509"/>
      <c r="AX1509"/>
      <c r="AY1509"/>
      <c r="AZ1509"/>
      <c r="BA1509"/>
    </row>
    <row r="1510" spans="48:53" x14ac:dyDescent="0.3">
      <c r="AV1510"/>
      <c r="AW1510"/>
      <c r="AX1510"/>
      <c r="AY1510"/>
      <c r="AZ1510"/>
      <c r="BA1510"/>
    </row>
    <row r="1511" spans="48:53" x14ac:dyDescent="0.3">
      <c r="AV1511"/>
      <c r="AW1511"/>
      <c r="AX1511"/>
      <c r="AY1511"/>
      <c r="AZ1511"/>
      <c r="BA1511"/>
    </row>
    <row r="1512" spans="48:53" x14ac:dyDescent="0.3">
      <c r="AV1512"/>
      <c r="AW1512"/>
      <c r="AX1512"/>
      <c r="AY1512"/>
      <c r="AZ1512"/>
      <c r="BA1512"/>
    </row>
    <row r="1513" spans="48:53" x14ac:dyDescent="0.3">
      <c r="AV1513"/>
      <c r="AW1513"/>
      <c r="AX1513"/>
      <c r="AY1513"/>
      <c r="AZ1513"/>
      <c r="BA1513"/>
    </row>
    <row r="1514" spans="48:53" x14ac:dyDescent="0.3">
      <c r="AV1514"/>
      <c r="AW1514"/>
      <c r="AX1514"/>
      <c r="AY1514"/>
      <c r="AZ1514"/>
      <c r="BA1514"/>
    </row>
    <row r="1515" spans="48:53" x14ac:dyDescent="0.3">
      <c r="AV1515"/>
      <c r="AW1515"/>
      <c r="AX1515"/>
      <c r="AY1515"/>
      <c r="AZ1515"/>
      <c r="BA1515"/>
    </row>
    <row r="1516" spans="48:53" x14ac:dyDescent="0.3">
      <c r="AV1516"/>
      <c r="AW1516"/>
      <c r="AX1516"/>
      <c r="AY1516"/>
      <c r="AZ1516"/>
      <c r="BA1516"/>
    </row>
    <row r="1517" spans="48:53" x14ac:dyDescent="0.3">
      <c r="AV1517"/>
      <c r="AW1517"/>
      <c r="AX1517"/>
      <c r="AY1517"/>
      <c r="AZ1517"/>
      <c r="BA1517"/>
    </row>
    <row r="1518" spans="48:53" x14ac:dyDescent="0.3">
      <c r="AV1518"/>
      <c r="AW1518"/>
      <c r="AX1518"/>
      <c r="AY1518"/>
      <c r="AZ1518"/>
      <c r="BA1518"/>
    </row>
    <row r="1519" spans="48:53" x14ac:dyDescent="0.3">
      <c r="AV1519"/>
      <c r="AW1519"/>
      <c r="AX1519"/>
      <c r="AY1519"/>
      <c r="AZ1519"/>
      <c r="BA1519"/>
    </row>
    <row r="1520" spans="48:53" x14ac:dyDescent="0.3">
      <c r="AV1520"/>
      <c r="AW1520"/>
      <c r="AX1520"/>
      <c r="AY1520"/>
      <c r="AZ1520"/>
      <c r="BA1520"/>
    </row>
    <row r="1521" spans="48:53" x14ac:dyDescent="0.3">
      <c r="AV1521"/>
      <c r="AW1521"/>
      <c r="AX1521"/>
      <c r="AY1521"/>
      <c r="AZ1521"/>
      <c r="BA1521"/>
    </row>
    <row r="1522" spans="48:53" x14ac:dyDescent="0.3">
      <c r="AV1522"/>
      <c r="AW1522"/>
      <c r="AX1522"/>
      <c r="AY1522"/>
      <c r="AZ1522"/>
      <c r="BA1522"/>
    </row>
    <row r="1523" spans="48:53" x14ac:dyDescent="0.3">
      <c r="AV1523"/>
      <c r="AW1523"/>
      <c r="AX1523"/>
      <c r="AY1523"/>
      <c r="AZ1523"/>
      <c r="BA1523"/>
    </row>
    <row r="1524" spans="48:53" x14ac:dyDescent="0.3">
      <c r="AV1524"/>
      <c r="AW1524"/>
      <c r="AX1524"/>
      <c r="AY1524"/>
      <c r="AZ1524"/>
      <c r="BA1524"/>
    </row>
    <row r="1525" spans="48:53" x14ac:dyDescent="0.3">
      <c r="AV1525"/>
      <c r="AW1525"/>
      <c r="AX1525"/>
      <c r="AY1525"/>
      <c r="AZ1525"/>
      <c r="BA1525"/>
    </row>
    <row r="1526" spans="48:53" x14ac:dyDescent="0.3">
      <c r="AV1526"/>
      <c r="AW1526"/>
      <c r="AX1526"/>
      <c r="AY1526"/>
      <c r="AZ1526"/>
      <c r="BA1526"/>
    </row>
    <row r="1527" spans="48:53" x14ac:dyDescent="0.3">
      <c r="AV1527"/>
      <c r="AW1527"/>
      <c r="AX1527"/>
      <c r="AY1527"/>
      <c r="AZ1527"/>
      <c r="BA1527"/>
    </row>
    <row r="1528" spans="48:53" x14ac:dyDescent="0.3">
      <c r="AV1528"/>
      <c r="AW1528"/>
      <c r="AX1528"/>
      <c r="AY1528"/>
      <c r="AZ1528"/>
      <c r="BA1528"/>
    </row>
    <row r="1529" spans="48:53" x14ac:dyDescent="0.3">
      <c r="AV1529"/>
      <c r="AW1529"/>
      <c r="AX1529"/>
      <c r="AY1529"/>
      <c r="AZ1529"/>
      <c r="BA1529"/>
    </row>
    <row r="1530" spans="48:53" x14ac:dyDescent="0.3">
      <c r="AV1530"/>
      <c r="AW1530"/>
      <c r="AX1530"/>
      <c r="AY1530"/>
      <c r="AZ1530"/>
      <c r="BA1530"/>
    </row>
    <row r="1531" spans="48:53" x14ac:dyDescent="0.3">
      <c r="AV1531"/>
      <c r="AW1531"/>
      <c r="AX1531"/>
      <c r="AY1531"/>
      <c r="AZ1531"/>
      <c r="BA1531"/>
    </row>
    <row r="1532" spans="48:53" x14ac:dyDescent="0.3">
      <c r="AV1532"/>
      <c r="AW1532"/>
      <c r="AX1532"/>
      <c r="AY1532"/>
      <c r="AZ1532"/>
      <c r="BA1532"/>
    </row>
    <row r="1533" spans="48:53" x14ac:dyDescent="0.3">
      <c r="AV1533"/>
      <c r="AW1533"/>
      <c r="AX1533"/>
      <c r="AY1533"/>
      <c r="AZ1533"/>
      <c r="BA1533"/>
    </row>
    <row r="1534" spans="48:53" x14ac:dyDescent="0.3">
      <c r="AV1534"/>
      <c r="AW1534"/>
      <c r="AX1534"/>
      <c r="AY1534"/>
      <c r="AZ1534"/>
      <c r="BA1534"/>
    </row>
    <row r="1535" spans="48:53" x14ac:dyDescent="0.3">
      <c r="AV1535"/>
      <c r="AW1535"/>
      <c r="AX1535"/>
      <c r="AY1535"/>
      <c r="AZ1535"/>
      <c r="BA1535"/>
    </row>
    <row r="1536" spans="48:53" x14ac:dyDescent="0.3">
      <c r="AV1536"/>
      <c r="AW1536"/>
      <c r="AX1536"/>
      <c r="AY1536"/>
      <c r="AZ1536"/>
      <c r="BA1536"/>
    </row>
    <row r="1537" spans="48:53" x14ac:dyDescent="0.3">
      <c r="AV1537"/>
      <c r="AW1537"/>
      <c r="AX1537"/>
      <c r="AY1537"/>
      <c r="AZ1537"/>
      <c r="BA1537"/>
    </row>
    <row r="1538" spans="48:53" x14ac:dyDescent="0.3">
      <c r="AV1538"/>
      <c r="AW1538"/>
      <c r="AX1538"/>
      <c r="AY1538"/>
      <c r="AZ1538"/>
      <c r="BA1538"/>
    </row>
    <row r="1539" spans="48:53" x14ac:dyDescent="0.3">
      <c r="AV1539"/>
      <c r="AW1539"/>
      <c r="AX1539"/>
      <c r="AY1539"/>
      <c r="AZ1539"/>
      <c r="BA1539"/>
    </row>
    <row r="1540" spans="48:53" x14ac:dyDescent="0.3">
      <c r="AV1540"/>
      <c r="AW1540"/>
      <c r="AX1540"/>
      <c r="AY1540"/>
      <c r="AZ1540"/>
      <c r="BA1540"/>
    </row>
    <row r="1541" spans="48:53" x14ac:dyDescent="0.3">
      <c r="AV1541"/>
      <c r="AW1541"/>
      <c r="AX1541"/>
      <c r="AY1541"/>
      <c r="AZ1541"/>
      <c r="BA1541"/>
    </row>
    <row r="1542" spans="48:53" x14ac:dyDescent="0.3">
      <c r="AV1542"/>
      <c r="AW1542"/>
      <c r="AX1542"/>
      <c r="AY1542"/>
      <c r="AZ1542"/>
      <c r="BA1542"/>
    </row>
    <row r="1543" spans="48:53" x14ac:dyDescent="0.3">
      <c r="AV1543"/>
      <c r="AW1543"/>
      <c r="AX1543"/>
      <c r="AY1543"/>
      <c r="AZ1543"/>
      <c r="BA1543"/>
    </row>
    <row r="1544" spans="48:53" x14ac:dyDescent="0.3">
      <c r="AV1544"/>
      <c r="AW1544"/>
      <c r="AX1544"/>
      <c r="AY1544"/>
      <c r="AZ1544"/>
      <c r="BA1544"/>
    </row>
    <row r="1545" spans="48:53" x14ac:dyDescent="0.3">
      <c r="AV1545"/>
      <c r="AW1545"/>
      <c r="AX1545"/>
      <c r="AY1545"/>
      <c r="AZ1545"/>
      <c r="BA1545"/>
    </row>
    <row r="1546" spans="48:53" x14ac:dyDescent="0.3">
      <c r="AV1546"/>
      <c r="AW1546"/>
      <c r="AX1546"/>
      <c r="AY1546"/>
      <c r="AZ1546"/>
      <c r="BA1546"/>
    </row>
    <row r="1547" spans="48:53" x14ac:dyDescent="0.3">
      <c r="AV1547"/>
      <c r="AW1547"/>
      <c r="AX1547"/>
      <c r="AY1547"/>
      <c r="AZ1547"/>
      <c r="BA1547"/>
    </row>
    <row r="1548" spans="48:53" x14ac:dyDescent="0.3">
      <c r="AV1548"/>
      <c r="AW1548"/>
      <c r="AX1548"/>
      <c r="AY1548"/>
      <c r="AZ1548"/>
      <c r="BA1548"/>
    </row>
    <row r="1549" spans="48:53" x14ac:dyDescent="0.3">
      <c r="AV1549"/>
      <c r="AW1549"/>
      <c r="AX1549"/>
      <c r="AY1549"/>
      <c r="AZ1549"/>
      <c r="BA1549"/>
    </row>
    <row r="1550" spans="48:53" x14ac:dyDescent="0.3">
      <c r="AV1550"/>
      <c r="AW1550"/>
      <c r="AX1550"/>
      <c r="AY1550"/>
      <c r="AZ1550"/>
      <c r="BA1550"/>
    </row>
    <row r="1551" spans="48:53" x14ac:dyDescent="0.3">
      <c r="AV1551"/>
      <c r="AW1551"/>
      <c r="AX1551"/>
      <c r="AY1551"/>
      <c r="AZ1551"/>
      <c r="BA1551"/>
    </row>
    <row r="1552" spans="48:53" x14ac:dyDescent="0.3">
      <c r="AV1552"/>
      <c r="AW1552"/>
      <c r="AX1552"/>
      <c r="AY1552"/>
      <c r="AZ1552"/>
      <c r="BA1552"/>
    </row>
    <row r="1553" spans="48:53" x14ac:dyDescent="0.3">
      <c r="AV1553"/>
      <c r="AW1553"/>
      <c r="AX1553"/>
      <c r="AY1553"/>
      <c r="AZ1553"/>
      <c r="BA1553"/>
    </row>
    <row r="1554" spans="48:53" x14ac:dyDescent="0.3">
      <c r="AV1554"/>
      <c r="AW1554"/>
      <c r="AX1554"/>
      <c r="AY1554"/>
      <c r="AZ1554"/>
      <c r="BA1554"/>
    </row>
    <row r="1555" spans="48:53" x14ac:dyDescent="0.3">
      <c r="AV1555"/>
      <c r="AW1555"/>
      <c r="AX1555"/>
      <c r="AY1555"/>
      <c r="AZ1555"/>
      <c r="BA1555"/>
    </row>
    <row r="1556" spans="48:53" x14ac:dyDescent="0.3">
      <c r="AV1556"/>
      <c r="AW1556"/>
      <c r="AX1556"/>
      <c r="AY1556"/>
      <c r="AZ1556"/>
      <c r="BA1556"/>
    </row>
    <row r="1557" spans="48:53" x14ac:dyDescent="0.3">
      <c r="AV1557"/>
      <c r="AW1557"/>
      <c r="AX1557"/>
      <c r="AY1557"/>
      <c r="AZ1557"/>
      <c r="BA1557"/>
    </row>
    <row r="1558" spans="48:53" x14ac:dyDescent="0.3">
      <c r="AV1558"/>
      <c r="AW1558"/>
      <c r="AX1558"/>
      <c r="AY1558"/>
      <c r="AZ1558"/>
      <c r="BA1558"/>
    </row>
    <row r="1559" spans="48:53" x14ac:dyDescent="0.3">
      <c r="AV1559"/>
      <c r="AW1559"/>
      <c r="AX1559"/>
      <c r="AY1559"/>
      <c r="AZ1559"/>
      <c r="BA1559"/>
    </row>
    <row r="1560" spans="48:53" x14ac:dyDescent="0.3">
      <c r="AV1560"/>
      <c r="AW1560"/>
      <c r="AX1560"/>
      <c r="AY1560"/>
      <c r="AZ1560"/>
      <c r="BA1560"/>
    </row>
    <row r="1561" spans="48:53" x14ac:dyDescent="0.3">
      <c r="AV1561"/>
      <c r="AW1561"/>
      <c r="AX1561"/>
      <c r="AY1561"/>
      <c r="AZ1561"/>
      <c r="BA1561"/>
    </row>
    <row r="1562" spans="48:53" x14ac:dyDescent="0.3">
      <c r="AV1562"/>
      <c r="AW1562"/>
      <c r="AX1562"/>
      <c r="AY1562"/>
      <c r="AZ1562"/>
      <c r="BA1562"/>
    </row>
    <row r="1563" spans="48:53" x14ac:dyDescent="0.3">
      <c r="AV1563"/>
      <c r="AW1563"/>
      <c r="AX1563"/>
      <c r="AY1563"/>
      <c r="AZ1563"/>
      <c r="BA1563"/>
    </row>
    <row r="1564" spans="48:53" x14ac:dyDescent="0.3">
      <c r="AV1564"/>
      <c r="AW1564"/>
      <c r="AX1564"/>
      <c r="AY1564"/>
      <c r="AZ1564"/>
      <c r="BA1564"/>
    </row>
    <row r="1565" spans="48:53" x14ac:dyDescent="0.3">
      <c r="AV1565"/>
      <c r="AW1565"/>
      <c r="AX1565"/>
      <c r="AY1565"/>
      <c r="AZ1565"/>
      <c r="BA1565"/>
    </row>
    <row r="1566" spans="48:53" x14ac:dyDescent="0.3">
      <c r="AV1566"/>
      <c r="AW1566"/>
      <c r="AX1566"/>
      <c r="AY1566"/>
      <c r="AZ1566"/>
      <c r="BA1566"/>
    </row>
    <row r="1567" spans="48:53" x14ac:dyDescent="0.3">
      <c r="AV1567"/>
      <c r="AW1567"/>
      <c r="AX1567"/>
      <c r="AY1567"/>
      <c r="AZ1567"/>
      <c r="BA1567"/>
    </row>
    <row r="1568" spans="48:53" x14ac:dyDescent="0.3">
      <c r="AV1568"/>
      <c r="AW1568"/>
      <c r="AX1568"/>
      <c r="AY1568"/>
      <c r="AZ1568"/>
      <c r="BA1568"/>
    </row>
    <row r="1569" spans="48:53" x14ac:dyDescent="0.3">
      <c r="AV1569"/>
      <c r="AW1569"/>
      <c r="AX1569"/>
      <c r="AY1569"/>
      <c r="AZ1569"/>
      <c r="BA1569"/>
    </row>
    <row r="1570" spans="48:53" x14ac:dyDescent="0.3">
      <c r="AV1570"/>
      <c r="AW1570"/>
      <c r="AX1570"/>
      <c r="AY1570"/>
      <c r="AZ1570"/>
      <c r="BA1570"/>
    </row>
    <row r="1571" spans="48:53" x14ac:dyDescent="0.3">
      <c r="AV1571"/>
      <c r="AW1571"/>
      <c r="AX1571"/>
      <c r="AY1571"/>
      <c r="AZ1571"/>
      <c r="BA1571"/>
    </row>
    <row r="1572" spans="48:53" x14ac:dyDescent="0.3">
      <c r="AV1572"/>
      <c r="AW1572"/>
      <c r="AX1572"/>
      <c r="AY1572"/>
      <c r="AZ1572"/>
      <c r="BA1572"/>
    </row>
    <row r="1573" spans="48:53" x14ac:dyDescent="0.3">
      <c r="AV1573"/>
      <c r="AW1573"/>
      <c r="AX1573"/>
      <c r="AY1573"/>
      <c r="AZ1573"/>
      <c r="BA1573"/>
    </row>
    <row r="1574" spans="48:53" x14ac:dyDescent="0.3">
      <c r="AV1574"/>
      <c r="AW1574"/>
      <c r="AX1574"/>
      <c r="AY1574"/>
      <c r="AZ1574"/>
      <c r="BA1574"/>
    </row>
    <row r="1575" spans="48:53" x14ac:dyDescent="0.3">
      <c r="AV1575"/>
      <c r="AW1575"/>
      <c r="AX1575"/>
      <c r="AY1575"/>
      <c r="AZ1575"/>
      <c r="BA1575"/>
    </row>
    <row r="1576" spans="48:53" x14ac:dyDescent="0.3">
      <c r="AV1576"/>
      <c r="AW1576"/>
      <c r="AX1576"/>
      <c r="AY1576"/>
      <c r="AZ1576"/>
      <c r="BA1576"/>
    </row>
    <row r="1577" spans="48:53" x14ac:dyDescent="0.3">
      <c r="AV1577"/>
      <c r="AW1577"/>
      <c r="AX1577"/>
      <c r="AY1577"/>
      <c r="AZ1577"/>
      <c r="BA1577"/>
    </row>
    <row r="1578" spans="48:53" x14ac:dyDescent="0.3">
      <c r="AV1578"/>
      <c r="AW1578"/>
      <c r="AX1578"/>
      <c r="AY1578"/>
      <c r="AZ1578"/>
      <c r="BA1578"/>
    </row>
    <row r="1579" spans="48:53" x14ac:dyDescent="0.3">
      <c r="AV1579"/>
      <c r="AW1579"/>
      <c r="AX1579"/>
      <c r="AY1579"/>
      <c r="AZ1579"/>
      <c r="BA1579"/>
    </row>
    <row r="1580" spans="48:53" x14ac:dyDescent="0.3">
      <c r="AV1580"/>
      <c r="AW1580"/>
      <c r="AX1580"/>
      <c r="AY1580"/>
      <c r="AZ1580"/>
      <c r="BA1580"/>
    </row>
    <row r="1581" spans="48:53" x14ac:dyDescent="0.3">
      <c r="AV1581"/>
      <c r="AW1581"/>
      <c r="AX1581"/>
      <c r="AY1581"/>
      <c r="AZ1581"/>
      <c r="BA1581"/>
    </row>
    <row r="1582" spans="48:53" x14ac:dyDescent="0.3">
      <c r="AV1582"/>
      <c r="AW1582"/>
      <c r="AX1582"/>
      <c r="AY1582"/>
      <c r="AZ1582"/>
      <c r="BA1582"/>
    </row>
    <row r="1583" spans="48:53" x14ac:dyDescent="0.3">
      <c r="AV1583"/>
      <c r="AW1583"/>
      <c r="AX1583"/>
      <c r="AY1583"/>
      <c r="AZ1583"/>
      <c r="BA1583"/>
    </row>
    <row r="1584" spans="48:53" x14ac:dyDescent="0.3">
      <c r="AV1584"/>
      <c r="AW1584"/>
      <c r="AX1584"/>
      <c r="AY1584"/>
      <c r="AZ1584"/>
      <c r="BA1584"/>
    </row>
    <row r="1585" spans="48:53" x14ac:dyDescent="0.3">
      <c r="AV1585"/>
      <c r="AW1585"/>
      <c r="AX1585"/>
      <c r="AY1585"/>
      <c r="AZ1585"/>
      <c r="BA1585"/>
    </row>
    <row r="1586" spans="48:53" x14ac:dyDescent="0.3">
      <c r="AV1586"/>
      <c r="AW1586"/>
      <c r="AX1586"/>
      <c r="AY1586"/>
      <c r="AZ1586"/>
      <c r="BA1586"/>
    </row>
    <row r="1587" spans="48:53" x14ac:dyDescent="0.3">
      <c r="AV1587"/>
      <c r="AW1587"/>
      <c r="AX1587"/>
      <c r="AY1587"/>
      <c r="AZ1587"/>
      <c r="BA1587"/>
    </row>
    <row r="1588" spans="48:53" x14ac:dyDescent="0.3">
      <c r="AV1588"/>
      <c r="AW1588"/>
      <c r="AX1588"/>
      <c r="AY1588"/>
      <c r="AZ1588"/>
      <c r="BA1588"/>
    </row>
    <row r="1589" spans="48:53" x14ac:dyDescent="0.3">
      <c r="AV1589"/>
      <c r="AW1589"/>
      <c r="AX1589"/>
      <c r="AY1589"/>
      <c r="AZ1589"/>
      <c r="BA1589"/>
    </row>
    <row r="1590" spans="48:53" x14ac:dyDescent="0.3">
      <c r="AV1590"/>
      <c r="AW1590"/>
      <c r="AX1590"/>
      <c r="AY1590"/>
      <c r="AZ1590"/>
      <c r="BA1590"/>
    </row>
    <row r="1591" spans="48:53" x14ac:dyDescent="0.3">
      <c r="AV1591"/>
      <c r="AW1591"/>
      <c r="AX1591"/>
      <c r="AY1591"/>
      <c r="AZ1591"/>
      <c r="BA1591"/>
    </row>
    <row r="1592" spans="48:53" x14ac:dyDescent="0.3">
      <c r="AV1592"/>
      <c r="AW1592"/>
      <c r="AX1592"/>
      <c r="AY1592"/>
      <c r="AZ1592"/>
      <c r="BA1592"/>
    </row>
    <row r="1593" spans="48:53" x14ac:dyDescent="0.3">
      <c r="AV1593"/>
      <c r="AW1593"/>
      <c r="AX1593"/>
      <c r="AY1593"/>
      <c r="AZ1593"/>
      <c r="BA1593"/>
    </row>
    <row r="1594" spans="48:53" x14ac:dyDescent="0.3">
      <c r="AV1594"/>
      <c r="AW1594"/>
      <c r="AX1594"/>
      <c r="AY1594"/>
      <c r="AZ1594"/>
      <c r="BA1594"/>
    </row>
    <row r="1595" spans="48:53" x14ac:dyDescent="0.3">
      <c r="AV1595"/>
      <c r="AW1595"/>
      <c r="AX1595"/>
      <c r="AY1595"/>
      <c r="AZ1595"/>
      <c r="BA1595"/>
    </row>
    <row r="1596" spans="48:53" x14ac:dyDescent="0.3">
      <c r="AV1596"/>
      <c r="AW1596"/>
      <c r="AX1596"/>
      <c r="AY1596"/>
      <c r="AZ1596"/>
      <c r="BA1596"/>
    </row>
    <row r="1597" spans="48:53" x14ac:dyDescent="0.3">
      <c r="AV1597"/>
      <c r="AW1597"/>
      <c r="AX1597"/>
      <c r="AY1597"/>
      <c r="AZ1597"/>
      <c r="BA1597"/>
    </row>
    <row r="1598" spans="48:53" x14ac:dyDescent="0.3">
      <c r="AV1598"/>
      <c r="AW1598"/>
      <c r="AX1598"/>
      <c r="AY1598"/>
      <c r="AZ1598"/>
      <c r="BA1598"/>
    </row>
    <row r="1599" spans="48:53" x14ac:dyDescent="0.3">
      <c r="AV1599"/>
      <c r="AW1599"/>
      <c r="AX1599"/>
      <c r="AY1599"/>
      <c r="AZ1599"/>
      <c r="BA1599"/>
    </row>
    <row r="1600" spans="48:53" x14ac:dyDescent="0.3">
      <c r="AV1600"/>
      <c r="AW1600"/>
      <c r="AX1600"/>
      <c r="AY1600"/>
      <c r="AZ1600"/>
      <c r="BA1600"/>
    </row>
    <row r="1601" spans="48:53" x14ac:dyDescent="0.3">
      <c r="AV1601"/>
      <c r="AW1601"/>
      <c r="AX1601"/>
      <c r="AY1601"/>
      <c r="AZ1601"/>
      <c r="BA1601"/>
    </row>
    <row r="1602" spans="48:53" x14ac:dyDescent="0.3">
      <c r="AV1602"/>
      <c r="AW1602"/>
      <c r="AX1602"/>
      <c r="AY1602"/>
      <c r="AZ1602"/>
      <c r="BA1602"/>
    </row>
    <row r="1603" spans="48:53" x14ac:dyDescent="0.3">
      <c r="AV1603"/>
      <c r="AW1603"/>
      <c r="AX1603"/>
      <c r="AY1603"/>
      <c r="AZ1603"/>
      <c r="BA1603"/>
    </row>
    <row r="1604" spans="48:53" x14ac:dyDescent="0.3">
      <c r="AV1604"/>
      <c r="AW1604"/>
      <c r="AX1604"/>
      <c r="AY1604"/>
      <c r="AZ1604"/>
      <c r="BA1604"/>
    </row>
    <row r="1605" spans="48:53" x14ac:dyDescent="0.3">
      <c r="AV1605"/>
      <c r="AW1605"/>
      <c r="AX1605"/>
      <c r="AY1605"/>
      <c r="AZ1605"/>
      <c r="BA1605"/>
    </row>
    <row r="1606" spans="48:53" x14ac:dyDescent="0.3">
      <c r="AV1606"/>
      <c r="AW1606"/>
      <c r="AX1606"/>
      <c r="AY1606"/>
      <c r="AZ1606"/>
      <c r="BA1606"/>
    </row>
    <row r="1607" spans="48:53" x14ac:dyDescent="0.3">
      <c r="AV1607"/>
      <c r="AW1607"/>
      <c r="AX1607"/>
      <c r="AY1607"/>
      <c r="AZ1607"/>
      <c r="BA1607"/>
    </row>
    <row r="1608" spans="48:53" x14ac:dyDescent="0.3">
      <c r="AV1608"/>
      <c r="AW1608"/>
      <c r="AX1608"/>
      <c r="AY1608"/>
      <c r="AZ1608"/>
      <c r="BA1608"/>
    </row>
    <row r="1609" spans="48:53" x14ac:dyDescent="0.3">
      <c r="AV1609"/>
      <c r="AW1609"/>
      <c r="AX1609"/>
      <c r="AY1609"/>
      <c r="AZ1609"/>
      <c r="BA1609"/>
    </row>
    <row r="1610" spans="48:53" x14ac:dyDescent="0.3">
      <c r="AV1610"/>
      <c r="AW1610"/>
      <c r="AX1610"/>
      <c r="AY1610"/>
      <c r="AZ1610"/>
      <c r="BA1610"/>
    </row>
    <row r="1611" spans="48:53" x14ac:dyDescent="0.3">
      <c r="AV1611"/>
      <c r="AW1611"/>
      <c r="AX1611"/>
      <c r="AY1611"/>
      <c r="AZ1611"/>
      <c r="BA1611"/>
    </row>
    <row r="1612" spans="48:53" x14ac:dyDescent="0.3">
      <c r="AV1612"/>
      <c r="AW1612"/>
      <c r="AX1612"/>
      <c r="AY1612"/>
      <c r="AZ1612"/>
      <c r="BA1612"/>
    </row>
    <row r="1613" spans="48:53" x14ac:dyDescent="0.3">
      <c r="AV1613"/>
      <c r="AW1613"/>
      <c r="AX1613"/>
      <c r="AY1613"/>
      <c r="AZ1613"/>
      <c r="BA1613"/>
    </row>
    <row r="1614" spans="48:53" x14ac:dyDescent="0.3">
      <c r="AV1614"/>
      <c r="AW1614"/>
      <c r="AX1614"/>
      <c r="AY1614"/>
      <c r="AZ1614"/>
      <c r="BA1614"/>
    </row>
    <row r="1615" spans="48:53" x14ac:dyDescent="0.3">
      <c r="AV1615"/>
      <c r="AW1615"/>
      <c r="AX1615"/>
      <c r="AY1615"/>
      <c r="AZ1615"/>
      <c r="BA1615"/>
    </row>
    <row r="1616" spans="48:53" x14ac:dyDescent="0.3">
      <c r="AV1616"/>
      <c r="AW1616"/>
      <c r="AX1616"/>
      <c r="AY1616"/>
      <c r="AZ1616"/>
      <c r="BA1616"/>
    </row>
    <row r="1617" spans="48:53" x14ac:dyDescent="0.3">
      <c r="AV1617"/>
      <c r="AW1617"/>
      <c r="AX1617"/>
      <c r="AY1617"/>
      <c r="AZ1617"/>
      <c r="BA1617"/>
    </row>
    <row r="1618" spans="48:53" x14ac:dyDescent="0.3">
      <c r="AV1618"/>
      <c r="AW1618"/>
      <c r="AX1618"/>
      <c r="AY1618"/>
      <c r="AZ1618"/>
      <c r="BA1618"/>
    </row>
    <row r="1619" spans="48:53" x14ac:dyDescent="0.3">
      <c r="AV1619"/>
      <c r="AW1619"/>
      <c r="AX1619"/>
      <c r="AY1619"/>
      <c r="AZ1619"/>
      <c r="BA1619"/>
    </row>
    <row r="1620" spans="48:53" x14ac:dyDescent="0.3">
      <c r="AV1620"/>
      <c r="AW1620"/>
      <c r="AX1620"/>
      <c r="AY1620"/>
      <c r="AZ1620"/>
      <c r="BA1620"/>
    </row>
    <row r="1621" spans="48:53" x14ac:dyDescent="0.3">
      <c r="AV1621"/>
      <c r="AW1621"/>
      <c r="AX1621"/>
      <c r="AY1621"/>
      <c r="AZ1621"/>
      <c r="BA1621"/>
    </row>
    <row r="1622" spans="48:53" x14ac:dyDescent="0.3">
      <c r="AV1622"/>
      <c r="AW1622"/>
      <c r="AX1622"/>
      <c r="AY1622"/>
      <c r="AZ1622"/>
      <c r="BA1622"/>
    </row>
    <row r="1623" spans="48:53" x14ac:dyDescent="0.3">
      <c r="AV1623"/>
      <c r="AW1623"/>
      <c r="AX1623"/>
      <c r="AY1623"/>
      <c r="AZ1623"/>
      <c r="BA1623"/>
    </row>
    <row r="1624" spans="48:53" x14ac:dyDescent="0.3">
      <c r="AV1624"/>
      <c r="AW1624"/>
      <c r="AX1624"/>
      <c r="AY1624"/>
      <c r="AZ1624"/>
      <c r="BA1624"/>
    </row>
    <row r="1625" spans="48:53" x14ac:dyDescent="0.3">
      <c r="AV1625"/>
      <c r="AW1625"/>
      <c r="AX1625"/>
      <c r="AY1625"/>
      <c r="AZ1625"/>
      <c r="BA1625"/>
    </row>
    <row r="1626" spans="48:53" x14ac:dyDescent="0.3">
      <c r="AV1626"/>
      <c r="AW1626"/>
      <c r="AX1626"/>
      <c r="AY1626"/>
      <c r="AZ1626"/>
      <c r="BA1626"/>
    </row>
    <row r="1627" spans="48:53" x14ac:dyDescent="0.3">
      <c r="AV1627"/>
      <c r="AW1627"/>
      <c r="AX1627"/>
      <c r="AY1627"/>
      <c r="AZ1627"/>
      <c r="BA1627"/>
    </row>
    <row r="1628" spans="48:53" x14ac:dyDescent="0.3">
      <c r="AV1628"/>
      <c r="AW1628"/>
      <c r="AX1628"/>
      <c r="AY1628"/>
      <c r="AZ1628"/>
      <c r="BA1628"/>
    </row>
    <row r="1629" spans="48:53" x14ac:dyDescent="0.3">
      <c r="AV1629"/>
      <c r="AW1629"/>
      <c r="AX1629"/>
      <c r="AY1629"/>
      <c r="AZ1629"/>
      <c r="BA1629"/>
    </row>
    <row r="1630" spans="48:53" x14ac:dyDescent="0.3">
      <c r="AV1630"/>
      <c r="AW1630"/>
      <c r="AX1630"/>
      <c r="AY1630"/>
      <c r="AZ1630"/>
      <c r="BA1630"/>
    </row>
    <row r="1631" spans="48:53" x14ac:dyDescent="0.3">
      <c r="AV1631"/>
      <c r="AW1631"/>
      <c r="AX1631"/>
      <c r="AY1631"/>
      <c r="AZ1631"/>
      <c r="BA1631"/>
    </row>
    <row r="1632" spans="48:53" x14ac:dyDescent="0.3">
      <c r="AV1632"/>
      <c r="AW1632"/>
      <c r="AX1632"/>
      <c r="AY1632"/>
      <c r="AZ1632"/>
      <c r="BA1632"/>
    </row>
    <row r="1633" spans="48:53" x14ac:dyDescent="0.3">
      <c r="AV1633"/>
      <c r="AW1633"/>
      <c r="AX1633"/>
      <c r="AY1633"/>
      <c r="AZ1633"/>
      <c r="BA1633"/>
    </row>
    <row r="1634" spans="48:53" x14ac:dyDescent="0.3">
      <c r="AV1634"/>
      <c r="AW1634"/>
      <c r="AX1634"/>
      <c r="AY1634"/>
      <c r="AZ1634"/>
      <c r="BA1634"/>
    </row>
    <row r="1635" spans="48:53" x14ac:dyDescent="0.3">
      <c r="AV1635"/>
      <c r="AW1635"/>
      <c r="AX1635"/>
      <c r="AY1635"/>
      <c r="AZ1635"/>
      <c r="BA1635"/>
    </row>
    <row r="1636" spans="48:53" x14ac:dyDescent="0.3">
      <c r="AV1636"/>
      <c r="AW1636"/>
      <c r="AX1636"/>
      <c r="AY1636"/>
      <c r="AZ1636"/>
      <c r="BA1636"/>
    </row>
    <row r="1637" spans="48:53" x14ac:dyDescent="0.3">
      <c r="AV1637"/>
      <c r="AW1637"/>
      <c r="AX1637"/>
      <c r="AY1637"/>
      <c r="AZ1637"/>
      <c r="BA1637"/>
    </row>
    <row r="1638" spans="48:53" x14ac:dyDescent="0.3">
      <c r="AV1638"/>
      <c r="AW1638"/>
      <c r="AX1638"/>
      <c r="AY1638"/>
      <c r="AZ1638"/>
      <c r="BA1638"/>
    </row>
    <row r="1639" spans="48:53" x14ac:dyDescent="0.3">
      <c r="AV1639"/>
      <c r="AW1639"/>
      <c r="AX1639"/>
      <c r="AY1639"/>
      <c r="AZ1639"/>
      <c r="BA1639"/>
    </row>
    <row r="1640" spans="48:53" x14ac:dyDescent="0.3">
      <c r="AV1640"/>
      <c r="AW1640"/>
      <c r="AX1640"/>
      <c r="AY1640"/>
      <c r="AZ1640"/>
      <c r="BA1640"/>
    </row>
    <row r="1641" spans="48:53" x14ac:dyDescent="0.3">
      <c r="AV1641"/>
      <c r="AW1641"/>
      <c r="AX1641"/>
      <c r="AY1641"/>
      <c r="AZ1641"/>
      <c r="BA1641"/>
    </row>
    <row r="1642" spans="48:53" x14ac:dyDescent="0.3">
      <c r="AV1642"/>
      <c r="AW1642"/>
      <c r="AX1642"/>
      <c r="AY1642"/>
      <c r="AZ1642"/>
      <c r="BA1642"/>
    </row>
    <row r="1643" spans="48:53" x14ac:dyDescent="0.3">
      <c r="AV1643"/>
      <c r="AW1643"/>
      <c r="AX1643"/>
      <c r="AY1643"/>
      <c r="AZ1643"/>
      <c r="BA1643"/>
    </row>
    <row r="1644" spans="48:53" x14ac:dyDescent="0.3">
      <c r="AV1644"/>
      <c r="AW1644"/>
      <c r="AX1644"/>
      <c r="AY1644"/>
      <c r="AZ1644"/>
      <c r="BA1644"/>
    </row>
    <row r="1645" spans="48:53" x14ac:dyDescent="0.3">
      <c r="AV1645"/>
      <c r="AW1645"/>
      <c r="AX1645"/>
      <c r="AY1645"/>
      <c r="AZ1645"/>
      <c r="BA1645"/>
    </row>
    <row r="1646" spans="48:53" x14ac:dyDescent="0.3">
      <c r="AV1646"/>
      <c r="AW1646"/>
      <c r="AX1646"/>
      <c r="AY1646"/>
      <c r="AZ1646"/>
      <c r="BA1646"/>
    </row>
    <row r="1647" spans="48:53" x14ac:dyDescent="0.3">
      <c r="AV1647"/>
      <c r="AW1647"/>
      <c r="AX1647"/>
      <c r="AY1647"/>
      <c r="AZ1647"/>
      <c r="BA1647"/>
    </row>
    <row r="1648" spans="48:53" x14ac:dyDescent="0.3">
      <c r="AV1648"/>
      <c r="AW1648"/>
      <c r="AX1648"/>
      <c r="AY1648"/>
      <c r="AZ1648"/>
      <c r="BA1648"/>
    </row>
    <row r="1649" spans="48:53" x14ac:dyDescent="0.3">
      <c r="AV1649"/>
      <c r="AW1649"/>
      <c r="AX1649"/>
      <c r="AY1649"/>
      <c r="AZ1649"/>
      <c r="BA1649"/>
    </row>
    <row r="1650" spans="48:53" x14ac:dyDescent="0.3">
      <c r="AV1650"/>
      <c r="AW1650"/>
      <c r="AX1650"/>
      <c r="AY1650"/>
      <c r="AZ1650"/>
      <c r="BA1650"/>
    </row>
    <row r="1651" spans="48:53" x14ac:dyDescent="0.3">
      <c r="AV1651"/>
      <c r="AW1651"/>
      <c r="AX1651"/>
      <c r="AY1651"/>
      <c r="AZ1651"/>
      <c r="BA1651"/>
    </row>
    <row r="1652" spans="48:53" x14ac:dyDescent="0.3">
      <c r="AV1652"/>
      <c r="AW1652"/>
      <c r="AX1652"/>
      <c r="AY1652"/>
      <c r="AZ1652"/>
      <c r="BA1652"/>
    </row>
    <row r="1653" spans="48:53" x14ac:dyDescent="0.3">
      <c r="AV1653"/>
      <c r="AW1653"/>
      <c r="AX1653"/>
      <c r="AY1653"/>
      <c r="AZ1653"/>
      <c r="BA1653"/>
    </row>
    <row r="1654" spans="48:53" x14ac:dyDescent="0.3">
      <c r="AV1654"/>
      <c r="AW1654"/>
      <c r="AX1654"/>
      <c r="AY1654"/>
      <c r="AZ1654"/>
      <c r="BA1654"/>
    </row>
    <row r="1655" spans="48:53" x14ac:dyDescent="0.3">
      <c r="AV1655"/>
      <c r="AW1655"/>
      <c r="AX1655"/>
      <c r="AY1655"/>
      <c r="AZ1655"/>
      <c r="BA1655"/>
    </row>
    <row r="1656" spans="48:53" x14ac:dyDescent="0.3">
      <c r="AV1656"/>
      <c r="AW1656"/>
      <c r="AX1656"/>
      <c r="AY1656"/>
      <c r="AZ1656"/>
      <c r="BA1656"/>
    </row>
    <row r="1657" spans="48:53" x14ac:dyDescent="0.3">
      <c r="AV1657"/>
      <c r="AW1657"/>
      <c r="AX1657"/>
      <c r="AY1657"/>
      <c r="AZ1657"/>
      <c r="BA1657"/>
    </row>
    <row r="1658" spans="48:53" x14ac:dyDescent="0.3">
      <c r="AV1658"/>
      <c r="AW1658"/>
      <c r="AX1658"/>
      <c r="AY1658"/>
      <c r="AZ1658"/>
      <c r="BA1658"/>
    </row>
    <row r="1659" spans="48:53" x14ac:dyDescent="0.3">
      <c r="AV1659"/>
      <c r="AW1659"/>
      <c r="AX1659"/>
      <c r="AY1659"/>
      <c r="AZ1659"/>
      <c r="BA1659"/>
    </row>
    <row r="1660" spans="48:53" x14ac:dyDescent="0.3">
      <c r="AV1660"/>
      <c r="AW1660"/>
      <c r="AX1660"/>
      <c r="AY1660"/>
      <c r="AZ1660"/>
      <c r="BA1660"/>
    </row>
    <row r="1661" spans="48:53" x14ac:dyDescent="0.3">
      <c r="AV1661"/>
      <c r="AW1661"/>
      <c r="AX1661"/>
      <c r="AY1661"/>
      <c r="AZ1661"/>
      <c r="BA1661"/>
    </row>
    <row r="1662" spans="48:53" x14ac:dyDescent="0.3">
      <c r="AV1662"/>
      <c r="AW1662"/>
      <c r="AX1662"/>
      <c r="AY1662"/>
      <c r="AZ1662"/>
      <c r="BA1662"/>
    </row>
    <row r="1663" spans="48:53" x14ac:dyDescent="0.3">
      <c r="AV1663"/>
      <c r="AW1663"/>
      <c r="AX1663"/>
      <c r="AY1663"/>
      <c r="AZ1663"/>
      <c r="BA1663"/>
    </row>
    <row r="1664" spans="48:53" x14ac:dyDescent="0.3">
      <c r="AV1664"/>
      <c r="AW1664"/>
      <c r="AX1664"/>
      <c r="AY1664"/>
      <c r="AZ1664"/>
      <c r="BA1664"/>
    </row>
    <row r="1665" spans="48:53" x14ac:dyDescent="0.3">
      <c r="AV1665"/>
      <c r="AW1665"/>
      <c r="AX1665"/>
      <c r="AY1665"/>
      <c r="AZ1665"/>
      <c r="BA1665"/>
    </row>
    <row r="1666" spans="48:53" x14ac:dyDescent="0.3">
      <c r="AV1666"/>
      <c r="AW1666"/>
      <c r="AX1666"/>
      <c r="AY1666"/>
      <c r="AZ1666"/>
      <c r="BA1666"/>
    </row>
    <row r="1667" spans="48:53" x14ac:dyDescent="0.3">
      <c r="AV1667"/>
      <c r="AW1667"/>
      <c r="AX1667"/>
      <c r="AY1667"/>
      <c r="AZ1667"/>
      <c r="BA1667"/>
    </row>
    <row r="1668" spans="48:53" x14ac:dyDescent="0.3">
      <c r="AV1668"/>
      <c r="AW1668"/>
      <c r="AX1668"/>
      <c r="AY1668"/>
      <c r="AZ1668"/>
      <c r="BA1668"/>
    </row>
    <row r="1669" spans="48:53" x14ac:dyDescent="0.3">
      <c r="AV1669"/>
      <c r="AW1669"/>
      <c r="AX1669"/>
      <c r="AY1669"/>
      <c r="AZ1669"/>
      <c r="BA1669"/>
    </row>
    <row r="1670" spans="48:53" x14ac:dyDescent="0.3">
      <c r="AV1670"/>
      <c r="AW1670"/>
      <c r="AX1670"/>
      <c r="AY1670"/>
      <c r="AZ1670"/>
      <c r="BA1670"/>
    </row>
    <row r="1671" spans="48:53" x14ac:dyDescent="0.3">
      <c r="AV1671"/>
      <c r="AW1671"/>
      <c r="AX1671"/>
      <c r="AY1671"/>
      <c r="AZ1671"/>
      <c r="BA1671"/>
    </row>
    <row r="1672" spans="48:53" x14ac:dyDescent="0.3">
      <c r="AV1672"/>
      <c r="AW1672"/>
      <c r="AX1672"/>
      <c r="AY1672"/>
      <c r="AZ1672"/>
      <c r="BA1672"/>
    </row>
    <row r="1673" spans="48:53" x14ac:dyDescent="0.3">
      <c r="AV1673"/>
      <c r="AW1673"/>
      <c r="AX1673"/>
      <c r="AY1673"/>
      <c r="AZ1673"/>
      <c r="BA1673"/>
    </row>
    <row r="1674" spans="48:53" x14ac:dyDescent="0.3">
      <c r="AV1674"/>
      <c r="AW1674"/>
      <c r="AX1674"/>
      <c r="AY1674"/>
      <c r="AZ1674"/>
      <c r="BA1674"/>
    </row>
    <row r="1675" spans="48:53" x14ac:dyDescent="0.3">
      <c r="AV1675"/>
      <c r="AW1675"/>
      <c r="AX1675"/>
      <c r="AY1675"/>
      <c r="AZ1675"/>
      <c r="BA1675"/>
    </row>
    <row r="1676" spans="48:53" x14ac:dyDescent="0.3">
      <c r="AV1676"/>
      <c r="AW1676"/>
      <c r="AX1676"/>
      <c r="AY1676"/>
      <c r="AZ1676"/>
      <c r="BA1676"/>
    </row>
    <row r="1677" spans="48:53" x14ac:dyDescent="0.3">
      <c r="AV1677"/>
      <c r="AW1677"/>
      <c r="AX1677"/>
      <c r="AY1677"/>
      <c r="AZ1677"/>
      <c r="BA1677"/>
    </row>
    <row r="1678" spans="48:53" x14ac:dyDescent="0.3">
      <c r="AV1678"/>
      <c r="AW1678"/>
      <c r="AX1678"/>
      <c r="AY1678"/>
      <c r="AZ1678"/>
      <c r="BA1678"/>
    </row>
    <row r="1679" spans="48:53" x14ac:dyDescent="0.3">
      <c r="AV1679"/>
      <c r="AW1679"/>
      <c r="AX1679"/>
      <c r="AY1679"/>
      <c r="AZ1679"/>
      <c r="BA1679"/>
    </row>
    <row r="1680" spans="48:53" x14ac:dyDescent="0.3">
      <c r="AV1680"/>
      <c r="AW1680"/>
      <c r="AX1680"/>
      <c r="AY1680"/>
      <c r="AZ1680"/>
      <c r="BA1680"/>
    </row>
    <row r="1681" spans="48:53" x14ac:dyDescent="0.3">
      <c r="AV1681"/>
      <c r="AW1681"/>
      <c r="AX1681"/>
      <c r="AY1681"/>
      <c r="AZ1681"/>
      <c r="BA1681"/>
    </row>
    <row r="1682" spans="48:53" x14ac:dyDescent="0.3">
      <c r="AV1682"/>
      <c r="AW1682"/>
      <c r="AX1682"/>
      <c r="AY1682"/>
      <c r="AZ1682"/>
      <c r="BA1682"/>
    </row>
    <row r="1683" spans="48:53" x14ac:dyDescent="0.3">
      <c r="AV1683"/>
      <c r="AW1683"/>
      <c r="AX1683"/>
      <c r="AY1683"/>
      <c r="AZ1683"/>
      <c r="BA1683"/>
    </row>
    <row r="1684" spans="48:53" x14ac:dyDescent="0.3">
      <c r="AV1684"/>
      <c r="AW1684"/>
      <c r="AX1684"/>
      <c r="AY1684"/>
      <c r="AZ1684"/>
      <c r="BA1684"/>
    </row>
    <row r="1685" spans="48:53" x14ac:dyDescent="0.3">
      <c r="AV1685"/>
      <c r="AW1685"/>
      <c r="AX1685"/>
      <c r="AY1685"/>
      <c r="AZ1685"/>
      <c r="BA1685"/>
    </row>
    <row r="1686" spans="48:53" x14ac:dyDescent="0.3">
      <c r="AV1686"/>
      <c r="AW1686"/>
      <c r="AX1686"/>
      <c r="AY1686"/>
      <c r="AZ1686"/>
      <c r="BA1686"/>
    </row>
    <row r="1687" spans="48:53" x14ac:dyDescent="0.3">
      <c r="AV1687"/>
      <c r="AW1687"/>
      <c r="AX1687"/>
      <c r="AY1687"/>
      <c r="AZ1687"/>
      <c r="BA1687"/>
    </row>
    <row r="1688" spans="48:53" x14ac:dyDescent="0.3">
      <c r="AV1688"/>
      <c r="AW1688"/>
      <c r="AX1688"/>
      <c r="AY1688"/>
      <c r="AZ1688"/>
      <c r="BA1688"/>
    </row>
    <row r="1689" spans="48:53" x14ac:dyDescent="0.3">
      <c r="AV1689"/>
      <c r="AW1689"/>
      <c r="AX1689"/>
      <c r="AY1689"/>
      <c r="AZ1689"/>
      <c r="BA1689"/>
    </row>
    <row r="1690" spans="48:53" x14ac:dyDescent="0.3">
      <c r="AV1690"/>
      <c r="AW1690"/>
      <c r="AX1690"/>
      <c r="AY1690"/>
      <c r="AZ1690"/>
      <c r="BA1690"/>
    </row>
    <row r="1691" spans="48:53" x14ac:dyDescent="0.3">
      <c r="AV1691"/>
      <c r="AW1691"/>
      <c r="AX1691"/>
      <c r="AY1691"/>
      <c r="AZ1691"/>
      <c r="BA1691"/>
    </row>
    <row r="1692" spans="48:53" x14ac:dyDescent="0.3">
      <c r="AV1692"/>
      <c r="AW1692"/>
      <c r="AX1692"/>
      <c r="AY1692"/>
      <c r="AZ1692"/>
      <c r="BA1692"/>
    </row>
    <row r="1693" spans="48:53" x14ac:dyDescent="0.3">
      <c r="AV1693"/>
      <c r="AW1693"/>
      <c r="AX1693"/>
      <c r="AY1693"/>
      <c r="AZ1693"/>
      <c r="BA1693"/>
    </row>
    <row r="1694" spans="48:53" x14ac:dyDescent="0.3">
      <c r="AV1694"/>
      <c r="AW1694"/>
      <c r="AX1694"/>
      <c r="AY1694"/>
      <c r="AZ1694"/>
      <c r="BA1694"/>
    </row>
    <row r="1695" spans="48:53" x14ac:dyDescent="0.3">
      <c r="AV1695"/>
      <c r="AW1695"/>
      <c r="AX1695"/>
      <c r="AY1695"/>
      <c r="AZ1695"/>
      <c r="BA1695"/>
    </row>
    <row r="1696" spans="48:53" x14ac:dyDescent="0.3">
      <c r="AV1696"/>
      <c r="AW1696"/>
      <c r="AX1696"/>
      <c r="AY1696"/>
      <c r="AZ1696"/>
      <c r="BA1696"/>
    </row>
    <row r="1697" spans="48:53" x14ac:dyDescent="0.3">
      <c r="AV1697"/>
      <c r="AW1697"/>
      <c r="AX1697"/>
      <c r="AY1697"/>
      <c r="AZ1697"/>
      <c r="BA1697"/>
    </row>
    <row r="1698" spans="48:53" x14ac:dyDescent="0.3">
      <c r="AV1698"/>
      <c r="AW1698"/>
      <c r="AX1698"/>
      <c r="AY1698"/>
      <c r="AZ1698"/>
      <c r="BA1698"/>
    </row>
    <row r="1699" spans="48:53" x14ac:dyDescent="0.3">
      <c r="AV1699"/>
      <c r="AW1699"/>
      <c r="AX1699"/>
      <c r="AY1699"/>
      <c r="AZ1699"/>
      <c r="BA1699"/>
    </row>
    <row r="1700" spans="48:53" x14ac:dyDescent="0.3">
      <c r="AV1700"/>
      <c r="AW1700"/>
      <c r="AX1700"/>
      <c r="AY1700"/>
      <c r="AZ1700"/>
      <c r="BA1700"/>
    </row>
    <row r="1701" spans="48:53" x14ac:dyDescent="0.3">
      <c r="AV1701"/>
      <c r="AW1701"/>
      <c r="AX1701"/>
      <c r="AY1701"/>
      <c r="AZ1701"/>
      <c r="BA1701"/>
    </row>
    <row r="1702" spans="48:53" x14ac:dyDescent="0.3">
      <c r="AV1702"/>
      <c r="AW1702"/>
      <c r="AX1702"/>
      <c r="AY1702"/>
      <c r="AZ1702"/>
      <c r="BA1702"/>
    </row>
    <row r="1703" spans="48:53" x14ac:dyDescent="0.3">
      <c r="AV1703"/>
      <c r="AW1703"/>
      <c r="AX1703"/>
      <c r="AY1703"/>
      <c r="AZ1703"/>
      <c r="BA1703"/>
    </row>
    <row r="1704" spans="48:53" x14ac:dyDescent="0.3">
      <c r="AV1704"/>
      <c r="AW1704"/>
      <c r="AX1704"/>
      <c r="AY1704"/>
      <c r="AZ1704"/>
      <c r="BA1704"/>
    </row>
    <row r="1705" spans="48:53" x14ac:dyDescent="0.3">
      <c r="AV1705"/>
      <c r="AW1705"/>
      <c r="AX1705"/>
      <c r="AY1705"/>
      <c r="AZ1705"/>
      <c r="BA1705"/>
    </row>
    <row r="1706" spans="48:53" x14ac:dyDescent="0.3">
      <c r="AV1706"/>
      <c r="AW1706"/>
      <c r="AX1706"/>
      <c r="AY1706"/>
      <c r="AZ1706"/>
      <c r="BA1706"/>
    </row>
    <row r="1707" spans="48:53" x14ac:dyDescent="0.3">
      <c r="AV1707"/>
      <c r="AW1707"/>
      <c r="AX1707"/>
      <c r="AY1707"/>
      <c r="AZ1707"/>
      <c r="BA1707"/>
    </row>
    <row r="1708" spans="48:53" x14ac:dyDescent="0.3">
      <c r="AV1708"/>
      <c r="AW1708"/>
      <c r="AX1708"/>
      <c r="AY1708"/>
      <c r="AZ1708"/>
      <c r="BA1708"/>
    </row>
    <row r="1709" spans="48:53" x14ac:dyDescent="0.3">
      <c r="AV1709"/>
      <c r="AW1709"/>
      <c r="AX1709"/>
      <c r="AY1709"/>
      <c r="AZ1709"/>
      <c r="BA1709"/>
    </row>
    <row r="1710" spans="48:53" x14ac:dyDescent="0.3">
      <c r="AV1710"/>
      <c r="AW1710"/>
      <c r="AX1710"/>
      <c r="AY1710"/>
      <c r="AZ1710"/>
      <c r="BA1710"/>
    </row>
    <row r="1711" spans="48:53" x14ac:dyDescent="0.3">
      <c r="AV1711"/>
      <c r="AW1711"/>
      <c r="AX1711"/>
      <c r="AY1711"/>
      <c r="AZ1711"/>
      <c r="BA1711"/>
    </row>
    <row r="1712" spans="48:53" x14ac:dyDescent="0.3">
      <c r="AV1712"/>
      <c r="AW1712"/>
      <c r="AX1712"/>
      <c r="AY1712"/>
      <c r="AZ1712"/>
      <c r="BA1712"/>
    </row>
    <row r="1713" spans="48:53" x14ac:dyDescent="0.3">
      <c r="AV1713"/>
      <c r="AW1713"/>
      <c r="AX1713"/>
      <c r="AY1713"/>
      <c r="AZ1713"/>
      <c r="BA1713"/>
    </row>
    <row r="1714" spans="48:53" x14ac:dyDescent="0.3">
      <c r="AV1714"/>
      <c r="AW1714"/>
      <c r="AX1714"/>
      <c r="AY1714"/>
      <c r="AZ1714"/>
      <c r="BA1714"/>
    </row>
    <row r="1715" spans="48:53" x14ac:dyDescent="0.3">
      <c r="AV1715"/>
      <c r="AW1715"/>
      <c r="AX1715"/>
      <c r="AY1715"/>
      <c r="AZ1715"/>
      <c r="BA1715"/>
    </row>
    <row r="1716" spans="48:53" x14ac:dyDescent="0.3">
      <c r="AV1716"/>
      <c r="AW1716"/>
      <c r="AX1716"/>
      <c r="AY1716"/>
      <c r="AZ1716"/>
      <c r="BA1716"/>
    </row>
    <row r="1717" spans="48:53" x14ac:dyDescent="0.3">
      <c r="AV1717"/>
      <c r="AW1717"/>
      <c r="AX1717"/>
      <c r="AY1717"/>
      <c r="AZ1717"/>
      <c r="BA1717"/>
    </row>
    <row r="1718" spans="48:53" x14ac:dyDescent="0.3">
      <c r="AV1718"/>
      <c r="AW1718"/>
      <c r="AX1718"/>
      <c r="AY1718"/>
      <c r="AZ1718"/>
      <c r="BA1718"/>
    </row>
    <row r="1719" spans="48:53" x14ac:dyDescent="0.3">
      <c r="AV1719"/>
      <c r="AW1719"/>
      <c r="AX1719"/>
      <c r="AY1719"/>
      <c r="AZ1719"/>
      <c r="BA1719"/>
    </row>
    <row r="1720" spans="48:53" x14ac:dyDescent="0.3">
      <c r="AV1720"/>
      <c r="AW1720"/>
      <c r="AX1720"/>
      <c r="AY1720"/>
      <c r="AZ1720"/>
      <c r="BA1720"/>
    </row>
    <row r="1721" spans="48:53" x14ac:dyDescent="0.3">
      <c r="AV1721"/>
      <c r="AW1721"/>
      <c r="AX1721"/>
      <c r="AY1721"/>
      <c r="AZ1721"/>
      <c r="BA1721"/>
    </row>
    <row r="1722" spans="48:53" x14ac:dyDescent="0.3">
      <c r="AV1722"/>
      <c r="AW1722"/>
      <c r="AX1722"/>
      <c r="AY1722"/>
      <c r="AZ1722"/>
      <c r="BA1722"/>
    </row>
    <row r="1723" spans="48:53" x14ac:dyDescent="0.3">
      <c r="AV1723"/>
      <c r="AW1723"/>
      <c r="AX1723"/>
      <c r="AY1723"/>
      <c r="AZ1723"/>
      <c r="BA1723"/>
    </row>
    <row r="1724" spans="48:53" x14ac:dyDescent="0.3">
      <c r="AV1724"/>
      <c r="AW1724"/>
      <c r="AX1724"/>
      <c r="AY1724"/>
      <c r="AZ1724"/>
      <c r="BA1724"/>
    </row>
    <row r="1725" spans="48:53" x14ac:dyDescent="0.3">
      <c r="AV1725"/>
      <c r="AW1725"/>
      <c r="AX1725"/>
      <c r="AY1725"/>
      <c r="AZ1725"/>
      <c r="BA1725"/>
    </row>
    <row r="1726" spans="48:53" x14ac:dyDescent="0.3">
      <c r="AV1726"/>
      <c r="AW1726"/>
      <c r="AX1726"/>
      <c r="AY1726"/>
      <c r="AZ1726"/>
      <c r="BA1726"/>
    </row>
    <row r="1727" spans="48:53" x14ac:dyDescent="0.3">
      <c r="AV1727"/>
      <c r="AW1727"/>
      <c r="AX1727"/>
      <c r="AY1727"/>
      <c r="AZ1727"/>
      <c r="BA1727"/>
    </row>
    <row r="1728" spans="48:53" x14ac:dyDescent="0.3">
      <c r="AV1728"/>
      <c r="AW1728"/>
      <c r="AX1728"/>
      <c r="AY1728"/>
      <c r="AZ1728"/>
      <c r="BA1728"/>
    </row>
    <row r="1729" spans="48:53" x14ac:dyDescent="0.3">
      <c r="AV1729"/>
      <c r="AW1729"/>
      <c r="AX1729"/>
      <c r="AY1729"/>
      <c r="AZ1729"/>
      <c r="BA1729"/>
    </row>
    <row r="1730" spans="48:53" x14ac:dyDescent="0.3">
      <c r="AV1730"/>
      <c r="AW1730"/>
      <c r="AX1730"/>
      <c r="AY1730"/>
      <c r="AZ1730"/>
      <c r="BA1730"/>
    </row>
    <row r="1731" spans="48:53" x14ac:dyDescent="0.3">
      <c r="AV1731"/>
      <c r="AW1731"/>
      <c r="AX1731"/>
      <c r="AY1731"/>
      <c r="AZ1731"/>
      <c r="BA1731"/>
    </row>
    <row r="1732" spans="48:53" x14ac:dyDescent="0.3">
      <c r="AV1732"/>
      <c r="AW1732"/>
      <c r="AX1732"/>
      <c r="AY1732"/>
      <c r="AZ1732"/>
      <c r="BA1732"/>
    </row>
    <row r="1733" spans="48:53" x14ac:dyDescent="0.3">
      <c r="AV1733"/>
      <c r="AW1733"/>
      <c r="AX1733"/>
      <c r="AY1733"/>
      <c r="AZ1733"/>
      <c r="BA1733"/>
    </row>
    <row r="1734" spans="48:53" x14ac:dyDescent="0.3">
      <c r="AV1734"/>
      <c r="AW1734"/>
      <c r="AX1734"/>
      <c r="AY1734"/>
      <c r="AZ1734"/>
      <c r="BA1734"/>
    </row>
    <row r="1735" spans="48:53" x14ac:dyDescent="0.3">
      <c r="AV1735"/>
      <c r="AW1735"/>
      <c r="AX1735"/>
      <c r="AY1735"/>
      <c r="AZ1735"/>
      <c r="BA1735"/>
    </row>
    <row r="1736" spans="48:53" x14ac:dyDescent="0.3">
      <c r="AV1736"/>
      <c r="AW1736"/>
      <c r="AX1736"/>
      <c r="AY1736"/>
      <c r="AZ1736"/>
      <c r="BA1736"/>
    </row>
    <row r="1737" spans="48:53" x14ac:dyDescent="0.3">
      <c r="AV1737"/>
      <c r="AW1737"/>
      <c r="AX1737"/>
      <c r="AY1737"/>
      <c r="AZ1737"/>
      <c r="BA1737"/>
    </row>
    <row r="1738" spans="48:53" x14ac:dyDescent="0.3">
      <c r="AV1738"/>
      <c r="AW1738"/>
      <c r="AX1738"/>
      <c r="AY1738"/>
      <c r="AZ1738"/>
      <c r="BA1738"/>
    </row>
    <row r="1739" spans="48:53" x14ac:dyDescent="0.3">
      <c r="AV1739"/>
      <c r="AW1739"/>
      <c r="AX1739"/>
      <c r="AY1739"/>
      <c r="AZ1739"/>
      <c r="BA1739"/>
    </row>
    <row r="1740" spans="48:53" x14ac:dyDescent="0.3">
      <c r="AV1740"/>
      <c r="AW1740"/>
      <c r="AX1740"/>
      <c r="AY1740"/>
      <c r="AZ1740"/>
      <c r="BA1740"/>
    </row>
    <row r="1741" spans="48:53" x14ac:dyDescent="0.3">
      <c r="AV1741"/>
      <c r="AW1741"/>
      <c r="AX1741"/>
      <c r="AY1741"/>
      <c r="AZ1741"/>
      <c r="BA1741"/>
    </row>
    <row r="1742" spans="48:53" x14ac:dyDescent="0.3">
      <c r="AV1742"/>
      <c r="AW1742"/>
      <c r="AX1742"/>
      <c r="AY1742"/>
      <c r="AZ1742"/>
      <c r="BA1742"/>
    </row>
    <row r="1743" spans="48:53" x14ac:dyDescent="0.3">
      <c r="AV1743"/>
      <c r="AW1743"/>
      <c r="AX1743"/>
      <c r="AY1743"/>
      <c r="AZ1743"/>
      <c r="BA1743"/>
    </row>
    <row r="1744" spans="48:53" x14ac:dyDescent="0.3">
      <c r="AV1744"/>
      <c r="AW1744"/>
      <c r="AX1744"/>
      <c r="AY1744"/>
      <c r="AZ1744"/>
      <c r="BA1744"/>
    </row>
    <row r="1745" spans="48:53" x14ac:dyDescent="0.3">
      <c r="AV1745"/>
      <c r="AW1745"/>
      <c r="AX1745"/>
      <c r="AY1745"/>
      <c r="AZ1745"/>
      <c r="BA1745"/>
    </row>
    <row r="1746" spans="48:53" x14ac:dyDescent="0.3">
      <c r="AV1746"/>
      <c r="AW1746"/>
      <c r="AX1746"/>
      <c r="AY1746"/>
      <c r="AZ1746"/>
      <c r="BA1746"/>
    </row>
    <row r="1747" spans="48:53" x14ac:dyDescent="0.3">
      <c r="AV1747"/>
      <c r="AW1747"/>
      <c r="AX1747"/>
      <c r="AY1747"/>
      <c r="AZ1747"/>
      <c r="BA1747"/>
    </row>
    <row r="1748" spans="48:53" x14ac:dyDescent="0.3">
      <c r="AV1748"/>
      <c r="AW1748"/>
      <c r="AX1748"/>
      <c r="AY1748"/>
      <c r="AZ1748"/>
      <c r="BA1748"/>
    </row>
    <row r="1749" spans="48:53" x14ac:dyDescent="0.3">
      <c r="AV1749"/>
      <c r="AW1749"/>
      <c r="AX1749"/>
      <c r="AY1749"/>
      <c r="AZ1749"/>
      <c r="BA1749"/>
    </row>
    <row r="1750" spans="48:53" x14ac:dyDescent="0.3">
      <c r="AV1750"/>
      <c r="AW1750"/>
      <c r="AX1750"/>
      <c r="AY1750"/>
      <c r="AZ1750"/>
      <c r="BA1750"/>
    </row>
    <row r="1751" spans="48:53" x14ac:dyDescent="0.3">
      <c r="AV1751"/>
      <c r="AW1751"/>
      <c r="AX1751"/>
      <c r="AY1751"/>
      <c r="AZ1751"/>
      <c r="BA1751"/>
    </row>
    <row r="1752" spans="48:53" x14ac:dyDescent="0.3">
      <c r="AV1752"/>
      <c r="AW1752"/>
      <c r="AX1752"/>
      <c r="AY1752"/>
      <c r="AZ1752"/>
      <c r="BA1752"/>
    </row>
    <row r="1753" spans="48:53" x14ac:dyDescent="0.3">
      <c r="AV1753"/>
      <c r="AW1753"/>
      <c r="AX1753"/>
      <c r="AY1753"/>
      <c r="AZ1753"/>
      <c r="BA1753"/>
    </row>
    <row r="1754" spans="48:53" x14ac:dyDescent="0.3">
      <c r="AV1754"/>
      <c r="AW1754"/>
      <c r="AX1754"/>
      <c r="AY1754"/>
      <c r="AZ1754"/>
      <c r="BA1754"/>
    </row>
    <row r="1755" spans="48:53" x14ac:dyDescent="0.3">
      <c r="AV1755"/>
      <c r="AW1755"/>
      <c r="AX1755"/>
      <c r="AY1755"/>
      <c r="AZ1755"/>
      <c r="BA1755"/>
    </row>
    <row r="1756" spans="48:53" x14ac:dyDescent="0.3">
      <c r="AV1756"/>
      <c r="AW1756"/>
      <c r="AX1756"/>
      <c r="AY1756"/>
      <c r="AZ1756"/>
      <c r="BA1756"/>
    </row>
    <row r="1757" spans="48:53" x14ac:dyDescent="0.3">
      <c r="AV1757"/>
      <c r="AW1757"/>
      <c r="AX1757"/>
      <c r="AY1757"/>
      <c r="AZ1757"/>
      <c r="BA1757"/>
    </row>
    <row r="1758" spans="48:53" x14ac:dyDescent="0.3">
      <c r="AV1758"/>
      <c r="AW1758"/>
      <c r="AX1758"/>
      <c r="AY1758"/>
      <c r="AZ1758"/>
      <c r="BA1758"/>
    </row>
    <row r="1759" spans="48:53" x14ac:dyDescent="0.3">
      <c r="AV1759"/>
      <c r="AW1759"/>
      <c r="AX1759"/>
      <c r="AY1759"/>
      <c r="AZ1759"/>
      <c r="BA1759"/>
    </row>
    <row r="1760" spans="48:53" x14ac:dyDescent="0.3">
      <c r="AV1760"/>
      <c r="AW1760"/>
      <c r="AX1760"/>
      <c r="AY1760"/>
      <c r="AZ1760"/>
      <c r="BA1760"/>
    </row>
    <row r="1761" spans="48:53" x14ac:dyDescent="0.3">
      <c r="AV1761"/>
      <c r="AW1761"/>
      <c r="AX1761"/>
      <c r="AY1761"/>
      <c r="AZ1761"/>
      <c r="BA1761"/>
    </row>
    <row r="1762" spans="48:53" x14ac:dyDescent="0.3">
      <c r="AV1762"/>
      <c r="AW1762"/>
      <c r="AX1762"/>
      <c r="AY1762"/>
      <c r="AZ1762"/>
      <c r="BA1762"/>
    </row>
    <row r="1763" spans="48:53" x14ac:dyDescent="0.3">
      <c r="AV1763"/>
      <c r="AW1763"/>
      <c r="AX1763"/>
      <c r="AY1763"/>
      <c r="AZ1763"/>
      <c r="BA1763"/>
    </row>
    <row r="1764" spans="48:53" x14ac:dyDescent="0.3">
      <c r="AV1764"/>
      <c r="AW1764"/>
      <c r="AX1764"/>
      <c r="AY1764"/>
      <c r="AZ1764"/>
      <c r="BA1764"/>
    </row>
    <row r="1765" spans="48:53" x14ac:dyDescent="0.3">
      <c r="AV1765"/>
      <c r="AW1765"/>
      <c r="AX1765"/>
      <c r="AY1765"/>
      <c r="AZ1765"/>
      <c r="BA1765"/>
    </row>
    <row r="1766" spans="48:53" x14ac:dyDescent="0.3">
      <c r="AV1766"/>
      <c r="AW1766"/>
      <c r="AX1766"/>
      <c r="AY1766"/>
      <c r="AZ1766"/>
      <c r="BA1766"/>
    </row>
    <row r="1767" spans="48:53" x14ac:dyDescent="0.3">
      <c r="AV1767"/>
      <c r="AW1767"/>
      <c r="AX1767"/>
      <c r="AY1767"/>
      <c r="AZ1767"/>
      <c r="BA1767"/>
    </row>
    <row r="1768" spans="48:53" x14ac:dyDescent="0.3">
      <c r="AV1768"/>
      <c r="AW1768"/>
      <c r="AX1768"/>
      <c r="AY1768"/>
      <c r="AZ1768"/>
      <c r="BA1768"/>
    </row>
    <row r="1769" spans="48:53" x14ac:dyDescent="0.3">
      <c r="AV1769"/>
      <c r="AW1769"/>
      <c r="AX1769"/>
      <c r="AY1769"/>
      <c r="AZ1769"/>
      <c r="BA1769"/>
    </row>
    <row r="1770" spans="48:53" x14ac:dyDescent="0.3">
      <c r="AV1770"/>
      <c r="AW1770"/>
      <c r="AX1770"/>
      <c r="AY1770"/>
      <c r="AZ1770"/>
      <c r="BA1770"/>
    </row>
    <row r="1771" spans="48:53" x14ac:dyDescent="0.3">
      <c r="AV1771"/>
      <c r="AW1771"/>
      <c r="AX1771"/>
      <c r="AY1771"/>
      <c r="AZ1771"/>
      <c r="BA1771"/>
    </row>
    <row r="1772" spans="48:53" x14ac:dyDescent="0.3">
      <c r="AV1772"/>
      <c r="AW1772"/>
      <c r="AX1772"/>
      <c r="AY1772"/>
      <c r="AZ1772"/>
      <c r="BA1772"/>
    </row>
    <row r="1773" spans="48:53" x14ac:dyDescent="0.3">
      <c r="AV1773"/>
      <c r="AW1773"/>
      <c r="AX1773"/>
      <c r="AY1773"/>
      <c r="AZ1773"/>
      <c r="BA1773"/>
    </row>
    <row r="1774" spans="48:53" x14ac:dyDescent="0.3">
      <c r="AV1774"/>
      <c r="AW1774"/>
      <c r="AX1774"/>
      <c r="AY1774"/>
      <c r="AZ1774"/>
      <c r="BA1774"/>
    </row>
    <row r="1775" spans="48:53" x14ac:dyDescent="0.3">
      <c r="AV1775"/>
      <c r="AW1775"/>
      <c r="AX1775"/>
      <c r="AY1775"/>
      <c r="AZ1775"/>
      <c r="BA1775"/>
    </row>
    <row r="1776" spans="48:53" x14ac:dyDescent="0.3">
      <c r="AV1776"/>
      <c r="AW1776"/>
      <c r="AX1776"/>
      <c r="AY1776"/>
      <c r="AZ1776"/>
      <c r="BA1776"/>
    </row>
    <row r="1777" spans="48:53" x14ac:dyDescent="0.3">
      <c r="AV1777"/>
      <c r="AW1777"/>
      <c r="AX1777"/>
      <c r="AY1777"/>
      <c r="AZ1777"/>
      <c r="BA1777"/>
    </row>
    <row r="1778" spans="48:53" x14ac:dyDescent="0.3">
      <c r="AV1778"/>
      <c r="AW1778"/>
      <c r="AX1778"/>
      <c r="AY1778"/>
      <c r="AZ1778"/>
      <c r="BA1778"/>
    </row>
    <row r="1779" spans="48:53" x14ac:dyDescent="0.3">
      <c r="AV1779"/>
      <c r="AW1779"/>
      <c r="AX1779"/>
      <c r="AY1779"/>
      <c r="AZ1779"/>
      <c r="BA1779"/>
    </row>
    <row r="1780" spans="48:53" x14ac:dyDescent="0.3">
      <c r="AV1780"/>
      <c r="AW1780"/>
      <c r="AX1780"/>
      <c r="AY1780"/>
      <c r="AZ1780"/>
      <c r="BA1780"/>
    </row>
    <row r="1781" spans="48:53" x14ac:dyDescent="0.3">
      <c r="AV1781"/>
      <c r="AW1781"/>
      <c r="AX1781"/>
      <c r="AY1781"/>
      <c r="AZ1781"/>
      <c r="BA1781"/>
    </row>
    <row r="1782" spans="48:53" x14ac:dyDescent="0.3">
      <c r="AV1782"/>
      <c r="AW1782"/>
      <c r="AX1782"/>
      <c r="AY1782"/>
      <c r="AZ1782"/>
      <c r="BA1782"/>
    </row>
    <row r="1783" spans="48:53" x14ac:dyDescent="0.3">
      <c r="AV1783"/>
      <c r="AW1783"/>
      <c r="AX1783"/>
      <c r="AY1783"/>
      <c r="AZ1783"/>
      <c r="BA1783"/>
    </row>
    <row r="1784" spans="48:53" x14ac:dyDescent="0.3">
      <c r="AV1784"/>
      <c r="AW1784"/>
      <c r="AX1784"/>
      <c r="AY1784"/>
      <c r="AZ1784"/>
      <c r="BA1784"/>
    </row>
    <row r="1785" spans="48:53" x14ac:dyDescent="0.3">
      <c r="AV1785"/>
      <c r="AW1785"/>
      <c r="AX1785"/>
      <c r="AY1785"/>
      <c r="AZ1785"/>
      <c r="BA1785"/>
    </row>
    <row r="1786" spans="48:53" x14ac:dyDescent="0.3">
      <c r="AV1786"/>
      <c r="AW1786"/>
      <c r="AX1786"/>
      <c r="AY1786"/>
      <c r="AZ1786"/>
      <c r="BA1786"/>
    </row>
    <row r="1787" spans="48:53" x14ac:dyDescent="0.3">
      <c r="AV1787"/>
      <c r="AW1787"/>
      <c r="AX1787"/>
      <c r="AY1787"/>
      <c r="AZ1787"/>
      <c r="BA1787"/>
    </row>
    <row r="1788" spans="48:53" x14ac:dyDescent="0.3">
      <c r="AV1788"/>
      <c r="AW1788"/>
      <c r="AX1788"/>
      <c r="AY1788"/>
      <c r="AZ1788"/>
      <c r="BA1788"/>
    </row>
    <row r="1789" spans="48:53" x14ac:dyDescent="0.3">
      <c r="AV1789"/>
      <c r="AW1789"/>
      <c r="AX1789"/>
      <c r="AY1789"/>
      <c r="AZ1789"/>
      <c r="BA1789"/>
    </row>
    <row r="1790" spans="48:53" x14ac:dyDescent="0.3">
      <c r="AV1790"/>
      <c r="AW1790"/>
      <c r="AX1790"/>
      <c r="AY1790"/>
      <c r="AZ1790"/>
      <c r="BA1790"/>
    </row>
    <row r="1791" spans="48:53" x14ac:dyDescent="0.3">
      <c r="AV1791"/>
      <c r="AW1791"/>
      <c r="AX1791"/>
      <c r="AY1791"/>
      <c r="AZ1791"/>
      <c r="BA1791"/>
    </row>
    <row r="1792" spans="48:53" x14ac:dyDescent="0.3">
      <c r="AV1792"/>
      <c r="AW1792"/>
      <c r="AX1792"/>
      <c r="AY1792"/>
      <c r="AZ1792"/>
      <c r="BA1792"/>
    </row>
    <row r="1793" spans="48:53" x14ac:dyDescent="0.3">
      <c r="AV1793"/>
      <c r="AW1793"/>
      <c r="AX1793"/>
      <c r="AY1793"/>
      <c r="AZ1793"/>
      <c r="BA1793"/>
    </row>
    <row r="1794" spans="48:53" x14ac:dyDescent="0.3">
      <c r="AV1794"/>
      <c r="AW1794"/>
      <c r="AX1794"/>
      <c r="AY1794"/>
      <c r="AZ1794"/>
      <c r="BA1794"/>
    </row>
    <row r="1795" spans="48:53" x14ac:dyDescent="0.3">
      <c r="AV1795"/>
      <c r="AW1795"/>
      <c r="AX1795"/>
      <c r="AY1795"/>
      <c r="AZ1795"/>
      <c r="BA1795"/>
    </row>
    <row r="1796" spans="48:53" x14ac:dyDescent="0.3">
      <c r="AV1796"/>
      <c r="AW1796"/>
      <c r="AX1796"/>
      <c r="AY1796"/>
      <c r="AZ1796"/>
      <c r="BA1796"/>
    </row>
    <row r="1797" spans="48:53" x14ac:dyDescent="0.3">
      <c r="AV1797"/>
      <c r="AW1797"/>
      <c r="AX1797"/>
      <c r="AY1797"/>
      <c r="AZ1797"/>
      <c r="BA1797"/>
    </row>
    <row r="1798" spans="48:53" x14ac:dyDescent="0.3">
      <c r="AV1798"/>
      <c r="AW1798"/>
      <c r="AX1798"/>
      <c r="AY1798"/>
      <c r="AZ1798"/>
      <c r="BA1798"/>
    </row>
    <row r="1799" spans="48:53" x14ac:dyDescent="0.3">
      <c r="AV1799"/>
      <c r="AW1799"/>
      <c r="AX1799"/>
      <c r="AY1799"/>
      <c r="AZ1799"/>
      <c r="BA1799"/>
    </row>
    <row r="1800" spans="48:53" x14ac:dyDescent="0.3">
      <c r="AV1800"/>
      <c r="AW1800"/>
      <c r="AX1800"/>
      <c r="AY1800"/>
      <c r="AZ1800"/>
      <c r="BA1800"/>
    </row>
    <row r="1801" spans="48:53" x14ac:dyDescent="0.3">
      <c r="AV1801"/>
      <c r="AW1801"/>
      <c r="AX1801"/>
      <c r="AY1801"/>
      <c r="AZ1801"/>
      <c r="BA1801"/>
    </row>
    <row r="1802" spans="48:53" x14ac:dyDescent="0.3">
      <c r="AV1802"/>
      <c r="AW1802"/>
      <c r="AX1802"/>
      <c r="AY1802"/>
      <c r="AZ1802"/>
      <c r="BA1802"/>
    </row>
    <row r="1803" spans="48:53" x14ac:dyDescent="0.3">
      <c r="AV1803"/>
      <c r="AW1803"/>
      <c r="AX1803"/>
      <c r="AY1803"/>
      <c r="AZ1803"/>
      <c r="BA1803"/>
    </row>
    <row r="1804" spans="48:53" x14ac:dyDescent="0.3">
      <c r="AV1804"/>
      <c r="AW1804"/>
      <c r="AX1804"/>
      <c r="AY1804"/>
      <c r="AZ1804"/>
      <c r="BA1804"/>
    </row>
    <row r="1805" spans="48:53" x14ac:dyDescent="0.3">
      <c r="AV1805"/>
      <c r="AW1805"/>
      <c r="AX1805"/>
      <c r="AY1805"/>
      <c r="AZ1805"/>
      <c r="BA1805"/>
    </row>
    <row r="1806" spans="48:53" x14ac:dyDescent="0.3">
      <c r="AV1806"/>
      <c r="AW1806"/>
      <c r="AX1806"/>
      <c r="AY1806"/>
      <c r="AZ1806"/>
      <c r="BA1806"/>
    </row>
    <row r="1807" spans="48:53" x14ac:dyDescent="0.3">
      <c r="AV1807"/>
      <c r="AW1807"/>
      <c r="AX1807"/>
      <c r="AY1807"/>
      <c r="AZ1807"/>
      <c r="BA1807"/>
    </row>
    <row r="1808" spans="48:53" x14ac:dyDescent="0.3">
      <c r="AV1808"/>
      <c r="AW1808"/>
      <c r="AX1808"/>
      <c r="AY1808"/>
      <c r="AZ1808"/>
      <c r="BA1808"/>
    </row>
    <row r="1809" spans="48:53" x14ac:dyDescent="0.3">
      <c r="AV1809"/>
      <c r="AW1809"/>
      <c r="AX1809"/>
      <c r="AY1809"/>
      <c r="AZ1809"/>
      <c r="BA1809"/>
    </row>
    <row r="1810" spans="48:53" x14ac:dyDescent="0.3">
      <c r="AV1810"/>
      <c r="AW1810"/>
      <c r="AX1810"/>
      <c r="AY1810"/>
      <c r="AZ1810"/>
      <c r="BA1810"/>
    </row>
    <row r="1811" spans="48:53" x14ac:dyDescent="0.3">
      <c r="AV1811"/>
      <c r="AW1811"/>
      <c r="AX1811"/>
      <c r="AY1811"/>
      <c r="AZ1811"/>
      <c r="BA1811"/>
    </row>
    <row r="1812" spans="48:53" x14ac:dyDescent="0.3">
      <c r="AV1812"/>
      <c r="AW1812"/>
      <c r="AX1812"/>
      <c r="AY1812"/>
      <c r="AZ1812"/>
      <c r="BA1812"/>
    </row>
    <row r="1813" spans="48:53" x14ac:dyDescent="0.3">
      <c r="AV1813"/>
      <c r="AW1813"/>
      <c r="AX1813"/>
      <c r="AY1813"/>
      <c r="AZ1813"/>
      <c r="BA1813"/>
    </row>
    <row r="1814" spans="48:53" x14ac:dyDescent="0.3">
      <c r="AV1814"/>
      <c r="AW1814"/>
      <c r="AX1814"/>
      <c r="AY1814"/>
      <c r="AZ1814"/>
      <c r="BA1814"/>
    </row>
    <row r="1815" spans="48:53" x14ac:dyDescent="0.3">
      <c r="AV1815"/>
      <c r="AW1815"/>
      <c r="AX1815"/>
      <c r="AY1815"/>
      <c r="AZ1815"/>
      <c r="BA1815"/>
    </row>
    <row r="1816" spans="48:53" x14ac:dyDescent="0.3">
      <c r="AV1816"/>
      <c r="AW1816"/>
      <c r="AX1816"/>
      <c r="AY1816"/>
      <c r="AZ1816"/>
      <c r="BA1816"/>
    </row>
    <row r="1817" spans="48:53" x14ac:dyDescent="0.3">
      <c r="AV1817"/>
      <c r="AW1817"/>
      <c r="AX1817"/>
      <c r="AY1817"/>
      <c r="AZ1817"/>
      <c r="BA1817"/>
    </row>
    <row r="1818" spans="48:53" x14ac:dyDescent="0.3">
      <c r="AV1818"/>
      <c r="AW1818"/>
      <c r="AX1818"/>
      <c r="AY1818"/>
      <c r="AZ1818"/>
      <c r="BA1818"/>
    </row>
    <row r="1819" spans="48:53" x14ac:dyDescent="0.3">
      <c r="AV1819"/>
      <c r="AW1819"/>
      <c r="AX1819"/>
      <c r="AY1819"/>
      <c r="AZ1819"/>
      <c r="BA1819"/>
    </row>
    <row r="1820" spans="48:53" x14ac:dyDescent="0.3">
      <c r="AV1820"/>
      <c r="AW1820"/>
      <c r="AX1820"/>
      <c r="AY1820"/>
      <c r="AZ1820"/>
      <c r="BA1820"/>
    </row>
    <row r="1821" spans="48:53" x14ac:dyDescent="0.3">
      <c r="AV1821"/>
      <c r="AW1821"/>
      <c r="AX1821"/>
      <c r="AY1821"/>
      <c r="AZ1821"/>
      <c r="BA1821"/>
    </row>
    <row r="1822" spans="48:53" x14ac:dyDescent="0.3">
      <c r="AV1822"/>
      <c r="AW1822"/>
      <c r="AX1822"/>
      <c r="AY1822"/>
      <c r="AZ1822"/>
      <c r="BA1822"/>
    </row>
    <row r="1823" spans="48:53" x14ac:dyDescent="0.3">
      <c r="AV1823"/>
      <c r="AW1823"/>
      <c r="AX1823"/>
      <c r="AY1823"/>
      <c r="AZ1823"/>
      <c r="BA1823"/>
    </row>
    <row r="1824" spans="48:53" x14ac:dyDescent="0.3">
      <c r="AV1824"/>
      <c r="AW1824"/>
      <c r="AX1824"/>
      <c r="AY1824"/>
      <c r="AZ1824"/>
      <c r="BA1824"/>
    </row>
    <row r="1825" spans="48:53" x14ac:dyDescent="0.3">
      <c r="AV1825"/>
      <c r="AW1825"/>
      <c r="AX1825"/>
      <c r="AY1825"/>
      <c r="AZ1825"/>
      <c r="BA1825"/>
    </row>
    <row r="1826" spans="48:53" x14ac:dyDescent="0.3">
      <c r="AV1826"/>
      <c r="AW1826"/>
      <c r="AX1826"/>
      <c r="AY1826"/>
      <c r="AZ1826"/>
      <c r="BA1826"/>
    </row>
    <row r="1827" spans="48:53" x14ac:dyDescent="0.3">
      <c r="AV1827"/>
      <c r="AW1827"/>
      <c r="AX1827"/>
      <c r="AY1827"/>
      <c r="AZ1827"/>
      <c r="BA1827"/>
    </row>
    <row r="1828" spans="48:53" x14ac:dyDescent="0.3">
      <c r="AV1828"/>
      <c r="AW1828"/>
      <c r="AX1828"/>
      <c r="AY1828"/>
      <c r="AZ1828"/>
      <c r="BA1828"/>
    </row>
    <row r="1829" spans="48:53" x14ac:dyDescent="0.3">
      <c r="AV1829"/>
      <c r="AW1829"/>
      <c r="AX1829"/>
      <c r="AY1829"/>
      <c r="AZ1829"/>
      <c r="BA1829"/>
    </row>
    <row r="1830" spans="48:53" x14ac:dyDescent="0.3">
      <c r="AV1830"/>
      <c r="AW1830"/>
      <c r="AX1830"/>
      <c r="AY1830"/>
      <c r="AZ1830"/>
      <c r="BA1830"/>
    </row>
    <row r="1831" spans="48:53" x14ac:dyDescent="0.3">
      <c r="AV1831"/>
      <c r="AW1831"/>
      <c r="AX1831"/>
      <c r="AY1831"/>
      <c r="AZ1831"/>
      <c r="BA1831"/>
    </row>
    <row r="1832" spans="48:53" x14ac:dyDescent="0.3">
      <c r="AV1832"/>
      <c r="AW1832"/>
      <c r="AX1832"/>
      <c r="AY1832"/>
      <c r="AZ1832"/>
      <c r="BA1832"/>
    </row>
    <row r="1833" spans="48:53" x14ac:dyDescent="0.3">
      <c r="AV1833"/>
      <c r="AW1833"/>
      <c r="AX1833"/>
      <c r="AY1833"/>
      <c r="AZ1833"/>
      <c r="BA1833"/>
    </row>
    <row r="1834" spans="48:53" x14ac:dyDescent="0.3">
      <c r="AV1834"/>
      <c r="AW1834"/>
      <c r="AX1834"/>
      <c r="AY1834"/>
      <c r="AZ1834"/>
      <c r="BA1834"/>
    </row>
    <row r="1835" spans="48:53" x14ac:dyDescent="0.3">
      <c r="AV1835"/>
      <c r="AW1835"/>
      <c r="AX1835"/>
      <c r="AY1835"/>
      <c r="AZ1835"/>
      <c r="BA1835"/>
    </row>
    <row r="1836" spans="48:53" x14ac:dyDescent="0.3">
      <c r="AV1836"/>
      <c r="AW1836"/>
      <c r="AX1836"/>
      <c r="AY1836"/>
      <c r="AZ1836"/>
      <c r="BA1836"/>
    </row>
    <row r="1837" spans="48:53" x14ac:dyDescent="0.3">
      <c r="AV1837"/>
      <c r="AW1837"/>
      <c r="AX1837"/>
      <c r="AY1837"/>
      <c r="AZ1837"/>
      <c r="BA1837"/>
    </row>
    <row r="1838" spans="48:53" x14ac:dyDescent="0.3">
      <c r="AV1838"/>
      <c r="AW1838"/>
      <c r="AX1838"/>
      <c r="AY1838"/>
      <c r="AZ1838"/>
      <c r="BA1838"/>
    </row>
    <row r="1839" spans="48:53" x14ac:dyDescent="0.3">
      <c r="AV1839"/>
      <c r="AW1839"/>
      <c r="AX1839"/>
      <c r="AY1839"/>
      <c r="AZ1839"/>
      <c r="BA1839"/>
    </row>
    <row r="1840" spans="48:53" x14ac:dyDescent="0.3">
      <c r="AV1840"/>
      <c r="AW1840"/>
      <c r="AX1840"/>
      <c r="AY1840"/>
      <c r="AZ1840"/>
      <c r="BA1840"/>
    </row>
    <row r="1841" spans="48:53" x14ac:dyDescent="0.3">
      <c r="AV1841"/>
      <c r="AW1841"/>
      <c r="AX1841"/>
      <c r="AY1841"/>
      <c r="AZ1841"/>
      <c r="BA1841"/>
    </row>
    <row r="1842" spans="48:53" x14ac:dyDescent="0.3">
      <c r="AV1842"/>
      <c r="AW1842"/>
      <c r="AX1842"/>
      <c r="AY1842"/>
      <c r="AZ1842"/>
      <c r="BA1842"/>
    </row>
    <row r="1843" spans="48:53" x14ac:dyDescent="0.3">
      <c r="AV1843"/>
      <c r="AW1843"/>
      <c r="AX1843"/>
      <c r="AY1843"/>
      <c r="AZ1843"/>
      <c r="BA1843"/>
    </row>
    <row r="1844" spans="48:53" x14ac:dyDescent="0.3">
      <c r="AV1844"/>
      <c r="AW1844"/>
      <c r="AX1844"/>
      <c r="AY1844"/>
      <c r="AZ1844"/>
      <c r="BA1844"/>
    </row>
    <row r="1845" spans="48:53" x14ac:dyDescent="0.3">
      <c r="AV1845"/>
      <c r="AW1845"/>
      <c r="AX1845"/>
      <c r="AY1845"/>
      <c r="AZ1845"/>
      <c r="BA1845"/>
    </row>
    <row r="1846" spans="48:53" x14ac:dyDescent="0.3">
      <c r="AV1846"/>
      <c r="AW1846"/>
      <c r="AX1846"/>
      <c r="AY1846"/>
      <c r="AZ1846"/>
      <c r="BA1846"/>
    </row>
    <row r="1847" spans="48:53" x14ac:dyDescent="0.3">
      <c r="AV1847"/>
      <c r="AW1847"/>
      <c r="AX1847"/>
      <c r="AY1847"/>
      <c r="AZ1847"/>
      <c r="BA1847"/>
    </row>
    <row r="1848" spans="48:53" x14ac:dyDescent="0.3">
      <c r="AV1848"/>
      <c r="AW1848"/>
      <c r="AX1848"/>
      <c r="AY1848"/>
      <c r="AZ1848"/>
      <c r="BA1848"/>
    </row>
    <row r="1849" spans="48:53" x14ac:dyDescent="0.3">
      <c r="AV1849"/>
      <c r="AW1849"/>
      <c r="AX1849"/>
      <c r="AY1849"/>
      <c r="AZ1849"/>
      <c r="BA1849"/>
    </row>
    <row r="1850" spans="48:53" x14ac:dyDescent="0.3">
      <c r="AV1850"/>
      <c r="AW1850"/>
      <c r="AX1850"/>
      <c r="AY1850"/>
      <c r="AZ1850"/>
      <c r="BA1850"/>
    </row>
    <row r="1851" spans="48:53" x14ac:dyDescent="0.3">
      <c r="AV1851"/>
      <c r="AW1851"/>
      <c r="AX1851"/>
      <c r="AY1851"/>
      <c r="AZ1851"/>
      <c r="BA1851"/>
    </row>
    <row r="1852" spans="48:53" x14ac:dyDescent="0.3">
      <c r="AV1852"/>
      <c r="AW1852"/>
      <c r="AX1852"/>
      <c r="AY1852"/>
      <c r="AZ1852"/>
      <c r="BA1852"/>
    </row>
    <row r="1853" spans="48:53" x14ac:dyDescent="0.3">
      <c r="AV1853"/>
      <c r="AW1853"/>
      <c r="AX1853"/>
      <c r="AY1853"/>
      <c r="AZ1853"/>
      <c r="BA1853"/>
    </row>
    <row r="1854" spans="48:53" x14ac:dyDescent="0.3">
      <c r="AV1854"/>
      <c r="AW1854"/>
      <c r="AX1854"/>
      <c r="AY1854"/>
      <c r="AZ1854"/>
      <c r="BA1854"/>
    </row>
    <row r="1855" spans="48:53" x14ac:dyDescent="0.3">
      <c r="AV1855"/>
      <c r="AW1855"/>
      <c r="AX1855"/>
      <c r="AY1855"/>
      <c r="AZ1855"/>
      <c r="BA1855"/>
    </row>
    <row r="1856" spans="48:53" x14ac:dyDescent="0.3">
      <c r="AV1856"/>
      <c r="AW1856"/>
      <c r="AX1856"/>
      <c r="AY1856"/>
      <c r="AZ1856"/>
      <c r="BA1856"/>
    </row>
    <row r="1857" spans="48:53" x14ac:dyDescent="0.3">
      <c r="AV1857"/>
      <c r="AW1857"/>
      <c r="AX1857"/>
      <c r="AY1857"/>
      <c r="AZ1857"/>
      <c r="BA1857"/>
    </row>
    <row r="1858" spans="48:53" x14ac:dyDescent="0.3">
      <c r="AV1858"/>
      <c r="AW1858"/>
      <c r="AX1858"/>
      <c r="AY1858"/>
      <c r="AZ1858"/>
      <c r="BA1858"/>
    </row>
    <row r="1859" spans="48:53" x14ac:dyDescent="0.3">
      <c r="AV1859"/>
      <c r="AW1859"/>
      <c r="AX1859"/>
      <c r="AY1859"/>
      <c r="AZ1859"/>
      <c r="BA1859"/>
    </row>
    <row r="1860" spans="48:53" x14ac:dyDescent="0.3">
      <c r="AV1860"/>
      <c r="AW1860"/>
      <c r="AX1860"/>
      <c r="AY1860"/>
      <c r="AZ1860"/>
      <c r="BA1860"/>
    </row>
    <row r="1861" spans="48:53" x14ac:dyDescent="0.3">
      <c r="AV1861"/>
      <c r="AW1861"/>
      <c r="AX1861"/>
      <c r="AY1861"/>
      <c r="AZ1861"/>
      <c r="BA1861"/>
    </row>
    <row r="1862" spans="48:53" x14ac:dyDescent="0.3">
      <c r="AV1862"/>
      <c r="AW1862"/>
      <c r="AX1862"/>
      <c r="AY1862"/>
      <c r="AZ1862"/>
      <c r="BA1862"/>
    </row>
    <row r="1863" spans="48:53" x14ac:dyDescent="0.3">
      <c r="AV1863"/>
      <c r="AW1863"/>
      <c r="AX1863"/>
      <c r="AY1863"/>
      <c r="AZ1863"/>
      <c r="BA1863"/>
    </row>
    <row r="1864" spans="48:53" x14ac:dyDescent="0.3">
      <c r="AV1864"/>
      <c r="AW1864"/>
      <c r="AX1864"/>
      <c r="AY1864"/>
      <c r="AZ1864"/>
      <c r="BA1864"/>
    </row>
    <row r="1865" spans="48:53" x14ac:dyDescent="0.3">
      <c r="AV1865"/>
      <c r="AW1865"/>
      <c r="AX1865"/>
      <c r="AY1865"/>
      <c r="AZ1865"/>
      <c r="BA1865"/>
    </row>
    <row r="1866" spans="48:53" x14ac:dyDescent="0.3">
      <c r="AV1866"/>
      <c r="AW1866"/>
      <c r="AX1866"/>
      <c r="AY1866"/>
      <c r="AZ1866"/>
      <c r="BA1866"/>
    </row>
    <row r="1867" spans="48:53" x14ac:dyDescent="0.3">
      <c r="AV1867"/>
      <c r="AW1867"/>
      <c r="AX1867"/>
      <c r="AY1867"/>
      <c r="AZ1867"/>
      <c r="BA1867"/>
    </row>
    <row r="1868" spans="48:53" x14ac:dyDescent="0.3">
      <c r="AV1868"/>
      <c r="AW1868"/>
      <c r="AX1868"/>
      <c r="AY1868"/>
      <c r="AZ1868"/>
      <c r="BA1868"/>
    </row>
    <row r="1869" spans="48:53" x14ac:dyDescent="0.3">
      <c r="AV1869"/>
      <c r="AW1869"/>
      <c r="AX1869"/>
      <c r="AY1869"/>
      <c r="AZ1869"/>
      <c r="BA1869"/>
    </row>
    <row r="1870" spans="48:53" x14ac:dyDescent="0.3">
      <c r="AV1870"/>
      <c r="AW1870"/>
      <c r="AX1870"/>
      <c r="AY1870"/>
      <c r="AZ1870"/>
      <c r="BA1870"/>
    </row>
    <row r="1871" spans="48:53" x14ac:dyDescent="0.3">
      <c r="AV1871"/>
      <c r="AW1871"/>
      <c r="AX1871"/>
      <c r="AY1871"/>
      <c r="AZ1871"/>
      <c r="BA1871"/>
    </row>
    <row r="1872" spans="48:53" x14ac:dyDescent="0.3">
      <c r="AV1872"/>
      <c r="AW1872"/>
      <c r="AX1872"/>
      <c r="AY1872"/>
      <c r="AZ1872"/>
      <c r="BA1872"/>
    </row>
    <row r="1873" spans="48:53" x14ac:dyDescent="0.3">
      <c r="AV1873"/>
      <c r="AW1873"/>
      <c r="AX1873"/>
      <c r="AY1873"/>
      <c r="AZ1873"/>
      <c r="BA1873"/>
    </row>
    <row r="1874" spans="48:53" x14ac:dyDescent="0.3">
      <c r="AV1874"/>
      <c r="AW1874"/>
      <c r="AX1874"/>
      <c r="AY1874"/>
      <c r="AZ1874"/>
      <c r="BA1874"/>
    </row>
    <row r="1875" spans="48:53" x14ac:dyDescent="0.3">
      <c r="AV1875"/>
      <c r="AW1875"/>
      <c r="AX1875"/>
      <c r="AY1875"/>
      <c r="AZ1875"/>
      <c r="BA1875"/>
    </row>
    <row r="1876" spans="48:53" x14ac:dyDescent="0.3">
      <c r="AV1876"/>
      <c r="AW1876"/>
      <c r="AX1876"/>
      <c r="AY1876"/>
      <c r="AZ1876"/>
      <c r="BA1876"/>
    </row>
    <row r="1877" spans="48:53" x14ac:dyDescent="0.3">
      <c r="AV1877"/>
      <c r="AW1877"/>
      <c r="AX1877"/>
      <c r="AY1877"/>
      <c r="AZ1877"/>
      <c r="BA1877"/>
    </row>
    <row r="1878" spans="48:53" x14ac:dyDescent="0.3">
      <c r="AV1878"/>
      <c r="AW1878"/>
      <c r="AX1878"/>
      <c r="AY1878"/>
      <c r="AZ1878"/>
      <c r="BA1878"/>
    </row>
    <row r="1879" spans="48:53" x14ac:dyDescent="0.3">
      <c r="AV1879"/>
      <c r="AW1879"/>
      <c r="AX1879"/>
      <c r="AY1879"/>
      <c r="AZ1879"/>
      <c r="BA1879"/>
    </row>
    <row r="1880" spans="48:53" x14ac:dyDescent="0.3">
      <c r="AV1880"/>
      <c r="AW1880"/>
      <c r="AX1880"/>
      <c r="AY1880"/>
      <c r="AZ1880"/>
      <c r="BA1880"/>
    </row>
    <row r="1881" spans="48:53" x14ac:dyDescent="0.3">
      <c r="AV1881"/>
      <c r="AW1881"/>
      <c r="AX1881"/>
      <c r="AY1881"/>
      <c r="AZ1881"/>
      <c r="BA1881"/>
    </row>
    <row r="1882" spans="48:53" x14ac:dyDescent="0.3">
      <c r="AV1882"/>
      <c r="AW1882"/>
      <c r="AX1882"/>
      <c r="AY1882"/>
      <c r="AZ1882"/>
      <c r="BA1882"/>
    </row>
    <row r="1883" spans="48:53" x14ac:dyDescent="0.3">
      <c r="AV1883"/>
      <c r="AW1883"/>
      <c r="AX1883"/>
      <c r="AY1883"/>
      <c r="AZ1883"/>
      <c r="BA1883"/>
    </row>
    <row r="1884" spans="48:53" x14ac:dyDescent="0.3">
      <c r="AV1884"/>
      <c r="AW1884"/>
      <c r="AX1884"/>
      <c r="AY1884"/>
      <c r="AZ1884"/>
      <c r="BA1884"/>
    </row>
    <row r="1885" spans="48:53" x14ac:dyDescent="0.3">
      <c r="AV1885"/>
      <c r="AW1885"/>
      <c r="AX1885"/>
      <c r="AY1885"/>
      <c r="AZ1885"/>
      <c r="BA1885"/>
    </row>
    <row r="1886" spans="48:53" x14ac:dyDescent="0.3">
      <c r="AV1886"/>
      <c r="AW1886"/>
      <c r="AX1886"/>
      <c r="AY1886"/>
      <c r="AZ1886"/>
      <c r="BA1886"/>
    </row>
    <row r="1887" spans="48:53" x14ac:dyDescent="0.3">
      <c r="AV1887"/>
      <c r="AW1887"/>
      <c r="AX1887"/>
      <c r="AY1887"/>
      <c r="AZ1887"/>
      <c r="BA1887"/>
    </row>
    <row r="1888" spans="48:53" x14ac:dyDescent="0.3">
      <c r="AV1888"/>
      <c r="AW1888"/>
      <c r="AX1888"/>
      <c r="AY1888"/>
      <c r="AZ1888"/>
      <c r="BA1888"/>
    </row>
    <row r="1889" spans="48:53" x14ac:dyDescent="0.3">
      <c r="AV1889"/>
      <c r="AW1889"/>
      <c r="AX1889"/>
      <c r="AY1889"/>
      <c r="AZ1889"/>
      <c r="BA1889"/>
    </row>
    <row r="1890" spans="48:53" x14ac:dyDescent="0.3">
      <c r="AV1890"/>
      <c r="AW1890"/>
      <c r="AX1890"/>
      <c r="AY1890"/>
      <c r="AZ1890"/>
      <c r="BA1890"/>
    </row>
    <row r="1891" spans="48:53" x14ac:dyDescent="0.3">
      <c r="AV1891"/>
      <c r="AW1891"/>
      <c r="AX1891"/>
      <c r="AY1891"/>
      <c r="AZ1891"/>
      <c r="BA1891"/>
    </row>
    <row r="1892" spans="48:53" x14ac:dyDescent="0.3">
      <c r="AV1892"/>
      <c r="AW1892"/>
      <c r="AX1892"/>
      <c r="AY1892"/>
      <c r="AZ1892"/>
      <c r="BA1892"/>
    </row>
    <row r="1893" spans="48:53" x14ac:dyDescent="0.3">
      <c r="AV1893"/>
      <c r="AW1893"/>
      <c r="AX1893"/>
      <c r="AY1893"/>
      <c r="AZ1893"/>
      <c r="BA1893"/>
    </row>
    <row r="1894" spans="48:53" x14ac:dyDescent="0.3">
      <c r="AV1894"/>
      <c r="AW1894"/>
      <c r="AX1894"/>
      <c r="AY1894"/>
      <c r="AZ1894"/>
      <c r="BA1894"/>
    </row>
    <row r="1895" spans="48:53" x14ac:dyDescent="0.3">
      <c r="AV1895"/>
      <c r="AW1895"/>
      <c r="AX1895"/>
      <c r="AY1895"/>
      <c r="AZ1895"/>
      <c r="BA1895"/>
    </row>
    <row r="1896" spans="48:53" x14ac:dyDescent="0.3">
      <c r="AV1896"/>
      <c r="AW1896"/>
      <c r="AX1896"/>
      <c r="AY1896"/>
      <c r="AZ1896"/>
      <c r="BA1896"/>
    </row>
    <row r="1897" spans="48:53" x14ac:dyDescent="0.3">
      <c r="AV1897"/>
      <c r="AW1897"/>
      <c r="AX1897"/>
      <c r="AY1897"/>
      <c r="AZ1897"/>
      <c r="BA1897"/>
    </row>
    <row r="1898" spans="48:53" x14ac:dyDescent="0.3">
      <c r="AV1898"/>
      <c r="AW1898"/>
      <c r="AX1898"/>
      <c r="AY1898"/>
      <c r="AZ1898"/>
      <c r="BA1898"/>
    </row>
    <row r="1899" spans="48:53" x14ac:dyDescent="0.3">
      <c r="AV1899"/>
      <c r="AW1899"/>
      <c r="AX1899"/>
      <c r="AY1899"/>
      <c r="AZ1899"/>
      <c r="BA1899"/>
    </row>
    <row r="1900" spans="48:53" x14ac:dyDescent="0.3">
      <c r="AV1900"/>
      <c r="AW1900"/>
      <c r="AX1900"/>
      <c r="AY1900"/>
      <c r="AZ1900"/>
      <c r="BA1900"/>
    </row>
    <row r="1901" spans="48:53" x14ac:dyDescent="0.3">
      <c r="AV1901"/>
      <c r="AW1901"/>
      <c r="AX1901"/>
      <c r="AY1901"/>
      <c r="AZ1901"/>
      <c r="BA1901"/>
    </row>
    <row r="1902" spans="48:53" x14ac:dyDescent="0.3">
      <c r="AV1902"/>
      <c r="AW1902"/>
      <c r="AX1902"/>
      <c r="AY1902"/>
      <c r="AZ1902"/>
      <c r="BA1902"/>
    </row>
    <row r="1903" spans="48:53" x14ac:dyDescent="0.3">
      <c r="AV1903"/>
      <c r="AW1903"/>
      <c r="AX1903"/>
      <c r="AY1903"/>
      <c r="AZ1903"/>
      <c r="BA1903"/>
    </row>
    <row r="1904" spans="48:53" x14ac:dyDescent="0.3">
      <c r="AV1904"/>
      <c r="AW1904"/>
      <c r="AX1904"/>
      <c r="AY1904"/>
      <c r="AZ1904"/>
      <c r="BA1904"/>
    </row>
    <row r="1905" spans="48:53" x14ac:dyDescent="0.3">
      <c r="AV1905"/>
      <c r="AW1905"/>
      <c r="AX1905"/>
      <c r="AY1905"/>
      <c r="AZ1905"/>
      <c r="BA1905"/>
    </row>
    <row r="1906" spans="48:53" x14ac:dyDescent="0.3">
      <c r="AV1906"/>
      <c r="AW1906"/>
      <c r="AX1906"/>
      <c r="AY1906"/>
      <c r="AZ1906"/>
      <c r="BA1906"/>
    </row>
    <row r="1907" spans="48:53" x14ac:dyDescent="0.3">
      <c r="AV1907"/>
      <c r="AW1907"/>
      <c r="AX1907"/>
      <c r="AY1907"/>
      <c r="AZ1907"/>
      <c r="BA1907"/>
    </row>
    <row r="1908" spans="48:53" x14ac:dyDescent="0.3">
      <c r="AV1908"/>
      <c r="AW1908"/>
      <c r="AX1908"/>
      <c r="AY1908"/>
      <c r="AZ1908"/>
      <c r="BA1908"/>
    </row>
    <row r="1909" spans="48:53" x14ac:dyDescent="0.3">
      <c r="AV1909"/>
      <c r="AW1909"/>
      <c r="AX1909"/>
      <c r="AY1909"/>
      <c r="AZ1909"/>
      <c r="BA1909"/>
    </row>
    <row r="1910" spans="48:53" x14ac:dyDescent="0.3">
      <c r="AV1910"/>
      <c r="AW1910"/>
      <c r="AX1910"/>
      <c r="AY1910"/>
      <c r="AZ1910"/>
      <c r="BA1910"/>
    </row>
    <row r="1911" spans="48:53" x14ac:dyDescent="0.3">
      <c r="AV1911"/>
      <c r="AW1911"/>
      <c r="AX1911"/>
      <c r="AY1911"/>
      <c r="AZ1911"/>
      <c r="BA1911"/>
    </row>
    <row r="1912" spans="48:53" x14ac:dyDescent="0.3">
      <c r="AV1912"/>
      <c r="AW1912"/>
      <c r="AX1912"/>
      <c r="AY1912"/>
      <c r="AZ1912"/>
      <c r="BA1912"/>
    </row>
    <row r="1913" spans="48:53" x14ac:dyDescent="0.3">
      <c r="AV1913"/>
      <c r="AW1913"/>
      <c r="AX1913"/>
      <c r="AY1913"/>
      <c r="AZ1913"/>
      <c r="BA1913"/>
    </row>
    <row r="1914" spans="48:53" x14ac:dyDescent="0.3">
      <c r="AV1914"/>
      <c r="AW1914"/>
      <c r="AX1914"/>
      <c r="AY1914"/>
      <c r="AZ1914"/>
      <c r="BA1914"/>
    </row>
    <row r="1915" spans="48:53" x14ac:dyDescent="0.3">
      <c r="AV1915"/>
      <c r="AW1915"/>
      <c r="AX1915"/>
      <c r="AY1915"/>
      <c r="AZ1915"/>
      <c r="BA1915"/>
    </row>
    <row r="1916" spans="48:53" x14ac:dyDescent="0.3">
      <c r="AV1916"/>
      <c r="AW1916"/>
      <c r="AX1916"/>
      <c r="AY1916"/>
      <c r="AZ1916"/>
      <c r="BA1916"/>
    </row>
    <row r="1917" spans="48:53" x14ac:dyDescent="0.3">
      <c r="AV1917"/>
      <c r="AW1917"/>
      <c r="AX1917"/>
      <c r="AY1917"/>
      <c r="AZ1917"/>
      <c r="BA1917"/>
    </row>
    <row r="1918" spans="48:53" x14ac:dyDescent="0.3">
      <c r="AV1918"/>
      <c r="AW1918"/>
      <c r="AX1918"/>
      <c r="AY1918"/>
      <c r="AZ1918"/>
      <c r="BA1918"/>
    </row>
    <row r="1919" spans="48:53" x14ac:dyDescent="0.3">
      <c r="AV1919"/>
      <c r="AW1919"/>
      <c r="AX1919"/>
      <c r="AY1919"/>
      <c r="AZ1919"/>
      <c r="BA1919"/>
    </row>
    <row r="1920" spans="48:53" x14ac:dyDescent="0.3">
      <c r="AV1920"/>
      <c r="AW1920"/>
      <c r="AX1920"/>
      <c r="AY1920"/>
      <c r="AZ1920"/>
      <c r="BA1920"/>
    </row>
    <row r="1921" spans="48:53" x14ac:dyDescent="0.3">
      <c r="AV1921"/>
      <c r="AW1921"/>
      <c r="AX1921"/>
      <c r="AY1921"/>
      <c r="AZ1921"/>
      <c r="BA1921"/>
    </row>
    <row r="1922" spans="48:53" x14ac:dyDescent="0.3">
      <c r="AV1922"/>
      <c r="AW1922"/>
      <c r="AX1922"/>
      <c r="AY1922"/>
      <c r="AZ1922"/>
      <c r="BA1922"/>
    </row>
    <row r="1923" spans="48:53" x14ac:dyDescent="0.3">
      <c r="AV1923"/>
      <c r="AW1923"/>
      <c r="AX1923"/>
      <c r="AY1923"/>
      <c r="AZ1923"/>
      <c r="BA1923"/>
    </row>
    <row r="1924" spans="48:53" x14ac:dyDescent="0.3">
      <c r="AV1924"/>
      <c r="AW1924"/>
      <c r="AX1924"/>
      <c r="AY1924"/>
      <c r="AZ1924"/>
      <c r="BA1924"/>
    </row>
    <row r="1925" spans="48:53" x14ac:dyDescent="0.3">
      <c r="AV1925"/>
      <c r="AW1925"/>
      <c r="AX1925"/>
      <c r="AY1925"/>
      <c r="AZ1925"/>
      <c r="BA1925"/>
    </row>
    <row r="1926" spans="48:53" x14ac:dyDescent="0.3">
      <c r="AV1926"/>
      <c r="AW1926"/>
      <c r="AX1926"/>
      <c r="AY1926"/>
      <c r="AZ1926"/>
      <c r="BA1926"/>
    </row>
    <row r="1927" spans="48:53" x14ac:dyDescent="0.3">
      <c r="AV1927"/>
      <c r="AW1927"/>
      <c r="AX1927"/>
      <c r="AY1927"/>
      <c r="AZ1927"/>
      <c r="BA1927"/>
    </row>
    <row r="1928" spans="48:53" x14ac:dyDescent="0.3">
      <c r="AV1928"/>
      <c r="AW1928"/>
      <c r="AX1928"/>
      <c r="AY1928"/>
      <c r="AZ1928"/>
      <c r="BA1928"/>
    </row>
    <row r="1929" spans="48:53" x14ac:dyDescent="0.3">
      <c r="AV1929"/>
      <c r="AW1929"/>
      <c r="AX1929"/>
      <c r="AY1929"/>
      <c r="AZ1929"/>
      <c r="BA1929"/>
    </row>
    <row r="1930" spans="48:53" x14ac:dyDescent="0.3">
      <c r="AV1930"/>
      <c r="AW1930"/>
      <c r="AX1930"/>
      <c r="AY1930"/>
      <c r="AZ1930"/>
      <c r="BA1930"/>
    </row>
    <row r="1931" spans="48:53" x14ac:dyDescent="0.3">
      <c r="AV1931"/>
      <c r="AW1931"/>
      <c r="AX1931"/>
      <c r="AY1931"/>
      <c r="AZ1931"/>
      <c r="BA1931"/>
    </row>
    <row r="1932" spans="48:53" x14ac:dyDescent="0.3">
      <c r="AV1932"/>
      <c r="AW1932"/>
      <c r="AX1932"/>
      <c r="AY1932"/>
      <c r="AZ1932"/>
      <c r="BA1932"/>
    </row>
    <row r="1933" spans="48:53" x14ac:dyDescent="0.3">
      <c r="AV1933"/>
      <c r="AW1933"/>
      <c r="AX1933"/>
      <c r="AY1933"/>
      <c r="AZ1933"/>
      <c r="BA1933"/>
    </row>
    <row r="1934" spans="48:53" x14ac:dyDescent="0.3">
      <c r="AV1934"/>
      <c r="AW1934"/>
      <c r="AX1934"/>
      <c r="AY1934"/>
      <c r="AZ1934"/>
      <c r="BA1934"/>
    </row>
    <row r="1935" spans="48:53" x14ac:dyDescent="0.3">
      <c r="AV1935"/>
      <c r="AW1935"/>
      <c r="AX1935"/>
      <c r="AY1935"/>
      <c r="AZ1935"/>
      <c r="BA1935"/>
    </row>
    <row r="1936" spans="48:53" x14ac:dyDescent="0.3">
      <c r="AV1936"/>
      <c r="AW1936"/>
      <c r="AX1936"/>
      <c r="AY1936"/>
      <c r="AZ1936"/>
      <c r="BA1936"/>
    </row>
    <row r="1937" spans="48:53" x14ac:dyDescent="0.3">
      <c r="AV1937"/>
      <c r="AW1937"/>
      <c r="AX1937"/>
      <c r="AY1937"/>
      <c r="AZ1937"/>
      <c r="BA1937"/>
    </row>
    <row r="1938" spans="48:53" x14ac:dyDescent="0.3">
      <c r="AV1938"/>
      <c r="AW1938"/>
      <c r="AX1938"/>
      <c r="AY1938"/>
      <c r="AZ1938"/>
      <c r="BA1938"/>
    </row>
    <row r="1939" spans="48:53" x14ac:dyDescent="0.3">
      <c r="AV1939"/>
      <c r="AW1939"/>
      <c r="AX1939"/>
      <c r="AY1939"/>
      <c r="AZ1939"/>
      <c r="BA1939"/>
    </row>
    <row r="1940" spans="48:53" x14ac:dyDescent="0.3">
      <c r="AV1940"/>
      <c r="AW1940"/>
      <c r="AX1940"/>
      <c r="AY1940"/>
      <c r="AZ1940"/>
      <c r="BA1940"/>
    </row>
    <row r="1941" spans="48:53" x14ac:dyDescent="0.3">
      <c r="AV1941"/>
      <c r="AW1941"/>
      <c r="AX1941"/>
      <c r="AY1941"/>
      <c r="AZ1941"/>
      <c r="BA1941"/>
    </row>
    <row r="1942" spans="48:53" x14ac:dyDescent="0.3">
      <c r="AV1942"/>
      <c r="AW1942"/>
      <c r="AX1942"/>
      <c r="AY1942"/>
      <c r="AZ1942"/>
      <c r="BA1942"/>
    </row>
    <row r="1943" spans="48:53" x14ac:dyDescent="0.3">
      <c r="AV1943"/>
      <c r="AW1943"/>
      <c r="AX1943"/>
      <c r="AY1943"/>
      <c r="AZ1943"/>
      <c r="BA1943"/>
    </row>
    <row r="1944" spans="48:53" x14ac:dyDescent="0.3">
      <c r="AV1944"/>
      <c r="AW1944"/>
      <c r="AX1944"/>
      <c r="AY1944"/>
      <c r="AZ1944"/>
      <c r="BA1944"/>
    </row>
    <row r="1945" spans="48:53" x14ac:dyDescent="0.3">
      <c r="AV1945"/>
      <c r="AW1945"/>
      <c r="AX1945"/>
      <c r="AY1945"/>
      <c r="AZ1945"/>
      <c r="BA1945"/>
    </row>
    <row r="1946" spans="48:53" x14ac:dyDescent="0.3">
      <c r="AV1946"/>
      <c r="AW1946"/>
      <c r="AX1946"/>
      <c r="AY1946"/>
      <c r="AZ1946"/>
      <c r="BA1946"/>
    </row>
    <row r="1947" spans="48:53" x14ac:dyDescent="0.3">
      <c r="AV1947"/>
      <c r="AW1947"/>
      <c r="AX1947"/>
      <c r="AY1947"/>
      <c r="AZ1947"/>
      <c r="BA1947"/>
    </row>
    <row r="1948" spans="48:53" x14ac:dyDescent="0.3">
      <c r="AV1948"/>
      <c r="AW1948"/>
      <c r="AX1948"/>
      <c r="AY1948"/>
      <c r="AZ1948"/>
      <c r="BA1948"/>
    </row>
    <row r="1949" spans="48:53" x14ac:dyDescent="0.3">
      <c r="AV1949"/>
      <c r="AW1949"/>
      <c r="AX1949"/>
      <c r="AY1949"/>
      <c r="AZ1949"/>
      <c r="BA1949"/>
    </row>
    <row r="1950" spans="48:53" x14ac:dyDescent="0.3">
      <c r="AV1950"/>
      <c r="AW1950"/>
      <c r="AX1950"/>
      <c r="AY1950"/>
      <c r="AZ1950"/>
      <c r="BA1950"/>
    </row>
    <row r="1951" spans="48:53" x14ac:dyDescent="0.3">
      <c r="AV1951"/>
      <c r="AW1951"/>
      <c r="AX1951"/>
      <c r="AY1951"/>
      <c r="AZ1951"/>
      <c r="BA1951"/>
    </row>
    <row r="1952" spans="48:53" x14ac:dyDescent="0.3">
      <c r="AV1952"/>
      <c r="AW1952"/>
      <c r="AX1952"/>
      <c r="AY1952"/>
      <c r="AZ1952"/>
      <c r="BA1952"/>
    </row>
    <row r="1953" spans="48:53" x14ac:dyDescent="0.3">
      <c r="AV1953"/>
      <c r="AW1953"/>
      <c r="AX1953"/>
      <c r="AY1953"/>
      <c r="AZ1953"/>
      <c r="BA1953"/>
    </row>
    <row r="1954" spans="48:53" x14ac:dyDescent="0.3">
      <c r="AV1954"/>
      <c r="AW1954"/>
      <c r="AX1954"/>
      <c r="AY1954"/>
      <c r="AZ1954"/>
      <c r="BA1954"/>
    </row>
    <row r="1955" spans="48:53" x14ac:dyDescent="0.3">
      <c r="AV1955"/>
      <c r="AW1955"/>
      <c r="AX1955"/>
      <c r="AY1955"/>
      <c r="AZ1955"/>
      <c r="BA1955"/>
    </row>
    <row r="1956" spans="48:53" x14ac:dyDescent="0.3">
      <c r="AV1956"/>
      <c r="AW1956"/>
      <c r="AX1956"/>
      <c r="AY1956"/>
      <c r="AZ1956"/>
      <c r="BA1956"/>
    </row>
    <row r="1957" spans="48:53" x14ac:dyDescent="0.3">
      <c r="AV1957"/>
      <c r="AW1957"/>
      <c r="AX1957"/>
      <c r="AY1957"/>
      <c r="AZ1957"/>
      <c r="BA1957"/>
    </row>
    <row r="1958" spans="48:53" x14ac:dyDescent="0.3">
      <c r="AV1958"/>
      <c r="AW1958"/>
      <c r="AX1958"/>
      <c r="AY1958"/>
      <c r="AZ1958"/>
      <c r="BA1958"/>
    </row>
    <row r="1959" spans="48:53" x14ac:dyDescent="0.3">
      <c r="AV1959"/>
      <c r="AW1959"/>
      <c r="AX1959"/>
      <c r="AY1959"/>
      <c r="AZ1959"/>
      <c r="BA1959"/>
    </row>
    <row r="1960" spans="48:53" x14ac:dyDescent="0.3">
      <c r="AV1960"/>
      <c r="AW1960"/>
      <c r="AX1960"/>
      <c r="AY1960"/>
      <c r="AZ1960"/>
      <c r="BA1960"/>
    </row>
    <row r="1961" spans="48:53" x14ac:dyDescent="0.3">
      <c r="AV1961"/>
      <c r="AW1961"/>
      <c r="AX1961"/>
      <c r="AY1961"/>
      <c r="AZ1961"/>
      <c r="BA1961"/>
    </row>
    <row r="1962" spans="48:53" x14ac:dyDescent="0.3">
      <c r="AV1962"/>
      <c r="AW1962"/>
      <c r="AX1962"/>
      <c r="AY1962"/>
      <c r="AZ1962"/>
      <c r="BA1962"/>
    </row>
    <row r="1963" spans="48:53" x14ac:dyDescent="0.3">
      <c r="AV1963"/>
      <c r="AW1963"/>
      <c r="AX1963"/>
      <c r="AY1963"/>
      <c r="AZ1963"/>
      <c r="BA1963"/>
    </row>
    <row r="1964" spans="48:53" x14ac:dyDescent="0.3">
      <c r="AV1964"/>
      <c r="AW1964"/>
      <c r="AX1964"/>
      <c r="AY1964"/>
      <c r="AZ1964"/>
      <c r="BA1964"/>
    </row>
    <row r="1965" spans="48:53" x14ac:dyDescent="0.3">
      <c r="AV1965"/>
      <c r="AW1965"/>
      <c r="AX1965"/>
      <c r="AY1965"/>
      <c r="AZ1965"/>
      <c r="BA1965"/>
    </row>
    <row r="1966" spans="48:53" x14ac:dyDescent="0.3">
      <c r="AV1966"/>
      <c r="AW1966"/>
      <c r="AX1966"/>
      <c r="AY1966"/>
      <c r="AZ1966"/>
      <c r="BA1966"/>
    </row>
    <row r="1967" spans="48:53" x14ac:dyDescent="0.3">
      <c r="AV1967"/>
      <c r="AW1967"/>
      <c r="AX1967"/>
      <c r="AY1967"/>
      <c r="AZ1967"/>
      <c r="BA1967"/>
    </row>
    <row r="1968" spans="48:53" x14ac:dyDescent="0.3">
      <c r="AV1968"/>
      <c r="AW1968"/>
      <c r="AX1968"/>
      <c r="AY1968"/>
      <c r="AZ1968"/>
      <c r="BA1968"/>
    </row>
    <row r="1969" spans="48:53" x14ac:dyDescent="0.3">
      <c r="AV1969"/>
      <c r="AW1969"/>
      <c r="AX1969"/>
      <c r="AY1969"/>
      <c r="AZ1969"/>
      <c r="BA1969"/>
    </row>
    <row r="1970" spans="48:53" x14ac:dyDescent="0.3">
      <c r="AV1970"/>
      <c r="AW1970"/>
      <c r="AX1970"/>
      <c r="AY1970"/>
      <c r="AZ1970"/>
      <c r="BA1970"/>
    </row>
    <row r="1971" spans="48:53" x14ac:dyDescent="0.3">
      <c r="AV1971"/>
      <c r="AW1971"/>
      <c r="AX1971"/>
      <c r="AY1971"/>
      <c r="AZ1971"/>
      <c r="BA1971"/>
    </row>
    <row r="1972" spans="48:53" x14ac:dyDescent="0.3">
      <c r="AV1972"/>
      <c r="AW1972"/>
      <c r="AX1972"/>
      <c r="AY1972"/>
      <c r="AZ1972"/>
      <c r="BA1972"/>
    </row>
    <row r="1973" spans="48:53" x14ac:dyDescent="0.3">
      <c r="AV1973"/>
      <c r="AW1973"/>
      <c r="AX1973"/>
      <c r="AY1973"/>
      <c r="AZ1973"/>
      <c r="BA1973"/>
    </row>
    <row r="1974" spans="48:53" x14ac:dyDescent="0.3">
      <c r="AV1974"/>
      <c r="AW1974"/>
      <c r="AX1974"/>
      <c r="AY1974"/>
      <c r="AZ1974"/>
      <c r="BA1974"/>
    </row>
    <row r="1975" spans="48:53" x14ac:dyDescent="0.3">
      <c r="AV1975"/>
      <c r="AW1975"/>
      <c r="AX1975"/>
      <c r="AY1975"/>
      <c r="AZ1975"/>
      <c r="BA1975"/>
    </row>
    <row r="1976" spans="48:53" x14ac:dyDescent="0.3">
      <c r="AV1976"/>
      <c r="AW1976"/>
      <c r="AX1976"/>
      <c r="AY1976"/>
      <c r="AZ1976"/>
      <c r="BA1976"/>
    </row>
    <row r="1977" spans="48:53" x14ac:dyDescent="0.3">
      <c r="AV1977"/>
      <c r="AW1977"/>
      <c r="AX1977"/>
      <c r="AY1977"/>
      <c r="AZ1977"/>
      <c r="BA1977"/>
    </row>
    <row r="1978" spans="48:53" x14ac:dyDescent="0.3">
      <c r="AV1978"/>
      <c r="AW1978"/>
      <c r="AX1978"/>
      <c r="AY1978"/>
      <c r="AZ1978"/>
      <c r="BA1978"/>
    </row>
    <row r="1979" spans="48:53" x14ac:dyDescent="0.3">
      <c r="AV1979"/>
      <c r="AW1979"/>
      <c r="AX1979"/>
      <c r="AY1979"/>
      <c r="AZ1979"/>
      <c r="BA1979"/>
    </row>
    <row r="1980" spans="48:53" x14ac:dyDescent="0.3">
      <c r="AV1980"/>
      <c r="AW1980"/>
      <c r="AX1980"/>
      <c r="AY1980"/>
      <c r="AZ1980"/>
      <c r="BA1980"/>
    </row>
    <row r="1981" spans="48:53" x14ac:dyDescent="0.3">
      <c r="AV1981"/>
      <c r="AW1981"/>
      <c r="AX1981"/>
      <c r="AY1981"/>
      <c r="AZ1981"/>
      <c r="BA1981"/>
    </row>
    <row r="1982" spans="48:53" x14ac:dyDescent="0.3">
      <c r="AV1982"/>
      <c r="AW1982"/>
      <c r="AX1982"/>
      <c r="AY1982"/>
      <c r="AZ1982"/>
      <c r="BA1982"/>
    </row>
    <row r="1983" spans="48:53" x14ac:dyDescent="0.3">
      <c r="AV1983"/>
      <c r="AW1983"/>
      <c r="AX1983"/>
      <c r="AY1983"/>
      <c r="AZ1983"/>
      <c r="BA1983"/>
    </row>
    <row r="1984" spans="48:53" x14ac:dyDescent="0.3">
      <c r="AV1984"/>
      <c r="AW1984"/>
      <c r="AX1984"/>
      <c r="AY1984"/>
      <c r="AZ1984"/>
      <c r="BA1984"/>
    </row>
    <row r="1985" spans="48:53" x14ac:dyDescent="0.3">
      <c r="AV1985"/>
      <c r="AW1985"/>
      <c r="AX1985"/>
      <c r="AY1985"/>
      <c r="AZ1985"/>
      <c r="BA1985"/>
    </row>
    <row r="1986" spans="48:53" x14ac:dyDescent="0.3">
      <c r="AV1986"/>
      <c r="AW1986"/>
      <c r="AX1986"/>
      <c r="AY1986"/>
      <c r="AZ1986"/>
      <c r="BA1986"/>
    </row>
    <row r="1987" spans="48:53" x14ac:dyDescent="0.3">
      <c r="AV1987"/>
      <c r="AW1987"/>
      <c r="AX1987"/>
      <c r="AY1987"/>
      <c r="AZ1987"/>
      <c r="BA1987"/>
    </row>
    <row r="1988" spans="48:53" x14ac:dyDescent="0.3">
      <c r="AV1988"/>
      <c r="AW1988"/>
      <c r="AX1988"/>
      <c r="AY1988"/>
      <c r="AZ1988"/>
      <c r="BA1988"/>
    </row>
    <row r="1989" spans="48:53" x14ac:dyDescent="0.3">
      <c r="AV1989"/>
      <c r="AW1989"/>
      <c r="AX1989"/>
      <c r="AY1989"/>
      <c r="AZ1989"/>
      <c r="BA1989"/>
    </row>
    <row r="1990" spans="48:53" x14ac:dyDescent="0.3">
      <c r="AV1990"/>
      <c r="AW1990"/>
      <c r="AX1990"/>
      <c r="AY1990"/>
      <c r="AZ1990"/>
      <c r="BA1990"/>
    </row>
    <row r="1991" spans="48:53" x14ac:dyDescent="0.3">
      <c r="AV1991"/>
      <c r="AW1991"/>
      <c r="AX1991"/>
      <c r="AY1991"/>
      <c r="AZ1991"/>
      <c r="BA1991"/>
    </row>
    <row r="1992" spans="48:53" x14ac:dyDescent="0.3">
      <c r="AV1992"/>
      <c r="AW1992"/>
      <c r="AX1992"/>
      <c r="AY1992"/>
      <c r="AZ1992"/>
      <c r="BA1992"/>
    </row>
    <row r="1993" spans="48:53" x14ac:dyDescent="0.3">
      <c r="AV1993"/>
      <c r="AW1993"/>
      <c r="AX1993"/>
      <c r="AY1993"/>
      <c r="AZ1993"/>
      <c r="BA1993"/>
    </row>
    <row r="1994" spans="48:53" x14ac:dyDescent="0.3">
      <c r="AV1994"/>
      <c r="AW1994"/>
      <c r="AX1994"/>
      <c r="AY1994"/>
      <c r="AZ1994"/>
      <c r="BA1994"/>
    </row>
    <row r="1995" spans="48:53" x14ac:dyDescent="0.3">
      <c r="AV1995"/>
      <c r="AW1995"/>
      <c r="AX1995"/>
      <c r="AY1995"/>
      <c r="AZ1995"/>
      <c r="BA1995"/>
    </row>
    <row r="1996" spans="48:53" x14ac:dyDescent="0.3">
      <c r="AV1996"/>
      <c r="AW1996"/>
      <c r="AX1996"/>
      <c r="AY1996"/>
      <c r="AZ1996"/>
      <c r="BA1996"/>
    </row>
    <row r="1997" spans="48:53" x14ac:dyDescent="0.3">
      <c r="AV1997"/>
      <c r="AW1997"/>
      <c r="AX1997"/>
      <c r="AY1997"/>
      <c r="AZ1997"/>
      <c r="BA1997"/>
    </row>
    <row r="1998" spans="48:53" x14ac:dyDescent="0.3">
      <c r="AV1998"/>
      <c r="AW1998"/>
      <c r="AX1998"/>
      <c r="AY1998"/>
      <c r="AZ1998"/>
      <c r="BA1998"/>
    </row>
    <row r="1999" spans="48:53" x14ac:dyDescent="0.3">
      <c r="AV1999"/>
      <c r="AW1999"/>
      <c r="AX1999"/>
      <c r="AY1999"/>
      <c r="AZ1999"/>
      <c r="BA1999"/>
    </row>
    <row r="2000" spans="48:53" x14ac:dyDescent="0.3">
      <c r="AV2000"/>
      <c r="AW2000"/>
      <c r="AX2000"/>
      <c r="AY2000"/>
      <c r="AZ2000"/>
      <c r="BA2000"/>
    </row>
    <row r="2001" spans="48:53" x14ac:dyDescent="0.3">
      <c r="AV2001"/>
      <c r="AW2001"/>
      <c r="AX2001"/>
      <c r="AY2001"/>
      <c r="AZ2001"/>
      <c r="BA2001"/>
    </row>
    <row r="2002" spans="48:53" x14ac:dyDescent="0.3">
      <c r="AV2002"/>
      <c r="AW2002"/>
      <c r="AX2002"/>
      <c r="AY2002"/>
      <c r="AZ2002"/>
      <c r="BA2002"/>
    </row>
    <row r="2003" spans="48:53" x14ac:dyDescent="0.3">
      <c r="AV2003"/>
      <c r="AW2003"/>
      <c r="AX2003"/>
      <c r="AY2003"/>
      <c r="AZ2003"/>
      <c r="BA2003"/>
    </row>
    <row r="2004" spans="48:53" x14ac:dyDescent="0.3">
      <c r="AV2004"/>
      <c r="AW2004"/>
      <c r="AX2004"/>
      <c r="AY2004"/>
      <c r="AZ2004"/>
      <c r="BA2004"/>
    </row>
    <row r="2005" spans="48:53" x14ac:dyDescent="0.3">
      <c r="AV2005"/>
      <c r="AW2005"/>
      <c r="AX2005"/>
      <c r="AY2005"/>
      <c r="AZ2005"/>
      <c r="BA2005"/>
    </row>
    <row r="2006" spans="48:53" x14ac:dyDescent="0.3">
      <c r="AV2006"/>
      <c r="AW2006"/>
      <c r="AX2006"/>
      <c r="AY2006"/>
      <c r="AZ2006"/>
      <c r="BA2006"/>
    </row>
    <row r="2007" spans="48:53" x14ac:dyDescent="0.3">
      <c r="AV2007"/>
      <c r="AW2007"/>
      <c r="AX2007"/>
      <c r="AY2007"/>
      <c r="AZ2007"/>
      <c r="BA2007"/>
    </row>
    <row r="2008" spans="48:53" x14ac:dyDescent="0.3">
      <c r="AV2008"/>
      <c r="AW2008"/>
      <c r="AX2008"/>
      <c r="AY2008"/>
      <c r="AZ2008"/>
      <c r="BA2008"/>
    </row>
    <row r="2009" spans="48:53" x14ac:dyDescent="0.3">
      <c r="AV2009"/>
      <c r="AW2009"/>
      <c r="AX2009"/>
      <c r="AY2009"/>
      <c r="AZ2009"/>
      <c r="BA2009"/>
    </row>
    <row r="2010" spans="48:53" x14ac:dyDescent="0.3">
      <c r="AV2010"/>
      <c r="AW2010"/>
      <c r="AX2010"/>
      <c r="AY2010"/>
      <c r="AZ2010"/>
      <c r="BA2010"/>
    </row>
    <row r="2011" spans="48:53" x14ac:dyDescent="0.3">
      <c r="AV2011"/>
      <c r="AW2011"/>
      <c r="AX2011"/>
      <c r="AY2011"/>
      <c r="AZ2011"/>
      <c r="BA2011"/>
    </row>
    <row r="2012" spans="48:53" x14ac:dyDescent="0.3">
      <c r="AV2012"/>
      <c r="AW2012"/>
      <c r="AX2012"/>
      <c r="AY2012"/>
      <c r="AZ2012"/>
      <c r="BA2012"/>
    </row>
    <row r="2013" spans="48:53" x14ac:dyDescent="0.3">
      <c r="AV2013"/>
      <c r="AW2013"/>
      <c r="AX2013"/>
      <c r="AY2013"/>
      <c r="AZ2013"/>
      <c r="BA2013"/>
    </row>
    <row r="2014" spans="48:53" x14ac:dyDescent="0.3">
      <c r="AV2014"/>
      <c r="AW2014"/>
      <c r="AX2014"/>
      <c r="AY2014"/>
      <c r="AZ2014"/>
      <c r="BA2014"/>
    </row>
    <row r="2015" spans="48:53" x14ac:dyDescent="0.3">
      <c r="AV2015"/>
      <c r="AW2015"/>
      <c r="AX2015"/>
      <c r="AY2015"/>
      <c r="AZ2015"/>
      <c r="BA2015"/>
    </row>
    <row r="2016" spans="48:53" x14ac:dyDescent="0.3">
      <c r="AV2016"/>
      <c r="AW2016"/>
      <c r="AX2016"/>
      <c r="AY2016"/>
      <c r="AZ2016"/>
      <c r="BA2016"/>
    </row>
    <row r="2017" spans="48:53" x14ac:dyDescent="0.3">
      <c r="AV2017"/>
      <c r="AW2017"/>
      <c r="AX2017"/>
      <c r="AY2017"/>
      <c r="AZ2017"/>
      <c r="BA2017"/>
    </row>
    <row r="2018" spans="48:53" x14ac:dyDescent="0.3">
      <c r="AV2018"/>
      <c r="AW2018"/>
      <c r="AX2018"/>
      <c r="AY2018"/>
      <c r="AZ2018"/>
      <c r="BA2018"/>
    </row>
    <row r="2019" spans="48:53" x14ac:dyDescent="0.3">
      <c r="AV2019"/>
      <c r="AW2019"/>
      <c r="AX2019"/>
      <c r="AY2019"/>
      <c r="AZ2019"/>
      <c r="BA2019"/>
    </row>
    <row r="2020" spans="48:53" x14ac:dyDescent="0.3">
      <c r="AV2020"/>
      <c r="AW2020"/>
      <c r="AX2020"/>
      <c r="AY2020"/>
      <c r="AZ2020"/>
      <c r="BA2020"/>
    </row>
    <row r="2021" spans="48:53" x14ac:dyDescent="0.3">
      <c r="AV2021"/>
      <c r="AW2021"/>
      <c r="AX2021"/>
      <c r="AY2021"/>
      <c r="AZ2021"/>
      <c r="BA2021"/>
    </row>
    <row r="2022" spans="48:53" x14ac:dyDescent="0.3">
      <c r="AV2022"/>
      <c r="AW2022"/>
      <c r="AX2022"/>
      <c r="AY2022"/>
      <c r="AZ2022"/>
      <c r="BA2022"/>
    </row>
    <row r="2023" spans="48:53" x14ac:dyDescent="0.3">
      <c r="AV2023"/>
      <c r="AW2023"/>
      <c r="AX2023"/>
      <c r="AY2023"/>
      <c r="AZ2023"/>
      <c r="BA2023"/>
    </row>
    <row r="2024" spans="48:53" x14ac:dyDescent="0.3">
      <c r="AV2024"/>
      <c r="AW2024"/>
      <c r="AX2024"/>
      <c r="AY2024"/>
      <c r="AZ2024"/>
      <c r="BA2024"/>
    </row>
    <row r="2025" spans="48:53" x14ac:dyDescent="0.3">
      <c r="AV2025"/>
      <c r="AW2025"/>
      <c r="AX2025"/>
      <c r="AY2025"/>
      <c r="AZ2025"/>
      <c r="BA2025"/>
    </row>
    <row r="2026" spans="48:53" x14ac:dyDescent="0.3">
      <c r="AV2026"/>
      <c r="AW2026"/>
      <c r="AX2026"/>
      <c r="AY2026"/>
      <c r="AZ2026"/>
      <c r="BA2026"/>
    </row>
    <row r="2027" spans="48:53" x14ac:dyDescent="0.3">
      <c r="AV2027"/>
      <c r="AW2027"/>
      <c r="AX2027"/>
      <c r="AY2027"/>
      <c r="AZ2027"/>
      <c r="BA2027"/>
    </row>
    <row r="2028" spans="48:53" x14ac:dyDescent="0.3">
      <c r="AV2028"/>
      <c r="AW2028"/>
      <c r="AX2028"/>
      <c r="AY2028"/>
      <c r="AZ2028"/>
      <c r="BA2028"/>
    </row>
    <row r="2029" spans="48:53" x14ac:dyDescent="0.3">
      <c r="AV2029"/>
      <c r="AW2029"/>
      <c r="AX2029"/>
      <c r="AY2029"/>
      <c r="AZ2029"/>
      <c r="BA2029"/>
    </row>
    <row r="2030" spans="48:53" x14ac:dyDescent="0.3">
      <c r="AV2030"/>
      <c r="AW2030"/>
      <c r="AX2030"/>
      <c r="AY2030"/>
      <c r="AZ2030"/>
      <c r="BA2030"/>
    </row>
    <row r="2031" spans="48:53" x14ac:dyDescent="0.3">
      <c r="AV2031"/>
      <c r="AW2031"/>
      <c r="AX2031"/>
      <c r="AY2031"/>
      <c r="AZ2031"/>
      <c r="BA2031"/>
    </row>
    <row r="2032" spans="48:53" x14ac:dyDescent="0.3">
      <c r="AV2032"/>
      <c r="AW2032"/>
      <c r="AX2032"/>
      <c r="AY2032"/>
      <c r="AZ2032"/>
      <c r="BA2032"/>
    </row>
    <row r="2033" spans="48:53" x14ac:dyDescent="0.3">
      <c r="AV2033"/>
      <c r="AW2033"/>
      <c r="AX2033"/>
      <c r="AY2033"/>
      <c r="AZ2033"/>
      <c r="BA2033"/>
    </row>
    <row r="2034" spans="48:53" x14ac:dyDescent="0.3">
      <c r="AV2034"/>
      <c r="AW2034"/>
      <c r="AX2034"/>
      <c r="AY2034"/>
      <c r="AZ2034"/>
      <c r="BA2034"/>
    </row>
    <row r="2035" spans="48:53" x14ac:dyDescent="0.3">
      <c r="AV2035"/>
      <c r="AW2035"/>
      <c r="AX2035"/>
      <c r="AY2035"/>
      <c r="AZ2035"/>
      <c r="BA2035"/>
    </row>
    <row r="2036" spans="48:53" x14ac:dyDescent="0.3">
      <c r="AV2036"/>
      <c r="AW2036"/>
      <c r="AX2036"/>
      <c r="AY2036"/>
      <c r="AZ2036"/>
      <c r="BA2036"/>
    </row>
    <row r="2037" spans="48:53" x14ac:dyDescent="0.3">
      <c r="AV2037"/>
      <c r="AW2037"/>
      <c r="AX2037"/>
      <c r="AY2037"/>
      <c r="AZ2037"/>
      <c r="BA2037"/>
    </row>
    <row r="2038" spans="48:53" x14ac:dyDescent="0.3">
      <c r="AV2038"/>
      <c r="AW2038"/>
      <c r="AX2038"/>
      <c r="AY2038"/>
      <c r="AZ2038"/>
      <c r="BA2038"/>
    </row>
    <row r="2039" spans="48:53" x14ac:dyDescent="0.3">
      <c r="AV2039"/>
      <c r="AW2039"/>
      <c r="AX2039"/>
      <c r="AY2039"/>
      <c r="AZ2039"/>
      <c r="BA2039"/>
    </row>
    <row r="2040" spans="48:53" x14ac:dyDescent="0.3">
      <c r="AV2040"/>
      <c r="AW2040"/>
      <c r="AX2040"/>
      <c r="AY2040"/>
      <c r="AZ2040"/>
      <c r="BA2040"/>
    </row>
    <row r="2041" spans="48:53" x14ac:dyDescent="0.3">
      <c r="AV2041"/>
      <c r="AW2041"/>
      <c r="AX2041"/>
      <c r="AY2041"/>
      <c r="AZ2041"/>
      <c r="BA2041"/>
    </row>
    <row r="2042" spans="48:53" x14ac:dyDescent="0.3">
      <c r="AV2042"/>
      <c r="AW2042"/>
      <c r="AX2042"/>
      <c r="AY2042"/>
      <c r="AZ2042"/>
      <c r="BA2042"/>
    </row>
    <row r="2043" spans="48:53" x14ac:dyDescent="0.3">
      <c r="AV2043"/>
      <c r="AW2043"/>
      <c r="AX2043"/>
      <c r="AY2043"/>
      <c r="AZ2043"/>
      <c r="BA2043"/>
    </row>
    <row r="2044" spans="48:53" x14ac:dyDescent="0.3">
      <c r="AV2044"/>
      <c r="AW2044"/>
      <c r="AX2044"/>
      <c r="AY2044"/>
      <c r="AZ2044"/>
      <c r="BA2044"/>
    </row>
    <row r="2045" spans="48:53" x14ac:dyDescent="0.3">
      <c r="AV2045"/>
      <c r="AW2045"/>
      <c r="AX2045"/>
      <c r="AY2045"/>
      <c r="AZ2045"/>
      <c r="BA2045"/>
    </row>
    <row r="2046" spans="48:53" x14ac:dyDescent="0.3">
      <c r="AV2046"/>
      <c r="AW2046"/>
      <c r="AX2046"/>
      <c r="AY2046"/>
      <c r="AZ2046"/>
      <c r="BA2046"/>
    </row>
    <row r="2047" spans="48:53" x14ac:dyDescent="0.3">
      <c r="AV2047"/>
      <c r="AW2047"/>
      <c r="AX2047"/>
      <c r="AY2047"/>
      <c r="AZ2047"/>
      <c r="BA2047"/>
    </row>
    <row r="2048" spans="48:53" x14ac:dyDescent="0.3">
      <c r="AV2048"/>
      <c r="AW2048"/>
      <c r="AX2048"/>
      <c r="AY2048"/>
      <c r="AZ2048"/>
      <c r="BA2048"/>
    </row>
    <row r="2049" spans="48:53" x14ac:dyDescent="0.3">
      <c r="AV2049"/>
      <c r="AW2049"/>
      <c r="AX2049"/>
      <c r="AY2049"/>
      <c r="AZ2049"/>
      <c r="BA2049"/>
    </row>
    <row r="2050" spans="48:53" x14ac:dyDescent="0.3">
      <c r="AV2050"/>
      <c r="AW2050"/>
      <c r="AX2050"/>
      <c r="AY2050"/>
      <c r="AZ2050"/>
      <c r="BA2050"/>
    </row>
    <row r="2051" spans="48:53" x14ac:dyDescent="0.3">
      <c r="AV2051"/>
      <c r="AW2051"/>
      <c r="AX2051"/>
      <c r="AY2051"/>
      <c r="AZ2051"/>
      <c r="BA2051"/>
    </row>
    <row r="2052" spans="48:53" x14ac:dyDescent="0.3">
      <c r="AV2052"/>
      <c r="AW2052"/>
      <c r="AX2052"/>
      <c r="AY2052"/>
      <c r="AZ2052"/>
      <c r="BA2052"/>
    </row>
    <row r="2053" spans="48:53" x14ac:dyDescent="0.3">
      <c r="AV2053"/>
      <c r="AW2053"/>
      <c r="AX2053"/>
      <c r="AY2053"/>
      <c r="AZ2053"/>
      <c r="BA2053"/>
    </row>
    <row r="2054" spans="48:53" x14ac:dyDescent="0.3">
      <c r="AV2054"/>
      <c r="AW2054"/>
      <c r="AX2054"/>
      <c r="AY2054"/>
      <c r="AZ2054"/>
      <c r="BA2054"/>
    </row>
    <row r="2055" spans="48:53" x14ac:dyDescent="0.3">
      <c r="AV2055"/>
      <c r="AW2055"/>
      <c r="AX2055"/>
      <c r="AY2055"/>
      <c r="AZ2055"/>
      <c r="BA2055"/>
    </row>
    <row r="2056" spans="48:53" x14ac:dyDescent="0.3">
      <c r="AV2056"/>
      <c r="AW2056"/>
      <c r="AX2056"/>
      <c r="AY2056"/>
      <c r="AZ2056"/>
      <c r="BA2056"/>
    </row>
    <row r="2057" spans="48:53" x14ac:dyDescent="0.3">
      <c r="AV2057"/>
      <c r="AW2057"/>
      <c r="AX2057"/>
      <c r="AY2057"/>
      <c r="AZ2057"/>
      <c r="BA2057"/>
    </row>
    <row r="2058" spans="48:53" x14ac:dyDescent="0.3">
      <c r="AV2058"/>
      <c r="AW2058"/>
      <c r="AX2058"/>
      <c r="AY2058"/>
      <c r="AZ2058"/>
      <c r="BA2058"/>
    </row>
    <row r="2059" spans="48:53" x14ac:dyDescent="0.3">
      <c r="AV2059"/>
      <c r="AW2059"/>
      <c r="AX2059"/>
      <c r="AY2059"/>
      <c r="AZ2059"/>
      <c r="BA2059"/>
    </row>
    <row r="2060" spans="48:53" x14ac:dyDescent="0.3">
      <c r="AV2060"/>
      <c r="AW2060"/>
      <c r="AX2060"/>
      <c r="AY2060"/>
      <c r="AZ2060"/>
      <c r="BA2060"/>
    </row>
    <row r="2061" spans="48:53" x14ac:dyDescent="0.3">
      <c r="AV2061"/>
      <c r="AW2061"/>
      <c r="AX2061"/>
      <c r="AY2061"/>
      <c r="AZ2061"/>
      <c r="BA2061"/>
    </row>
    <row r="2062" spans="48:53" x14ac:dyDescent="0.3">
      <c r="AV2062"/>
      <c r="AW2062"/>
      <c r="AX2062"/>
      <c r="AY2062"/>
      <c r="AZ2062"/>
      <c r="BA2062"/>
    </row>
    <row r="2063" spans="48:53" x14ac:dyDescent="0.3">
      <c r="AV2063"/>
      <c r="AW2063"/>
      <c r="AX2063"/>
      <c r="AY2063"/>
      <c r="AZ2063"/>
      <c r="BA2063"/>
    </row>
    <row r="2064" spans="48:53" x14ac:dyDescent="0.3">
      <c r="AV2064"/>
      <c r="AW2064"/>
      <c r="AX2064"/>
      <c r="AY2064"/>
      <c r="AZ2064"/>
      <c r="BA2064"/>
    </row>
    <row r="2065" spans="48:53" x14ac:dyDescent="0.3">
      <c r="AV2065"/>
      <c r="AW2065"/>
      <c r="AX2065"/>
      <c r="AY2065"/>
      <c r="AZ2065"/>
      <c r="BA2065"/>
    </row>
    <row r="2066" spans="48:53" x14ac:dyDescent="0.3">
      <c r="AV2066"/>
      <c r="AW2066"/>
      <c r="AX2066"/>
      <c r="AY2066"/>
      <c r="AZ2066"/>
      <c r="BA2066"/>
    </row>
    <row r="2067" spans="48:53" x14ac:dyDescent="0.3">
      <c r="AV2067"/>
      <c r="AW2067"/>
      <c r="AX2067"/>
      <c r="AY2067"/>
      <c r="AZ2067"/>
      <c r="BA2067"/>
    </row>
    <row r="2068" spans="48:53" x14ac:dyDescent="0.3">
      <c r="AV2068"/>
      <c r="AW2068"/>
      <c r="AX2068"/>
      <c r="AY2068"/>
      <c r="AZ2068"/>
      <c r="BA2068"/>
    </row>
    <row r="2069" spans="48:53" x14ac:dyDescent="0.3">
      <c r="AV2069"/>
      <c r="AW2069"/>
      <c r="AX2069"/>
      <c r="AY2069"/>
      <c r="AZ2069"/>
      <c r="BA2069"/>
    </row>
    <row r="2070" spans="48:53" x14ac:dyDescent="0.3">
      <c r="AV2070"/>
      <c r="AW2070"/>
      <c r="AX2070"/>
      <c r="AY2070"/>
      <c r="AZ2070"/>
      <c r="BA2070"/>
    </row>
    <row r="2071" spans="48:53" x14ac:dyDescent="0.3">
      <c r="AV2071"/>
      <c r="AW2071"/>
      <c r="AX2071"/>
      <c r="AY2071"/>
      <c r="AZ2071"/>
      <c r="BA2071"/>
    </row>
    <row r="2072" spans="48:53" x14ac:dyDescent="0.3">
      <c r="AV2072"/>
      <c r="AW2072"/>
      <c r="AX2072"/>
      <c r="AY2072"/>
      <c r="AZ2072"/>
      <c r="BA2072"/>
    </row>
    <row r="2073" spans="48:53" x14ac:dyDescent="0.3">
      <c r="AV2073"/>
      <c r="AW2073"/>
      <c r="AX2073"/>
      <c r="AY2073"/>
      <c r="AZ2073"/>
      <c r="BA2073"/>
    </row>
    <row r="2074" spans="48:53" x14ac:dyDescent="0.3">
      <c r="AV2074"/>
      <c r="AW2074"/>
      <c r="AX2074"/>
      <c r="AY2074"/>
      <c r="AZ2074"/>
      <c r="BA2074"/>
    </row>
    <row r="2075" spans="48:53" x14ac:dyDescent="0.3">
      <c r="AV2075"/>
      <c r="AW2075"/>
      <c r="AX2075"/>
      <c r="AY2075"/>
      <c r="AZ2075"/>
      <c r="BA2075"/>
    </row>
    <row r="2076" spans="48:53" x14ac:dyDescent="0.3">
      <c r="AV2076"/>
      <c r="AW2076"/>
      <c r="AX2076"/>
      <c r="AY2076"/>
      <c r="AZ2076"/>
      <c r="BA2076"/>
    </row>
    <row r="2077" spans="48:53" x14ac:dyDescent="0.3">
      <c r="AV2077"/>
      <c r="AW2077"/>
      <c r="AX2077"/>
      <c r="AY2077"/>
      <c r="AZ2077"/>
      <c r="BA2077"/>
    </row>
    <row r="2078" spans="48:53" x14ac:dyDescent="0.3">
      <c r="AV2078"/>
      <c r="AW2078"/>
      <c r="AX2078"/>
      <c r="AY2078"/>
      <c r="AZ2078"/>
      <c r="BA2078"/>
    </row>
    <row r="2079" spans="48:53" x14ac:dyDescent="0.3">
      <c r="AV2079"/>
      <c r="AW2079"/>
      <c r="AX2079"/>
      <c r="AY2079"/>
      <c r="AZ2079"/>
      <c r="BA2079"/>
    </row>
    <row r="2080" spans="48:53" x14ac:dyDescent="0.3">
      <c r="AV2080"/>
      <c r="AW2080"/>
      <c r="AX2080"/>
      <c r="AY2080"/>
      <c r="AZ2080"/>
      <c r="BA2080"/>
    </row>
    <row r="2081" spans="48:53" x14ac:dyDescent="0.3">
      <c r="AV2081"/>
      <c r="AW2081"/>
      <c r="AX2081"/>
      <c r="AY2081"/>
      <c r="AZ2081"/>
      <c r="BA2081"/>
    </row>
    <row r="2082" spans="48:53" x14ac:dyDescent="0.3">
      <c r="AV2082"/>
      <c r="AW2082"/>
      <c r="AX2082"/>
      <c r="AY2082"/>
      <c r="AZ2082"/>
      <c r="BA2082"/>
    </row>
    <row r="2083" spans="48:53" x14ac:dyDescent="0.3">
      <c r="AV2083"/>
      <c r="AW2083"/>
      <c r="AX2083"/>
      <c r="AY2083"/>
      <c r="AZ2083"/>
      <c r="BA2083"/>
    </row>
    <row r="2084" spans="48:53" x14ac:dyDescent="0.3">
      <c r="AV2084"/>
      <c r="AW2084"/>
      <c r="AX2084"/>
      <c r="AY2084"/>
      <c r="AZ2084"/>
      <c r="BA2084"/>
    </row>
    <row r="2085" spans="48:53" x14ac:dyDescent="0.3">
      <c r="AV2085"/>
      <c r="AW2085"/>
      <c r="AX2085"/>
      <c r="AY2085"/>
      <c r="AZ2085"/>
      <c r="BA2085"/>
    </row>
    <row r="2086" spans="48:53" x14ac:dyDescent="0.3">
      <c r="AV2086"/>
      <c r="AW2086"/>
      <c r="AX2086"/>
      <c r="AY2086"/>
      <c r="AZ2086"/>
      <c r="BA2086"/>
    </row>
    <row r="2087" spans="48:53" x14ac:dyDescent="0.3">
      <c r="AV2087"/>
      <c r="AW2087"/>
      <c r="AX2087"/>
      <c r="AY2087"/>
      <c r="AZ2087"/>
      <c r="BA2087"/>
    </row>
    <row r="2088" spans="48:53" x14ac:dyDescent="0.3">
      <c r="AV2088"/>
      <c r="AW2088"/>
      <c r="AX2088"/>
      <c r="AY2088"/>
      <c r="AZ2088"/>
      <c r="BA2088"/>
    </row>
    <row r="2089" spans="48:53" x14ac:dyDescent="0.3">
      <c r="AV2089"/>
      <c r="AW2089"/>
      <c r="AX2089"/>
      <c r="AY2089"/>
      <c r="AZ2089"/>
      <c r="BA2089"/>
    </row>
    <row r="2090" spans="48:53" x14ac:dyDescent="0.3">
      <c r="AV2090"/>
      <c r="AW2090"/>
      <c r="AX2090"/>
      <c r="AY2090"/>
      <c r="AZ2090"/>
      <c r="BA2090"/>
    </row>
    <row r="2091" spans="48:53" x14ac:dyDescent="0.3">
      <c r="AV2091"/>
      <c r="AW2091"/>
      <c r="AX2091"/>
      <c r="AY2091"/>
      <c r="AZ2091"/>
      <c r="BA2091"/>
    </row>
    <row r="2092" spans="48:53" x14ac:dyDescent="0.3">
      <c r="AV2092"/>
      <c r="AW2092"/>
      <c r="AX2092"/>
      <c r="AY2092"/>
      <c r="AZ2092"/>
      <c r="BA2092"/>
    </row>
    <row r="2093" spans="48:53" x14ac:dyDescent="0.3">
      <c r="AV2093"/>
      <c r="AW2093"/>
      <c r="AX2093"/>
      <c r="AY2093"/>
      <c r="AZ2093"/>
      <c r="BA2093"/>
    </row>
    <row r="2094" spans="48:53" x14ac:dyDescent="0.3">
      <c r="AV2094"/>
      <c r="AW2094"/>
      <c r="AX2094"/>
      <c r="AY2094"/>
      <c r="AZ2094"/>
      <c r="BA2094"/>
    </row>
    <row r="2095" spans="48:53" x14ac:dyDescent="0.3">
      <c r="AV2095"/>
      <c r="AW2095"/>
      <c r="AX2095"/>
      <c r="AY2095"/>
      <c r="AZ2095"/>
      <c r="BA2095"/>
    </row>
    <row r="2096" spans="48:53" x14ac:dyDescent="0.3">
      <c r="AV2096"/>
      <c r="AW2096"/>
      <c r="AX2096"/>
      <c r="AY2096"/>
      <c r="AZ2096"/>
      <c r="BA2096"/>
    </row>
    <row r="2097" spans="48:53" x14ac:dyDescent="0.3">
      <c r="AV2097"/>
      <c r="AW2097"/>
      <c r="AX2097"/>
      <c r="AY2097"/>
      <c r="AZ2097"/>
      <c r="BA2097"/>
    </row>
    <row r="2098" spans="48:53" x14ac:dyDescent="0.3">
      <c r="AV2098"/>
      <c r="AW2098"/>
      <c r="AX2098"/>
      <c r="AY2098"/>
      <c r="AZ2098"/>
      <c r="BA2098"/>
    </row>
    <row r="2099" spans="48:53" x14ac:dyDescent="0.3">
      <c r="AV2099"/>
      <c r="AW2099"/>
      <c r="AX2099"/>
      <c r="AY2099"/>
      <c r="AZ2099"/>
      <c r="BA2099"/>
    </row>
    <row r="2100" spans="48:53" x14ac:dyDescent="0.3">
      <c r="AV2100"/>
      <c r="AW2100"/>
      <c r="AX2100"/>
      <c r="AY2100"/>
      <c r="AZ2100"/>
      <c r="BA2100"/>
    </row>
    <row r="2101" spans="48:53" x14ac:dyDescent="0.3">
      <c r="AV2101"/>
      <c r="AW2101"/>
      <c r="AX2101"/>
      <c r="AY2101"/>
      <c r="AZ2101"/>
      <c r="BA2101"/>
    </row>
    <row r="2102" spans="48:53" x14ac:dyDescent="0.3">
      <c r="AV2102"/>
      <c r="AW2102"/>
      <c r="AX2102"/>
      <c r="AY2102"/>
      <c r="AZ2102"/>
      <c r="BA2102"/>
    </row>
    <row r="2103" spans="48:53" x14ac:dyDescent="0.3">
      <c r="AV2103"/>
      <c r="AW2103"/>
      <c r="AX2103"/>
      <c r="AY2103"/>
      <c r="AZ2103"/>
      <c r="BA2103"/>
    </row>
    <row r="2104" spans="48:53" x14ac:dyDescent="0.3">
      <c r="AV2104"/>
      <c r="AW2104"/>
      <c r="AX2104"/>
      <c r="AY2104"/>
      <c r="AZ2104"/>
      <c r="BA2104"/>
    </row>
    <row r="2105" spans="48:53" x14ac:dyDescent="0.3">
      <c r="AV2105"/>
      <c r="AW2105"/>
      <c r="AX2105"/>
      <c r="AY2105"/>
      <c r="AZ2105"/>
      <c r="BA2105"/>
    </row>
    <row r="2106" spans="48:53" x14ac:dyDescent="0.3">
      <c r="AV2106"/>
      <c r="AW2106"/>
      <c r="AX2106"/>
      <c r="AY2106"/>
      <c r="AZ2106"/>
      <c r="BA2106"/>
    </row>
    <row r="2107" spans="48:53" x14ac:dyDescent="0.3">
      <c r="AV2107"/>
      <c r="AW2107"/>
      <c r="AX2107"/>
      <c r="AY2107"/>
      <c r="AZ2107"/>
      <c r="BA2107"/>
    </row>
    <row r="2108" spans="48:53" x14ac:dyDescent="0.3">
      <c r="AV2108"/>
      <c r="AW2108"/>
      <c r="AX2108"/>
      <c r="AY2108"/>
      <c r="AZ2108"/>
      <c r="BA2108"/>
    </row>
    <row r="2109" spans="48:53" x14ac:dyDescent="0.3">
      <c r="AV2109"/>
      <c r="AW2109"/>
      <c r="AX2109"/>
      <c r="AY2109"/>
      <c r="AZ2109"/>
      <c r="BA2109"/>
    </row>
    <row r="2110" spans="48:53" x14ac:dyDescent="0.3">
      <c r="AV2110"/>
      <c r="AW2110"/>
      <c r="AX2110"/>
      <c r="AY2110"/>
      <c r="AZ2110"/>
      <c r="BA2110"/>
    </row>
    <row r="2111" spans="48:53" x14ac:dyDescent="0.3">
      <c r="AV2111"/>
      <c r="AW2111"/>
      <c r="AX2111"/>
      <c r="AY2111"/>
      <c r="AZ2111"/>
      <c r="BA2111"/>
    </row>
    <row r="2112" spans="48:53" x14ac:dyDescent="0.3">
      <c r="AV2112"/>
      <c r="AW2112"/>
      <c r="AX2112"/>
      <c r="AY2112"/>
      <c r="AZ2112"/>
      <c r="BA2112"/>
    </row>
    <row r="2113" spans="48:53" x14ac:dyDescent="0.3">
      <c r="AV2113"/>
      <c r="AW2113"/>
      <c r="AX2113"/>
      <c r="AY2113"/>
      <c r="AZ2113"/>
      <c r="BA2113"/>
    </row>
    <row r="2114" spans="48:53" x14ac:dyDescent="0.3">
      <c r="AV2114"/>
      <c r="AW2114"/>
      <c r="AX2114"/>
      <c r="AY2114"/>
      <c r="AZ2114"/>
      <c r="BA2114"/>
    </row>
    <row r="2115" spans="48:53" x14ac:dyDescent="0.3">
      <c r="AV2115"/>
      <c r="AW2115"/>
      <c r="AX2115"/>
      <c r="AY2115"/>
      <c r="AZ2115"/>
      <c r="BA2115"/>
    </row>
    <row r="2116" spans="48:53" x14ac:dyDescent="0.3">
      <c r="AV2116"/>
      <c r="AW2116"/>
      <c r="AX2116"/>
      <c r="AY2116"/>
      <c r="AZ2116"/>
      <c r="BA2116"/>
    </row>
    <row r="2117" spans="48:53" x14ac:dyDescent="0.3">
      <c r="AV2117"/>
      <c r="AW2117"/>
      <c r="AX2117"/>
      <c r="AY2117"/>
      <c r="AZ2117"/>
      <c r="BA2117"/>
    </row>
    <row r="2118" spans="48:53" x14ac:dyDescent="0.3">
      <c r="AV2118"/>
      <c r="AW2118"/>
      <c r="AX2118"/>
      <c r="AY2118"/>
      <c r="AZ2118"/>
      <c r="BA2118"/>
    </row>
    <row r="2119" spans="48:53" x14ac:dyDescent="0.3">
      <c r="AV2119"/>
      <c r="AW2119"/>
      <c r="AX2119"/>
      <c r="AY2119"/>
      <c r="AZ2119"/>
      <c r="BA2119"/>
    </row>
    <row r="2120" spans="48:53" x14ac:dyDescent="0.3">
      <c r="AV2120"/>
      <c r="AW2120"/>
      <c r="AX2120"/>
      <c r="AY2120"/>
      <c r="AZ2120"/>
      <c r="BA2120"/>
    </row>
    <row r="2121" spans="48:53" x14ac:dyDescent="0.3">
      <c r="AV2121"/>
      <c r="AW2121"/>
      <c r="AX2121"/>
      <c r="AY2121"/>
      <c r="AZ2121"/>
      <c r="BA2121"/>
    </row>
    <row r="2122" spans="48:53" x14ac:dyDescent="0.3">
      <c r="AV2122"/>
      <c r="AW2122"/>
      <c r="AX2122"/>
      <c r="AY2122"/>
      <c r="AZ2122"/>
      <c r="BA2122"/>
    </row>
    <row r="2123" spans="48:53" x14ac:dyDescent="0.3">
      <c r="AV2123"/>
      <c r="AW2123"/>
      <c r="AX2123"/>
      <c r="AY2123"/>
      <c r="AZ2123"/>
      <c r="BA2123"/>
    </row>
    <row r="2124" spans="48:53" x14ac:dyDescent="0.3">
      <c r="AV2124"/>
      <c r="AW2124"/>
      <c r="AX2124"/>
      <c r="AY2124"/>
      <c r="AZ2124"/>
      <c r="BA2124"/>
    </row>
    <row r="2125" spans="48:53" x14ac:dyDescent="0.3">
      <c r="AV2125"/>
      <c r="AW2125"/>
      <c r="AX2125"/>
      <c r="AY2125"/>
      <c r="AZ2125"/>
      <c r="BA2125"/>
    </row>
    <row r="2126" spans="48:53" x14ac:dyDescent="0.3">
      <c r="AV2126"/>
      <c r="AW2126"/>
      <c r="AX2126"/>
      <c r="AY2126"/>
      <c r="AZ2126"/>
      <c r="BA2126"/>
    </row>
    <row r="2127" spans="48:53" x14ac:dyDescent="0.3">
      <c r="AV2127"/>
      <c r="AW2127"/>
      <c r="AX2127"/>
      <c r="AY2127"/>
      <c r="AZ2127"/>
      <c r="BA2127"/>
    </row>
    <row r="2128" spans="48:53" x14ac:dyDescent="0.3">
      <c r="AV2128"/>
      <c r="AW2128"/>
      <c r="AX2128"/>
      <c r="AY2128"/>
      <c r="AZ2128"/>
      <c r="BA2128"/>
    </row>
    <row r="2129" spans="48:53" x14ac:dyDescent="0.3">
      <c r="AV2129"/>
      <c r="AW2129"/>
      <c r="AX2129"/>
      <c r="AY2129"/>
      <c r="AZ2129"/>
      <c r="BA2129"/>
    </row>
    <row r="2130" spans="48:53" x14ac:dyDescent="0.3">
      <c r="AV2130"/>
      <c r="AW2130"/>
      <c r="AX2130"/>
      <c r="AY2130"/>
      <c r="AZ2130"/>
      <c r="BA2130"/>
    </row>
    <row r="2131" spans="48:53" x14ac:dyDescent="0.3">
      <c r="AV2131"/>
      <c r="AW2131"/>
      <c r="AX2131"/>
      <c r="AY2131"/>
      <c r="AZ2131"/>
      <c r="BA2131"/>
    </row>
    <row r="2132" spans="48:53" x14ac:dyDescent="0.3">
      <c r="AV2132"/>
      <c r="AW2132"/>
      <c r="AX2132"/>
      <c r="AY2132"/>
      <c r="AZ2132"/>
      <c r="BA2132"/>
    </row>
    <row r="2133" spans="48:53" x14ac:dyDescent="0.3">
      <c r="AV2133"/>
      <c r="AW2133"/>
      <c r="AX2133"/>
      <c r="AY2133"/>
      <c r="AZ2133"/>
      <c r="BA2133"/>
    </row>
    <row r="2134" spans="48:53" x14ac:dyDescent="0.3">
      <c r="AV2134"/>
      <c r="AW2134"/>
      <c r="AX2134"/>
      <c r="AY2134"/>
      <c r="AZ2134"/>
      <c r="BA2134"/>
    </row>
    <row r="2135" spans="48:53" x14ac:dyDescent="0.3">
      <c r="AV2135"/>
      <c r="AW2135"/>
      <c r="AX2135"/>
      <c r="AY2135"/>
      <c r="AZ2135"/>
      <c r="BA2135"/>
    </row>
    <row r="2136" spans="48:53" x14ac:dyDescent="0.3">
      <c r="AV2136"/>
      <c r="AW2136"/>
      <c r="AX2136"/>
      <c r="AY2136"/>
      <c r="AZ2136"/>
      <c r="BA2136"/>
    </row>
    <row r="2137" spans="48:53" x14ac:dyDescent="0.3">
      <c r="AV2137"/>
      <c r="AW2137"/>
      <c r="AX2137"/>
      <c r="AY2137"/>
      <c r="AZ2137"/>
      <c r="BA2137"/>
    </row>
    <row r="2138" spans="48:53" x14ac:dyDescent="0.3">
      <c r="AV2138"/>
      <c r="AW2138"/>
      <c r="AX2138"/>
      <c r="AY2138"/>
      <c r="AZ2138"/>
      <c r="BA2138"/>
    </row>
    <row r="2139" spans="48:53" x14ac:dyDescent="0.3">
      <c r="AV2139"/>
      <c r="AW2139"/>
      <c r="AX2139"/>
      <c r="AY2139"/>
      <c r="AZ2139"/>
      <c r="BA2139"/>
    </row>
    <row r="2140" spans="48:53" x14ac:dyDescent="0.3">
      <c r="AV2140"/>
      <c r="AW2140"/>
      <c r="AX2140"/>
      <c r="AY2140"/>
      <c r="AZ2140"/>
      <c r="BA2140"/>
    </row>
    <row r="2141" spans="48:53" x14ac:dyDescent="0.3">
      <c r="AV2141"/>
      <c r="AW2141"/>
      <c r="AX2141"/>
      <c r="AY2141"/>
      <c r="AZ2141"/>
      <c r="BA2141"/>
    </row>
    <row r="2142" spans="48:53" x14ac:dyDescent="0.3">
      <c r="AV2142"/>
      <c r="AW2142"/>
      <c r="AX2142"/>
      <c r="AY2142"/>
      <c r="AZ2142"/>
      <c r="BA2142"/>
    </row>
    <row r="2143" spans="48:53" x14ac:dyDescent="0.3">
      <c r="AV2143"/>
      <c r="AW2143"/>
      <c r="AX2143"/>
      <c r="AY2143"/>
      <c r="AZ2143"/>
      <c r="BA2143"/>
    </row>
    <row r="2144" spans="48:53" x14ac:dyDescent="0.3">
      <c r="AV2144"/>
      <c r="AW2144"/>
      <c r="AX2144"/>
      <c r="AY2144"/>
      <c r="AZ2144"/>
      <c r="BA2144"/>
    </row>
    <row r="2145" spans="48:53" x14ac:dyDescent="0.3">
      <c r="AV2145"/>
      <c r="AW2145"/>
      <c r="AX2145"/>
      <c r="AY2145"/>
      <c r="AZ2145"/>
      <c r="BA2145"/>
    </row>
    <row r="2146" spans="48:53" x14ac:dyDescent="0.3">
      <c r="AV2146"/>
      <c r="AW2146"/>
      <c r="AX2146"/>
      <c r="AY2146"/>
      <c r="AZ2146"/>
      <c r="BA2146"/>
    </row>
    <row r="2147" spans="48:53" x14ac:dyDescent="0.3">
      <c r="AV2147"/>
      <c r="AW2147"/>
      <c r="AX2147"/>
      <c r="AY2147"/>
      <c r="AZ2147"/>
      <c r="BA2147"/>
    </row>
    <row r="2148" spans="48:53" x14ac:dyDescent="0.3">
      <c r="AV2148"/>
      <c r="AW2148"/>
      <c r="AX2148"/>
      <c r="AY2148"/>
      <c r="AZ2148"/>
      <c r="BA2148"/>
    </row>
    <row r="2149" spans="48:53" x14ac:dyDescent="0.3">
      <c r="AV2149"/>
      <c r="AW2149"/>
      <c r="AX2149"/>
      <c r="AY2149"/>
      <c r="AZ2149"/>
      <c r="BA2149"/>
    </row>
    <row r="2150" spans="48:53" x14ac:dyDescent="0.3">
      <c r="AV2150"/>
      <c r="AW2150"/>
      <c r="AX2150"/>
      <c r="AY2150"/>
      <c r="AZ2150"/>
      <c r="BA2150"/>
    </row>
    <row r="2151" spans="48:53" x14ac:dyDescent="0.3">
      <c r="AV2151"/>
      <c r="AW2151"/>
      <c r="AX2151"/>
      <c r="AY2151"/>
      <c r="AZ2151"/>
      <c r="BA2151"/>
    </row>
    <row r="2152" spans="48:53" x14ac:dyDescent="0.3">
      <c r="AV2152"/>
      <c r="AW2152"/>
      <c r="AX2152"/>
      <c r="AY2152"/>
      <c r="AZ2152"/>
      <c r="BA2152"/>
    </row>
    <row r="2153" spans="48:53" x14ac:dyDescent="0.3">
      <c r="AV2153"/>
      <c r="AW2153"/>
      <c r="AX2153"/>
      <c r="AY2153"/>
      <c r="AZ2153"/>
      <c r="BA2153"/>
    </row>
    <row r="2154" spans="48:53" x14ac:dyDescent="0.3">
      <c r="AV2154"/>
      <c r="AW2154"/>
      <c r="AX2154"/>
      <c r="AY2154"/>
      <c r="AZ2154"/>
      <c r="BA2154"/>
    </row>
    <row r="2155" spans="48:53" x14ac:dyDescent="0.3">
      <c r="AV2155"/>
      <c r="AW2155"/>
      <c r="AX2155"/>
      <c r="AY2155"/>
      <c r="AZ2155"/>
      <c r="BA2155"/>
    </row>
    <row r="2156" spans="48:53" x14ac:dyDescent="0.3">
      <c r="AV2156"/>
      <c r="AW2156"/>
      <c r="AX2156"/>
      <c r="AY2156"/>
      <c r="AZ2156"/>
      <c r="BA2156"/>
    </row>
    <row r="2157" spans="48:53" x14ac:dyDescent="0.3">
      <c r="AV2157"/>
      <c r="AW2157"/>
      <c r="AX2157"/>
      <c r="AY2157"/>
      <c r="AZ2157"/>
      <c r="BA2157"/>
    </row>
    <row r="2158" spans="48:53" x14ac:dyDescent="0.3">
      <c r="AV2158"/>
      <c r="AW2158"/>
      <c r="AX2158"/>
      <c r="AY2158"/>
      <c r="AZ2158"/>
      <c r="BA2158"/>
    </row>
    <row r="2159" spans="48:53" x14ac:dyDescent="0.3">
      <c r="AV2159"/>
      <c r="AW2159"/>
      <c r="AX2159"/>
      <c r="AY2159"/>
      <c r="AZ2159"/>
      <c r="BA2159"/>
    </row>
    <row r="2160" spans="48:53" x14ac:dyDescent="0.3">
      <c r="AV2160"/>
      <c r="AW2160"/>
      <c r="AX2160"/>
      <c r="AY2160"/>
      <c r="AZ2160"/>
      <c r="BA2160"/>
    </row>
    <row r="2161" spans="48:53" x14ac:dyDescent="0.3">
      <c r="AV2161"/>
      <c r="AW2161"/>
      <c r="AX2161"/>
      <c r="AY2161"/>
      <c r="AZ2161"/>
      <c r="BA2161"/>
    </row>
    <row r="2162" spans="48:53" x14ac:dyDescent="0.3">
      <c r="AV2162"/>
      <c r="AW2162"/>
      <c r="AX2162"/>
      <c r="AY2162"/>
      <c r="AZ2162"/>
      <c r="BA2162"/>
    </row>
    <row r="2163" spans="48:53" x14ac:dyDescent="0.3">
      <c r="AV2163"/>
      <c r="AW2163"/>
      <c r="AX2163"/>
      <c r="AY2163"/>
      <c r="AZ2163"/>
      <c r="BA2163"/>
    </row>
    <row r="2164" spans="48:53" x14ac:dyDescent="0.3">
      <c r="AV2164"/>
      <c r="AW2164"/>
      <c r="AX2164"/>
      <c r="AY2164"/>
      <c r="AZ2164"/>
      <c r="BA2164"/>
    </row>
    <row r="2165" spans="48:53" x14ac:dyDescent="0.3">
      <c r="AV2165"/>
      <c r="AW2165"/>
      <c r="AX2165"/>
      <c r="AY2165"/>
      <c r="AZ2165"/>
      <c r="BA2165"/>
    </row>
    <row r="2166" spans="48:53" x14ac:dyDescent="0.3">
      <c r="AV2166"/>
      <c r="AW2166"/>
      <c r="AX2166"/>
      <c r="AY2166"/>
      <c r="AZ2166"/>
      <c r="BA2166"/>
    </row>
    <row r="2167" spans="48:53" x14ac:dyDescent="0.3">
      <c r="AV2167"/>
      <c r="AW2167"/>
      <c r="AX2167"/>
      <c r="AY2167"/>
      <c r="AZ2167"/>
      <c r="BA2167"/>
    </row>
    <row r="2168" spans="48:53" x14ac:dyDescent="0.3">
      <c r="AV2168"/>
      <c r="AW2168"/>
      <c r="AX2168"/>
      <c r="AY2168"/>
      <c r="AZ2168"/>
      <c r="BA2168"/>
    </row>
    <row r="2169" spans="48:53" x14ac:dyDescent="0.3">
      <c r="AV2169"/>
      <c r="AW2169"/>
      <c r="AX2169"/>
      <c r="AY2169"/>
      <c r="AZ2169"/>
      <c r="BA2169"/>
    </row>
    <row r="2170" spans="48:53" x14ac:dyDescent="0.3">
      <c r="AV2170"/>
      <c r="AW2170"/>
      <c r="AX2170"/>
      <c r="AY2170"/>
      <c r="AZ2170"/>
      <c r="BA2170"/>
    </row>
    <row r="2171" spans="48:53" x14ac:dyDescent="0.3">
      <c r="AV2171"/>
      <c r="AW2171"/>
      <c r="AX2171"/>
      <c r="AY2171"/>
      <c r="AZ2171"/>
      <c r="BA2171"/>
    </row>
    <row r="2172" spans="48:53" x14ac:dyDescent="0.3">
      <c r="AV2172"/>
      <c r="AW2172"/>
      <c r="AX2172"/>
      <c r="AY2172"/>
      <c r="AZ2172"/>
      <c r="BA2172"/>
    </row>
    <row r="2173" spans="48:53" x14ac:dyDescent="0.3">
      <c r="AV2173"/>
      <c r="AW2173"/>
      <c r="AX2173"/>
      <c r="AY2173"/>
      <c r="AZ2173"/>
      <c r="BA2173"/>
    </row>
    <row r="2174" spans="48:53" x14ac:dyDescent="0.3">
      <c r="AV2174"/>
      <c r="AW2174"/>
      <c r="AX2174"/>
      <c r="AY2174"/>
      <c r="AZ2174"/>
      <c r="BA2174"/>
    </row>
    <row r="2175" spans="48:53" x14ac:dyDescent="0.3">
      <c r="AV2175"/>
      <c r="AW2175"/>
      <c r="AX2175"/>
      <c r="AY2175"/>
      <c r="AZ2175"/>
      <c r="BA2175"/>
    </row>
    <row r="2176" spans="48:53" x14ac:dyDescent="0.3">
      <c r="AV2176"/>
      <c r="AW2176"/>
      <c r="AX2176"/>
      <c r="AY2176"/>
      <c r="AZ2176"/>
      <c r="BA2176"/>
    </row>
    <row r="2177" spans="48:53" x14ac:dyDescent="0.3">
      <c r="AV2177"/>
      <c r="AW2177"/>
      <c r="AX2177"/>
      <c r="AY2177"/>
      <c r="AZ2177"/>
      <c r="BA2177"/>
    </row>
    <row r="2178" spans="48:53" x14ac:dyDescent="0.3">
      <c r="AV2178"/>
      <c r="AW2178"/>
      <c r="AX2178"/>
      <c r="AY2178"/>
      <c r="AZ2178"/>
      <c r="BA2178"/>
    </row>
    <row r="2179" spans="48:53" x14ac:dyDescent="0.3">
      <c r="AV2179"/>
      <c r="AW2179"/>
      <c r="AX2179"/>
      <c r="AY2179"/>
      <c r="AZ2179"/>
      <c r="BA2179"/>
    </row>
    <row r="2180" spans="48:53" x14ac:dyDescent="0.3">
      <c r="AV2180"/>
      <c r="AW2180"/>
      <c r="AX2180"/>
      <c r="AY2180"/>
      <c r="AZ2180"/>
      <c r="BA2180"/>
    </row>
    <row r="2181" spans="48:53" x14ac:dyDescent="0.3">
      <c r="AV2181"/>
      <c r="AW2181"/>
      <c r="AX2181"/>
      <c r="AY2181"/>
      <c r="AZ2181"/>
      <c r="BA2181"/>
    </row>
    <row r="2182" spans="48:53" x14ac:dyDescent="0.3">
      <c r="AV2182"/>
      <c r="AW2182"/>
      <c r="AX2182"/>
      <c r="AY2182"/>
      <c r="AZ2182"/>
      <c r="BA2182"/>
    </row>
    <row r="2183" spans="48:53" x14ac:dyDescent="0.3">
      <c r="AV2183"/>
      <c r="AW2183"/>
      <c r="AX2183"/>
      <c r="AY2183"/>
      <c r="AZ2183"/>
      <c r="BA2183"/>
    </row>
    <row r="2184" spans="48:53" x14ac:dyDescent="0.3">
      <c r="AV2184"/>
      <c r="AW2184"/>
      <c r="AX2184"/>
      <c r="AY2184"/>
      <c r="AZ2184"/>
      <c r="BA2184"/>
    </row>
    <row r="2185" spans="48:53" x14ac:dyDescent="0.3">
      <c r="AV2185"/>
      <c r="AW2185"/>
      <c r="AX2185"/>
      <c r="AY2185"/>
      <c r="AZ2185"/>
      <c r="BA2185"/>
    </row>
    <row r="2186" spans="48:53" x14ac:dyDescent="0.3">
      <c r="AV2186"/>
      <c r="AW2186"/>
      <c r="AX2186"/>
      <c r="AY2186"/>
      <c r="AZ2186"/>
      <c r="BA2186"/>
    </row>
    <row r="2187" spans="48:53" x14ac:dyDescent="0.3">
      <c r="AV2187"/>
      <c r="AW2187"/>
      <c r="AX2187"/>
      <c r="AY2187"/>
      <c r="AZ2187"/>
      <c r="BA2187"/>
    </row>
    <row r="2188" spans="48:53" x14ac:dyDescent="0.3">
      <c r="AV2188"/>
      <c r="AW2188"/>
      <c r="AX2188"/>
      <c r="AY2188"/>
      <c r="AZ2188"/>
      <c r="BA2188"/>
    </row>
    <row r="2189" spans="48:53" x14ac:dyDescent="0.3">
      <c r="AV2189"/>
      <c r="AW2189"/>
      <c r="AX2189"/>
      <c r="AY2189"/>
      <c r="AZ2189"/>
      <c r="BA2189"/>
    </row>
    <row r="2190" spans="48:53" x14ac:dyDescent="0.3">
      <c r="AV2190"/>
      <c r="AW2190"/>
      <c r="AX2190"/>
      <c r="AY2190"/>
      <c r="AZ2190"/>
      <c r="BA2190"/>
    </row>
    <row r="2191" spans="48:53" x14ac:dyDescent="0.3">
      <c r="AV2191"/>
      <c r="AW2191"/>
      <c r="AX2191"/>
      <c r="AY2191"/>
      <c r="AZ2191"/>
      <c r="BA2191"/>
    </row>
    <row r="2192" spans="48:53" x14ac:dyDescent="0.3">
      <c r="AV2192"/>
      <c r="AW2192"/>
      <c r="AX2192"/>
      <c r="AY2192"/>
      <c r="AZ2192"/>
      <c r="BA2192"/>
    </row>
    <row r="2193" spans="48:53" x14ac:dyDescent="0.3">
      <c r="AV2193"/>
      <c r="AW2193"/>
      <c r="AX2193"/>
      <c r="AY2193"/>
      <c r="AZ2193"/>
      <c r="BA2193"/>
    </row>
    <row r="2194" spans="48:53" x14ac:dyDescent="0.3">
      <c r="AV2194"/>
      <c r="AW2194"/>
      <c r="AX2194"/>
      <c r="AY2194"/>
      <c r="AZ2194"/>
      <c r="BA2194"/>
    </row>
    <row r="2195" spans="48:53" x14ac:dyDescent="0.3">
      <c r="AV2195"/>
      <c r="AW2195"/>
      <c r="AX2195"/>
      <c r="AY2195"/>
      <c r="AZ2195"/>
      <c r="BA2195"/>
    </row>
    <row r="2196" spans="48:53" x14ac:dyDescent="0.3">
      <c r="AV2196"/>
      <c r="AW2196"/>
      <c r="AX2196"/>
      <c r="AY2196"/>
      <c r="AZ2196"/>
      <c r="BA2196"/>
    </row>
    <row r="2197" spans="48:53" x14ac:dyDescent="0.3">
      <c r="AV2197"/>
      <c r="AW2197"/>
      <c r="AX2197"/>
      <c r="AY2197"/>
      <c r="AZ2197"/>
      <c r="BA2197"/>
    </row>
    <row r="2198" spans="48:53" x14ac:dyDescent="0.3">
      <c r="AV2198"/>
      <c r="AW2198"/>
      <c r="AX2198"/>
      <c r="AY2198"/>
      <c r="AZ2198"/>
      <c r="BA2198"/>
    </row>
    <row r="2199" spans="48:53" x14ac:dyDescent="0.3">
      <c r="AV2199"/>
      <c r="AW2199"/>
      <c r="AX2199"/>
      <c r="AY2199"/>
      <c r="AZ2199"/>
      <c r="BA2199"/>
    </row>
    <row r="2200" spans="48:53" x14ac:dyDescent="0.3">
      <c r="AV2200"/>
      <c r="AW2200"/>
      <c r="AX2200"/>
      <c r="AY2200"/>
      <c r="AZ2200"/>
      <c r="BA2200"/>
    </row>
    <row r="2201" spans="48:53" x14ac:dyDescent="0.3">
      <c r="AV2201"/>
      <c r="AW2201"/>
      <c r="AX2201"/>
      <c r="AY2201"/>
      <c r="AZ2201"/>
      <c r="BA2201"/>
    </row>
    <row r="2202" spans="48:53" x14ac:dyDescent="0.3">
      <c r="AV2202"/>
      <c r="AW2202"/>
      <c r="AX2202"/>
      <c r="AY2202"/>
      <c r="AZ2202"/>
      <c r="BA2202"/>
    </row>
    <row r="2203" spans="48:53" x14ac:dyDescent="0.3">
      <c r="AV2203"/>
      <c r="AW2203"/>
      <c r="AX2203"/>
      <c r="AY2203"/>
      <c r="AZ2203"/>
      <c r="BA2203"/>
    </row>
    <row r="2204" spans="48:53" x14ac:dyDescent="0.3">
      <c r="AV2204"/>
      <c r="AW2204"/>
      <c r="AX2204"/>
      <c r="AY2204"/>
      <c r="AZ2204"/>
      <c r="BA2204"/>
    </row>
    <row r="2205" spans="48:53" x14ac:dyDescent="0.3">
      <c r="AV2205"/>
      <c r="AW2205"/>
      <c r="AX2205"/>
      <c r="AY2205"/>
      <c r="AZ2205"/>
      <c r="BA2205"/>
    </row>
    <row r="2206" spans="48:53" x14ac:dyDescent="0.3">
      <c r="AV2206"/>
      <c r="AW2206"/>
      <c r="AX2206"/>
      <c r="AY2206"/>
      <c r="AZ2206"/>
      <c r="BA2206"/>
    </row>
    <row r="2207" spans="48:53" x14ac:dyDescent="0.3">
      <c r="AV2207"/>
      <c r="AW2207"/>
      <c r="AX2207"/>
      <c r="AY2207"/>
      <c r="AZ2207"/>
      <c r="BA2207"/>
    </row>
    <row r="2208" spans="48:53" x14ac:dyDescent="0.3">
      <c r="AV2208"/>
      <c r="AW2208"/>
      <c r="AX2208"/>
      <c r="AY2208"/>
      <c r="AZ2208"/>
      <c r="BA2208"/>
    </row>
    <row r="2209" spans="48:53" x14ac:dyDescent="0.3">
      <c r="AV2209"/>
      <c r="AW2209"/>
      <c r="AX2209"/>
      <c r="AY2209"/>
      <c r="AZ2209"/>
      <c r="BA2209"/>
    </row>
    <row r="2210" spans="48:53" x14ac:dyDescent="0.3">
      <c r="AV2210"/>
      <c r="AW2210"/>
      <c r="AX2210"/>
      <c r="AY2210"/>
      <c r="AZ2210"/>
      <c r="BA2210"/>
    </row>
    <row r="2211" spans="48:53" x14ac:dyDescent="0.3">
      <c r="AV2211"/>
      <c r="AW2211"/>
      <c r="AX2211"/>
      <c r="AY2211"/>
      <c r="AZ2211"/>
      <c r="BA2211"/>
    </row>
    <row r="2212" spans="48:53" x14ac:dyDescent="0.3">
      <c r="AV2212"/>
      <c r="AW2212"/>
      <c r="AX2212"/>
      <c r="AY2212"/>
      <c r="AZ2212"/>
      <c r="BA2212"/>
    </row>
    <row r="2213" spans="48:53" x14ac:dyDescent="0.3">
      <c r="AV2213"/>
      <c r="AW2213"/>
      <c r="AX2213"/>
      <c r="AY2213"/>
      <c r="AZ2213"/>
      <c r="BA2213"/>
    </row>
    <row r="2214" spans="48:53" x14ac:dyDescent="0.3">
      <c r="AV2214"/>
      <c r="AW2214"/>
      <c r="AX2214"/>
      <c r="AY2214"/>
      <c r="AZ2214"/>
      <c r="BA2214"/>
    </row>
    <row r="2215" spans="48:53" x14ac:dyDescent="0.3">
      <c r="AV2215"/>
      <c r="AW2215"/>
      <c r="AX2215"/>
      <c r="AY2215"/>
      <c r="AZ2215"/>
      <c r="BA2215"/>
    </row>
    <row r="2216" spans="48:53" x14ac:dyDescent="0.3">
      <c r="AV2216"/>
      <c r="AW2216"/>
      <c r="AX2216"/>
      <c r="AY2216"/>
      <c r="AZ2216"/>
      <c r="BA2216"/>
    </row>
    <row r="2217" spans="48:53" x14ac:dyDescent="0.3">
      <c r="AV2217"/>
      <c r="AW2217"/>
      <c r="AX2217"/>
      <c r="AY2217"/>
      <c r="AZ2217"/>
      <c r="BA2217"/>
    </row>
    <row r="2218" spans="48:53" x14ac:dyDescent="0.3">
      <c r="AV2218"/>
      <c r="AW2218"/>
      <c r="AX2218"/>
      <c r="AY2218"/>
      <c r="AZ2218"/>
      <c r="BA2218"/>
    </row>
    <row r="2219" spans="48:53" x14ac:dyDescent="0.3">
      <c r="AV2219"/>
      <c r="AW2219"/>
      <c r="AX2219"/>
      <c r="AY2219"/>
      <c r="AZ2219"/>
      <c r="BA2219"/>
    </row>
    <row r="2220" spans="48:53" x14ac:dyDescent="0.3">
      <c r="AV2220"/>
      <c r="AW2220"/>
      <c r="AX2220"/>
      <c r="AY2220"/>
      <c r="AZ2220"/>
      <c r="BA2220"/>
    </row>
    <row r="2221" spans="48:53" x14ac:dyDescent="0.3">
      <c r="AV2221"/>
      <c r="AW2221"/>
      <c r="AX2221"/>
      <c r="AY2221"/>
      <c r="AZ2221"/>
      <c r="BA2221"/>
    </row>
    <row r="2222" spans="48:53" x14ac:dyDescent="0.3">
      <c r="AV2222"/>
      <c r="AW2222"/>
      <c r="AX2222"/>
      <c r="AY2222"/>
      <c r="AZ2222"/>
      <c r="BA2222"/>
    </row>
    <row r="2223" spans="48:53" x14ac:dyDescent="0.3">
      <c r="AV2223"/>
      <c r="AW2223"/>
      <c r="AX2223"/>
      <c r="AY2223"/>
      <c r="AZ2223"/>
      <c r="BA2223"/>
    </row>
    <row r="2224" spans="48:53" x14ac:dyDescent="0.3">
      <c r="AV2224"/>
      <c r="AW2224"/>
      <c r="AX2224"/>
      <c r="AY2224"/>
      <c r="AZ2224"/>
      <c r="BA2224"/>
    </row>
    <row r="2225" spans="48:53" x14ac:dyDescent="0.3">
      <c r="AV2225"/>
      <c r="AW2225"/>
      <c r="AX2225"/>
      <c r="AY2225"/>
      <c r="AZ2225"/>
      <c r="BA2225"/>
    </row>
    <row r="2226" spans="48:53" x14ac:dyDescent="0.3">
      <c r="AV2226"/>
      <c r="AW2226"/>
      <c r="AX2226"/>
      <c r="AY2226"/>
      <c r="AZ2226"/>
      <c r="BA2226"/>
    </row>
    <row r="2227" spans="48:53" x14ac:dyDescent="0.3">
      <c r="AV2227"/>
      <c r="AW2227"/>
      <c r="AX2227"/>
      <c r="AY2227"/>
      <c r="AZ2227"/>
      <c r="BA2227"/>
    </row>
    <row r="2228" spans="48:53" x14ac:dyDescent="0.3">
      <c r="AV2228"/>
      <c r="AW2228"/>
      <c r="AX2228"/>
      <c r="AY2228"/>
      <c r="AZ2228"/>
      <c r="BA2228"/>
    </row>
    <row r="2229" spans="48:53" x14ac:dyDescent="0.3">
      <c r="AV2229"/>
      <c r="AW2229"/>
      <c r="AX2229"/>
      <c r="AY2229"/>
      <c r="AZ2229"/>
      <c r="BA2229"/>
    </row>
    <row r="2230" spans="48:53" x14ac:dyDescent="0.3">
      <c r="AV2230"/>
      <c r="AW2230"/>
      <c r="AX2230"/>
      <c r="AY2230"/>
      <c r="AZ2230"/>
      <c r="BA2230"/>
    </row>
    <row r="2231" spans="48:53" x14ac:dyDescent="0.3">
      <c r="AV2231"/>
      <c r="AW2231"/>
      <c r="AX2231"/>
      <c r="AY2231"/>
      <c r="AZ2231"/>
      <c r="BA2231"/>
    </row>
    <row r="2232" spans="48:53" x14ac:dyDescent="0.3">
      <c r="AV2232"/>
      <c r="AW2232"/>
      <c r="AX2232"/>
      <c r="AY2232"/>
      <c r="AZ2232"/>
      <c r="BA2232"/>
    </row>
    <row r="2233" spans="48:53" x14ac:dyDescent="0.3">
      <c r="AV2233"/>
      <c r="AW2233"/>
      <c r="AX2233"/>
      <c r="AY2233"/>
      <c r="AZ2233"/>
      <c r="BA2233"/>
    </row>
    <row r="2234" spans="48:53" x14ac:dyDescent="0.3">
      <c r="AV2234"/>
      <c r="AW2234"/>
      <c r="AX2234"/>
      <c r="AY2234"/>
      <c r="AZ2234"/>
      <c r="BA2234"/>
    </row>
    <row r="2235" spans="48:53" x14ac:dyDescent="0.3">
      <c r="AV2235"/>
      <c r="AW2235"/>
      <c r="AX2235"/>
      <c r="AY2235"/>
      <c r="AZ2235"/>
      <c r="BA2235"/>
    </row>
    <row r="2236" spans="48:53" x14ac:dyDescent="0.3">
      <c r="AV2236"/>
      <c r="AW2236"/>
      <c r="AX2236"/>
      <c r="AY2236"/>
      <c r="AZ2236"/>
      <c r="BA2236"/>
    </row>
    <row r="2237" spans="48:53" x14ac:dyDescent="0.3">
      <c r="AV2237"/>
      <c r="AW2237"/>
      <c r="AX2237"/>
      <c r="AY2237"/>
      <c r="AZ2237"/>
      <c r="BA2237"/>
    </row>
    <row r="2238" spans="48:53" x14ac:dyDescent="0.3">
      <c r="AV2238"/>
      <c r="AW2238"/>
      <c r="AX2238"/>
      <c r="AY2238"/>
      <c r="AZ2238"/>
      <c r="BA2238"/>
    </row>
    <row r="2239" spans="48:53" x14ac:dyDescent="0.3">
      <c r="AV2239"/>
      <c r="AW2239"/>
      <c r="AX2239"/>
      <c r="AY2239"/>
      <c r="AZ2239"/>
      <c r="BA2239"/>
    </row>
    <row r="2240" spans="48:53" x14ac:dyDescent="0.3">
      <c r="AV2240"/>
      <c r="AW2240"/>
      <c r="AX2240"/>
      <c r="AY2240"/>
      <c r="AZ2240"/>
      <c r="BA2240"/>
    </row>
    <row r="2241" spans="48:53" x14ac:dyDescent="0.3">
      <c r="AV2241"/>
      <c r="AW2241"/>
      <c r="AX2241"/>
      <c r="AY2241"/>
      <c r="AZ2241"/>
      <c r="BA2241"/>
    </row>
    <row r="2242" spans="48:53" x14ac:dyDescent="0.3">
      <c r="AV2242"/>
      <c r="AW2242"/>
      <c r="AX2242"/>
      <c r="AY2242"/>
      <c r="AZ2242"/>
      <c r="BA2242"/>
    </row>
    <row r="2243" spans="48:53" x14ac:dyDescent="0.3">
      <c r="AV2243"/>
      <c r="AW2243"/>
      <c r="AX2243"/>
      <c r="AY2243"/>
      <c r="AZ2243"/>
      <c r="BA2243"/>
    </row>
    <row r="2244" spans="48:53" x14ac:dyDescent="0.3">
      <c r="AV2244"/>
      <c r="AW2244"/>
      <c r="AX2244"/>
      <c r="AY2244"/>
      <c r="AZ2244"/>
      <c r="BA2244"/>
    </row>
    <row r="2245" spans="48:53" x14ac:dyDescent="0.3">
      <c r="AV2245"/>
      <c r="AW2245"/>
      <c r="AX2245"/>
      <c r="AY2245"/>
      <c r="AZ2245"/>
      <c r="BA2245"/>
    </row>
    <row r="2246" spans="48:53" x14ac:dyDescent="0.3">
      <c r="AV2246"/>
      <c r="AW2246"/>
      <c r="AX2246"/>
      <c r="AY2246"/>
      <c r="AZ2246"/>
      <c r="BA2246"/>
    </row>
    <row r="2247" spans="48:53" x14ac:dyDescent="0.3">
      <c r="AV2247"/>
      <c r="AW2247"/>
      <c r="AX2247"/>
      <c r="AY2247"/>
      <c r="AZ2247"/>
      <c r="BA2247"/>
    </row>
    <row r="2248" spans="48:53" x14ac:dyDescent="0.3">
      <c r="AV2248"/>
      <c r="AW2248"/>
      <c r="AX2248"/>
      <c r="AY2248"/>
      <c r="AZ2248"/>
      <c r="BA2248"/>
    </row>
    <row r="2249" spans="48:53" x14ac:dyDescent="0.3">
      <c r="AV2249"/>
      <c r="AW2249"/>
      <c r="AX2249"/>
      <c r="AY2249"/>
      <c r="AZ2249"/>
      <c r="BA2249"/>
    </row>
    <row r="2250" spans="48:53" x14ac:dyDescent="0.3">
      <c r="AV2250"/>
      <c r="AW2250"/>
      <c r="AX2250"/>
      <c r="AY2250"/>
      <c r="AZ2250"/>
      <c r="BA2250"/>
    </row>
    <row r="2251" spans="48:53" x14ac:dyDescent="0.3">
      <c r="AV2251"/>
      <c r="AW2251"/>
      <c r="AX2251"/>
      <c r="AY2251"/>
      <c r="AZ2251"/>
      <c r="BA2251"/>
    </row>
    <row r="2252" spans="48:53" x14ac:dyDescent="0.3">
      <c r="AV2252"/>
      <c r="AW2252"/>
      <c r="AX2252"/>
      <c r="AY2252"/>
      <c r="AZ2252"/>
      <c r="BA2252"/>
    </row>
    <row r="2253" spans="48:53" x14ac:dyDescent="0.3">
      <c r="AV2253"/>
      <c r="AW2253"/>
      <c r="AX2253"/>
      <c r="AY2253"/>
      <c r="AZ2253"/>
      <c r="BA2253"/>
    </row>
    <row r="2254" spans="48:53" x14ac:dyDescent="0.3">
      <c r="AV2254"/>
      <c r="AW2254"/>
      <c r="AX2254"/>
      <c r="AY2254"/>
      <c r="AZ2254"/>
      <c r="BA2254"/>
    </row>
    <row r="2255" spans="48:53" x14ac:dyDescent="0.3">
      <c r="AV2255"/>
      <c r="AW2255"/>
      <c r="AX2255"/>
      <c r="AY2255"/>
      <c r="AZ2255"/>
      <c r="BA2255"/>
    </row>
    <row r="2256" spans="48:53" x14ac:dyDescent="0.3">
      <c r="AV2256"/>
      <c r="AW2256"/>
      <c r="AX2256"/>
      <c r="AY2256"/>
      <c r="AZ2256"/>
      <c r="BA2256"/>
    </row>
    <row r="2257" spans="48:53" x14ac:dyDescent="0.3">
      <c r="AV2257"/>
      <c r="AW2257"/>
      <c r="AX2257"/>
      <c r="AY2257"/>
      <c r="AZ2257"/>
      <c r="BA2257"/>
    </row>
    <row r="2258" spans="48:53" x14ac:dyDescent="0.3">
      <c r="AV2258"/>
      <c r="AW2258"/>
      <c r="AX2258"/>
      <c r="AY2258"/>
      <c r="AZ2258"/>
      <c r="BA2258"/>
    </row>
    <row r="2259" spans="48:53" x14ac:dyDescent="0.3">
      <c r="AV2259"/>
      <c r="AW2259"/>
      <c r="AX2259"/>
      <c r="AY2259"/>
      <c r="AZ2259"/>
      <c r="BA2259"/>
    </row>
    <row r="2260" spans="48:53" x14ac:dyDescent="0.3">
      <c r="AV2260"/>
      <c r="AW2260"/>
      <c r="AX2260"/>
      <c r="AY2260"/>
      <c r="AZ2260"/>
      <c r="BA2260"/>
    </row>
    <row r="2261" spans="48:53" x14ac:dyDescent="0.3">
      <c r="AV2261"/>
      <c r="AW2261"/>
      <c r="AX2261"/>
      <c r="AY2261"/>
      <c r="AZ2261"/>
      <c r="BA2261"/>
    </row>
    <row r="2262" spans="48:53" x14ac:dyDescent="0.3">
      <c r="AV2262"/>
      <c r="AW2262"/>
      <c r="AX2262"/>
      <c r="AY2262"/>
      <c r="AZ2262"/>
      <c r="BA2262"/>
    </row>
    <row r="2263" spans="48:53" x14ac:dyDescent="0.3">
      <c r="AV2263"/>
      <c r="AW2263"/>
      <c r="AX2263"/>
      <c r="AY2263"/>
      <c r="AZ2263"/>
      <c r="BA2263"/>
    </row>
    <row r="2264" spans="48:53" x14ac:dyDescent="0.3">
      <c r="AV2264"/>
      <c r="AW2264"/>
      <c r="AX2264"/>
      <c r="AY2264"/>
      <c r="AZ2264"/>
      <c r="BA2264"/>
    </row>
    <row r="2265" spans="48:53" x14ac:dyDescent="0.3">
      <c r="AV2265"/>
      <c r="AW2265"/>
      <c r="AX2265"/>
      <c r="AY2265"/>
      <c r="AZ2265"/>
      <c r="BA2265"/>
    </row>
    <row r="2266" spans="48:53" x14ac:dyDescent="0.3">
      <c r="AV2266"/>
      <c r="AW2266"/>
      <c r="AX2266"/>
      <c r="AY2266"/>
      <c r="AZ2266"/>
      <c r="BA2266"/>
    </row>
    <row r="2267" spans="48:53" x14ac:dyDescent="0.3">
      <c r="AV2267"/>
      <c r="AW2267"/>
      <c r="AX2267"/>
      <c r="AY2267"/>
      <c r="AZ2267"/>
      <c r="BA2267"/>
    </row>
    <row r="2268" spans="48:53" x14ac:dyDescent="0.3">
      <c r="AV2268"/>
      <c r="AW2268"/>
      <c r="AX2268"/>
      <c r="AY2268"/>
      <c r="AZ2268"/>
      <c r="BA2268"/>
    </row>
    <row r="2269" spans="48:53" x14ac:dyDescent="0.3">
      <c r="AV2269"/>
      <c r="AW2269"/>
      <c r="AX2269"/>
      <c r="AY2269"/>
      <c r="AZ2269"/>
      <c r="BA2269"/>
    </row>
    <row r="2270" spans="48:53" x14ac:dyDescent="0.3">
      <c r="AV2270"/>
      <c r="AW2270"/>
      <c r="AX2270"/>
      <c r="AY2270"/>
      <c r="AZ2270"/>
      <c r="BA2270"/>
    </row>
    <row r="2271" spans="48:53" x14ac:dyDescent="0.3">
      <c r="AV2271"/>
      <c r="AW2271"/>
      <c r="AX2271"/>
      <c r="AY2271"/>
      <c r="AZ2271"/>
      <c r="BA2271"/>
    </row>
    <row r="2272" spans="48:53" x14ac:dyDescent="0.3">
      <c r="AV2272"/>
      <c r="AW2272"/>
      <c r="AX2272"/>
      <c r="AY2272"/>
      <c r="AZ2272"/>
      <c r="BA2272"/>
    </row>
    <row r="2273" spans="48:53" x14ac:dyDescent="0.3">
      <c r="AV2273"/>
      <c r="AW2273"/>
      <c r="AX2273"/>
      <c r="AY2273"/>
      <c r="AZ2273"/>
      <c r="BA2273"/>
    </row>
    <row r="2274" spans="48:53" x14ac:dyDescent="0.3">
      <c r="AV2274"/>
      <c r="AW2274"/>
      <c r="AX2274"/>
      <c r="AY2274"/>
      <c r="AZ2274"/>
      <c r="BA2274"/>
    </row>
    <row r="2275" spans="48:53" x14ac:dyDescent="0.3">
      <c r="AV2275"/>
      <c r="AW2275"/>
      <c r="AX2275"/>
      <c r="AY2275"/>
      <c r="AZ2275"/>
      <c r="BA2275"/>
    </row>
    <row r="2276" spans="48:53" x14ac:dyDescent="0.3">
      <c r="AV2276"/>
      <c r="AW2276"/>
      <c r="AX2276"/>
      <c r="AY2276"/>
      <c r="AZ2276"/>
      <c r="BA2276"/>
    </row>
    <row r="2277" spans="48:53" x14ac:dyDescent="0.3">
      <c r="AV2277"/>
      <c r="AW2277"/>
      <c r="AX2277"/>
      <c r="AY2277"/>
      <c r="AZ2277"/>
      <c r="BA2277"/>
    </row>
    <row r="2278" spans="48:53" x14ac:dyDescent="0.3">
      <c r="AV2278"/>
      <c r="AW2278"/>
      <c r="AX2278"/>
      <c r="AY2278"/>
      <c r="AZ2278"/>
      <c r="BA2278"/>
    </row>
    <row r="2279" spans="48:53" x14ac:dyDescent="0.3">
      <c r="AV2279"/>
      <c r="AW2279"/>
      <c r="AX2279"/>
      <c r="AY2279"/>
      <c r="AZ2279"/>
      <c r="BA2279"/>
    </row>
    <row r="2280" spans="48:53" x14ac:dyDescent="0.3">
      <c r="AV2280"/>
      <c r="AW2280"/>
      <c r="AX2280"/>
      <c r="AY2280"/>
      <c r="AZ2280"/>
      <c r="BA2280"/>
    </row>
    <row r="2281" spans="48:53" x14ac:dyDescent="0.3">
      <c r="AV2281"/>
      <c r="AW2281"/>
      <c r="AX2281"/>
      <c r="AY2281"/>
      <c r="AZ2281"/>
      <c r="BA2281"/>
    </row>
    <row r="2282" spans="48:53" x14ac:dyDescent="0.3">
      <c r="AV2282"/>
      <c r="AW2282"/>
      <c r="AX2282"/>
      <c r="AY2282"/>
      <c r="AZ2282"/>
      <c r="BA2282"/>
    </row>
    <row r="2283" spans="48:53" x14ac:dyDescent="0.3">
      <c r="AV2283"/>
      <c r="AW2283"/>
      <c r="AX2283"/>
      <c r="AY2283"/>
      <c r="AZ2283"/>
      <c r="BA2283"/>
    </row>
    <row r="2284" spans="48:53" x14ac:dyDescent="0.3">
      <c r="AV2284"/>
      <c r="AW2284"/>
      <c r="AX2284"/>
      <c r="AY2284"/>
      <c r="AZ2284"/>
      <c r="BA2284"/>
    </row>
    <row r="2285" spans="48:53" x14ac:dyDescent="0.3">
      <c r="AV2285"/>
      <c r="AW2285"/>
      <c r="AX2285"/>
      <c r="AY2285"/>
      <c r="AZ2285"/>
      <c r="BA2285"/>
    </row>
    <row r="2286" spans="48:53" x14ac:dyDescent="0.3">
      <c r="AV2286"/>
      <c r="AW2286"/>
      <c r="AX2286"/>
      <c r="AY2286"/>
      <c r="AZ2286"/>
      <c r="BA2286"/>
    </row>
    <row r="2287" spans="48:53" x14ac:dyDescent="0.3">
      <c r="AV2287"/>
      <c r="AW2287"/>
      <c r="AX2287"/>
      <c r="AY2287"/>
      <c r="AZ2287"/>
      <c r="BA2287"/>
    </row>
    <row r="2288" spans="48:53" x14ac:dyDescent="0.3">
      <c r="AV2288"/>
      <c r="AW2288"/>
      <c r="AX2288"/>
      <c r="AY2288"/>
      <c r="AZ2288"/>
      <c r="BA2288"/>
    </row>
    <row r="2289" spans="48:53" x14ac:dyDescent="0.3">
      <c r="AV2289"/>
      <c r="AW2289"/>
      <c r="AX2289"/>
      <c r="AY2289"/>
      <c r="AZ2289"/>
      <c r="BA2289"/>
    </row>
    <row r="2290" spans="48:53" x14ac:dyDescent="0.3">
      <c r="AV2290"/>
      <c r="AW2290"/>
      <c r="AX2290"/>
      <c r="AY2290"/>
      <c r="AZ2290"/>
      <c r="BA2290"/>
    </row>
    <row r="2291" spans="48:53" x14ac:dyDescent="0.3">
      <c r="AV2291"/>
      <c r="AW2291"/>
      <c r="AX2291"/>
      <c r="AY2291"/>
      <c r="AZ2291"/>
      <c r="BA2291"/>
    </row>
    <row r="2292" spans="48:53" x14ac:dyDescent="0.3">
      <c r="AV2292"/>
      <c r="AW2292"/>
      <c r="AX2292"/>
      <c r="AY2292"/>
      <c r="AZ2292"/>
      <c r="BA2292"/>
    </row>
    <row r="2293" spans="48:53" x14ac:dyDescent="0.3">
      <c r="AV2293"/>
      <c r="AW2293"/>
      <c r="AX2293"/>
      <c r="AY2293"/>
      <c r="AZ2293"/>
      <c r="BA2293"/>
    </row>
    <row r="2294" spans="48:53" x14ac:dyDescent="0.3">
      <c r="AV2294"/>
      <c r="AW2294"/>
      <c r="AX2294"/>
      <c r="AY2294"/>
      <c r="AZ2294"/>
      <c r="BA2294"/>
    </row>
    <row r="2295" spans="48:53" x14ac:dyDescent="0.3">
      <c r="AV2295"/>
      <c r="AW2295"/>
      <c r="AX2295"/>
      <c r="AY2295"/>
      <c r="AZ2295"/>
      <c r="BA2295"/>
    </row>
    <row r="2296" spans="48:53" x14ac:dyDescent="0.3">
      <c r="AV2296"/>
      <c r="AW2296"/>
      <c r="AX2296"/>
      <c r="AY2296"/>
      <c r="AZ2296"/>
      <c r="BA2296"/>
    </row>
    <row r="2297" spans="48:53" x14ac:dyDescent="0.3">
      <c r="AV2297"/>
      <c r="AW2297"/>
      <c r="AX2297"/>
      <c r="AY2297"/>
      <c r="AZ2297"/>
      <c r="BA2297"/>
    </row>
    <row r="2298" spans="48:53" x14ac:dyDescent="0.3">
      <c r="AV2298"/>
      <c r="AW2298"/>
      <c r="AX2298"/>
      <c r="AY2298"/>
      <c r="AZ2298"/>
      <c r="BA2298"/>
    </row>
    <row r="2299" spans="48:53" x14ac:dyDescent="0.3">
      <c r="AV2299"/>
      <c r="AW2299"/>
      <c r="AX2299"/>
      <c r="AY2299"/>
      <c r="AZ2299"/>
      <c r="BA2299"/>
    </row>
    <row r="2300" spans="48:53" x14ac:dyDescent="0.3">
      <c r="AV2300"/>
      <c r="AW2300"/>
      <c r="AX2300"/>
      <c r="AY2300"/>
      <c r="AZ2300"/>
      <c r="BA2300"/>
    </row>
    <row r="2301" spans="48:53" x14ac:dyDescent="0.3">
      <c r="AV2301"/>
      <c r="AW2301"/>
      <c r="AX2301"/>
      <c r="AY2301"/>
      <c r="AZ2301"/>
      <c r="BA2301"/>
    </row>
    <row r="2302" spans="48:53" x14ac:dyDescent="0.3">
      <c r="AV2302"/>
      <c r="AW2302"/>
      <c r="AX2302"/>
      <c r="AY2302"/>
      <c r="AZ2302"/>
      <c r="BA2302"/>
    </row>
    <row r="2303" spans="48:53" x14ac:dyDescent="0.3">
      <c r="AV2303"/>
      <c r="AW2303"/>
      <c r="AX2303"/>
      <c r="AY2303"/>
      <c r="AZ2303"/>
      <c r="BA2303"/>
    </row>
    <row r="2304" spans="48:53" x14ac:dyDescent="0.3">
      <c r="AV2304"/>
      <c r="AW2304"/>
      <c r="AX2304"/>
      <c r="AY2304"/>
      <c r="AZ2304"/>
      <c r="BA2304"/>
    </row>
    <row r="2305" spans="48:53" x14ac:dyDescent="0.3">
      <c r="AV2305"/>
      <c r="AW2305"/>
      <c r="AX2305"/>
      <c r="AY2305"/>
      <c r="AZ2305"/>
      <c r="BA2305"/>
    </row>
    <row r="2306" spans="48:53" x14ac:dyDescent="0.3">
      <c r="AV2306"/>
      <c r="AW2306"/>
      <c r="AX2306"/>
      <c r="AY2306"/>
      <c r="AZ2306"/>
      <c r="BA2306"/>
    </row>
    <row r="2307" spans="48:53" x14ac:dyDescent="0.3">
      <c r="AV2307"/>
      <c r="AW2307"/>
      <c r="AX2307"/>
      <c r="AY2307"/>
      <c r="AZ2307"/>
      <c r="BA2307"/>
    </row>
    <row r="2308" spans="48:53" x14ac:dyDescent="0.3">
      <c r="AV2308"/>
      <c r="AW2308"/>
      <c r="AX2308"/>
      <c r="AY2308"/>
      <c r="AZ2308"/>
      <c r="BA2308"/>
    </row>
    <row r="2309" spans="48:53" x14ac:dyDescent="0.3">
      <c r="AV2309"/>
      <c r="AW2309"/>
      <c r="AX2309"/>
      <c r="AY2309"/>
      <c r="AZ2309"/>
      <c r="BA2309"/>
    </row>
    <row r="2310" spans="48:53" x14ac:dyDescent="0.3">
      <c r="AV2310"/>
      <c r="AW2310"/>
      <c r="AX2310"/>
      <c r="AY2310"/>
      <c r="AZ2310"/>
      <c r="BA2310"/>
    </row>
    <row r="2311" spans="48:53" x14ac:dyDescent="0.3">
      <c r="AV2311"/>
      <c r="AW2311"/>
      <c r="AX2311"/>
      <c r="AY2311"/>
      <c r="AZ2311"/>
      <c r="BA2311"/>
    </row>
    <row r="2312" spans="48:53" x14ac:dyDescent="0.3">
      <c r="AV2312"/>
      <c r="AW2312"/>
      <c r="AX2312"/>
      <c r="AY2312"/>
      <c r="AZ2312"/>
      <c r="BA2312"/>
    </row>
    <row r="2313" spans="48:53" x14ac:dyDescent="0.3">
      <c r="AV2313"/>
      <c r="AW2313"/>
      <c r="AX2313"/>
      <c r="AY2313"/>
      <c r="AZ2313"/>
      <c r="BA2313"/>
    </row>
    <row r="2314" spans="48:53" x14ac:dyDescent="0.3">
      <c r="AV2314"/>
      <c r="AW2314"/>
      <c r="AX2314"/>
      <c r="AY2314"/>
      <c r="AZ2314"/>
      <c r="BA2314"/>
    </row>
    <row r="2315" spans="48:53" x14ac:dyDescent="0.3">
      <c r="AV2315"/>
      <c r="AW2315"/>
      <c r="AX2315"/>
      <c r="AY2315"/>
      <c r="AZ2315"/>
      <c r="BA2315"/>
    </row>
    <row r="2316" spans="48:53" x14ac:dyDescent="0.3">
      <c r="AV2316"/>
      <c r="AW2316"/>
      <c r="AX2316"/>
      <c r="AY2316"/>
      <c r="AZ2316"/>
      <c r="BA2316"/>
    </row>
    <row r="2317" spans="48:53" x14ac:dyDescent="0.3">
      <c r="AV2317"/>
      <c r="AW2317"/>
      <c r="AX2317"/>
      <c r="AY2317"/>
      <c r="AZ2317"/>
      <c r="BA2317"/>
    </row>
    <row r="2318" spans="48:53" x14ac:dyDescent="0.3">
      <c r="AV2318"/>
      <c r="AW2318"/>
      <c r="AX2318"/>
      <c r="AY2318"/>
      <c r="AZ2318"/>
      <c r="BA2318"/>
    </row>
    <row r="2319" spans="48:53" x14ac:dyDescent="0.3">
      <c r="AV2319"/>
      <c r="AW2319"/>
      <c r="AX2319"/>
      <c r="AY2319"/>
      <c r="AZ2319"/>
      <c r="BA2319"/>
    </row>
    <row r="2320" spans="48:53" x14ac:dyDescent="0.3">
      <c r="AV2320"/>
      <c r="AW2320"/>
      <c r="AX2320"/>
      <c r="AY2320"/>
      <c r="AZ2320"/>
      <c r="BA2320"/>
    </row>
    <row r="2321" spans="48:53" x14ac:dyDescent="0.3">
      <c r="AV2321"/>
      <c r="AW2321"/>
      <c r="AX2321"/>
      <c r="AY2321"/>
      <c r="AZ2321"/>
      <c r="BA2321"/>
    </row>
    <row r="2322" spans="48:53" x14ac:dyDescent="0.3">
      <c r="AV2322"/>
      <c r="AW2322"/>
      <c r="AX2322"/>
      <c r="AY2322"/>
      <c r="AZ2322"/>
      <c r="BA2322"/>
    </row>
    <row r="2323" spans="48:53" x14ac:dyDescent="0.3">
      <c r="AV2323"/>
      <c r="AW2323"/>
      <c r="AX2323"/>
      <c r="AY2323"/>
      <c r="AZ2323"/>
      <c r="BA2323"/>
    </row>
    <row r="2324" spans="48:53" x14ac:dyDescent="0.3">
      <c r="AV2324"/>
      <c r="AW2324"/>
      <c r="AX2324"/>
      <c r="AY2324"/>
      <c r="AZ2324"/>
      <c r="BA2324"/>
    </row>
    <row r="2325" spans="48:53" x14ac:dyDescent="0.3">
      <c r="AV2325"/>
      <c r="AW2325"/>
      <c r="AX2325"/>
      <c r="AY2325"/>
      <c r="AZ2325"/>
      <c r="BA2325"/>
    </row>
    <row r="2326" spans="48:53" x14ac:dyDescent="0.3">
      <c r="AV2326"/>
      <c r="AW2326"/>
      <c r="AX2326"/>
      <c r="AY2326"/>
      <c r="AZ2326"/>
      <c r="BA2326"/>
    </row>
    <row r="2327" spans="48:53" x14ac:dyDescent="0.3">
      <c r="AV2327"/>
      <c r="AW2327"/>
      <c r="AX2327"/>
      <c r="AY2327"/>
      <c r="AZ2327"/>
      <c r="BA2327"/>
    </row>
    <row r="2328" spans="48:53" x14ac:dyDescent="0.3">
      <c r="AV2328"/>
      <c r="AW2328"/>
      <c r="AX2328"/>
      <c r="AY2328"/>
      <c r="AZ2328"/>
      <c r="BA2328"/>
    </row>
    <row r="2329" spans="48:53" x14ac:dyDescent="0.3">
      <c r="AV2329"/>
      <c r="AW2329"/>
      <c r="AX2329"/>
      <c r="AY2329"/>
      <c r="AZ2329"/>
      <c r="BA2329"/>
    </row>
    <row r="2330" spans="48:53" x14ac:dyDescent="0.3">
      <c r="AV2330"/>
      <c r="AW2330"/>
      <c r="AX2330"/>
      <c r="AY2330"/>
      <c r="AZ2330"/>
      <c r="BA2330"/>
    </row>
    <row r="2331" spans="48:53" x14ac:dyDescent="0.3">
      <c r="AV2331"/>
      <c r="AW2331"/>
      <c r="AX2331"/>
      <c r="AY2331"/>
      <c r="AZ2331"/>
      <c r="BA2331"/>
    </row>
    <row r="2332" spans="48:53" x14ac:dyDescent="0.3">
      <c r="AV2332"/>
      <c r="AW2332"/>
      <c r="AX2332"/>
      <c r="AY2332"/>
      <c r="AZ2332"/>
      <c r="BA2332"/>
    </row>
    <row r="2333" spans="48:53" x14ac:dyDescent="0.3">
      <c r="AV2333"/>
      <c r="AW2333"/>
      <c r="AX2333"/>
      <c r="AY2333"/>
      <c r="AZ2333"/>
      <c r="BA2333"/>
    </row>
    <row r="2334" spans="48:53" x14ac:dyDescent="0.3">
      <c r="AV2334"/>
      <c r="AW2334"/>
      <c r="AX2334"/>
      <c r="AY2334"/>
      <c r="AZ2334"/>
      <c r="BA2334"/>
    </row>
    <row r="2335" spans="48:53" x14ac:dyDescent="0.3">
      <c r="AV2335"/>
      <c r="AW2335"/>
      <c r="AX2335"/>
      <c r="AY2335"/>
      <c r="AZ2335"/>
      <c r="BA2335"/>
    </row>
    <row r="2336" spans="48:53" x14ac:dyDescent="0.3">
      <c r="AV2336"/>
      <c r="AW2336"/>
      <c r="AX2336"/>
      <c r="AY2336"/>
      <c r="AZ2336"/>
      <c r="BA2336"/>
    </row>
    <row r="2337" spans="48:53" x14ac:dyDescent="0.3">
      <c r="AV2337"/>
      <c r="AW2337"/>
      <c r="AX2337"/>
      <c r="AY2337"/>
      <c r="AZ2337"/>
      <c r="BA2337"/>
    </row>
    <row r="2338" spans="48:53" x14ac:dyDescent="0.3">
      <c r="AV2338"/>
      <c r="AW2338"/>
      <c r="AX2338"/>
      <c r="AY2338"/>
      <c r="AZ2338"/>
      <c r="BA2338"/>
    </row>
    <row r="2339" spans="48:53" x14ac:dyDescent="0.3">
      <c r="AV2339"/>
      <c r="AW2339"/>
      <c r="AX2339"/>
      <c r="AY2339"/>
      <c r="AZ2339"/>
      <c r="BA2339"/>
    </row>
    <row r="2340" spans="48:53" x14ac:dyDescent="0.3">
      <c r="AV2340"/>
      <c r="AW2340"/>
      <c r="AX2340"/>
      <c r="AY2340"/>
      <c r="AZ2340"/>
      <c r="BA2340"/>
    </row>
    <row r="2341" spans="48:53" x14ac:dyDescent="0.3">
      <c r="AV2341"/>
      <c r="AW2341"/>
      <c r="AX2341"/>
      <c r="AY2341"/>
      <c r="AZ2341"/>
      <c r="BA2341"/>
    </row>
    <row r="2342" spans="48:53" x14ac:dyDescent="0.3">
      <c r="AV2342"/>
      <c r="AW2342"/>
      <c r="AX2342"/>
      <c r="AY2342"/>
      <c r="AZ2342"/>
      <c r="BA2342"/>
    </row>
    <row r="2343" spans="48:53" x14ac:dyDescent="0.3">
      <c r="AV2343"/>
      <c r="AW2343"/>
      <c r="AX2343"/>
      <c r="AY2343"/>
      <c r="AZ2343"/>
      <c r="BA2343"/>
    </row>
    <row r="2344" spans="48:53" x14ac:dyDescent="0.3">
      <c r="AV2344"/>
      <c r="AW2344"/>
      <c r="AX2344"/>
      <c r="AY2344"/>
      <c r="AZ2344"/>
      <c r="BA2344"/>
    </row>
    <row r="2345" spans="48:53" x14ac:dyDescent="0.3">
      <c r="AV2345"/>
      <c r="AW2345"/>
      <c r="AX2345"/>
      <c r="AY2345"/>
      <c r="AZ2345"/>
      <c r="BA2345"/>
    </row>
    <row r="2346" spans="48:53" x14ac:dyDescent="0.3">
      <c r="AV2346"/>
      <c r="AW2346"/>
      <c r="AX2346"/>
      <c r="AY2346"/>
      <c r="AZ2346"/>
      <c r="BA2346"/>
    </row>
    <row r="2347" spans="48:53" x14ac:dyDescent="0.3">
      <c r="AV2347"/>
      <c r="AW2347"/>
      <c r="AX2347"/>
      <c r="AY2347"/>
      <c r="AZ2347"/>
      <c r="BA2347"/>
    </row>
    <row r="2348" spans="48:53" x14ac:dyDescent="0.3">
      <c r="AV2348"/>
      <c r="AW2348"/>
      <c r="AX2348"/>
      <c r="AY2348"/>
      <c r="AZ2348"/>
      <c r="BA2348"/>
    </row>
    <row r="2349" spans="48:53" x14ac:dyDescent="0.3">
      <c r="AV2349"/>
      <c r="AW2349"/>
      <c r="AX2349"/>
      <c r="AY2349"/>
      <c r="AZ2349"/>
      <c r="BA2349"/>
    </row>
    <row r="2350" spans="48:53" x14ac:dyDescent="0.3">
      <c r="AV2350"/>
      <c r="AW2350"/>
      <c r="AX2350"/>
      <c r="AY2350"/>
      <c r="AZ2350"/>
      <c r="BA2350"/>
    </row>
    <row r="2351" spans="48:53" x14ac:dyDescent="0.3">
      <c r="AV2351"/>
      <c r="AW2351"/>
      <c r="AX2351"/>
      <c r="AY2351"/>
      <c r="AZ2351"/>
      <c r="BA2351"/>
    </row>
    <row r="2352" spans="48:53" x14ac:dyDescent="0.3">
      <c r="AV2352"/>
      <c r="AW2352"/>
      <c r="AX2352"/>
      <c r="AY2352"/>
      <c r="AZ2352"/>
      <c r="BA2352"/>
    </row>
    <row r="2353" spans="48:53" x14ac:dyDescent="0.3">
      <c r="AV2353"/>
      <c r="AW2353"/>
      <c r="AX2353"/>
      <c r="AY2353"/>
      <c r="AZ2353"/>
      <c r="BA2353"/>
    </row>
    <row r="2354" spans="48:53" x14ac:dyDescent="0.3">
      <c r="AV2354"/>
      <c r="AW2354"/>
      <c r="AX2354"/>
      <c r="AY2354"/>
      <c r="AZ2354"/>
      <c r="BA2354"/>
    </row>
    <row r="2355" spans="48:53" x14ac:dyDescent="0.3">
      <c r="AV2355"/>
      <c r="AW2355"/>
      <c r="AX2355"/>
      <c r="AY2355"/>
      <c r="AZ2355"/>
      <c r="BA2355"/>
    </row>
    <row r="2356" spans="48:53" x14ac:dyDescent="0.3">
      <c r="AV2356"/>
      <c r="AW2356"/>
      <c r="AX2356"/>
      <c r="AY2356"/>
      <c r="AZ2356"/>
      <c r="BA2356"/>
    </row>
    <row r="2357" spans="48:53" x14ac:dyDescent="0.3">
      <c r="AV2357"/>
      <c r="AW2357"/>
      <c r="AX2357"/>
      <c r="AY2357"/>
      <c r="AZ2357"/>
      <c r="BA2357"/>
    </row>
    <row r="2358" spans="48:53" x14ac:dyDescent="0.3">
      <c r="AV2358"/>
      <c r="AW2358"/>
      <c r="AX2358"/>
      <c r="AY2358"/>
      <c r="AZ2358"/>
      <c r="BA2358"/>
    </row>
    <row r="2359" spans="48:53" x14ac:dyDescent="0.3">
      <c r="AV2359"/>
      <c r="AW2359"/>
      <c r="AX2359"/>
      <c r="AY2359"/>
      <c r="AZ2359"/>
      <c r="BA2359"/>
    </row>
    <row r="2360" spans="48:53" x14ac:dyDescent="0.3">
      <c r="AV2360"/>
      <c r="AW2360"/>
      <c r="AX2360"/>
      <c r="AY2360"/>
      <c r="AZ2360"/>
      <c r="BA2360"/>
    </row>
    <row r="2361" spans="48:53" x14ac:dyDescent="0.3">
      <c r="AV2361"/>
      <c r="AW2361"/>
      <c r="AX2361"/>
      <c r="AY2361"/>
      <c r="AZ2361"/>
      <c r="BA2361"/>
    </row>
    <row r="2362" spans="48:53" x14ac:dyDescent="0.3">
      <c r="AV2362"/>
      <c r="AW2362"/>
      <c r="AX2362"/>
      <c r="AY2362"/>
      <c r="AZ2362"/>
      <c r="BA2362"/>
    </row>
    <row r="2363" spans="48:53" x14ac:dyDescent="0.3">
      <c r="AV2363"/>
      <c r="AW2363"/>
      <c r="AX2363"/>
      <c r="AY2363"/>
      <c r="AZ2363"/>
      <c r="BA2363"/>
    </row>
    <row r="2364" spans="48:53" x14ac:dyDescent="0.3">
      <c r="AV2364"/>
      <c r="AW2364"/>
      <c r="AX2364"/>
      <c r="AY2364"/>
      <c r="AZ2364"/>
      <c r="BA2364"/>
    </row>
    <row r="2365" spans="48:53" x14ac:dyDescent="0.3">
      <c r="AV2365"/>
      <c r="AW2365"/>
      <c r="AX2365"/>
      <c r="AY2365"/>
      <c r="AZ2365"/>
      <c r="BA2365"/>
    </row>
    <row r="2366" spans="48:53" x14ac:dyDescent="0.3">
      <c r="AV2366"/>
      <c r="AW2366"/>
      <c r="AX2366"/>
      <c r="AY2366"/>
      <c r="AZ2366"/>
      <c r="BA2366"/>
    </row>
    <row r="2367" spans="48:53" x14ac:dyDescent="0.3">
      <c r="AV2367"/>
      <c r="AW2367"/>
      <c r="AX2367"/>
      <c r="AY2367"/>
      <c r="AZ2367"/>
      <c r="BA2367"/>
    </row>
    <row r="2368" spans="48:53" x14ac:dyDescent="0.3">
      <c r="AV2368"/>
      <c r="AW2368"/>
      <c r="AX2368"/>
      <c r="AY2368"/>
      <c r="AZ2368"/>
      <c r="BA2368"/>
    </row>
    <row r="2369" spans="48:53" x14ac:dyDescent="0.3">
      <c r="AV2369"/>
      <c r="AW2369"/>
      <c r="AX2369"/>
      <c r="AY2369"/>
      <c r="AZ2369"/>
      <c r="BA2369"/>
    </row>
    <row r="2370" spans="48:53" x14ac:dyDescent="0.3">
      <c r="AV2370"/>
      <c r="AW2370"/>
      <c r="AX2370"/>
      <c r="AY2370"/>
      <c r="AZ2370"/>
      <c r="BA2370"/>
    </row>
    <row r="2371" spans="48:53" x14ac:dyDescent="0.3">
      <c r="AV2371"/>
      <c r="AW2371"/>
      <c r="AX2371"/>
      <c r="AY2371"/>
      <c r="AZ2371"/>
      <c r="BA2371"/>
    </row>
    <row r="2372" spans="48:53" x14ac:dyDescent="0.3">
      <c r="AV2372"/>
      <c r="AW2372"/>
      <c r="AX2372"/>
      <c r="AY2372"/>
      <c r="AZ2372"/>
      <c r="BA2372"/>
    </row>
    <row r="2373" spans="48:53" x14ac:dyDescent="0.3">
      <c r="AV2373"/>
      <c r="AW2373"/>
      <c r="AX2373"/>
      <c r="AY2373"/>
      <c r="AZ2373"/>
      <c r="BA2373"/>
    </row>
    <row r="2374" spans="48:53" x14ac:dyDescent="0.3">
      <c r="AV2374"/>
      <c r="AW2374"/>
      <c r="AX2374"/>
      <c r="AY2374"/>
      <c r="AZ2374"/>
      <c r="BA2374"/>
    </row>
    <row r="2375" spans="48:53" x14ac:dyDescent="0.3">
      <c r="AV2375"/>
      <c r="AW2375"/>
      <c r="AX2375"/>
      <c r="AY2375"/>
      <c r="AZ2375"/>
      <c r="BA2375"/>
    </row>
    <row r="2376" spans="48:53" x14ac:dyDescent="0.3">
      <c r="AV2376"/>
      <c r="AW2376"/>
      <c r="AX2376"/>
      <c r="AY2376"/>
      <c r="AZ2376"/>
      <c r="BA2376"/>
    </row>
    <row r="2377" spans="48:53" x14ac:dyDescent="0.3">
      <c r="AV2377"/>
      <c r="AW2377"/>
      <c r="AX2377"/>
      <c r="AY2377"/>
      <c r="AZ2377"/>
      <c r="BA2377"/>
    </row>
    <row r="2378" spans="48:53" x14ac:dyDescent="0.3">
      <c r="AV2378"/>
      <c r="AW2378"/>
      <c r="AX2378"/>
      <c r="AY2378"/>
      <c r="AZ2378"/>
      <c r="BA2378"/>
    </row>
    <row r="2379" spans="48:53" x14ac:dyDescent="0.3">
      <c r="AV2379"/>
      <c r="AW2379"/>
      <c r="AX2379"/>
      <c r="AY2379"/>
      <c r="AZ2379"/>
      <c r="BA2379"/>
    </row>
    <row r="2380" spans="48:53" x14ac:dyDescent="0.3">
      <c r="AV2380"/>
      <c r="AW2380"/>
      <c r="AX2380"/>
      <c r="AY2380"/>
      <c r="AZ2380"/>
      <c r="BA2380"/>
    </row>
    <row r="2381" spans="48:53" x14ac:dyDescent="0.3">
      <c r="AV2381"/>
      <c r="AW2381"/>
      <c r="AX2381"/>
      <c r="AY2381"/>
      <c r="AZ2381"/>
      <c r="BA2381"/>
    </row>
    <row r="2382" spans="48:53" x14ac:dyDescent="0.3">
      <c r="AV2382"/>
      <c r="AW2382"/>
      <c r="AX2382"/>
      <c r="AY2382"/>
      <c r="AZ2382"/>
      <c r="BA2382"/>
    </row>
    <row r="2383" spans="48:53" x14ac:dyDescent="0.3">
      <c r="AV2383"/>
      <c r="AW2383"/>
      <c r="AX2383"/>
      <c r="AY2383"/>
      <c r="AZ2383"/>
      <c r="BA2383"/>
    </row>
    <row r="2384" spans="48:53" x14ac:dyDescent="0.3">
      <c r="AV2384"/>
      <c r="AW2384"/>
      <c r="AX2384"/>
      <c r="AY2384"/>
      <c r="AZ2384"/>
      <c r="BA2384"/>
    </row>
    <row r="2385" spans="48:53" x14ac:dyDescent="0.3">
      <c r="AV2385"/>
      <c r="AW2385"/>
      <c r="AX2385"/>
      <c r="AY2385"/>
      <c r="AZ2385"/>
      <c r="BA2385"/>
    </row>
    <row r="2386" spans="48:53" x14ac:dyDescent="0.3">
      <c r="AV2386"/>
      <c r="AW2386"/>
      <c r="AX2386"/>
      <c r="AY2386"/>
      <c r="AZ2386"/>
      <c r="BA2386"/>
    </row>
    <row r="2387" spans="48:53" x14ac:dyDescent="0.3">
      <c r="AV2387"/>
      <c r="AW2387"/>
      <c r="AX2387"/>
      <c r="AY2387"/>
      <c r="AZ2387"/>
      <c r="BA2387"/>
    </row>
    <row r="2388" spans="48:53" x14ac:dyDescent="0.3">
      <c r="AV2388"/>
      <c r="AW2388"/>
      <c r="AX2388"/>
      <c r="AY2388"/>
      <c r="AZ2388"/>
      <c r="BA2388"/>
    </row>
    <row r="2389" spans="48:53" x14ac:dyDescent="0.3">
      <c r="AV2389"/>
      <c r="AW2389"/>
      <c r="AX2389"/>
      <c r="AY2389"/>
      <c r="AZ2389"/>
      <c r="BA2389"/>
    </row>
    <row r="2390" spans="48:53" x14ac:dyDescent="0.3">
      <c r="AV2390"/>
      <c r="AW2390"/>
      <c r="AX2390"/>
      <c r="AY2390"/>
      <c r="AZ2390"/>
      <c r="BA2390"/>
    </row>
    <row r="2391" spans="48:53" x14ac:dyDescent="0.3">
      <c r="AV2391"/>
      <c r="AW2391"/>
      <c r="AX2391"/>
      <c r="AY2391"/>
      <c r="AZ2391"/>
      <c r="BA2391"/>
    </row>
    <row r="2392" spans="48:53" x14ac:dyDescent="0.3">
      <c r="AV2392"/>
      <c r="AW2392"/>
      <c r="AX2392"/>
      <c r="AY2392"/>
      <c r="AZ2392"/>
      <c r="BA2392"/>
    </row>
    <row r="2393" spans="48:53" x14ac:dyDescent="0.3">
      <c r="AV2393"/>
      <c r="AW2393"/>
      <c r="AX2393"/>
      <c r="AY2393"/>
      <c r="AZ2393"/>
      <c r="BA2393"/>
    </row>
    <row r="2394" spans="48:53" x14ac:dyDescent="0.3">
      <c r="AV2394"/>
      <c r="AW2394"/>
      <c r="AX2394"/>
      <c r="AY2394"/>
      <c r="AZ2394"/>
      <c r="BA2394"/>
    </row>
    <row r="2395" spans="48:53" x14ac:dyDescent="0.3">
      <c r="AV2395"/>
      <c r="AW2395"/>
      <c r="AX2395"/>
      <c r="AY2395"/>
      <c r="AZ2395"/>
      <c r="BA2395"/>
    </row>
    <row r="2396" spans="48:53" x14ac:dyDescent="0.3">
      <c r="AV2396"/>
      <c r="AW2396"/>
      <c r="AX2396"/>
      <c r="AY2396"/>
      <c r="AZ2396"/>
      <c r="BA2396"/>
    </row>
    <row r="2397" spans="48:53" x14ac:dyDescent="0.3">
      <c r="AV2397"/>
      <c r="AW2397"/>
      <c r="AX2397"/>
      <c r="AY2397"/>
      <c r="AZ2397"/>
      <c r="BA2397"/>
    </row>
    <row r="2398" spans="48:53" x14ac:dyDescent="0.3">
      <c r="AV2398"/>
      <c r="AW2398"/>
      <c r="AX2398"/>
      <c r="AY2398"/>
      <c r="AZ2398"/>
      <c r="BA2398"/>
    </row>
    <row r="2399" spans="48:53" x14ac:dyDescent="0.3">
      <c r="AV2399"/>
      <c r="AW2399"/>
      <c r="AX2399"/>
      <c r="AY2399"/>
      <c r="AZ2399"/>
      <c r="BA2399"/>
    </row>
    <row r="2400" spans="48:53" x14ac:dyDescent="0.3">
      <c r="AV2400"/>
      <c r="AW2400"/>
      <c r="AX2400"/>
      <c r="AY2400"/>
      <c r="AZ2400"/>
      <c r="BA2400"/>
    </row>
    <row r="2401" spans="48:53" x14ac:dyDescent="0.3">
      <c r="AV2401"/>
      <c r="AW2401"/>
      <c r="AX2401"/>
      <c r="AY2401"/>
      <c r="AZ2401"/>
      <c r="BA2401"/>
    </row>
    <row r="2402" spans="48:53" x14ac:dyDescent="0.3">
      <c r="AV2402"/>
      <c r="AW2402"/>
      <c r="AX2402"/>
      <c r="AY2402"/>
      <c r="AZ2402"/>
      <c r="BA2402"/>
    </row>
    <row r="2403" spans="48:53" x14ac:dyDescent="0.3">
      <c r="AV2403"/>
      <c r="AW2403"/>
      <c r="AX2403"/>
      <c r="AY2403"/>
      <c r="AZ2403"/>
      <c r="BA2403"/>
    </row>
    <row r="2404" spans="48:53" x14ac:dyDescent="0.3">
      <c r="AV2404"/>
      <c r="AW2404"/>
      <c r="AX2404"/>
      <c r="AY2404"/>
      <c r="AZ2404"/>
      <c r="BA2404"/>
    </row>
    <row r="2405" spans="48:53" x14ac:dyDescent="0.3">
      <c r="AV2405"/>
      <c r="AW2405"/>
      <c r="AX2405"/>
      <c r="AY2405"/>
      <c r="AZ2405"/>
      <c r="BA2405"/>
    </row>
    <row r="2406" spans="48:53" x14ac:dyDescent="0.3">
      <c r="AV2406"/>
      <c r="AW2406"/>
      <c r="AX2406"/>
      <c r="AY2406"/>
      <c r="AZ2406"/>
      <c r="BA2406"/>
    </row>
    <row r="2407" spans="48:53" x14ac:dyDescent="0.3">
      <c r="AV2407"/>
      <c r="AW2407"/>
      <c r="AX2407"/>
      <c r="AY2407"/>
      <c r="AZ2407"/>
      <c r="BA2407"/>
    </row>
    <row r="2408" spans="48:53" x14ac:dyDescent="0.3">
      <c r="AV2408"/>
      <c r="AW2408"/>
      <c r="AX2408"/>
      <c r="AY2408"/>
      <c r="AZ2408"/>
      <c r="BA2408"/>
    </row>
    <row r="2409" spans="48:53" x14ac:dyDescent="0.3">
      <c r="AV2409"/>
      <c r="AW2409"/>
      <c r="AX2409"/>
      <c r="AY2409"/>
      <c r="AZ2409"/>
      <c r="BA2409"/>
    </row>
    <row r="2410" spans="48:53" x14ac:dyDescent="0.3">
      <c r="AV2410"/>
      <c r="AW2410"/>
      <c r="AX2410"/>
      <c r="AY2410"/>
      <c r="AZ2410"/>
      <c r="BA2410"/>
    </row>
    <row r="2411" spans="48:53" x14ac:dyDescent="0.3">
      <c r="AV2411"/>
      <c r="AW2411"/>
      <c r="AX2411"/>
      <c r="AY2411"/>
      <c r="AZ2411"/>
      <c r="BA2411"/>
    </row>
    <row r="2412" spans="48:53" x14ac:dyDescent="0.3">
      <c r="AV2412"/>
      <c r="AW2412"/>
      <c r="AX2412"/>
      <c r="AY2412"/>
      <c r="AZ2412"/>
      <c r="BA2412"/>
    </row>
    <row r="2413" spans="48:53" x14ac:dyDescent="0.3">
      <c r="AV2413"/>
      <c r="AW2413"/>
      <c r="AX2413"/>
      <c r="AY2413"/>
      <c r="AZ2413"/>
      <c r="BA2413"/>
    </row>
    <row r="2414" spans="48:53" x14ac:dyDescent="0.3">
      <c r="AV2414"/>
      <c r="AW2414"/>
      <c r="AX2414"/>
      <c r="AY2414"/>
      <c r="AZ2414"/>
      <c r="BA2414"/>
    </row>
    <row r="2415" spans="48:53" x14ac:dyDescent="0.3">
      <c r="AV2415"/>
      <c r="AW2415"/>
      <c r="AX2415"/>
      <c r="AY2415"/>
      <c r="AZ2415"/>
      <c r="BA2415"/>
    </row>
    <row r="2416" spans="48:53" x14ac:dyDescent="0.3">
      <c r="AV2416"/>
      <c r="AW2416"/>
      <c r="AX2416"/>
      <c r="AY2416"/>
      <c r="AZ2416"/>
      <c r="BA2416"/>
    </row>
    <row r="2417" spans="48:53" x14ac:dyDescent="0.3">
      <c r="AV2417"/>
      <c r="AW2417"/>
      <c r="AX2417"/>
      <c r="AY2417"/>
      <c r="AZ2417"/>
      <c r="BA2417"/>
    </row>
    <row r="2418" spans="48:53" x14ac:dyDescent="0.3">
      <c r="AV2418"/>
      <c r="AW2418"/>
      <c r="AX2418"/>
      <c r="AY2418"/>
      <c r="AZ2418"/>
      <c r="BA2418"/>
    </row>
    <row r="2419" spans="48:53" x14ac:dyDescent="0.3">
      <c r="AV2419"/>
      <c r="AW2419"/>
      <c r="AX2419"/>
      <c r="AY2419"/>
      <c r="AZ2419"/>
      <c r="BA2419"/>
    </row>
    <row r="2420" spans="48:53" x14ac:dyDescent="0.3">
      <c r="AV2420"/>
      <c r="AW2420"/>
      <c r="AX2420"/>
      <c r="AY2420"/>
      <c r="AZ2420"/>
      <c r="BA2420"/>
    </row>
    <row r="2421" spans="48:53" x14ac:dyDescent="0.3">
      <c r="AV2421"/>
      <c r="AW2421"/>
      <c r="AX2421"/>
      <c r="AY2421"/>
      <c r="AZ2421"/>
      <c r="BA2421"/>
    </row>
    <row r="2422" spans="48:53" x14ac:dyDescent="0.3">
      <c r="AV2422"/>
      <c r="AW2422"/>
      <c r="AX2422"/>
      <c r="AY2422"/>
      <c r="AZ2422"/>
      <c r="BA2422"/>
    </row>
    <row r="2423" spans="48:53" x14ac:dyDescent="0.3">
      <c r="AV2423"/>
      <c r="AW2423"/>
      <c r="AX2423"/>
      <c r="AY2423"/>
      <c r="AZ2423"/>
      <c r="BA2423"/>
    </row>
    <row r="2424" spans="48:53" x14ac:dyDescent="0.3">
      <c r="AV2424"/>
      <c r="AW2424"/>
      <c r="AX2424"/>
      <c r="AY2424"/>
      <c r="AZ2424"/>
      <c r="BA2424"/>
    </row>
    <row r="2425" spans="48:53" x14ac:dyDescent="0.3">
      <c r="AV2425"/>
      <c r="AW2425"/>
      <c r="AX2425"/>
      <c r="AY2425"/>
      <c r="AZ2425"/>
      <c r="BA2425"/>
    </row>
    <row r="2426" spans="48:53" x14ac:dyDescent="0.3">
      <c r="AV2426"/>
      <c r="AW2426"/>
      <c r="AX2426"/>
      <c r="AY2426"/>
      <c r="AZ2426"/>
      <c r="BA2426"/>
    </row>
    <row r="2427" spans="48:53" x14ac:dyDescent="0.3">
      <c r="AV2427"/>
      <c r="AW2427"/>
      <c r="AX2427"/>
      <c r="AY2427"/>
      <c r="AZ2427"/>
      <c r="BA2427"/>
    </row>
    <row r="2428" spans="48:53" x14ac:dyDescent="0.3">
      <c r="AV2428"/>
      <c r="AW2428"/>
      <c r="AX2428"/>
      <c r="AY2428"/>
      <c r="AZ2428"/>
      <c r="BA2428"/>
    </row>
    <row r="2429" spans="48:53" x14ac:dyDescent="0.3">
      <c r="AV2429"/>
      <c r="AW2429"/>
      <c r="AX2429"/>
      <c r="AY2429"/>
      <c r="AZ2429"/>
      <c r="BA2429"/>
    </row>
    <row r="2430" spans="48:53" x14ac:dyDescent="0.3">
      <c r="AV2430"/>
      <c r="AW2430"/>
      <c r="AX2430"/>
      <c r="AY2430"/>
      <c r="AZ2430"/>
      <c r="BA2430"/>
    </row>
    <row r="2431" spans="48:53" x14ac:dyDescent="0.3">
      <c r="AV2431"/>
      <c r="AW2431"/>
      <c r="AX2431"/>
      <c r="AY2431"/>
      <c r="AZ2431"/>
      <c r="BA2431"/>
    </row>
    <row r="2432" spans="48:53" x14ac:dyDescent="0.3">
      <c r="AV2432"/>
      <c r="AW2432"/>
      <c r="AX2432"/>
      <c r="AY2432"/>
      <c r="AZ2432"/>
      <c r="BA2432"/>
    </row>
    <row r="2433" spans="48:53" x14ac:dyDescent="0.3">
      <c r="AV2433"/>
      <c r="AW2433"/>
      <c r="AX2433"/>
      <c r="AY2433"/>
      <c r="AZ2433"/>
      <c r="BA2433"/>
    </row>
    <row r="2434" spans="48:53" x14ac:dyDescent="0.3">
      <c r="AV2434"/>
      <c r="AW2434"/>
      <c r="AX2434"/>
      <c r="AY2434"/>
      <c r="AZ2434"/>
      <c r="BA2434"/>
    </row>
    <row r="2435" spans="48:53" x14ac:dyDescent="0.3">
      <c r="AV2435"/>
      <c r="AW2435"/>
      <c r="AX2435"/>
      <c r="AY2435"/>
      <c r="AZ2435"/>
      <c r="BA2435"/>
    </row>
    <row r="2436" spans="48:53" x14ac:dyDescent="0.3">
      <c r="AV2436"/>
      <c r="AW2436"/>
      <c r="AX2436"/>
      <c r="AY2436"/>
      <c r="AZ2436"/>
      <c r="BA2436"/>
    </row>
    <row r="2437" spans="48:53" x14ac:dyDescent="0.3">
      <c r="AV2437"/>
      <c r="AW2437"/>
      <c r="AX2437"/>
      <c r="AY2437"/>
      <c r="AZ2437"/>
      <c r="BA2437"/>
    </row>
    <row r="2438" spans="48:53" x14ac:dyDescent="0.3">
      <c r="AV2438"/>
      <c r="AW2438"/>
      <c r="AX2438"/>
      <c r="AY2438"/>
      <c r="AZ2438"/>
      <c r="BA2438"/>
    </row>
    <row r="2439" spans="48:53" x14ac:dyDescent="0.3">
      <c r="AV2439"/>
      <c r="AW2439"/>
      <c r="AX2439"/>
      <c r="AY2439"/>
      <c r="AZ2439"/>
      <c r="BA2439"/>
    </row>
    <row r="2440" spans="48:53" x14ac:dyDescent="0.3">
      <c r="AV2440"/>
      <c r="AW2440"/>
      <c r="AX2440"/>
      <c r="AY2440"/>
      <c r="AZ2440"/>
      <c r="BA2440"/>
    </row>
    <row r="2441" spans="48:53" x14ac:dyDescent="0.3">
      <c r="AV2441"/>
      <c r="AW2441"/>
      <c r="AX2441"/>
      <c r="AY2441"/>
      <c r="AZ2441"/>
      <c r="BA2441"/>
    </row>
    <row r="2442" spans="48:53" x14ac:dyDescent="0.3">
      <c r="AV2442"/>
      <c r="AW2442"/>
      <c r="AX2442"/>
      <c r="AY2442"/>
      <c r="AZ2442"/>
      <c r="BA2442"/>
    </row>
    <row r="2443" spans="48:53" x14ac:dyDescent="0.3">
      <c r="AV2443"/>
      <c r="AW2443"/>
      <c r="AX2443"/>
      <c r="AY2443"/>
      <c r="AZ2443"/>
      <c r="BA2443"/>
    </row>
    <row r="2444" spans="48:53" x14ac:dyDescent="0.3">
      <c r="AV2444"/>
      <c r="AW2444"/>
      <c r="AX2444"/>
      <c r="AY2444"/>
      <c r="AZ2444"/>
      <c r="BA2444"/>
    </row>
    <row r="2445" spans="48:53" x14ac:dyDescent="0.3">
      <c r="AV2445"/>
      <c r="AW2445"/>
      <c r="AX2445"/>
      <c r="AY2445"/>
      <c r="AZ2445"/>
      <c r="BA2445"/>
    </row>
    <row r="2446" spans="48:53" x14ac:dyDescent="0.3">
      <c r="AV2446"/>
      <c r="AW2446"/>
      <c r="AX2446"/>
      <c r="AY2446"/>
      <c r="AZ2446"/>
      <c r="BA2446"/>
    </row>
    <row r="2447" spans="48:53" x14ac:dyDescent="0.3">
      <c r="AV2447"/>
      <c r="AW2447"/>
      <c r="AX2447"/>
      <c r="AY2447"/>
      <c r="AZ2447"/>
      <c r="BA2447"/>
    </row>
    <row r="2448" spans="48:53" x14ac:dyDescent="0.3">
      <c r="AV2448"/>
      <c r="AW2448"/>
      <c r="AX2448"/>
      <c r="AY2448"/>
      <c r="AZ2448"/>
      <c r="BA2448"/>
    </row>
    <row r="2449" spans="48:53" x14ac:dyDescent="0.3">
      <c r="AV2449"/>
      <c r="AW2449"/>
      <c r="AX2449"/>
      <c r="AY2449"/>
      <c r="AZ2449"/>
      <c r="BA2449"/>
    </row>
    <row r="2450" spans="48:53" x14ac:dyDescent="0.3">
      <c r="AV2450"/>
      <c r="AW2450"/>
      <c r="AX2450"/>
      <c r="AY2450"/>
      <c r="AZ2450"/>
      <c r="BA2450"/>
    </row>
    <row r="2451" spans="48:53" x14ac:dyDescent="0.3">
      <c r="AV2451"/>
      <c r="AW2451"/>
      <c r="AX2451"/>
      <c r="AY2451"/>
      <c r="AZ2451"/>
      <c r="BA2451"/>
    </row>
    <row r="2452" spans="48:53" x14ac:dyDescent="0.3">
      <c r="AV2452"/>
      <c r="AW2452"/>
      <c r="AX2452"/>
      <c r="AY2452"/>
      <c r="AZ2452"/>
      <c r="BA2452"/>
    </row>
    <row r="2453" spans="48:53" x14ac:dyDescent="0.3">
      <c r="AV2453"/>
      <c r="AW2453"/>
      <c r="AX2453"/>
      <c r="AY2453"/>
      <c r="AZ2453"/>
      <c r="BA2453"/>
    </row>
    <row r="2454" spans="48:53" x14ac:dyDescent="0.3">
      <c r="AV2454"/>
      <c r="AW2454"/>
      <c r="AX2454"/>
      <c r="AY2454"/>
      <c r="AZ2454"/>
      <c r="BA2454"/>
    </row>
    <row r="2455" spans="48:53" x14ac:dyDescent="0.3">
      <c r="AV2455"/>
      <c r="AW2455"/>
      <c r="AX2455"/>
      <c r="AY2455"/>
      <c r="AZ2455"/>
      <c r="BA2455"/>
    </row>
    <row r="2456" spans="48:53" x14ac:dyDescent="0.3">
      <c r="AV2456"/>
      <c r="AW2456"/>
      <c r="AX2456"/>
      <c r="AY2456"/>
      <c r="AZ2456"/>
      <c r="BA2456"/>
    </row>
    <row r="2457" spans="48:53" x14ac:dyDescent="0.3">
      <c r="AV2457"/>
      <c r="AW2457"/>
      <c r="AX2457"/>
      <c r="AY2457"/>
      <c r="AZ2457"/>
      <c r="BA2457"/>
    </row>
    <row r="2458" spans="48:53" x14ac:dyDescent="0.3">
      <c r="AV2458"/>
      <c r="AW2458"/>
      <c r="AX2458"/>
      <c r="AY2458"/>
      <c r="AZ2458"/>
      <c r="BA2458"/>
    </row>
    <row r="2459" spans="48:53" x14ac:dyDescent="0.3">
      <c r="AV2459"/>
      <c r="AW2459"/>
      <c r="AX2459"/>
      <c r="AY2459"/>
      <c r="AZ2459"/>
      <c r="BA2459"/>
    </row>
    <row r="2460" spans="48:53" x14ac:dyDescent="0.3">
      <c r="AV2460"/>
      <c r="AW2460"/>
      <c r="AX2460"/>
      <c r="AY2460"/>
      <c r="AZ2460"/>
      <c r="BA2460"/>
    </row>
    <row r="2461" spans="48:53" x14ac:dyDescent="0.3">
      <c r="AV2461"/>
      <c r="AW2461"/>
      <c r="AX2461"/>
      <c r="AY2461"/>
      <c r="AZ2461"/>
      <c r="BA2461"/>
    </row>
    <row r="2462" spans="48:53" x14ac:dyDescent="0.3">
      <c r="AV2462"/>
      <c r="AW2462"/>
      <c r="AX2462"/>
      <c r="AY2462"/>
      <c r="AZ2462"/>
      <c r="BA2462"/>
    </row>
    <row r="2463" spans="48:53" x14ac:dyDescent="0.3">
      <c r="AV2463"/>
      <c r="AW2463"/>
      <c r="AX2463"/>
      <c r="AY2463"/>
      <c r="AZ2463"/>
      <c r="BA2463"/>
    </row>
    <row r="2464" spans="48:53" x14ac:dyDescent="0.3">
      <c r="AV2464"/>
      <c r="AW2464"/>
      <c r="AX2464"/>
      <c r="AY2464"/>
      <c r="AZ2464"/>
      <c r="BA2464"/>
    </row>
    <row r="2465" spans="48:53" x14ac:dyDescent="0.3">
      <c r="AV2465"/>
      <c r="AW2465"/>
      <c r="AX2465"/>
      <c r="AY2465"/>
      <c r="AZ2465"/>
      <c r="BA2465"/>
    </row>
    <row r="2466" spans="48:53" x14ac:dyDescent="0.3">
      <c r="AV2466"/>
      <c r="AW2466"/>
      <c r="AX2466"/>
      <c r="AY2466"/>
      <c r="AZ2466"/>
      <c r="BA2466"/>
    </row>
    <row r="2467" spans="48:53" x14ac:dyDescent="0.3">
      <c r="AV2467"/>
      <c r="AW2467"/>
      <c r="AX2467"/>
      <c r="AY2467"/>
      <c r="AZ2467"/>
      <c r="BA2467"/>
    </row>
    <row r="2468" spans="48:53" x14ac:dyDescent="0.3">
      <c r="AV2468"/>
      <c r="AW2468"/>
      <c r="AX2468"/>
      <c r="AY2468"/>
      <c r="AZ2468"/>
      <c r="BA2468"/>
    </row>
    <row r="2469" spans="48:53" x14ac:dyDescent="0.3">
      <c r="AV2469"/>
      <c r="AW2469"/>
      <c r="AX2469"/>
      <c r="AY2469"/>
      <c r="AZ2469"/>
      <c r="BA2469"/>
    </row>
    <row r="2470" spans="48:53" x14ac:dyDescent="0.3">
      <c r="AV2470"/>
      <c r="AW2470"/>
      <c r="AX2470"/>
      <c r="AY2470"/>
      <c r="AZ2470"/>
      <c r="BA2470"/>
    </row>
    <row r="2471" spans="48:53" x14ac:dyDescent="0.3">
      <c r="AV2471"/>
      <c r="AW2471"/>
      <c r="AX2471"/>
      <c r="AY2471"/>
      <c r="AZ2471"/>
      <c r="BA2471"/>
    </row>
    <row r="2472" spans="48:53" x14ac:dyDescent="0.3">
      <c r="AV2472"/>
      <c r="AW2472"/>
      <c r="AX2472"/>
      <c r="AY2472"/>
      <c r="AZ2472"/>
      <c r="BA2472"/>
    </row>
    <row r="2473" spans="48:53" x14ac:dyDescent="0.3">
      <c r="AV2473"/>
      <c r="AW2473"/>
      <c r="AX2473"/>
      <c r="AY2473"/>
      <c r="AZ2473"/>
      <c r="BA2473"/>
    </row>
    <row r="2474" spans="48:53" x14ac:dyDescent="0.3">
      <c r="AV2474"/>
      <c r="AW2474"/>
      <c r="AX2474"/>
      <c r="AY2474"/>
      <c r="AZ2474"/>
      <c r="BA2474"/>
    </row>
    <row r="2475" spans="48:53" x14ac:dyDescent="0.3">
      <c r="AV2475"/>
      <c r="AW2475"/>
      <c r="AX2475"/>
      <c r="AY2475"/>
      <c r="AZ2475"/>
      <c r="BA2475"/>
    </row>
    <row r="2476" spans="48:53" x14ac:dyDescent="0.3">
      <c r="AV2476"/>
      <c r="AW2476"/>
      <c r="AX2476"/>
      <c r="AY2476"/>
      <c r="AZ2476"/>
      <c r="BA2476"/>
    </row>
    <row r="2477" spans="48:53" x14ac:dyDescent="0.3">
      <c r="AV2477"/>
      <c r="AW2477"/>
      <c r="AX2477"/>
      <c r="AY2477"/>
      <c r="AZ2477"/>
      <c r="BA2477"/>
    </row>
    <row r="2478" spans="48:53" x14ac:dyDescent="0.3">
      <c r="AV2478"/>
      <c r="AW2478"/>
      <c r="AX2478"/>
      <c r="AY2478"/>
      <c r="AZ2478"/>
      <c r="BA2478"/>
    </row>
    <row r="2479" spans="48:53" x14ac:dyDescent="0.3">
      <c r="AV2479"/>
      <c r="AW2479"/>
      <c r="AX2479"/>
      <c r="AY2479"/>
      <c r="AZ2479"/>
      <c r="BA2479"/>
    </row>
    <row r="2480" spans="48:53" x14ac:dyDescent="0.3">
      <c r="AV2480"/>
      <c r="AW2480"/>
      <c r="AX2480"/>
      <c r="AY2480"/>
      <c r="AZ2480"/>
      <c r="BA2480"/>
    </row>
    <row r="2481" spans="48:53" x14ac:dyDescent="0.3">
      <c r="AV2481"/>
      <c r="AW2481"/>
      <c r="AX2481"/>
      <c r="AY2481"/>
      <c r="AZ2481"/>
      <c r="BA2481"/>
    </row>
    <row r="2482" spans="48:53" x14ac:dyDescent="0.3">
      <c r="AV2482"/>
      <c r="AW2482"/>
      <c r="AX2482"/>
      <c r="AY2482"/>
      <c r="AZ2482"/>
      <c r="BA2482"/>
    </row>
    <row r="2483" spans="48:53" x14ac:dyDescent="0.3">
      <c r="AV2483"/>
      <c r="AW2483"/>
      <c r="AX2483"/>
      <c r="AY2483"/>
      <c r="AZ2483"/>
      <c r="BA2483"/>
    </row>
    <row r="2484" spans="48:53" x14ac:dyDescent="0.3">
      <c r="AV2484"/>
      <c r="AW2484"/>
      <c r="AX2484"/>
      <c r="AY2484"/>
      <c r="AZ2484"/>
      <c r="BA2484"/>
    </row>
    <row r="2485" spans="48:53" x14ac:dyDescent="0.3">
      <c r="AV2485"/>
      <c r="AW2485"/>
      <c r="AX2485"/>
      <c r="AY2485"/>
      <c r="AZ2485"/>
      <c r="BA2485"/>
    </row>
    <row r="2486" spans="48:53" x14ac:dyDescent="0.3">
      <c r="AV2486"/>
      <c r="AW2486"/>
      <c r="AX2486"/>
      <c r="AY2486"/>
      <c r="AZ2486"/>
      <c r="BA2486"/>
    </row>
    <row r="2487" spans="48:53" x14ac:dyDescent="0.3">
      <c r="AV2487"/>
      <c r="AW2487"/>
      <c r="AX2487"/>
      <c r="AY2487"/>
      <c r="AZ2487"/>
      <c r="BA2487"/>
    </row>
    <row r="2488" spans="48:53" x14ac:dyDescent="0.3">
      <c r="AV2488"/>
      <c r="AW2488"/>
      <c r="AX2488"/>
      <c r="AY2488"/>
      <c r="AZ2488"/>
      <c r="BA2488"/>
    </row>
    <row r="2489" spans="48:53" x14ac:dyDescent="0.3">
      <c r="AV2489"/>
      <c r="AW2489"/>
      <c r="AX2489"/>
      <c r="AY2489"/>
      <c r="AZ2489"/>
      <c r="BA2489"/>
    </row>
    <row r="2490" spans="48:53" x14ac:dyDescent="0.3">
      <c r="AV2490"/>
      <c r="AW2490"/>
      <c r="AX2490"/>
      <c r="AY2490"/>
      <c r="AZ2490"/>
      <c r="BA2490"/>
    </row>
    <row r="2491" spans="48:53" x14ac:dyDescent="0.3">
      <c r="AV2491"/>
      <c r="AW2491"/>
      <c r="AX2491"/>
      <c r="AY2491"/>
      <c r="AZ2491"/>
      <c r="BA2491"/>
    </row>
    <row r="2492" spans="48:53" x14ac:dyDescent="0.3">
      <c r="AV2492"/>
      <c r="AW2492"/>
      <c r="AX2492"/>
      <c r="AY2492"/>
      <c r="AZ2492"/>
      <c r="BA2492"/>
    </row>
    <row r="2493" spans="48:53" x14ac:dyDescent="0.3">
      <c r="AV2493"/>
      <c r="AW2493"/>
      <c r="AX2493"/>
      <c r="AY2493"/>
      <c r="AZ2493"/>
      <c r="BA2493"/>
    </row>
    <row r="2494" spans="48:53" x14ac:dyDescent="0.3">
      <c r="AV2494"/>
      <c r="AW2494"/>
      <c r="AX2494"/>
      <c r="AY2494"/>
      <c r="AZ2494"/>
      <c r="BA2494"/>
    </row>
    <row r="2495" spans="48:53" x14ac:dyDescent="0.3">
      <c r="AV2495"/>
      <c r="AW2495"/>
      <c r="AX2495"/>
      <c r="AY2495"/>
      <c r="AZ2495"/>
      <c r="BA2495"/>
    </row>
    <row r="2496" spans="48:53" x14ac:dyDescent="0.3">
      <c r="AV2496"/>
      <c r="AW2496"/>
      <c r="AX2496"/>
      <c r="AY2496"/>
      <c r="AZ2496"/>
      <c r="BA2496"/>
    </row>
    <row r="2497" spans="48:53" x14ac:dyDescent="0.3">
      <c r="AV2497"/>
      <c r="AW2497"/>
      <c r="AX2497"/>
      <c r="AY2497"/>
      <c r="AZ2497"/>
      <c r="BA2497"/>
    </row>
    <row r="2498" spans="48:53" x14ac:dyDescent="0.3">
      <c r="AV2498"/>
      <c r="AW2498"/>
      <c r="AX2498"/>
      <c r="AY2498"/>
      <c r="AZ2498"/>
      <c r="BA2498"/>
    </row>
    <row r="2499" spans="48:53" x14ac:dyDescent="0.3">
      <c r="AV2499"/>
      <c r="AW2499"/>
      <c r="AX2499"/>
      <c r="AY2499"/>
      <c r="AZ2499"/>
      <c r="BA2499"/>
    </row>
    <row r="2500" spans="48:53" x14ac:dyDescent="0.3">
      <c r="AV2500"/>
      <c r="AW2500"/>
      <c r="AX2500"/>
      <c r="AY2500"/>
      <c r="AZ2500"/>
      <c r="BA2500"/>
    </row>
    <row r="2501" spans="48:53" x14ac:dyDescent="0.3">
      <c r="AV2501"/>
      <c r="AW2501"/>
      <c r="AX2501"/>
      <c r="AY2501"/>
      <c r="AZ2501"/>
      <c r="BA2501"/>
    </row>
    <row r="2502" spans="48:53" x14ac:dyDescent="0.3">
      <c r="AV2502"/>
      <c r="AW2502"/>
      <c r="AX2502"/>
      <c r="AY2502"/>
      <c r="AZ2502"/>
      <c r="BA2502"/>
    </row>
    <row r="2503" spans="48:53" x14ac:dyDescent="0.3">
      <c r="AV2503"/>
      <c r="AW2503"/>
      <c r="AX2503"/>
      <c r="AY2503"/>
      <c r="AZ2503"/>
      <c r="BA2503"/>
    </row>
    <row r="2504" spans="48:53" x14ac:dyDescent="0.3">
      <c r="AV2504"/>
      <c r="AW2504"/>
      <c r="AX2504"/>
      <c r="AY2504"/>
      <c r="AZ2504"/>
      <c r="BA2504"/>
    </row>
    <row r="2505" spans="48:53" x14ac:dyDescent="0.3">
      <c r="AV2505"/>
      <c r="AW2505"/>
      <c r="AX2505"/>
      <c r="AY2505"/>
      <c r="AZ2505"/>
      <c r="BA2505"/>
    </row>
    <row r="2506" spans="48:53" x14ac:dyDescent="0.3">
      <c r="AV2506"/>
      <c r="AW2506"/>
      <c r="AX2506"/>
      <c r="AY2506"/>
      <c r="AZ2506"/>
      <c r="BA2506"/>
    </row>
    <row r="2507" spans="48:53" x14ac:dyDescent="0.3">
      <c r="AV2507"/>
      <c r="AW2507"/>
      <c r="AX2507"/>
      <c r="AY2507"/>
      <c r="AZ2507"/>
      <c r="BA2507"/>
    </row>
    <row r="2508" spans="48:53" x14ac:dyDescent="0.3">
      <c r="AV2508"/>
      <c r="AW2508"/>
      <c r="AX2508"/>
      <c r="AY2508"/>
      <c r="AZ2508"/>
      <c r="BA2508"/>
    </row>
    <row r="2509" spans="48:53" x14ac:dyDescent="0.3">
      <c r="AV2509"/>
      <c r="AW2509"/>
      <c r="AX2509"/>
      <c r="AY2509"/>
      <c r="AZ2509"/>
      <c r="BA2509"/>
    </row>
    <row r="2510" spans="48:53" x14ac:dyDescent="0.3">
      <c r="AV2510"/>
      <c r="AW2510"/>
      <c r="AX2510"/>
      <c r="AY2510"/>
      <c r="AZ2510"/>
      <c r="BA2510"/>
    </row>
    <row r="2511" spans="48:53" x14ac:dyDescent="0.3">
      <c r="AV2511"/>
      <c r="AW2511"/>
      <c r="AX2511"/>
      <c r="AY2511"/>
      <c r="AZ2511"/>
      <c r="BA2511"/>
    </row>
    <row r="2512" spans="48:53" x14ac:dyDescent="0.3">
      <c r="AV2512"/>
      <c r="AW2512"/>
      <c r="AX2512"/>
      <c r="AY2512"/>
      <c r="AZ2512"/>
      <c r="BA2512"/>
    </row>
    <row r="2513" spans="48:53" x14ac:dyDescent="0.3">
      <c r="AV2513"/>
      <c r="AW2513"/>
      <c r="AX2513"/>
      <c r="AY2513"/>
      <c r="AZ2513"/>
      <c r="BA2513"/>
    </row>
    <row r="2514" spans="48:53" x14ac:dyDescent="0.3">
      <c r="AV2514"/>
      <c r="AW2514"/>
      <c r="AX2514"/>
      <c r="AY2514"/>
      <c r="AZ2514"/>
      <c r="BA2514"/>
    </row>
    <row r="2515" spans="48:53" x14ac:dyDescent="0.3">
      <c r="AV2515"/>
      <c r="AW2515"/>
      <c r="AX2515"/>
      <c r="AY2515"/>
      <c r="AZ2515"/>
      <c r="BA2515"/>
    </row>
    <row r="2516" spans="48:53" x14ac:dyDescent="0.3">
      <c r="AV2516"/>
      <c r="AW2516"/>
      <c r="AX2516"/>
      <c r="AY2516"/>
      <c r="AZ2516"/>
      <c r="BA2516"/>
    </row>
    <row r="2517" spans="48:53" x14ac:dyDescent="0.3">
      <c r="AV2517"/>
      <c r="AW2517"/>
      <c r="AX2517"/>
      <c r="AY2517"/>
      <c r="AZ2517"/>
      <c r="BA2517"/>
    </row>
    <row r="2518" spans="48:53" x14ac:dyDescent="0.3">
      <c r="AV2518"/>
      <c r="AW2518"/>
      <c r="AX2518"/>
      <c r="AY2518"/>
      <c r="AZ2518"/>
      <c r="BA2518"/>
    </row>
    <row r="2519" spans="48:53" x14ac:dyDescent="0.3">
      <c r="AV2519"/>
      <c r="AW2519"/>
      <c r="AX2519"/>
      <c r="AY2519"/>
      <c r="AZ2519"/>
      <c r="BA2519"/>
    </row>
    <row r="2520" spans="48:53" x14ac:dyDescent="0.3">
      <c r="AV2520"/>
      <c r="AW2520"/>
      <c r="AX2520"/>
      <c r="AY2520"/>
      <c r="AZ2520"/>
      <c r="BA2520"/>
    </row>
    <row r="2521" spans="48:53" x14ac:dyDescent="0.3">
      <c r="AV2521"/>
      <c r="AW2521"/>
      <c r="AX2521"/>
      <c r="AY2521"/>
      <c r="AZ2521"/>
      <c r="BA2521"/>
    </row>
    <row r="2522" spans="48:53" x14ac:dyDescent="0.3">
      <c r="AV2522"/>
      <c r="AW2522"/>
      <c r="AX2522"/>
      <c r="AY2522"/>
      <c r="AZ2522"/>
      <c r="BA2522"/>
    </row>
    <row r="2523" spans="48:53" x14ac:dyDescent="0.3">
      <c r="AV2523"/>
      <c r="AW2523"/>
      <c r="AX2523"/>
      <c r="AY2523"/>
      <c r="AZ2523"/>
      <c r="BA2523"/>
    </row>
    <row r="2524" spans="48:53" x14ac:dyDescent="0.3">
      <c r="AV2524"/>
      <c r="AW2524"/>
      <c r="AX2524"/>
      <c r="AY2524"/>
      <c r="AZ2524"/>
      <c r="BA2524"/>
    </row>
    <row r="2525" spans="48:53" x14ac:dyDescent="0.3">
      <c r="AV2525"/>
      <c r="AW2525"/>
      <c r="AX2525"/>
      <c r="AY2525"/>
      <c r="AZ2525"/>
      <c r="BA2525"/>
    </row>
    <row r="2526" spans="48:53" x14ac:dyDescent="0.3">
      <c r="AV2526"/>
      <c r="AW2526"/>
      <c r="AX2526"/>
      <c r="AY2526"/>
      <c r="AZ2526"/>
      <c r="BA2526"/>
    </row>
    <row r="2527" spans="48:53" x14ac:dyDescent="0.3">
      <c r="AV2527"/>
      <c r="AW2527"/>
      <c r="AX2527"/>
      <c r="AY2527"/>
      <c r="AZ2527"/>
      <c r="BA2527"/>
    </row>
    <row r="2528" spans="48:53" x14ac:dyDescent="0.3">
      <c r="AV2528"/>
      <c r="AW2528"/>
      <c r="AX2528"/>
      <c r="AY2528"/>
      <c r="AZ2528"/>
      <c r="BA2528"/>
    </row>
    <row r="2529" spans="48:53" x14ac:dyDescent="0.3">
      <c r="AV2529"/>
      <c r="AW2529"/>
      <c r="AX2529"/>
      <c r="AY2529"/>
      <c r="AZ2529"/>
      <c r="BA2529"/>
    </row>
    <row r="2530" spans="48:53" x14ac:dyDescent="0.3">
      <c r="AV2530"/>
      <c r="AW2530"/>
      <c r="AX2530"/>
      <c r="AY2530"/>
      <c r="AZ2530"/>
      <c r="BA2530"/>
    </row>
    <row r="2531" spans="48:53" x14ac:dyDescent="0.3">
      <c r="AV2531"/>
      <c r="AW2531"/>
      <c r="AX2531"/>
      <c r="AY2531"/>
      <c r="AZ2531"/>
      <c r="BA2531"/>
    </row>
    <row r="2532" spans="48:53" x14ac:dyDescent="0.3">
      <c r="AV2532"/>
      <c r="AW2532"/>
      <c r="AX2532"/>
      <c r="AY2532"/>
      <c r="AZ2532"/>
      <c r="BA2532"/>
    </row>
    <row r="2533" spans="48:53" x14ac:dyDescent="0.3">
      <c r="AV2533"/>
      <c r="AW2533"/>
      <c r="AX2533"/>
      <c r="AY2533"/>
      <c r="AZ2533"/>
      <c r="BA2533"/>
    </row>
    <row r="2534" spans="48:53" x14ac:dyDescent="0.3">
      <c r="AV2534"/>
      <c r="AW2534"/>
      <c r="AX2534"/>
      <c r="AY2534"/>
      <c r="AZ2534"/>
      <c r="BA2534"/>
    </row>
    <row r="2535" spans="48:53" x14ac:dyDescent="0.3">
      <c r="AV2535"/>
      <c r="AW2535"/>
      <c r="AX2535"/>
      <c r="AY2535"/>
      <c r="AZ2535"/>
      <c r="BA2535"/>
    </row>
    <row r="2536" spans="48:53" x14ac:dyDescent="0.3">
      <c r="AV2536"/>
      <c r="AW2536"/>
      <c r="AX2536"/>
      <c r="AY2536"/>
      <c r="AZ2536"/>
      <c r="BA2536"/>
    </row>
    <row r="2537" spans="48:53" x14ac:dyDescent="0.3">
      <c r="AV2537"/>
      <c r="AW2537"/>
      <c r="AX2537"/>
      <c r="AY2537"/>
      <c r="AZ2537"/>
      <c r="BA2537"/>
    </row>
    <row r="2538" spans="48:53" x14ac:dyDescent="0.3">
      <c r="AV2538"/>
      <c r="AW2538"/>
      <c r="AX2538"/>
      <c r="AY2538"/>
      <c r="AZ2538"/>
      <c r="BA2538"/>
    </row>
    <row r="2539" spans="48:53" x14ac:dyDescent="0.3">
      <c r="AV2539"/>
      <c r="AW2539"/>
      <c r="AX2539"/>
      <c r="AY2539"/>
      <c r="AZ2539"/>
      <c r="BA2539"/>
    </row>
    <row r="2540" spans="48:53" x14ac:dyDescent="0.3">
      <c r="AV2540"/>
      <c r="AW2540"/>
      <c r="AX2540"/>
      <c r="AY2540"/>
      <c r="AZ2540"/>
      <c r="BA2540"/>
    </row>
    <row r="2541" spans="48:53" x14ac:dyDescent="0.3">
      <c r="AV2541"/>
      <c r="AW2541"/>
      <c r="AX2541"/>
      <c r="AY2541"/>
      <c r="AZ2541"/>
      <c r="BA2541"/>
    </row>
    <row r="2542" spans="48:53" x14ac:dyDescent="0.3">
      <c r="AV2542"/>
      <c r="AW2542"/>
      <c r="AX2542"/>
      <c r="AY2542"/>
      <c r="AZ2542"/>
      <c r="BA2542"/>
    </row>
    <row r="2543" spans="48:53" x14ac:dyDescent="0.3">
      <c r="AV2543"/>
      <c r="AW2543"/>
      <c r="AX2543"/>
      <c r="AY2543"/>
      <c r="AZ2543"/>
      <c r="BA2543"/>
    </row>
    <row r="2544" spans="48:53" x14ac:dyDescent="0.3">
      <c r="AV2544"/>
      <c r="AW2544"/>
      <c r="AX2544"/>
      <c r="AY2544"/>
      <c r="AZ2544"/>
      <c r="BA2544"/>
    </row>
    <row r="2545" spans="48:53" x14ac:dyDescent="0.3">
      <c r="AV2545"/>
      <c r="AW2545"/>
      <c r="AX2545"/>
      <c r="AY2545"/>
      <c r="AZ2545"/>
      <c r="BA2545"/>
    </row>
    <row r="2546" spans="48:53" x14ac:dyDescent="0.3">
      <c r="AV2546"/>
      <c r="AW2546"/>
      <c r="AX2546"/>
      <c r="AY2546"/>
      <c r="AZ2546"/>
      <c r="BA2546"/>
    </row>
    <row r="2547" spans="48:53" x14ac:dyDescent="0.3">
      <c r="AV2547"/>
      <c r="AW2547"/>
      <c r="AX2547"/>
      <c r="AY2547"/>
      <c r="AZ2547"/>
      <c r="BA2547"/>
    </row>
    <row r="2548" spans="48:53" x14ac:dyDescent="0.3">
      <c r="AV2548"/>
      <c r="AW2548"/>
      <c r="AX2548"/>
      <c r="AY2548"/>
      <c r="AZ2548"/>
      <c r="BA2548"/>
    </row>
    <row r="2549" spans="48:53" x14ac:dyDescent="0.3">
      <c r="AV2549"/>
      <c r="AW2549"/>
      <c r="AX2549"/>
      <c r="AY2549"/>
      <c r="AZ2549"/>
      <c r="BA2549"/>
    </row>
    <row r="2550" spans="48:53" x14ac:dyDescent="0.3">
      <c r="AV2550"/>
      <c r="AW2550"/>
      <c r="AX2550"/>
      <c r="AY2550"/>
      <c r="AZ2550"/>
      <c r="BA2550"/>
    </row>
    <row r="2551" spans="48:53" x14ac:dyDescent="0.3">
      <c r="AV2551"/>
      <c r="AW2551"/>
      <c r="AX2551"/>
      <c r="AY2551"/>
      <c r="AZ2551"/>
      <c r="BA2551"/>
    </row>
    <row r="2552" spans="48:53" x14ac:dyDescent="0.3">
      <c r="AV2552"/>
      <c r="AW2552"/>
      <c r="AX2552"/>
      <c r="AY2552"/>
      <c r="AZ2552"/>
      <c r="BA2552"/>
    </row>
    <row r="2553" spans="48:53" x14ac:dyDescent="0.3">
      <c r="AV2553"/>
      <c r="AW2553"/>
      <c r="AX2553"/>
      <c r="AY2553"/>
      <c r="AZ2553"/>
      <c r="BA2553"/>
    </row>
    <row r="2554" spans="48:53" x14ac:dyDescent="0.3">
      <c r="AV2554"/>
      <c r="AW2554"/>
      <c r="AX2554"/>
      <c r="AY2554"/>
      <c r="AZ2554"/>
      <c r="BA2554"/>
    </row>
    <row r="2555" spans="48:53" x14ac:dyDescent="0.3">
      <c r="AV2555"/>
      <c r="AW2555"/>
      <c r="AX2555"/>
      <c r="AY2555"/>
      <c r="AZ2555"/>
      <c r="BA2555"/>
    </row>
    <row r="2556" spans="48:53" x14ac:dyDescent="0.3">
      <c r="AV2556"/>
      <c r="AW2556"/>
      <c r="AX2556"/>
      <c r="AY2556"/>
      <c r="AZ2556"/>
      <c r="BA2556"/>
    </row>
    <row r="2557" spans="48:53" x14ac:dyDescent="0.3">
      <c r="AV2557"/>
      <c r="AW2557"/>
      <c r="AX2557"/>
      <c r="AY2557"/>
      <c r="AZ2557"/>
      <c r="BA2557"/>
    </row>
    <row r="2558" spans="48:53" x14ac:dyDescent="0.3">
      <c r="AV2558"/>
      <c r="AW2558"/>
      <c r="AX2558"/>
      <c r="AY2558"/>
      <c r="AZ2558"/>
      <c r="BA2558"/>
    </row>
    <row r="2559" spans="48:53" x14ac:dyDescent="0.3">
      <c r="AV2559"/>
      <c r="AW2559"/>
      <c r="AX2559"/>
      <c r="AY2559"/>
      <c r="AZ2559"/>
      <c r="BA2559"/>
    </row>
    <row r="2560" spans="48:53" x14ac:dyDescent="0.3">
      <c r="AV2560"/>
      <c r="AW2560"/>
      <c r="AX2560"/>
      <c r="AY2560"/>
      <c r="AZ2560"/>
      <c r="BA2560"/>
    </row>
    <row r="2561" spans="48:53" x14ac:dyDescent="0.3">
      <c r="AV2561"/>
      <c r="AW2561"/>
      <c r="AX2561"/>
      <c r="AY2561"/>
      <c r="AZ2561"/>
      <c r="BA2561"/>
    </row>
    <row r="2562" spans="48:53" x14ac:dyDescent="0.3">
      <c r="AV2562"/>
      <c r="AW2562"/>
      <c r="AX2562"/>
      <c r="AY2562"/>
      <c r="AZ2562"/>
      <c r="BA2562"/>
    </row>
    <row r="2563" spans="48:53" x14ac:dyDescent="0.3">
      <c r="AV2563"/>
      <c r="AW2563"/>
      <c r="AX2563"/>
      <c r="AY2563"/>
      <c r="AZ2563"/>
      <c r="BA2563"/>
    </row>
    <row r="2564" spans="48:53" x14ac:dyDescent="0.3">
      <c r="AV2564"/>
      <c r="AW2564"/>
      <c r="AX2564"/>
      <c r="AY2564"/>
      <c r="AZ2564"/>
      <c r="BA2564"/>
    </row>
    <row r="2565" spans="48:53" x14ac:dyDescent="0.3">
      <c r="AV2565"/>
      <c r="AW2565"/>
      <c r="AX2565"/>
      <c r="AY2565"/>
      <c r="AZ2565"/>
      <c r="BA2565"/>
    </row>
    <row r="2566" spans="48:53" x14ac:dyDescent="0.3">
      <c r="AV2566"/>
      <c r="AW2566"/>
      <c r="AX2566"/>
      <c r="AY2566"/>
      <c r="AZ2566"/>
      <c r="BA2566"/>
    </row>
    <row r="2567" spans="48:53" x14ac:dyDescent="0.3">
      <c r="AV2567"/>
      <c r="AW2567"/>
      <c r="AX2567"/>
      <c r="AY2567"/>
      <c r="AZ2567"/>
      <c r="BA2567"/>
    </row>
    <row r="2568" spans="48:53" x14ac:dyDescent="0.3">
      <c r="AV2568"/>
      <c r="AW2568"/>
      <c r="AX2568"/>
      <c r="AY2568"/>
      <c r="AZ2568"/>
      <c r="BA2568"/>
    </row>
    <row r="2569" spans="48:53" x14ac:dyDescent="0.3">
      <c r="AV2569"/>
      <c r="AW2569"/>
      <c r="AX2569"/>
      <c r="AY2569"/>
      <c r="AZ2569"/>
      <c r="BA2569"/>
    </row>
    <row r="2570" spans="48:53" x14ac:dyDescent="0.3">
      <c r="AV2570"/>
      <c r="AW2570"/>
      <c r="AX2570"/>
      <c r="AY2570"/>
      <c r="AZ2570"/>
      <c r="BA2570"/>
    </row>
    <row r="2571" spans="48:53" x14ac:dyDescent="0.3">
      <c r="AV2571"/>
      <c r="AW2571"/>
      <c r="AX2571"/>
      <c r="AY2571"/>
      <c r="AZ2571"/>
      <c r="BA2571"/>
    </row>
    <row r="2572" spans="48:53" x14ac:dyDescent="0.3">
      <c r="AV2572"/>
      <c r="AW2572"/>
      <c r="AX2572"/>
      <c r="AY2572"/>
      <c r="AZ2572"/>
      <c r="BA2572"/>
    </row>
    <row r="2573" spans="48:53" x14ac:dyDescent="0.3">
      <c r="AV2573"/>
      <c r="AW2573"/>
      <c r="AX2573"/>
      <c r="AY2573"/>
      <c r="AZ2573"/>
      <c r="BA2573"/>
    </row>
    <row r="2574" spans="48:53" x14ac:dyDescent="0.3">
      <c r="AV2574"/>
      <c r="AW2574"/>
      <c r="AX2574"/>
      <c r="AY2574"/>
      <c r="AZ2574"/>
      <c r="BA2574"/>
    </row>
    <row r="2575" spans="48:53" x14ac:dyDescent="0.3">
      <c r="AV2575"/>
      <c r="AW2575"/>
      <c r="AX2575"/>
      <c r="AY2575"/>
      <c r="AZ2575"/>
      <c r="BA2575"/>
    </row>
    <row r="2576" spans="48:53" x14ac:dyDescent="0.3">
      <c r="AV2576"/>
      <c r="AW2576"/>
      <c r="AX2576"/>
      <c r="AY2576"/>
      <c r="AZ2576"/>
      <c r="BA2576"/>
    </row>
    <row r="2577" spans="48:53" x14ac:dyDescent="0.3">
      <c r="AV2577"/>
      <c r="AW2577"/>
      <c r="AX2577"/>
      <c r="AY2577"/>
      <c r="AZ2577"/>
      <c r="BA2577"/>
    </row>
    <row r="2578" spans="48:53" x14ac:dyDescent="0.3">
      <c r="AV2578"/>
      <c r="AW2578"/>
      <c r="AX2578"/>
      <c r="AY2578"/>
      <c r="AZ2578"/>
      <c r="BA2578"/>
    </row>
    <row r="2579" spans="48:53" x14ac:dyDescent="0.3">
      <c r="AV2579"/>
      <c r="AW2579"/>
      <c r="AX2579"/>
      <c r="AY2579"/>
      <c r="AZ2579"/>
      <c r="BA2579"/>
    </row>
    <row r="2580" spans="48:53" x14ac:dyDescent="0.3">
      <c r="AV2580"/>
      <c r="AW2580"/>
      <c r="AX2580"/>
      <c r="AY2580"/>
      <c r="AZ2580"/>
      <c r="BA2580"/>
    </row>
    <row r="2581" spans="48:53" x14ac:dyDescent="0.3">
      <c r="AV2581"/>
      <c r="AW2581"/>
      <c r="AX2581"/>
      <c r="AY2581"/>
      <c r="AZ2581"/>
      <c r="BA2581"/>
    </row>
    <row r="2582" spans="48:53" x14ac:dyDescent="0.3">
      <c r="AV2582"/>
      <c r="AW2582"/>
      <c r="AX2582"/>
      <c r="AY2582"/>
      <c r="AZ2582"/>
      <c r="BA2582"/>
    </row>
    <row r="2583" spans="48:53" x14ac:dyDescent="0.3">
      <c r="AV2583"/>
      <c r="AW2583"/>
      <c r="AX2583"/>
      <c r="AY2583"/>
      <c r="AZ2583"/>
      <c r="BA2583"/>
    </row>
    <row r="2584" spans="48:53" x14ac:dyDescent="0.3">
      <c r="AV2584"/>
      <c r="AW2584"/>
      <c r="AX2584"/>
      <c r="AY2584"/>
      <c r="AZ2584"/>
      <c r="BA2584"/>
    </row>
    <row r="2585" spans="48:53" x14ac:dyDescent="0.3">
      <c r="AV2585"/>
      <c r="AW2585"/>
      <c r="AX2585"/>
      <c r="AY2585"/>
      <c r="AZ2585"/>
      <c r="BA2585"/>
    </row>
    <row r="2586" spans="48:53" x14ac:dyDescent="0.3">
      <c r="AV2586"/>
      <c r="AW2586"/>
      <c r="AX2586"/>
      <c r="AY2586"/>
      <c r="AZ2586"/>
      <c r="BA2586"/>
    </row>
    <row r="2587" spans="48:53" x14ac:dyDescent="0.3">
      <c r="AV2587"/>
      <c r="AW2587"/>
      <c r="AX2587"/>
      <c r="AY2587"/>
      <c r="AZ2587"/>
      <c r="BA2587"/>
    </row>
    <row r="2588" spans="48:53" x14ac:dyDescent="0.3">
      <c r="AV2588"/>
      <c r="AW2588"/>
      <c r="AX2588"/>
      <c r="AY2588"/>
      <c r="AZ2588"/>
      <c r="BA2588"/>
    </row>
    <row r="2589" spans="48:53" x14ac:dyDescent="0.3">
      <c r="AV2589"/>
      <c r="AW2589"/>
      <c r="AX2589"/>
      <c r="AY2589"/>
      <c r="AZ2589"/>
      <c r="BA2589"/>
    </row>
    <row r="2590" spans="48:53" x14ac:dyDescent="0.3">
      <c r="AV2590"/>
      <c r="AW2590"/>
      <c r="AX2590"/>
      <c r="AY2590"/>
      <c r="AZ2590"/>
      <c r="BA2590"/>
    </row>
    <row r="2591" spans="48:53" x14ac:dyDescent="0.3">
      <c r="AV2591"/>
      <c r="AW2591"/>
      <c r="AX2591"/>
      <c r="AY2591"/>
      <c r="AZ2591"/>
      <c r="BA2591"/>
    </row>
    <row r="2592" spans="48:53" x14ac:dyDescent="0.3">
      <c r="AV2592"/>
      <c r="AW2592"/>
      <c r="AX2592"/>
      <c r="AY2592"/>
      <c r="AZ2592"/>
      <c r="BA2592"/>
    </row>
    <row r="2593" spans="48:53" x14ac:dyDescent="0.3">
      <c r="AV2593"/>
      <c r="AW2593"/>
      <c r="AX2593"/>
      <c r="AY2593"/>
      <c r="AZ2593"/>
      <c r="BA2593"/>
    </row>
    <row r="2594" spans="48:53" x14ac:dyDescent="0.3">
      <c r="AV2594"/>
      <c r="AW2594"/>
      <c r="AX2594"/>
      <c r="AY2594"/>
      <c r="AZ2594"/>
      <c r="BA2594"/>
    </row>
    <row r="2595" spans="48:53" x14ac:dyDescent="0.3">
      <c r="AV2595"/>
      <c r="AW2595"/>
      <c r="AX2595"/>
      <c r="AY2595"/>
      <c r="AZ2595"/>
      <c r="BA2595"/>
    </row>
    <row r="2596" spans="48:53" x14ac:dyDescent="0.3">
      <c r="AV2596"/>
      <c r="AW2596"/>
      <c r="AX2596"/>
      <c r="AY2596"/>
      <c r="AZ2596"/>
      <c r="BA2596"/>
    </row>
    <row r="2597" spans="48:53" x14ac:dyDescent="0.3">
      <c r="AV2597"/>
      <c r="AW2597"/>
      <c r="AX2597"/>
      <c r="AY2597"/>
      <c r="AZ2597"/>
      <c r="BA2597"/>
    </row>
    <row r="2598" spans="48:53" x14ac:dyDescent="0.3">
      <c r="AV2598"/>
      <c r="AW2598"/>
      <c r="AX2598"/>
      <c r="AY2598"/>
      <c r="AZ2598"/>
      <c r="BA2598"/>
    </row>
    <row r="2599" spans="48:53" x14ac:dyDescent="0.3">
      <c r="AV2599"/>
      <c r="AW2599"/>
      <c r="AX2599"/>
      <c r="AY2599"/>
      <c r="AZ2599"/>
      <c r="BA2599"/>
    </row>
    <row r="2600" spans="48:53" x14ac:dyDescent="0.3">
      <c r="AV2600"/>
      <c r="AW2600"/>
      <c r="AX2600"/>
      <c r="AY2600"/>
      <c r="AZ2600"/>
      <c r="BA2600"/>
    </row>
    <row r="2601" spans="48:53" x14ac:dyDescent="0.3">
      <c r="AV2601"/>
      <c r="AW2601"/>
      <c r="AX2601"/>
      <c r="AY2601"/>
      <c r="AZ2601"/>
      <c r="BA2601"/>
    </row>
    <row r="2602" spans="48:53" x14ac:dyDescent="0.3">
      <c r="AV2602"/>
      <c r="AW2602"/>
      <c r="AX2602"/>
      <c r="AY2602"/>
      <c r="AZ2602"/>
      <c r="BA2602"/>
    </row>
    <row r="2603" spans="48:53" x14ac:dyDescent="0.3">
      <c r="AV2603"/>
      <c r="AW2603"/>
      <c r="AX2603"/>
      <c r="AY2603"/>
      <c r="AZ2603"/>
      <c r="BA2603"/>
    </row>
    <row r="2604" spans="48:53" x14ac:dyDescent="0.3">
      <c r="AV2604"/>
      <c r="AW2604"/>
      <c r="AX2604"/>
      <c r="AY2604"/>
      <c r="AZ2604"/>
      <c r="BA2604"/>
    </row>
    <row r="2605" spans="48:53" x14ac:dyDescent="0.3">
      <c r="AV2605"/>
      <c r="AW2605"/>
      <c r="AX2605"/>
      <c r="AY2605"/>
      <c r="AZ2605"/>
      <c r="BA2605"/>
    </row>
    <row r="2606" spans="48:53" x14ac:dyDescent="0.3">
      <c r="AV2606"/>
      <c r="AW2606"/>
      <c r="AX2606"/>
      <c r="AY2606"/>
      <c r="AZ2606"/>
      <c r="BA2606"/>
    </row>
    <row r="2607" spans="48:53" x14ac:dyDescent="0.3">
      <c r="AV2607"/>
      <c r="AW2607"/>
      <c r="AX2607"/>
      <c r="AY2607"/>
      <c r="AZ2607"/>
      <c r="BA2607"/>
    </row>
    <row r="2608" spans="48:53" x14ac:dyDescent="0.3">
      <c r="AV2608"/>
      <c r="AW2608"/>
      <c r="AX2608"/>
      <c r="AY2608"/>
      <c r="AZ2608"/>
      <c r="BA2608"/>
    </row>
    <row r="2609" spans="48:53" x14ac:dyDescent="0.3">
      <c r="AV2609"/>
      <c r="AW2609"/>
      <c r="AX2609"/>
      <c r="AY2609"/>
      <c r="AZ2609"/>
      <c r="BA2609"/>
    </row>
    <row r="2610" spans="48:53" x14ac:dyDescent="0.3">
      <c r="AV2610"/>
      <c r="AW2610"/>
      <c r="AX2610"/>
      <c r="AY2610"/>
      <c r="AZ2610"/>
      <c r="BA2610"/>
    </row>
    <row r="2611" spans="48:53" x14ac:dyDescent="0.3">
      <c r="AV2611"/>
      <c r="AW2611"/>
      <c r="AX2611"/>
      <c r="AY2611"/>
      <c r="AZ2611"/>
      <c r="BA2611"/>
    </row>
    <row r="2612" spans="48:53" x14ac:dyDescent="0.3">
      <c r="AV2612"/>
      <c r="AW2612"/>
      <c r="AX2612"/>
      <c r="AY2612"/>
      <c r="AZ2612"/>
      <c r="BA2612"/>
    </row>
    <row r="2613" spans="48:53" x14ac:dyDescent="0.3">
      <c r="AV2613"/>
      <c r="AW2613"/>
      <c r="AX2613"/>
      <c r="AY2613"/>
      <c r="AZ2613"/>
      <c r="BA2613"/>
    </row>
    <row r="2614" spans="48:53" x14ac:dyDescent="0.3">
      <c r="AV2614"/>
      <c r="AW2614"/>
      <c r="AX2614"/>
      <c r="AY2614"/>
      <c r="AZ2614"/>
      <c r="BA2614"/>
    </row>
    <row r="2615" spans="48:53" x14ac:dyDescent="0.3">
      <c r="AV2615"/>
      <c r="AW2615"/>
      <c r="AX2615"/>
      <c r="AY2615"/>
      <c r="AZ2615"/>
      <c r="BA2615"/>
    </row>
    <row r="2616" spans="48:53" x14ac:dyDescent="0.3">
      <c r="AV2616"/>
      <c r="AW2616"/>
      <c r="AX2616"/>
      <c r="AY2616"/>
      <c r="AZ2616"/>
      <c r="BA2616"/>
    </row>
    <row r="2617" spans="48:53" x14ac:dyDescent="0.3">
      <c r="AV2617"/>
      <c r="AW2617"/>
      <c r="AX2617"/>
      <c r="AY2617"/>
      <c r="AZ2617"/>
      <c r="BA2617"/>
    </row>
    <row r="2618" spans="48:53" x14ac:dyDescent="0.3">
      <c r="AV2618"/>
      <c r="AW2618"/>
      <c r="AX2618"/>
      <c r="AY2618"/>
      <c r="AZ2618"/>
      <c r="BA2618"/>
    </row>
    <row r="2619" spans="48:53" x14ac:dyDescent="0.3">
      <c r="AV2619"/>
      <c r="AW2619"/>
      <c r="AX2619"/>
      <c r="AY2619"/>
      <c r="AZ2619"/>
      <c r="BA2619"/>
    </row>
    <row r="2620" spans="48:53" x14ac:dyDescent="0.3">
      <c r="AV2620"/>
      <c r="AW2620"/>
      <c r="AX2620"/>
      <c r="AY2620"/>
      <c r="AZ2620"/>
      <c r="BA2620"/>
    </row>
    <row r="2621" spans="48:53" x14ac:dyDescent="0.3">
      <c r="AV2621"/>
      <c r="AW2621"/>
      <c r="AX2621"/>
      <c r="AY2621"/>
      <c r="AZ2621"/>
      <c r="BA2621"/>
    </row>
    <row r="2622" spans="48:53" x14ac:dyDescent="0.3">
      <c r="AV2622"/>
      <c r="AW2622"/>
      <c r="AX2622"/>
      <c r="AY2622"/>
      <c r="AZ2622"/>
      <c r="BA2622"/>
    </row>
    <row r="2623" spans="48:53" x14ac:dyDescent="0.3">
      <c r="AV2623"/>
      <c r="AW2623"/>
      <c r="AX2623"/>
      <c r="AY2623"/>
      <c r="AZ2623"/>
      <c r="BA2623"/>
    </row>
    <row r="2624" spans="48:53" x14ac:dyDescent="0.3">
      <c r="AV2624"/>
      <c r="AW2624"/>
      <c r="AX2624"/>
      <c r="AY2624"/>
      <c r="AZ2624"/>
      <c r="BA2624"/>
    </row>
    <row r="2625" spans="48:53" x14ac:dyDescent="0.3">
      <c r="AV2625"/>
      <c r="AW2625"/>
      <c r="AX2625"/>
      <c r="AY2625"/>
      <c r="AZ2625"/>
      <c r="BA2625"/>
    </row>
    <row r="2626" spans="48:53" x14ac:dyDescent="0.3">
      <c r="AV2626"/>
      <c r="AW2626"/>
      <c r="AX2626"/>
      <c r="AY2626"/>
      <c r="AZ2626"/>
      <c r="BA2626"/>
    </row>
    <row r="2627" spans="48:53" x14ac:dyDescent="0.3">
      <c r="AV2627"/>
      <c r="AW2627"/>
      <c r="AX2627"/>
      <c r="AY2627"/>
      <c r="AZ2627"/>
      <c r="BA2627"/>
    </row>
    <row r="2628" spans="48:53" x14ac:dyDescent="0.3">
      <c r="AV2628"/>
      <c r="AW2628"/>
      <c r="AX2628"/>
      <c r="AY2628"/>
      <c r="AZ2628"/>
      <c r="BA2628"/>
    </row>
    <row r="2629" spans="48:53" x14ac:dyDescent="0.3">
      <c r="AV2629"/>
      <c r="AW2629"/>
      <c r="AX2629"/>
      <c r="AY2629"/>
      <c r="AZ2629"/>
      <c r="BA2629"/>
    </row>
    <row r="2630" spans="48:53" x14ac:dyDescent="0.3">
      <c r="AV2630"/>
      <c r="AW2630"/>
      <c r="AX2630"/>
      <c r="AY2630"/>
      <c r="AZ2630"/>
      <c r="BA2630"/>
    </row>
    <row r="2631" spans="48:53" x14ac:dyDescent="0.3">
      <c r="AV2631"/>
      <c r="AW2631"/>
      <c r="AX2631"/>
      <c r="AY2631"/>
      <c r="AZ2631"/>
      <c r="BA2631"/>
    </row>
    <row r="2632" spans="48:53" x14ac:dyDescent="0.3">
      <c r="AV2632"/>
      <c r="AW2632"/>
      <c r="AX2632"/>
      <c r="AY2632"/>
      <c r="AZ2632"/>
      <c r="BA2632"/>
    </row>
    <row r="2633" spans="48:53" x14ac:dyDescent="0.3">
      <c r="AV2633"/>
      <c r="AW2633"/>
      <c r="AX2633"/>
      <c r="AY2633"/>
      <c r="AZ2633"/>
      <c r="BA2633"/>
    </row>
    <row r="2634" spans="48:53" x14ac:dyDescent="0.3">
      <c r="AV2634"/>
      <c r="AW2634"/>
      <c r="AX2634"/>
      <c r="AY2634"/>
      <c r="AZ2634"/>
      <c r="BA2634"/>
    </row>
    <row r="2635" spans="48:53" x14ac:dyDescent="0.3">
      <c r="AV2635"/>
      <c r="AW2635"/>
      <c r="AX2635"/>
      <c r="AY2635"/>
      <c r="AZ2635"/>
      <c r="BA2635"/>
    </row>
    <row r="2636" spans="48:53" x14ac:dyDescent="0.3">
      <c r="AV2636"/>
      <c r="AW2636"/>
      <c r="AX2636"/>
      <c r="AY2636"/>
      <c r="AZ2636"/>
      <c r="BA2636"/>
    </row>
    <row r="2637" spans="48:53" x14ac:dyDescent="0.3">
      <c r="AV2637"/>
      <c r="AW2637"/>
      <c r="AX2637"/>
      <c r="AY2637"/>
      <c r="AZ2637"/>
      <c r="BA2637"/>
    </row>
    <row r="2638" spans="48:53" x14ac:dyDescent="0.3">
      <c r="AV2638"/>
      <c r="AW2638"/>
      <c r="AX2638"/>
      <c r="AY2638"/>
      <c r="AZ2638"/>
      <c r="BA2638"/>
    </row>
    <row r="2639" spans="48:53" x14ac:dyDescent="0.3">
      <c r="AV2639"/>
      <c r="AW2639"/>
      <c r="AX2639"/>
      <c r="AY2639"/>
      <c r="AZ2639"/>
      <c r="BA2639"/>
    </row>
    <row r="2640" spans="48:53" x14ac:dyDescent="0.3">
      <c r="AV2640"/>
      <c r="AW2640"/>
      <c r="AX2640"/>
      <c r="AY2640"/>
      <c r="AZ2640"/>
      <c r="BA2640"/>
    </row>
    <row r="2641" spans="48:53" x14ac:dyDescent="0.3">
      <c r="AV2641"/>
      <c r="AW2641"/>
      <c r="AX2641"/>
      <c r="AY2641"/>
      <c r="AZ2641"/>
      <c r="BA2641"/>
    </row>
    <row r="2642" spans="48:53" x14ac:dyDescent="0.3">
      <c r="AV2642"/>
      <c r="AW2642"/>
      <c r="AX2642"/>
      <c r="AY2642"/>
      <c r="AZ2642"/>
      <c r="BA2642"/>
    </row>
    <row r="2643" spans="48:53" x14ac:dyDescent="0.3">
      <c r="AV2643"/>
      <c r="AW2643"/>
      <c r="AX2643"/>
      <c r="AY2643"/>
      <c r="AZ2643"/>
      <c r="BA2643"/>
    </row>
    <row r="2644" spans="48:53" x14ac:dyDescent="0.3">
      <c r="AV2644"/>
      <c r="AW2644"/>
      <c r="AX2644"/>
      <c r="AY2644"/>
      <c r="AZ2644"/>
      <c r="BA2644"/>
    </row>
    <row r="2645" spans="48:53" x14ac:dyDescent="0.3">
      <c r="AV2645"/>
      <c r="AW2645"/>
      <c r="AX2645"/>
      <c r="AY2645"/>
      <c r="AZ2645"/>
      <c r="BA2645"/>
    </row>
    <row r="2646" spans="48:53" x14ac:dyDescent="0.3">
      <c r="AV2646"/>
      <c r="AW2646"/>
      <c r="AX2646"/>
      <c r="AY2646"/>
      <c r="AZ2646"/>
      <c r="BA2646"/>
    </row>
    <row r="2647" spans="48:53" x14ac:dyDescent="0.3">
      <c r="AV2647"/>
      <c r="AW2647"/>
      <c r="AX2647"/>
      <c r="AY2647"/>
      <c r="AZ2647"/>
      <c r="BA2647"/>
    </row>
    <row r="2648" spans="48:53" x14ac:dyDescent="0.3">
      <c r="AV2648"/>
      <c r="AW2648"/>
      <c r="AX2648"/>
      <c r="AY2648"/>
      <c r="AZ2648"/>
      <c r="BA2648"/>
    </row>
    <row r="2649" spans="48:53" x14ac:dyDescent="0.3">
      <c r="AV2649"/>
      <c r="AW2649"/>
      <c r="AX2649"/>
      <c r="AY2649"/>
      <c r="AZ2649"/>
      <c r="BA2649"/>
    </row>
    <row r="2650" spans="48:53" x14ac:dyDescent="0.3">
      <c r="AV2650"/>
      <c r="AW2650"/>
      <c r="AX2650"/>
      <c r="AY2650"/>
      <c r="AZ2650"/>
      <c r="BA2650"/>
    </row>
    <row r="2651" spans="48:53" x14ac:dyDescent="0.3">
      <c r="AV2651"/>
      <c r="AW2651"/>
      <c r="AX2651"/>
      <c r="AY2651"/>
      <c r="AZ2651"/>
      <c r="BA2651"/>
    </row>
    <row r="2652" spans="48:53" x14ac:dyDescent="0.3">
      <c r="AV2652"/>
      <c r="AW2652"/>
      <c r="AX2652"/>
      <c r="AY2652"/>
      <c r="AZ2652"/>
      <c r="BA2652"/>
    </row>
    <row r="2653" spans="48:53" x14ac:dyDescent="0.3">
      <c r="AV2653"/>
      <c r="AW2653"/>
      <c r="AX2653"/>
      <c r="AY2653"/>
      <c r="AZ2653"/>
      <c r="BA2653"/>
    </row>
    <row r="2654" spans="48:53" x14ac:dyDescent="0.3">
      <c r="AV2654"/>
      <c r="AW2654"/>
      <c r="AX2654"/>
      <c r="AY2654"/>
      <c r="AZ2654"/>
      <c r="BA2654"/>
    </row>
    <row r="2655" spans="48:53" x14ac:dyDescent="0.3">
      <c r="AV2655"/>
      <c r="AW2655"/>
      <c r="AX2655"/>
      <c r="AY2655"/>
      <c r="AZ2655"/>
      <c r="BA2655"/>
    </row>
    <row r="2656" spans="48:53" x14ac:dyDescent="0.3">
      <c r="AV2656"/>
      <c r="AW2656"/>
      <c r="AX2656"/>
      <c r="AY2656"/>
      <c r="AZ2656"/>
      <c r="BA2656"/>
    </row>
    <row r="2657" spans="48:53" x14ac:dyDescent="0.3">
      <c r="AV2657"/>
      <c r="AW2657"/>
      <c r="AX2657"/>
      <c r="AY2657"/>
      <c r="AZ2657"/>
      <c r="BA2657"/>
    </row>
    <row r="2658" spans="48:53" x14ac:dyDescent="0.3">
      <c r="AV2658"/>
      <c r="AW2658"/>
      <c r="AX2658"/>
      <c r="AY2658"/>
      <c r="AZ2658"/>
      <c r="BA2658"/>
    </row>
    <row r="2659" spans="48:53" x14ac:dyDescent="0.3">
      <c r="AV2659"/>
      <c r="AW2659"/>
      <c r="AX2659"/>
      <c r="AY2659"/>
      <c r="AZ2659"/>
      <c r="BA2659"/>
    </row>
    <row r="2660" spans="48:53" x14ac:dyDescent="0.3">
      <c r="AV2660"/>
      <c r="AW2660"/>
      <c r="AX2660"/>
      <c r="AY2660"/>
      <c r="AZ2660"/>
      <c r="BA2660"/>
    </row>
    <row r="2661" spans="48:53" x14ac:dyDescent="0.3">
      <c r="AV2661"/>
      <c r="AW2661"/>
      <c r="AX2661"/>
      <c r="AY2661"/>
      <c r="AZ2661"/>
      <c r="BA2661"/>
    </row>
    <row r="2662" spans="48:53" x14ac:dyDescent="0.3">
      <c r="AV2662"/>
      <c r="AW2662"/>
      <c r="AX2662"/>
      <c r="AY2662"/>
      <c r="AZ2662"/>
      <c r="BA2662"/>
    </row>
    <row r="2663" spans="48:53" x14ac:dyDescent="0.3">
      <c r="AV2663"/>
      <c r="AW2663"/>
      <c r="AX2663"/>
      <c r="AY2663"/>
      <c r="AZ2663"/>
      <c r="BA2663"/>
    </row>
    <row r="2664" spans="48:53" x14ac:dyDescent="0.3">
      <c r="AV2664"/>
      <c r="AW2664"/>
      <c r="AX2664"/>
      <c r="AY2664"/>
      <c r="AZ2664"/>
      <c r="BA2664"/>
    </row>
    <row r="2665" spans="48:53" x14ac:dyDescent="0.3">
      <c r="AV2665"/>
      <c r="AW2665"/>
      <c r="AX2665"/>
      <c r="AY2665"/>
      <c r="AZ2665"/>
      <c r="BA2665"/>
    </row>
    <row r="2666" spans="48:53" x14ac:dyDescent="0.3">
      <c r="AV2666"/>
      <c r="AW2666"/>
      <c r="AX2666"/>
      <c r="AY2666"/>
      <c r="AZ2666"/>
      <c r="BA2666"/>
    </row>
    <row r="2667" spans="48:53" x14ac:dyDescent="0.3">
      <c r="AV2667"/>
      <c r="AW2667"/>
      <c r="AX2667"/>
      <c r="AY2667"/>
      <c r="AZ2667"/>
      <c r="BA2667"/>
    </row>
    <row r="2668" spans="48:53" x14ac:dyDescent="0.3">
      <c r="AV2668"/>
      <c r="AW2668"/>
      <c r="AX2668"/>
      <c r="AY2668"/>
      <c r="AZ2668"/>
      <c r="BA2668"/>
    </row>
    <row r="2669" spans="48:53" x14ac:dyDescent="0.3">
      <c r="AV2669"/>
      <c r="AW2669"/>
      <c r="AX2669"/>
      <c r="AY2669"/>
      <c r="AZ2669"/>
      <c r="BA2669"/>
    </row>
    <row r="2670" spans="48:53" x14ac:dyDescent="0.3">
      <c r="AV2670"/>
      <c r="AW2670"/>
      <c r="AX2670"/>
      <c r="AY2670"/>
      <c r="AZ2670"/>
      <c r="BA2670"/>
    </row>
    <row r="2671" spans="48:53" x14ac:dyDescent="0.3">
      <c r="AV2671"/>
      <c r="AW2671"/>
      <c r="AX2671"/>
      <c r="AY2671"/>
      <c r="AZ2671"/>
      <c r="BA2671"/>
    </row>
    <row r="2672" spans="48:53" x14ac:dyDescent="0.3">
      <c r="AV2672"/>
      <c r="AW2672"/>
      <c r="AX2672"/>
      <c r="AY2672"/>
      <c r="AZ2672"/>
      <c r="BA2672"/>
    </row>
    <row r="2673" spans="48:53" x14ac:dyDescent="0.3">
      <c r="AV2673"/>
      <c r="AW2673"/>
      <c r="AX2673"/>
      <c r="AY2673"/>
      <c r="AZ2673"/>
      <c r="BA2673"/>
    </row>
    <row r="2674" spans="48:53" x14ac:dyDescent="0.3">
      <c r="AV2674"/>
      <c r="AW2674"/>
      <c r="AX2674"/>
      <c r="AY2674"/>
      <c r="AZ2674"/>
      <c r="BA2674"/>
    </row>
    <row r="2675" spans="48:53" x14ac:dyDescent="0.3">
      <c r="AV2675"/>
      <c r="AW2675"/>
      <c r="AX2675"/>
      <c r="AY2675"/>
      <c r="AZ2675"/>
      <c r="BA2675"/>
    </row>
    <row r="2676" spans="48:53" x14ac:dyDescent="0.3">
      <c r="AV2676"/>
      <c r="AW2676"/>
      <c r="AX2676"/>
      <c r="AY2676"/>
      <c r="AZ2676"/>
      <c r="BA2676"/>
    </row>
    <row r="2677" spans="48:53" x14ac:dyDescent="0.3">
      <c r="AV2677"/>
      <c r="AW2677"/>
      <c r="AX2677"/>
      <c r="AY2677"/>
      <c r="AZ2677"/>
      <c r="BA2677"/>
    </row>
    <row r="2678" spans="48:53" x14ac:dyDescent="0.3">
      <c r="AV2678"/>
      <c r="AW2678"/>
      <c r="AX2678"/>
      <c r="AY2678"/>
      <c r="AZ2678"/>
      <c r="BA2678"/>
    </row>
    <row r="2679" spans="48:53" x14ac:dyDescent="0.3">
      <c r="AV2679"/>
      <c r="AW2679"/>
      <c r="AX2679"/>
      <c r="AY2679"/>
      <c r="AZ2679"/>
      <c r="BA2679"/>
    </row>
    <row r="2680" spans="48:53" x14ac:dyDescent="0.3">
      <c r="AV2680"/>
      <c r="AW2680"/>
      <c r="AX2680"/>
      <c r="AY2680"/>
      <c r="AZ2680"/>
      <c r="BA2680"/>
    </row>
    <row r="2681" spans="48:53" x14ac:dyDescent="0.3">
      <c r="AV2681"/>
      <c r="AW2681"/>
      <c r="AX2681"/>
      <c r="AY2681"/>
      <c r="AZ2681"/>
      <c r="BA2681"/>
    </row>
    <row r="2682" spans="48:53" x14ac:dyDescent="0.3">
      <c r="AV2682"/>
      <c r="AW2682"/>
      <c r="AX2682"/>
      <c r="AY2682"/>
      <c r="AZ2682"/>
      <c r="BA2682"/>
    </row>
    <row r="2683" spans="48:53" x14ac:dyDescent="0.3">
      <c r="AV2683"/>
      <c r="AW2683"/>
      <c r="AX2683"/>
      <c r="AY2683"/>
      <c r="AZ2683"/>
      <c r="BA2683"/>
    </row>
    <row r="2684" spans="48:53" x14ac:dyDescent="0.3">
      <c r="AV2684"/>
      <c r="AW2684"/>
      <c r="AX2684"/>
      <c r="AY2684"/>
      <c r="AZ2684"/>
      <c r="BA2684"/>
    </row>
    <row r="2685" spans="48:53" x14ac:dyDescent="0.3">
      <c r="AV2685"/>
      <c r="AW2685"/>
      <c r="AX2685"/>
      <c r="AY2685"/>
      <c r="AZ2685"/>
      <c r="BA2685"/>
    </row>
    <row r="2686" spans="48:53" x14ac:dyDescent="0.3">
      <c r="AV2686"/>
      <c r="AW2686"/>
      <c r="AX2686"/>
      <c r="AY2686"/>
      <c r="AZ2686"/>
      <c r="BA2686"/>
    </row>
    <row r="2687" spans="48:53" x14ac:dyDescent="0.3">
      <c r="AV2687"/>
      <c r="AW2687"/>
      <c r="AX2687"/>
      <c r="AY2687"/>
      <c r="AZ2687"/>
      <c r="BA2687"/>
    </row>
    <row r="2688" spans="48:53" x14ac:dyDescent="0.3">
      <c r="AV2688"/>
      <c r="AW2688"/>
      <c r="AX2688"/>
      <c r="AY2688"/>
      <c r="AZ2688"/>
      <c r="BA2688"/>
    </row>
    <row r="2689" spans="48:53" x14ac:dyDescent="0.3">
      <c r="AV2689"/>
      <c r="AW2689"/>
      <c r="AX2689"/>
      <c r="AY2689"/>
      <c r="AZ2689"/>
      <c r="BA2689"/>
    </row>
    <row r="2690" spans="48:53" x14ac:dyDescent="0.3">
      <c r="AV2690"/>
      <c r="AW2690"/>
      <c r="AX2690"/>
      <c r="AY2690"/>
      <c r="AZ2690"/>
      <c r="BA2690"/>
    </row>
    <row r="2691" spans="48:53" x14ac:dyDescent="0.3">
      <c r="AV2691"/>
      <c r="AW2691"/>
      <c r="AX2691"/>
      <c r="AY2691"/>
      <c r="AZ2691"/>
      <c r="BA2691"/>
    </row>
    <row r="2692" spans="48:53" x14ac:dyDescent="0.3">
      <c r="AV2692"/>
      <c r="AW2692"/>
      <c r="AX2692"/>
      <c r="AY2692"/>
      <c r="AZ2692"/>
      <c r="BA2692"/>
    </row>
    <row r="2693" spans="48:53" x14ac:dyDescent="0.3">
      <c r="AV2693"/>
      <c r="AW2693"/>
      <c r="AX2693"/>
      <c r="AY2693"/>
      <c r="AZ2693"/>
      <c r="BA2693"/>
    </row>
    <row r="2694" spans="48:53" x14ac:dyDescent="0.3">
      <c r="AV2694"/>
      <c r="AW2694"/>
      <c r="AX2694"/>
      <c r="AY2694"/>
      <c r="AZ2694"/>
      <c r="BA2694"/>
    </row>
    <row r="2695" spans="48:53" x14ac:dyDescent="0.3">
      <c r="AV2695"/>
      <c r="AW2695"/>
      <c r="AX2695"/>
      <c r="AY2695"/>
      <c r="AZ2695"/>
      <c r="BA2695"/>
    </row>
    <row r="2696" spans="48:53" x14ac:dyDescent="0.3">
      <c r="AV2696"/>
      <c r="AW2696"/>
      <c r="AX2696"/>
      <c r="AY2696"/>
      <c r="AZ2696"/>
      <c r="BA2696"/>
    </row>
    <row r="2697" spans="48:53" x14ac:dyDescent="0.3">
      <c r="AV2697"/>
      <c r="AW2697"/>
      <c r="AX2697"/>
      <c r="AY2697"/>
      <c r="AZ2697"/>
      <c r="BA2697"/>
    </row>
    <row r="2698" spans="48:53" x14ac:dyDescent="0.3">
      <c r="AV2698"/>
      <c r="AW2698"/>
      <c r="AX2698"/>
      <c r="AY2698"/>
      <c r="AZ2698"/>
      <c r="BA2698"/>
    </row>
    <row r="2699" spans="48:53" x14ac:dyDescent="0.3">
      <c r="AV2699"/>
      <c r="AW2699"/>
      <c r="AX2699"/>
      <c r="AY2699"/>
      <c r="AZ2699"/>
      <c r="BA2699"/>
    </row>
    <row r="2700" spans="48:53" x14ac:dyDescent="0.3">
      <c r="AV2700"/>
      <c r="AW2700"/>
      <c r="AX2700"/>
      <c r="AY2700"/>
      <c r="AZ2700"/>
      <c r="BA2700"/>
    </row>
    <row r="2701" spans="48:53" x14ac:dyDescent="0.3">
      <c r="AV2701"/>
      <c r="AW2701"/>
      <c r="AX2701"/>
      <c r="AY2701"/>
      <c r="AZ2701"/>
      <c r="BA2701"/>
    </row>
    <row r="2702" spans="48:53" x14ac:dyDescent="0.3">
      <c r="AV2702"/>
      <c r="AW2702"/>
      <c r="AX2702"/>
      <c r="AY2702"/>
      <c r="AZ2702"/>
      <c r="BA2702"/>
    </row>
    <row r="2703" spans="48:53" x14ac:dyDescent="0.3">
      <c r="AV2703"/>
      <c r="AW2703"/>
      <c r="AX2703"/>
      <c r="AY2703"/>
      <c r="AZ2703"/>
      <c r="BA2703"/>
    </row>
    <row r="2704" spans="48:53" x14ac:dyDescent="0.3">
      <c r="AV2704"/>
      <c r="AW2704"/>
      <c r="AX2704"/>
      <c r="AY2704"/>
      <c r="AZ2704"/>
      <c r="BA2704"/>
    </row>
    <row r="2705" spans="48:53" x14ac:dyDescent="0.3">
      <c r="AV2705"/>
      <c r="AW2705"/>
      <c r="AX2705"/>
      <c r="AY2705"/>
      <c r="AZ2705"/>
      <c r="BA2705"/>
    </row>
    <row r="2706" spans="48:53" x14ac:dyDescent="0.3">
      <c r="AV2706"/>
      <c r="AW2706"/>
      <c r="AX2706"/>
      <c r="AY2706"/>
      <c r="AZ2706"/>
      <c r="BA2706"/>
    </row>
    <row r="2707" spans="48:53" x14ac:dyDescent="0.3">
      <c r="AV2707"/>
      <c r="AW2707"/>
      <c r="AX2707"/>
      <c r="AY2707"/>
      <c r="AZ2707"/>
      <c r="BA2707"/>
    </row>
    <row r="2708" spans="48:53" x14ac:dyDescent="0.3">
      <c r="AV2708"/>
      <c r="AW2708"/>
      <c r="AX2708"/>
      <c r="AY2708"/>
      <c r="AZ2708"/>
      <c r="BA2708"/>
    </row>
    <row r="2709" spans="48:53" x14ac:dyDescent="0.3">
      <c r="AV2709"/>
      <c r="AW2709"/>
      <c r="AX2709"/>
      <c r="AY2709"/>
      <c r="AZ2709"/>
      <c r="BA2709"/>
    </row>
    <row r="2710" spans="48:53" x14ac:dyDescent="0.3">
      <c r="AV2710"/>
      <c r="AW2710"/>
      <c r="AX2710"/>
      <c r="AY2710"/>
      <c r="AZ2710"/>
      <c r="BA2710"/>
    </row>
    <row r="2711" spans="48:53" x14ac:dyDescent="0.3">
      <c r="AV2711"/>
      <c r="AW2711"/>
      <c r="AX2711"/>
      <c r="AY2711"/>
      <c r="AZ2711"/>
      <c r="BA2711"/>
    </row>
    <row r="2712" spans="48:53" x14ac:dyDescent="0.3">
      <c r="AV2712"/>
      <c r="AW2712"/>
      <c r="AX2712"/>
      <c r="AY2712"/>
      <c r="AZ2712"/>
      <c r="BA2712"/>
    </row>
    <row r="2713" spans="48:53" x14ac:dyDescent="0.3">
      <c r="AV2713"/>
      <c r="AW2713"/>
      <c r="AX2713"/>
      <c r="AY2713"/>
      <c r="AZ2713"/>
      <c r="BA2713"/>
    </row>
    <row r="2714" spans="48:53" x14ac:dyDescent="0.3">
      <c r="AV2714"/>
      <c r="AW2714"/>
      <c r="AX2714"/>
      <c r="AY2714"/>
      <c r="AZ2714"/>
      <c r="BA2714"/>
    </row>
    <row r="2715" spans="48:53" x14ac:dyDescent="0.3">
      <c r="AV2715"/>
      <c r="AW2715"/>
      <c r="AX2715"/>
      <c r="AY2715"/>
      <c r="AZ2715"/>
      <c r="BA2715"/>
    </row>
    <row r="2716" spans="48:53" x14ac:dyDescent="0.3">
      <c r="AV2716"/>
      <c r="AW2716"/>
      <c r="AX2716"/>
      <c r="AY2716"/>
      <c r="AZ2716"/>
      <c r="BA2716"/>
    </row>
    <row r="2717" spans="48:53" x14ac:dyDescent="0.3">
      <c r="AV2717"/>
      <c r="AW2717"/>
      <c r="AX2717"/>
      <c r="AY2717"/>
      <c r="AZ2717"/>
      <c r="BA2717"/>
    </row>
    <row r="2718" spans="48:53" x14ac:dyDescent="0.3">
      <c r="AV2718"/>
      <c r="AW2718"/>
      <c r="AX2718"/>
      <c r="AY2718"/>
      <c r="AZ2718"/>
      <c r="BA2718"/>
    </row>
    <row r="2719" spans="48:53" x14ac:dyDescent="0.3">
      <c r="AV2719"/>
      <c r="AW2719"/>
      <c r="AX2719"/>
      <c r="AY2719"/>
      <c r="AZ2719"/>
      <c r="BA2719"/>
    </row>
    <row r="2720" spans="48:53" x14ac:dyDescent="0.3">
      <c r="AV2720"/>
      <c r="AW2720"/>
      <c r="AX2720"/>
      <c r="AY2720"/>
      <c r="AZ2720"/>
      <c r="BA2720"/>
    </row>
    <row r="2721" spans="48:53" x14ac:dyDescent="0.3">
      <c r="AV2721"/>
      <c r="AW2721"/>
      <c r="AX2721"/>
      <c r="AY2721"/>
      <c r="AZ2721"/>
      <c r="BA2721"/>
    </row>
    <row r="2722" spans="48:53" x14ac:dyDescent="0.3">
      <c r="AV2722"/>
      <c r="AW2722"/>
      <c r="AX2722"/>
      <c r="AY2722"/>
      <c r="AZ2722"/>
      <c r="BA2722"/>
    </row>
    <row r="2723" spans="48:53" x14ac:dyDescent="0.3">
      <c r="AV2723"/>
      <c r="AW2723"/>
      <c r="AX2723"/>
      <c r="AY2723"/>
      <c r="AZ2723"/>
      <c r="BA2723"/>
    </row>
    <row r="2724" spans="48:53" x14ac:dyDescent="0.3">
      <c r="AV2724"/>
      <c r="AW2724"/>
      <c r="AX2724"/>
      <c r="AY2724"/>
      <c r="AZ2724"/>
      <c r="BA2724"/>
    </row>
    <row r="2725" spans="48:53" x14ac:dyDescent="0.3">
      <c r="AV2725"/>
      <c r="AW2725"/>
      <c r="AX2725"/>
      <c r="AY2725"/>
      <c r="AZ2725"/>
      <c r="BA2725"/>
    </row>
    <row r="2726" spans="48:53" x14ac:dyDescent="0.3">
      <c r="AV2726"/>
      <c r="AW2726"/>
      <c r="AX2726"/>
      <c r="AY2726"/>
      <c r="AZ2726"/>
      <c r="BA2726"/>
    </row>
    <row r="2727" spans="48:53" x14ac:dyDescent="0.3">
      <c r="AV2727"/>
      <c r="AW2727"/>
      <c r="AX2727"/>
      <c r="AY2727"/>
      <c r="AZ2727"/>
      <c r="BA2727"/>
    </row>
    <row r="2728" spans="48:53" x14ac:dyDescent="0.3">
      <c r="AV2728"/>
      <c r="AW2728"/>
      <c r="AX2728"/>
      <c r="AY2728"/>
      <c r="AZ2728"/>
      <c r="BA2728"/>
    </row>
    <row r="2729" spans="48:53" x14ac:dyDescent="0.3">
      <c r="AV2729"/>
      <c r="AW2729"/>
      <c r="AX2729"/>
      <c r="AY2729"/>
      <c r="AZ2729"/>
      <c r="BA2729"/>
    </row>
    <row r="2730" spans="48:53" x14ac:dyDescent="0.3">
      <c r="AV2730"/>
      <c r="AW2730"/>
      <c r="AX2730"/>
      <c r="AY2730"/>
      <c r="AZ2730"/>
      <c r="BA2730"/>
    </row>
    <row r="2731" spans="48:53" x14ac:dyDescent="0.3">
      <c r="AV2731"/>
      <c r="AW2731"/>
      <c r="AX2731"/>
      <c r="AY2731"/>
      <c r="AZ2731"/>
      <c r="BA2731"/>
    </row>
    <row r="2732" spans="48:53" x14ac:dyDescent="0.3">
      <c r="AV2732"/>
      <c r="AW2732"/>
      <c r="AX2732"/>
      <c r="AY2732"/>
      <c r="AZ2732"/>
      <c r="BA2732"/>
    </row>
    <row r="2733" spans="48:53" x14ac:dyDescent="0.3">
      <c r="AV2733"/>
      <c r="AW2733"/>
      <c r="AX2733"/>
      <c r="AY2733"/>
      <c r="AZ2733"/>
      <c r="BA2733"/>
    </row>
    <row r="2734" spans="48:53" x14ac:dyDescent="0.3">
      <c r="AV2734"/>
      <c r="AW2734"/>
      <c r="AX2734"/>
      <c r="AY2734"/>
      <c r="AZ2734"/>
      <c r="BA2734"/>
    </row>
    <row r="2735" spans="48:53" x14ac:dyDescent="0.3">
      <c r="AV2735"/>
      <c r="AW2735"/>
      <c r="AX2735"/>
      <c r="AY2735"/>
      <c r="AZ2735"/>
      <c r="BA2735"/>
    </row>
    <row r="2736" spans="48:53" x14ac:dyDescent="0.3">
      <c r="AV2736"/>
      <c r="AW2736"/>
      <c r="AX2736"/>
      <c r="AY2736"/>
      <c r="AZ2736"/>
      <c r="BA2736"/>
    </row>
    <row r="2737" spans="48:53" x14ac:dyDescent="0.3">
      <c r="AV2737"/>
      <c r="AW2737"/>
      <c r="AX2737"/>
      <c r="AY2737"/>
      <c r="AZ2737"/>
      <c r="BA2737"/>
    </row>
    <row r="2738" spans="48:53" x14ac:dyDescent="0.3">
      <c r="AV2738"/>
      <c r="AW2738"/>
      <c r="AX2738"/>
      <c r="AY2738"/>
      <c r="AZ2738"/>
      <c r="BA2738"/>
    </row>
    <row r="2739" spans="48:53" x14ac:dyDescent="0.3">
      <c r="AV2739"/>
      <c r="AW2739"/>
      <c r="AX2739"/>
      <c r="AY2739"/>
      <c r="AZ2739"/>
      <c r="BA2739"/>
    </row>
    <row r="2740" spans="48:53" x14ac:dyDescent="0.3">
      <c r="AV2740"/>
      <c r="AW2740"/>
      <c r="AX2740"/>
      <c r="AY2740"/>
      <c r="AZ2740"/>
      <c r="BA2740"/>
    </row>
    <row r="2741" spans="48:53" x14ac:dyDescent="0.3">
      <c r="AV2741"/>
      <c r="AW2741"/>
      <c r="AX2741"/>
      <c r="AY2741"/>
      <c r="AZ2741"/>
      <c r="BA2741"/>
    </row>
    <row r="2742" spans="48:53" x14ac:dyDescent="0.3">
      <c r="AV2742"/>
      <c r="AW2742"/>
      <c r="AX2742"/>
      <c r="AY2742"/>
      <c r="AZ2742"/>
      <c r="BA2742"/>
    </row>
    <row r="2743" spans="48:53" x14ac:dyDescent="0.3">
      <c r="AV2743"/>
      <c r="AW2743"/>
      <c r="AX2743"/>
      <c r="AY2743"/>
      <c r="AZ2743"/>
      <c r="BA2743"/>
    </row>
    <row r="2744" spans="48:53" x14ac:dyDescent="0.3">
      <c r="AV2744"/>
      <c r="AW2744"/>
      <c r="AX2744"/>
      <c r="AY2744"/>
      <c r="AZ2744"/>
      <c r="BA2744"/>
    </row>
    <row r="2745" spans="48:53" x14ac:dyDescent="0.3">
      <c r="AV2745"/>
      <c r="AW2745"/>
      <c r="AX2745"/>
      <c r="AY2745"/>
      <c r="AZ2745"/>
      <c r="BA2745"/>
    </row>
    <row r="2746" spans="48:53" x14ac:dyDescent="0.3">
      <c r="AV2746"/>
      <c r="AW2746"/>
      <c r="AX2746"/>
      <c r="AY2746"/>
      <c r="AZ2746"/>
      <c r="BA2746"/>
    </row>
    <row r="2747" spans="48:53" x14ac:dyDescent="0.3">
      <c r="AV2747"/>
      <c r="AW2747"/>
      <c r="AX2747"/>
      <c r="AY2747"/>
      <c r="AZ2747"/>
      <c r="BA2747"/>
    </row>
    <row r="2748" spans="48:53" x14ac:dyDescent="0.3">
      <c r="AV2748"/>
      <c r="AW2748"/>
      <c r="AX2748"/>
      <c r="AY2748"/>
      <c r="AZ2748"/>
      <c r="BA2748"/>
    </row>
    <row r="2749" spans="48:53" x14ac:dyDescent="0.3">
      <c r="AV2749"/>
      <c r="AW2749"/>
      <c r="AX2749"/>
      <c r="AY2749"/>
      <c r="AZ2749"/>
      <c r="BA2749"/>
    </row>
    <row r="2750" spans="48:53" x14ac:dyDescent="0.3">
      <c r="AV2750"/>
      <c r="AW2750"/>
      <c r="AX2750"/>
      <c r="AY2750"/>
      <c r="AZ2750"/>
      <c r="BA2750"/>
    </row>
    <row r="2751" spans="48:53" x14ac:dyDescent="0.3">
      <c r="AV2751"/>
      <c r="AW2751"/>
      <c r="AX2751"/>
      <c r="AY2751"/>
      <c r="AZ2751"/>
      <c r="BA2751"/>
    </row>
    <row r="2752" spans="48:53" x14ac:dyDescent="0.3">
      <c r="AV2752"/>
      <c r="AW2752"/>
      <c r="AX2752"/>
      <c r="AY2752"/>
      <c r="AZ2752"/>
      <c r="BA2752"/>
    </row>
    <row r="2753" spans="48:53" x14ac:dyDescent="0.3">
      <c r="AV2753"/>
      <c r="AW2753"/>
      <c r="AX2753"/>
      <c r="AY2753"/>
      <c r="AZ2753"/>
      <c r="BA2753"/>
    </row>
    <row r="2754" spans="48:53" x14ac:dyDescent="0.3">
      <c r="AV2754"/>
      <c r="AW2754"/>
      <c r="AX2754"/>
      <c r="AY2754"/>
      <c r="AZ2754"/>
      <c r="BA2754"/>
    </row>
    <row r="2755" spans="48:53" x14ac:dyDescent="0.3">
      <c r="AV2755"/>
      <c r="AW2755"/>
      <c r="AX2755"/>
      <c r="AY2755"/>
      <c r="AZ2755"/>
      <c r="BA2755"/>
    </row>
    <row r="2756" spans="48:53" x14ac:dyDescent="0.3">
      <c r="AV2756"/>
      <c r="AW2756"/>
      <c r="AX2756"/>
      <c r="AY2756"/>
      <c r="AZ2756"/>
      <c r="BA2756"/>
    </row>
    <row r="2757" spans="48:53" x14ac:dyDescent="0.3">
      <c r="AV2757"/>
      <c r="AW2757"/>
      <c r="AX2757"/>
      <c r="AY2757"/>
      <c r="AZ2757"/>
      <c r="BA2757"/>
    </row>
    <row r="2758" spans="48:53" x14ac:dyDescent="0.3">
      <c r="AV2758"/>
      <c r="AW2758"/>
      <c r="AX2758"/>
      <c r="AY2758"/>
      <c r="AZ2758"/>
      <c r="BA2758"/>
    </row>
    <row r="2759" spans="48:53" x14ac:dyDescent="0.3">
      <c r="AV2759"/>
      <c r="AW2759"/>
      <c r="AX2759"/>
      <c r="AY2759"/>
      <c r="AZ2759"/>
      <c r="BA2759"/>
    </row>
    <row r="2760" spans="48:53" x14ac:dyDescent="0.3">
      <c r="AV2760"/>
      <c r="AW2760"/>
      <c r="AX2760"/>
      <c r="AY2760"/>
      <c r="AZ2760"/>
      <c r="BA2760"/>
    </row>
    <row r="2761" spans="48:53" x14ac:dyDescent="0.3">
      <c r="AV2761"/>
      <c r="AW2761"/>
      <c r="AX2761"/>
      <c r="AY2761"/>
      <c r="AZ2761"/>
      <c r="BA2761"/>
    </row>
    <row r="2762" spans="48:53" x14ac:dyDescent="0.3">
      <c r="AV2762"/>
      <c r="AW2762"/>
      <c r="AX2762"/>
      <c r="AY2762"/>
      <c r="AZ2762"/>
      <c r="BA2762"/>
    </row>
    <row r="2763" spans="48:53" x14ac:dyDescent="0.3">
      <c r="AV2763"/>
      <c r="AW2763"/>
      <c r="AX2763"/>
      <c r="AY2763"/>
      <c r="AZ2763"/>
      <c r="BA2763"/>
    </row>
    <row r="2764" spans="48:53" x14ac:dyDescent="0.3">
      <c r="AV2764"/>
      <c r="AW2764"/>
      <c r="AX2764"/>
      <c r="AY2764"/>
      <c r="AZ2764"/>
      <c r="BA2764"/>
    </row>
    <row r="2765" spans="48:53" x14ac:dyDescent="0.3">
      <c r="AV2765"/>
      <c r="AW2765"/>
      <c r="AX2765"/>
      <c r="AY2765"/>
      <c r="AZ2765"/>
      <c r="BA2765"/>
    </row>
    <row r="2766" spans="48:53" x14ac:dyDescent="0.3">
      <c r="AV2766"/>
      <c r="AW2766"/>
      <c r="AX2766"/>
      <c r="AY2766"/>
      <c r="AZ2766"/>
      <c r="BA2766"/>
    </row>
    <row r="2767" spans="48:53" x14ac:dyDescent="0.3">
      <c r="AV2767"/>
      <c r="AW2767"/>
      <c r="AX2767"/>
      <c r="AY2767"/>
      <c r="AZ2767"/>
      <c r="BA2767"/>
    </row>
    <row r="2768" spans="48:53" x14ac:dyDescent="0.3">
      <c r="AV2768"/>
      <c r="AW2768"/>
      <c r="AX2768"/>
      <c r="AY2768"/>
      <c r="AZ2768"/>
      <c r="BA2768"/>
    </row>
    <row r="2769" spans="48:53" x14ac:dyDescent="0.3">
      <c r="AV2769"/>
      <c r="AW2769"/>
      <c r="AX2769"/>
      <c r="AY2769"/>
      <c r="AZ2769"/>
      <c r="BA2769"/>
    </row>
    <row r="2770" spans="48:53" x14ac:dyDescent="0.3">
      <c r="AV2770"/>
      <c r="AW2770"/>
      <c r="AX2770"/>
      <c r="AY2770"/>
      <c r="AZ2770"/>
      <c r="BA2770"/>
    </row>
    <row r="2771" spans="48:53" x14ac:dyDescent="0.3">
      <c r="AV2771"/>
      <c r="AW2771"/>
      <c r="AX2771"/>
      <c r="AY2771"/>
      <c r="AZ2771"/>
      <c r="BA2771"/>
    </row>
    <row r="2772" spans="48:53" x14ac:dyDescent="0.3">
      <c r="AV2772"/>
      <c r="AW2772"/>
      <c r="AX2772"/>
      <c r="AY2772"/>
      <c r="AZ2772"/>
      <c r="BA2772"/>
    </row>
    <row r="2773" spans="48:53" x14ac:dyDescent="0.3">
      <c r="AV2773"/>
      <c r="AW2773"/>
      <c r="AX2773"/>
      <c r="AY2773"/>
      <c r="AZ2773"/>
      <c r="BA2773"/>
    </row>
    <row r="2774" spans="48:53" x14ac:dyDescent="0.3">
      <c r="AV2774"/>
      <c r="AW2774"/>
      <c r="AX2774"/>
      <c r="AY2774"/>
      <c r="AZ2774"/>
      <c r="BA2774"/>
    </row>
    <row r="2775" spans="48:53" x14ac:dyDescent="0.3">
      <c r="AV2775"/>
      <c r="AW2775"/>
      <c r="AX2775"/>
      <c r="AY2775"/>
      <c r="AZ2775"/>
      <c r="BA2775"/>
    </row>
    <row r="2776" spans="48:53" x14ac:dyDescent="0.3">
      <c r="AV2776"/>
      <c r="AW2776"/>
      <c r="AX2776"/>
      <c r="AY2776"/>
      <c r="AZ2776"/>
      <c r="BA2776"/>
    </row>
    <row r="2777" spans="48:53" x14ac:dyDescent="0.3">
      <c r="AV2777"/>
      <c r="AW2777"/>
      <c r="AX2777"/>
      <c r="AY2777"/>
      <c r="AZ2777"/>
      <c r="BA2777"/>
    </row>
    <row r="2778" spans="48:53" x14ac:dyDescent="0.3">
      <c r="AV2778"/>
      <c r="AW2778"/>
      <c r="AX2778"/>
      <c r="AY2778"/>
      <c r="AZ2778"/>
      <c r="BA2778"/>
    </row>
    <row r="2779" spans="48:53" x14ac:dyDescent="0.3">
      <c r="AV2779"/>
      <c r="AW2779"/>
      <c r="AX2779"/>
      <c r="AY2779"/>
      <c r="AZ2779"/>
      <c r="BA2779"/>
    </row>
    <row r="2780" spans="48:53" x14ac:dyDescent="0.3">
      <c r="AV2780"/>
      <c r="AW2780"/>
      <c r="AX2780"/>
      <c r="AY2780"/>
      <c r="AZ2780"/>
      <c r="BA2780"/>
    </row>
    <row r="2781" spans="48:53" x14ac:dyDescent="0.3">
      <c r="AV2781"/>
      <c r="AW2781"/>
      <c r="AX2781"/>
      <c r="AY2781"/>
      <c r="AZ2781"/>
      <c r="BA2781"/>
    </row>
    <row r="2782" spans="48:53" x14ac:dyDescent="0.3">
      <c r="AV2782"/>
      <c r="AW2782"/>
      <c r="AX2782"/>
      <c r="AY2782"/>
      <c r="AZ2782"/>
      <c r="BA2782"/>
    </row>
    <row r="2783" spans="48:53" x14ac:dyDescent="0.3">
      <c r="AV2783"/>
      <c r="AW2783"/>
      <c r="AX2783"/>
      <c r="AY2783"/>
      <c r="AZ2783"/>
      <c r="BA2783"/>
    </row>
    <row r="2784" spans="48:53" x14ac:dyDescent="0.3">
      <c r="AV2784"/>
      <c r="AW2784"/>
      <c r="AX2784"/>
      <c r="AY2784"/>
      <c r="AZ2784"/>
      <c r="BA2784"/>
    </row>
    <row r="2785" spans="48:53" x14ac:dyDescent="0.3">
      <c r="AV2785"/>
      <c r="AW2785"/>
      <c r="AX2785"/>
      <c r="AY2785"/>
      <c r="AZ2785"/>
      <c r="BA2785"/>
    </row>
    <row r="2786" spans="48:53" x14ac:dyDescent="0.3">
      <c r="AV2786"/>
      <c r="AW2786"/>
      <c r="AX2786"/>
      <c r="AY2786"/>
      <c r="AZ2786"/>
      <c r="BA2786"/>
    </row>
    <row r="2787" spans="48:53" x14ac:dyDescent="0.3">
      <c r="AV2787"/>
      <c r="AW2787"/>
      <c r="AX2787"/>
      <c r="AY2787"/>
      <c r="AZ2787"/>
      <c r="BA2787"/>
    </row>
    <row r="2788" spans="48:53" x14ac:dyDescent="0.3">
      <c r="AV2788"/>
      <c r="AW2788"/>
      <c r="AX2788"/>
      <c r="AY2788"/>
      <c r="AZ2788"/>
      <c r="BA2788"/>
    </row>
    <row r="2789" spans="48:53" x14ac:dyDescent="0.3">
      <c r="AV2789"/>
      <c r="AW2789"/>
      <c r="AX2789"/>
      <c r="AY2789"/>
      <c r="AZ2789"/>
      <c r="BA2789"/>
    </row>
    <row r="2790" spans="48:53" x14ac:dyDescent="0.3">
      <c r="AV2790"/>
      <c r="AW2790"/>
      <c r="AX2790"/>
      <c r="AY2790"/>
      <c r="AZ2790"/>
      <c r="BA2790"/>
    </row>
    <row r="2791" spans="48:53" x14ac:dyDescent="0.3">
      <c r="AV2791"/>
      <c r="AW2791"/>
      <c r="AX2791"/>
      <c r="AY2791"/>
      <c r="AZ2791"/>
      <c r="BA2791"/>
    </row>
    <row r="2792" spans="48:53" x14ac:dyDescent="0.3">
      <c r="AV2792"/>
      <c r="AW2792"/>
      <c r="AX2792"/>
      <c r="AY2792"/>
      <c r="AZ2792"/>
      <c r="BA2792"/>
    </row>
    <row r="2793" spans="48:53" x14ac:dyDescent="0.3">
      <c r="AV2793"/>
      <c r="AW2793"/>
      <c r="AX2793"/>
      <c r="AY2793"/>
      <c r="AZ2793"/>
      <c r="BA2793"/>
    </row>
    <row r="2794" spans="48:53" x14ac:dyDescent="0.3">
      <c r="AV2794"/>
      <c r="AW2794"/>
      <c r="AX2794"/>
      <c r="AY2794"/>
      <c r="AZ2794"/>
      <c r="BA2794"/>
    </row>
    <row r="2795" spans="48:53" x14ac:dyDescent="0.3">
      <c r="AV2795"/>
      <c r="AW2795"/>
      <c r="AX2795"/>
      <c r="AY2795"/>
      <c r="AZ2795"/>
      <c r="BA2795"/>
    </row>
    <row r="2796" spans="48:53" x14ac:dyDescent="0.3">
      <c r="AV2796"/>
      <c r="AW2796"/>
      <c r="AX2796"/>
      <c r="AY2796"/>
      <c r="AZ2796"/>
      <c r="BA2796"/>
    </row>
    <row r="2797" spans="48:53" x14ac:dyDescent="0.3">
      <c r="AV2797"/>
      <c r="AW2797"/>
      <c r="AX2797"/>
      <c r="AY2797"/>
      <c r="AZ2797"/>
      <c r="BA2797"/>
    </row>
    <row r="2798" spans="48:53" x14ac:dyDescent="0.3">
      <c r="AV2798"/>
      <c r="AW2798"/>
      <c r="AX2798"/>
      <c r="AY2798"/>
      <c r="AZ2798"/>
      <c r="BA2798"/>
    </row>
    <row r="2799" spans="48:53" x14ac:dyDescent="0.3">
      <c r="AV2799"/>
      <c r="AW2799"/>
      <c r="AX2799"/>
      <c r="AY2799"/>
      <c r="AZ2799"/>
      <c r="BA2799"/>
    </row>
    <row r="2800" spans="48:53" x14ac:dyDescent="0.3">
      <c r="AV2800"/>
      <c r="AW2800"/>
      <c r="AX2800"/>
      <c r="AY2800"/>
      <c r="AZ2800"/>
      <c r="BA2800"/>
    </row>
    <row r="2801" spans="48:53" x14ac:dyDescent="0.3">
      <c r="AV2801"/>
      <c r="AW2801"/>
      <c r="AX2801"/>
      <c r="AY2801"/>
      <c r="AZ2801"/>
      <c r="BA2801"/>
    </row>
    <row r="2802" spans="48:53" x14ac:dyDescent="0.3">
      <c r="AV2802"/>
      <c r="AW2802"/>
      <c r="AX2802"/>
      <c r="AY2802"/>
      <c r="AZ2802"/>
      <c r="BA2802"/>
    </row>
    <row r="2803" spans="48:53" x14ac:dyDescent="0.3">
      <c r="AV2803"/>
      <c r="AW2803"/>
      <c r="AX2803"/>
      <c r="AY2803"/>
      <c r="AZ2803"/>
      <c r="BA2803"/>
    </row>
    <row r="2804" spans="48:53" x14ac:dyDescent="0.3">
      <c r="AV2804"/>
      <c r="AW2804"/>
      <c r="AX2804"/>
      <c r="AY2804"/>
      <c r="AZ2804"/>
      <c r="BA2804"/>
    </row>
    <row r="2805" spans="48:53" x14ac:dyDescent="0.3">
      <c r="AV2805"/>
      <c r="AW2805"/>
      <c r="AX2805"/>
      <c r="AY2805"/>
      <c r="AZ2805"/>
      <c r="BA2805"/>
    </row>
    <row r="2806" spans="48:53" x14ac:dyDescent="0.3">
      <c r="AV2806"/>
      <c r="AW2806"/>
      <c r="AX2806"/>
      <c r="AY2806"/>
      <c r="AZ2806"/>
      <c r="BA2806"/>
    </row>
    <row r="2807" spans="48:53" x14ac:dyDescent="0.3">
      <c r="AV2807"/>
      <c r="AW2807"/>
      <c r="AX2807"/>
      <c r="AY2807"/>
      <c r="AZ2807"/>
      <c r="BA2807"/>
    </row>
    <row r="2808" spans="48:53" x14ac:dyDescent="0.3">
      <c r="AV2808"/>
      <c r="AW2808"/>
      <c r="AX2808"/>
      <c r="AY2808"/>
      <c r="AZ2808"/>
      <c r="BA2808"/>
    </row>
    <row r="2809" spans="48:53" x14ac:dyDescent="0.3">
      <c r="AV2809"/>
      <c r="AW2809"/>
      <c r="AX2809"/>
      <c r="AY2809"/>
      <c r="AZ2809"/>
      <c r="BA2809"/>
    </row>
    <row r="2810" spans="48:53" x14ac:dyDescent="0.3">
      <c r="AV2810"/>
      <c r="AW2810"/>
      <c r="AX2810"/>
      <c r="AY2810"/>
      <c r="AZ2810"/>
      <c r="BA2810"/>
    </row>
    <row r="2811" spans="48:53" x14ac:dyDescent="0.3">
      <c r="AV2811"/>
      <c r="AW2811"/>
      <c r="AX2811"/>
      <c r="AY2811"/>
      <c r="AZ2811"/>
      <c r="BA2811"/>
    </row>
    <row r="2812" spans="48:53" x14ac:dyDescent="0.3">
      <c r="AV2812"/>
      <c r="AW2812"/>
      <c r="AX2812"/>
      <c r="AY2812"/>
      <c r="AZ2812"/>
      <c r="BA2812"/>
    </row>
    <row r="2813" spans="48:53" x14ac:dyDescent="0.3">
      <c r="AV2813"/>
      <c r="AW2813"/>
      <c r="AX2813"/>
      <c r="AY2813"/>
      <c r="AZ2813"/>
      <c r="BA2813"/>
    </row>
    <row r="2814" spans="48:53" x14ac:dyDescent="0.3">
      <c r="AV2814"/>
      <c r="AW2814"/>
      <c r="AX2814"/>
      <c r="AY2814"/>
      <c r="AZ2814"/>
      <c r="BA2814"/>
    </row>
    <row r="2815" spans="48:53" x14ac:dyDescent="0.3">
      <c r="AV2815"/>
      <c r="AW2815"/>
      <c r="AX2815"/>
      <c r="AY2815"/>
      <c r="AZ2815"/>
      <c r="BA2815"/>
    </row>
    <row r="2816" spans="48:53" x14ac:dyDescent="0.3">
      <c r="AV2816"/>
      <c r="AW2816"/>
      <c r="AX2816"/>
      <c r="AY2816"/>
      <c r="AZ2816"/>
      <c r="BA2816"/>
    </row>
    <row r="2817" spans="48:53" x14ac:dyDescent="0.3">
      <c r="AV2817"/>
      <c r="AW2817"/>
      <c r="AX2817"/>
      <c r="AY2817"/>
      <c r="AZ2817"/>
      <c r="BA2817"/>
    </row>
    <row r="2818" spans="48:53" x14ac:dyDescent="0.3">
      <c r="AV2818"/>
      <c r="AW2818"/>
      <c r="AX2818"/>
      <c r="AY2818"/>
      <c r="AZ2818"/>
      <c r="BA2818"/>
    </row>
    <row r="2819" spans="48:53" x14ac:dyDescent="0.3">
      <c r="AV2819"/>
      <c r="AW2819"/>
      <c r="AX2819"/>
      <c r="AY2819"/>
      <c r="AZ2819"/>
      <c r="BA2819"/>
    </row>
    <row r="2820" spans="48:53" x14ac:dyDescent="0.3">
      <c r="AV2820"/>
      <c r="AW2820"/>
      <c r="AX2820"/>
      <c r="AY2820"/>
      <c r="AZ2820"/>
      <c r="BA2820"/>
    </row>
    <row r="2821" spans="48:53" x14ac:dyDescent="0.3">
      <c r="AV2821"/>
      <c r="AW2821"/>
      <c r="AX2821"/>
      <c r="AY2821"/>
      <c r="AZ2821"/>
      <c r="BA2821"/>
    </row>
    <row r="2822" spans="48:53" x14ac:dyDescent="0.3">
      <c r="AV2822"/>
      <c r="AW2822"/>
      <c r="AX2822"/>
      <c r="AY2822"/>
      <c r="AZ2822"/>
      <c r="BA2822"/>
    </row>
    <row r="2823" spans="48:53" x14ac:dyDescent="0.3">
      <c r="AV2823"/>
      <c r="AW2823"/>
      <c r="AX2823"/>
      <c r="AY2823"/>
      <c r="AZ2823"/>
      <c r="BA2823"/>
    </row>
    <row r="2824" spans="48:53" x14ac:dyDescent="0.3">
      <c r="AV2824"/>
      <c r="AW2824"/>
      <c r="AX2824"/>
      <c r="AY2824"/>
      <c r="AZ2824"/>
      <c r="BA2824"/>
    </row>
    <row r="2825" spans="48:53" x14ac:dyDescent="0.3">
      <c r="AV2825"/>
      <c r="AW2825"/>
      <c r="AX2825"/>
      <c r="AY2825"/>
      <c r="AZ2825"/>
      <c r="BA2825"/>
    </row>
    <row r="2826" spans="48:53" x14ac:dyDescent="0.3">
      <c r="AV2826"/>
      <c r="AW2826"/>
      <c r="AX2826"/>
      <c r="AY2826"/>
      <c r="AZ2826"/>
      <c r="BA2826"/>
    </row>
    <row r="2827" spans="48:53" x14ac:dyDescent="0.3">
      <c r="AV2827"/>
      <c r="AW2827"/>
      <c r="AX2827"/>
      <c r="AY2827"/>
      <c r="AZ2827"/>
      <c r="BA2827"/>
    </row>
    <row r="2828" spans="48:53" x14ac:dyDescent="0.3">
      <c r="AV2828"/>
      <c r="AW2828"/>
      <c r="AX2828"/>
      <c r="AY2828"/>
      <c r="AZ2828"/>
      <c r="BA2828"/>
    </row>
    <row r="2829" spans="48:53" x14ac:dyDescent="0.3">
      <c r="AV2829"/>
      <c r="AW2829"/>
      <c r="AX2829"/>
      <c r="AY2829"/>
      <c r="AZ2829"/>
      <c r="BA2829"/>
    </row>
    <row r="2830" spans="48:53" x14ac:dyDescent="0.3">
      <c r="AV2830"/>
      <c r="AW2830"/>
      <c r="AX2830"/>
      <c r="AY2830"/>
      <c r="AZ2830"/>
      <c r="BA2830"/>
    </row>
    <row r="2831" spans="48:53" x14ac:dyDescent="0.3">
      <c r="AV2831"/>
      <c r="AW2831"/>
      <c r="AX2831"/>
      <c r="AY2831"/>
      <c r="AZ2831"/>
      <c r="BA2831"/>
    </row>
    <row r="2832" spans="48:53" x14ac:dyDescent="0.3">
      <c r="AV2832"/>
      <c r="AW2832"/>
      <c r="AX2832"/>
      <c r="AY2832"/>
      <c r="AZ2832"/>
      <c r="BA2832"/>
    </row>
    <row r="2833" spans="48:53" x14ac:dyDescent="0.3">
      <c r="AV2833"/>
      <c r="AW2833"/>
      <c r="AX2833"/>
      <c r="AY2833"/>
      <c r="AZ2833"/>
      <c r="BA2833"/>
    </row>
    <row r="2834" spans="48:53" x14ac:dyDescent="0.3">
      <c r="AV2834"/>
      <c r="AW2834"/>
      <c r="AX2834"/>
      <c r="AY2834"/>
      <c r="AZ2834"/>
      <c r="BA2834"/>
    </row>
    <row r="2835" spans="48:53" x14ac:dyDescent="0.3">
      <c r="AV2835"/>
      <c r="AW2835"/>
      <c r="AX2835"/>
      <c r="AY2835"/>
      <c r="AZ2835"/>
      <c r="BA2835"/>
    </row>
    <row r="2836" spans="48:53" x14ac:dyDescent="0.3">
      <c r="AV2836"/>
      <c r="AW2836"/>
      <c r="AX2836"/>
      <c r="AY2836"/>
      <c r="AZ2836"/>
      <c r="BA2836"/>
    </row>
    <row r="2837" spans="48:53" x14ac:dyDescent="0.3">
      <c r="AV2837"/>
      <c r="AW2837"/>
      <c r="AX2837"/>
      <c r="AY2837"/>
      <c r="AZ2837"/>
      <c r="BA2837"/>
    </row>
    <row r="2838" spans="48:53" x14ac:dyDescent="0.3">
      <c r="AV2838"/>
      <c r="AW2838"/>
      <c r="AX2838"/>
      <c r="AY2838"/>
      <c r="AZ2838"/>
      <c r="BA2838"/>
    </row>
    <row r="2839" spans="48:53" x14ac:dyDescent="0.3">
      <c r="AV2839"/>
      <c r="AW2839"/>
      <c r="AX2839"/>
      <c r="AY2839"/>
      <c r="AZ2839"/>
      <c r="BA2839"/>
    </row>
    <row r="2840" spans="48:53" x14ac:dyDescent="0.3">
      <c r="AV2840"/>
      <c r="AW2840"/>
      <c r="AX2840"/>
      <c r="AY2840"/>
      <c r="AZ2840"/>
      <c r="BA2840"/>
    </row>
    <row r="2841" spans="48:53" x14ac:dyDescent="0.3">
      <c r="AV2841"/>
      <c r="AW2841"/>
      <c r="AX2841"/>
      <c r="AY2841"/>
      <c r="AZ2841"/>
      <c r="BA2841"/>
    </row>
    <row r="2842" spans="48:53" x14ac:dyDescent="0.3">
      <c r="AV2842"/>
      <c r="AW2842"/>
      <c r="AX2842"/>
      <c r="AY2842"/>
      <c r="AZ2842"/>
      <c r="BA2842"/>
    </row>
    <row r="2843" spans="48:53" x14ac:dyDescent="0.3">
      <c r="AV2843"/>
      <c r="AW2843"/>
      <c r="AX2843"/>
      <c r="AY2843"/>
      <c r="AZ2843"/>
      <c r="BA2843"/>
    </row>
    <row r="2844" spans="48:53" x14ac:dyDescent="0.3">
      <c r="AV2844"/>
      <c r="AW2844"/>
      <c r="AX2844"/>
      <c r="AY2844"/>
      <c r="AZ2844"/>
      <c r="BA2844"/>
    </row>
    <row r="2845" spans="48:53" x14ac:dyDescent="0.3">
      <c r="AV2845"/>
      <c r="AW2845"/>
      <c r="AX2845"/>
      <c r="AY2845"/>
      <c r="AZ2845"/>
      <c r="BA2845"/>
    </row>
    <row r="2846" spans="48:53" x14ac:dyDescent="0.3">
      <c r="AV2846"/>
      <c r="AW2846"/>
      <c r="AX2846"/>
      <c r="AY2846"/>
      <c r="AZ2846"/>
      <c r="BA2846"/>
    </row>
    <row r="2847" spans="48:53" x14ac:dyDescent="0.3">
      <c r="AV2847"/>
      <c r="AW2847"/>
      <c r="AX2847"/>
      <c r="AY2847"/>
      <c r="AZ2847"/>
      <c r="BA2847"/>
    </row>
    <row r="2848" spans="48:53" x14ac:dyDescent="0.3">
      <c r="AV2848"/>
      <c r="AW2848"/>
      <c r="AX2848"/>
      <c r="AY2848"/>
      <c r="AZ2848"/>
      <c r="BA2848"/>
    </row>
    <row r="2849" spans="48:53" x14ac:dyDescent="0.3">
      <c r="AV2849"/>
      <c r="AW2849"/>
      <c r="AX2849"/>
      <c r="AY2849"/>
      <c r="AZ2849"/>
      <c r="BA2849"/>
    </row>
    <row r="2850" spans="48:53" x14ac:dyDescent="0.3">
      <c r="AV2850"/>
      <c r="AW2850"/>
      <c r="AX2850"/>
      <c r="AY2850"/>
      <c r="AZ2850"/>
      <c r="BA2850"/>
    </row>
    <row r="2851" spans="48:53" x14ac:dyDescent="0.3">
      <c r="AV2851"/>
      <c r="AW2851"/>
      <c r="AX2851"/>
      <c r="AY2851"/>
      <c r="AZ2851"/>
      <c r="BA2851"/>
    </row>
    <row r="2852" spans="48:53" x14ac:dyDescent="0.3">
      <c r="AV2852"/>
      <c r="AW2852"/>
      <c r="AX2852"/>
      <c r="AY2852"/>
      <c r="AZ2852"/>
      <c r="BA2852"/>
    </row>
    <row r="2853" spans="48:53" x14ac:dyDescent="0.3">
      <c r="AV2853"/>
      <c r="AW2853"/>
      <c r="AX2853"/>
      <c r="AY2853"/>
      <c r="AZ2853"/>
      <c r="BA2853"/>
    </row>
    <row r="2854" spans="48:53" x14ac:dyDescent="0.3">
      <c r="AV2854"/>
      <c r="AW2854"/>
      <c r="AX2854"/>
      <c r="AY2854"/>
      <c r="AZ2854"/>
      <c r="BA2854"/>
    </row>
    <row r="2855" spans="48:53" x14ac:dyDescent="0.3">
      <c r="AV2855"/>
      <c r="AW2855"/>
      <c r="AX2855"/>
      <c r="AY2855"/>
      <c r="AZ2855"/>
      <c r="BA2855"/>
    </row>
    <row r="2856" spans="48:53" x14ac:dyDescent="0.3">
      <c r="AV2856"/>
      <c r="AW2856"/>
      <c r="AX2856"/>
      <c r="AY2856"/>
      <c r="AZ2856"/>
      <c r="BA2856"/>
    </row>
    <row r="2857" spans="48:53" x14ac:dyDescent="0.3">
      <c r="AV2857"/>
      <c r="AW2857"/>
      <c r="AX2857"/>
      <c r="AY2857"/>
      <c r="AZ2857"/>
      <c r="BA2857"/>
    </row>
    <row r="2858" spans="48:53" x14ac:dyDescent="0.3">
      <c r="AV2858"/>
      <c r="AW2858"/>
      <c r="AX2858"/>
      <c r="AY2858"/>
      <c r="AZ2858"/>
      <c r="BA2858"/>
    </row>
    <row r="2859" spans="48:53" x14ac:dyDescent="0.3">
      <c r="AV2859"/>
      <c r="AW2859"/>
      <c r="AX2859"/>
      <c r="AY2859"/>
      <c r="AZ2859"/>
      <c r="BA2859"/>
    </row>
    <row r="2860" spans="48:53" x14ac:dyDescent="0.3">
      <c r="AV2860"/>
      <c r="AW2860"/>
      <c r="AX2860"/>
      <c r="AY2860"/>
      <c r="AZ2860"/>
      <c r="BA2860"/>
    </row>
    <row r="2861" spans="48:53" x14ac:dyDescent="0.3">
      <c r="AV2861"/>
      <c r="AW2861"/>
      <c r="AX2861"/>
      <c r="AY2861"/>
      <c r="AZ2861"/>
      <c r="BA2861"/>
    </row>
    <row r="2862" spans="48:53" x14ac:dyDescent="0.3">
      <c r="AV2862"/>
      <c r="AW2862"/>
      <c r="AX2862"/>
      <c r="AY2862"/>
      <c r="AZ2862"/>
      <c r="BA2862"/>
    </row>
    <row r="2863" spans="48:53" x14ac:dyDescent="0.3">
      <c r="AV2863"/>
      <c r="AW2863"/>
      <c r="AX2863"/>
      <c r="AY2863"/>
      <c r="AZ2863"/>
      <c r="BA2863"/>
    </row>
    <row r="2864" spans="48:53" x14ac:dyDescent="0.3">
      <c r="AV2864"/>
      <c r="AW2864"/>
      <c r="AX2864"/>
      <c r="AY2864"/>
      <c r="AZ2864"/>
      <c r="BA2864"/>
    </row>
    <row r="2865" spans="48:53" x14ac:dyDescent="0.3">
      <c r="AV2865"/>
      <c r="AW2865"/>
      <c r="AX2865"/>
      <c r="AY2865"/>
      <c r="AZ2865"/>
      <c r="BA2865"/>
    </row>
    <row r="2866" spans="48:53" x14ac:dyDescent="0.3">
      <c r="AV2866"/>
      <c r="AW2866"/>
      <c r="AX2866"/>
      <c r="AY2866"/>
      <c r="AZ2866"/>
      <c r="BA2866"/>
    </row>
    <row r="2867" spans="48:53" x14ac:dyDescent="0.3">
      <c r="AV2867"/>
      <c r="AW2867"/>
      <c r="AX2867"/>
      <c r="AY2867"/>
      <c r="AZ2867"/>
      <c r="BA2867"/>
    </row>
    <row r="2868" spans="48:53" x14ac:dyDescent="0.3">
      <c r="AV2868"/>
      <c r="AW2868"/>
      <c r="AX2868"/>
      <c r="AY2868"/>
      <c r="AZ2868"/>
      <c r="BA2868"/>
    </row>
    <row r="2869" spans="48:53" x14ac:dyDescent="0.3">
      <c r="AV2869"/>
      <c r="AW2869"/>
      <c r="AX2869"/>
      <c r="AY2869"/>
      <c r="AZ2869"/>
      <c r="BA2869"/>
    </row>
    <row r="2870" spans="48:53" x14ac:dyDescent="0.3">
      <c r="AV2870"/>
      <c r="AW2870"/>
      <c r="AX2870"/>
      <c r="AY2870"/>
      <c r="AZ2870"/>
      <c r="BA2870"/>
    </row>
    <row r="2871" spans="48:53" x14ac:dyDescent="0.3">
      <c r="AV2871"/>
      <c r="AW2871"/>
      <c r="AX2871"/>
      <c r="AY2871"/>
      <c r="AZ2871"/>
      <c r="BA2871"/>
    </row>
    <row r="2872" spans="48:53" x14ac:dyDescent="0.3">
      <c r="AV2872"/>
      <c r="AW2872"/>
      <c r="AX2872"/>
      <c r="AY2872"/>
      <c r="AZ2872"/>
      <c r="BA2872"/>
    </row>
    <row r="2873" spans="48:53" x14ac:dyDescent="0.3">
      <c r="AV2873"/>
      <c r="AW2873"/>
      <c r="AX2873"/>
      <c r="AY2873"/>
      <c r="AZ2873"/>
      <c r="BA2873"/>
    </row>
    <row r="2874" spans="48:53" x14ac:dyDescent="0.3">
      <c r="AV2874"/>
      <c r="AW2874"/>
      <c r="AX2874"/>
      <c r="AY2874"/>
      <c r="AZ2874"/>
      <c r="BA2874"/>
    </row>
    <row r="2875" spans="48:53" x14ac:dyDescent="0.3">
      <c r="AV2875"/>
      <c r="AW2875"/>
      <c r="AX2875"/>
      <c r="AY2875"/>
      <c r="AZ2875"/>
      <c r="BA2875"/>
    </row>
    <row r="2876" spans="48:53" x14ac:dyDescent="0.3">
      <c r="AV2876"/>
      <c r="AW2876"/>
      <c r="AX2876"/>
      <c r="AY2876"/>
      <c r="AZ2876"/>
      <c r="BA2876"/>
    </row>
    <row r="2877" spans="48:53" x14ac:dyDescent="0.3">
      <c r="AV2877"/>
      <c r="AW2877"/>
      <c r="AX2877"/>
      <c r="AY2877"/>
      <c r="AZ2877"/>
      <c r="BA2877"/>
    </row>
    <row r="2878" spans="48:53" x14ac:dyDescent="0.3">
      <c r="AV2878"/>
      <c r="AW2878"/>
      <c r="AX2878"/>
      <c r="AY2878"/>
      <c r="AZ2878"/>
      <c r="BA2878"/>
    </row>
    <row r="2879" spans="48:53" x14ac:dyDescent="0.3">
      <c r="AV2879"/>
      <c r="AW2879"/>
      <c r="AX2879"/>
      <c r="AY2879"/>
      <c r="AZ2879"/>
      <c r="BA2879"/>
    </row>
    <row r="2880" spans="48:53" x14ac:dyDescent="0.3">
      <c r="AV2880"/>
      <c r="AW2880"/>
      <c r="AX2880"/>
      <c r="AY2880"/>
      <c r="AZ2880"/>
      <c r="BA2880"/>
    </row>
    <row r="2881" spans="48:53" x14ac:dyDescent="0.3">
      <c r="AV2881"/>
      <c r="AW2881"/>
      <c r="AX2881"/>
      <c r="AY2881"/>
      <c r="AZ2881"/>
      <c r="BA2881"/>
    </row>
    <row r="2882" spans="48:53" x14ac:dyDescent="0.3">
      <c r="AV2882"/>
      <c r="AW2882"/>
      <c r="AX2882"/>
      <c r="AY2882"/>
      <c r="AZ2882"/>
      <c r="BA2882"/>
    </row>
    <row r="2883" spans="48:53" x14ac:dyDescent="0.3">
      <c r="AV2883"/>
      <c r="AW2883"/>
      <c r="AX2883"/>
      <c r="AY2883"/>
      <c r="AZ2883"/>
      <c r="BA2883"/>
    </row>
    <row r="2884" spans="48:53" x14ac:dyDescent="0.3">
      <c r="AV2884"/>
      <c r="AW2884"/>
      <c r="AX2884"/>
      <c r="AY2884"/>
      <c r="AZ2884"/>
      <c r="BA2884"/>
    </row>
    <row r="2885" spans="48:53" x14ac:dyDescent="0.3">
      <c r="AV2885"/>
      <c r="AW2885"/>
      <c r="AX2885"/>
      <c r="AY2885"/>
      <c r="AZ2885"/>
      <c r="BA2885"/>
    </row>
    <row r="2886" spans="48:53" x14ac:dyDescent="0.3">
      <c r="AV2886"/>
      <c r="AW2886"/>
      <c r="AX2886"/>
      <c r="AY2886"/>
      <c r="AZ2886"/>
      <c r="BA2886"/>
    </row>
    <row r="2887" spans="48:53" x14ac:dyDescent="0.3">
      <c r="AV2887"/>
      <c r="AW2887"/>
      <c r="AX2887"/>
      <c r="AY2887"/>
      <c r="AZ2887"/>
      <c r="BA2887"/>
    </row>
    <row r="2888" spans="48:53" x14ac:dyDescent="0.3">
      <c r="AV2888"/>
      <c r="AW2888"/>
      <c r="AX2888"/>
      <c r="AY2888"/>
      <c r="AZ2888"/>
      <c r="BA2888"/>
    </row>
    <row r="2889" spans="48:53" x14ac:dyDescent="0.3">
      <c r="AV2889"/>
      <c r="AW2889"/>
      <c r="AX2889"/>
      <c r="AY2889"/>
      <c r="AZ2889"/>
      <c r="BA2889"/>
    </row>
    <row r="2890" spans="48:53" x14ac:dyDescent="0.3">
      <c r="AV2890"/>
      <c r="AW2890"/>
      <c r="AX2890"/>
      <c r="AY2890"/>
      <c r="AZ2890"/>
      <c r="BA2890"/>
    </row>
    <row r="2891" spans="48:53" x14ac:dyDescent="0.3">
      <c r="AV2891"/>
      <c r="AW2891"/>
      <c r="AX2891"/>
      <c r="AY2891"/>
      <c r="AZ2891"/>
      <c r="BA2891"/>
    </row>
    <row r="2892" spans="48:53" x14ac:dyDescent="0.3">
      <c r="AV2892"/>
      <c r="AW2892"/>
      <c r="AX2892"/>
      <c r="AY2892"/>
      <c r="AZ2892"/>
      <c r="BA2892"/>
    </row>
    <row r="2893" spans="48:53" x14ac:dyDescent="0.3">
      <c r="AV2893"/>
      <c r="AW2893"/>
      <c r="AX2893"/>
      <c r="AY2893"/>
      <c r="AZ2893"/>
      <c r="BA2893"/>
    </row>
    <row r="2894" spans="48:53" x14ac:dyDescent="0.3">
      <c r="AV2894"/>
      <c r="AW2894"/>
      <c r="AX2894"/>
      <c r="AY2894"/>
      <c r="AZ2894"/>
      <c r="BA2894"/>
    </row>
    <row r="2895" spans="48:53" x14ac:dyDescent="0.3">
      <c r="AV2895"/>
      <c r="AW2895"/>
      <c r="AX2895"/>
      <c r="AY2895"/>
      <c r="AZ2895"/>
      <c r="BA2895"/>
    </row>
    <row r="2896" spans="48:53" x14ac:dyDescent="0.3">
      <c r="AV2896"/>
      <c r="AW2896"/>
      <c r="AX2896"/>
      <c r="AY2896"/>
      <c r="AZ2896"/>
      <c r="BA2896"/>
    </row>
    <row r="2897" spans="48:53" x14ac:dyDescent="0.3">
      <c r="AV2897"/>
      <c r="AW2897"/>
      <c r="AX2897"/>
      <c r="AY2897"/>
      <c r="AZ2897"/>
      <c r="BA2897"/>
    </row>
    <row r="2898" spans="48:53" x14ac:dyDescent="0.3">
      <c r="AV2898"/>
      <c r="AW2898"/>
      <c r="AX2898"/>
      <c r="AY2898"/>
      <c r="AZ2898"/>
      <c r="BA2898"/>
    </row>
    <row r="2899" spans="48:53" x14ac:dyDescent="0.3">
      <c r="AV2899"/>
      <c r="AW2899"/>
      <c r="AX2899"/>
      <c r="AY2899"/>
      <c r="AZ2899"/>
      <c r="BA2899"/>
    </row>
    <row r="2900" spans="48:53" x14ac:dyDescent="0.3">
      <c r="AV2900"/>
      <c r="AW2900"/>
      <c r="AX2900"/>
      <c r="AY2900"/>
      <c r="AZ2900"/>
      <c r="BA2900"/>
    </row>
    <row r="2901" spans="48:53" x14ac:dyDescent="0.3">
      <c r="AV2901"/>
      <c r="AW2901"/>
      <c r="AX2901"/>
      <c r="AY2901"/>
      <c r="AZ2901"/>
      <c r="BA2901"/>
    </row>
    <row r="2902" spans="48:53" x14ac:dyDescent="0.3">
      <c r="AV2902"/>
      <c r="AW2902"/>
      <c r="AX2902"/>
      <c r="AY2902"/>
      <c r="AZ2902"/>
      <c r="BA2902"/>
    </row>
    <row r="2903" spans="48:53" x14ac:dyDescent="0.3">
      <c r="AV2903"/>
      <c r="AW2903"/>
      <c r="AX2903"/>
      <c r="AY2903"/>
      <c r="AZ2903"/>
      <c r="BA2903"/>
    </row>
    <row r="2904" spans="48:53" x14ac:dyDescent="0.3">
      <c r="AV2904"/>
      <c r="AW2904"/>
      <c r="AX2904"/>
      <c r="AY2904"/>
      <c r="AZ2904"/>
      <c r="BA2904"/>
    </row>
    <row r="2905" spans="48:53" x14ac:dyDescent="0.3">
      <c r="AV2905"/>
      <c r="AW2905"/>
      <c r="AX2905"/>
      <c r="AY2905"/>
      <c r="AZ2905"/>
      <c r="BA2905"/>
    </row>
    <row r="2906" spans="48:53" x14ac:dyDescent="0.3">
      <c r="AV2906"/>
      <c r="AW2906"/>
      <c r="AX2906"/>
      <c r="AY2906"/>
      <c r="AZ2906"/>
      <c r="BA2906"/>
    </row>
    <row r="2907" spans="48:53" x14ac:dyDescent="0.3">
      <c r="AV2907"/>
      <c r="AW2907"/>
      <c r="AX2907"/>
      <c r="AY2907"/>
      <c r="AZ2907"/>
      <c r="BA2907"/>
    </row>
    <row r="2908" spans="48:53" x14ac:dyDescent="0.3">
      <c r="AV2908"/>
      <c r="AW2908"/>
      <c r="AX2908"/>
      <c r="AY2908"/>
      <c r="AZ2908"/>
      <c r="BA2908"/>
    </row>
    <row r="2909" spans="48:53" x14ac:dyDescent="0.3">
      <c r="AV2909"/>
      <c r="AW2909"/>
      <c r="AX2909"/>
      <c r="AY2909"/>
      <c r="AZ2909"/>
      <c r="BA2909"/>
    </row>
    <row r="2910" spans="48:53" x14ac:dyDescent="0.3">
      <c r="AV2910"/>
      <c r="AW2910"/>
      <c r="AX2910"/>
      <c r="AY2910"/>
      <c r="AZ2910"/>
      <c r="BA2910"/>
    </row>
    <row r="2911" spans="48:53" x14ac:dyDescent="0.3">
      <c r="AV2911"/>
      <c r="AW2911"/>
      <c r="AX2911"/>
      <c r="AY2911"/>
      <c r="AZ2911"/>
      <c r="BA2911"/>
    </row>
    <row r="2912" spans="48:53" x14ac:dyDescent="0.3">
      <c r="AV2912"/>
      <c r="AW2912"/>
      <c r="AX2912"/>
      <c r="AY2912"/>
      <c r="AZ2912"/>
      <c r="BA2912"/>
    </row>
    <row r="2913" spans="48:53" x14ac:dyDescent="0.3">
      <c r="AV2913"/>
      <c r="AW2913"/>
      <c r="AX2913"/>
      <c r="AY2913"/>
      <c r="AZ2913"/>
      <c r="BA2913"/>
    </row>
    <row r="2914" spans="48:53" x14ac:dyDescent="0.3">
      <c r="AV2914"/>
      <c r="AW2914"/>
      <c r="AX2914"/>
      <c r="AY2914"/>
      <c r="AZ2914"/>
      <c r="BA2914"/>
    </row>
    <row r="2915" spans="48:53" x14ac:dyDescent="0.3">
      <c r="AV2915"/>
      <c r="AW2915"/>
      <c r="AX2915"/>
      <c r="AY2915"/>
      <c r="AZ2915"/>
      <c r="BA2915"/>
    </row>
    <row r="2916" spans="48:53" x14ac:dyDescent="0.3">
      <c r="AV2916"/>
      <c r="AW2916"/>
      <c r="AX2916"/>
      <c r="AY2916"/>
      <c r="AZ2916"/>
      <c r="BA2916"/>
    </row>
    <row r="2917" spans="48:53" x14ac:dyDescent="0.3">
      <c r="AV2917"/>
      <c r="AW2917"/>
      <c r="AX2917"/>
      <c r="AY2917"/>
      <c r="AZ2917"/>
      <c r="BA2917"/>
    </row>
    <row r="2918" spans="48:53" x14ac:dyDescent="0.3">
      <c r="AV2918"/>
      <c r="AW2918"/>
      <c r="AX2918"/>
      <c r="AY2918"/>
      <c r="AZ2918"/>
      <c r="BA2918"/>
    </row>
    <row r="2919" spans="48:53" x14ac:dyDescent="0.3">
      <c r="AV2919"/>
      <c r="AW2919"/>
      <c r="AX2919"/>
      <c r="AY2919"/>
      <c r="AZ2919"/>
      <c r="BA2919"/>
    </row>
    <row r="2920" spans="48:53" x14ac:dyDescent="0.3">
      <c r="AV2920"/>
      <c r="AW2920"/>
      <c r="AX2920"/>
      <c r="AY2920"/>
      <c r="AZ2920"/>
      <c r="BA2920"/>
    </row>
    <row r="2921" spans="48:53" x14ac:dyDescent="0.3">
      <c r="AV2921"/>
      <c r="AW2921"/>
      <c r="AX2921"/>
      <c r="AY2921"/>
      <c r="AZ2921"/>
      <c r="BA2921"/>
    </row>
    <row r="2922" spans="48:53" x14ac:dyDescent="0.3">
      <c r="AV2922"/>
      <c r="AW2922"/>
      <c r="AX2922"/>
      <c r="AY2922"/>
      <c r="AZ2922"/>
      <c r="BA2922"/>
    </row>
    <row r="2923" spans="48:53" x14ac:dyDescent="0.3">
      <c r="AV2923"/>
      <c r="AW2923"/>
      <c r="AX2923"/>
      <c r="AY2923"/>
      <c r="AZ2923"/>
      <c r="BA2923"/>
    </row>
    <row r="2924" spans="48:53" x14ac:dyDescent="0.3">
      <c r="AV2924"/>
      <c r="AW2924"/>
      <c r="AX2924"/>
      <c r="AY2924"/>
      <c r="AZ2924"/>
      <c r="BA2924"/>
    </row>
    <row r="2925" spans="48:53" x14ac:dyDescent="0.3">
      <c r="AV2925"/>
      <c r="AW2925"/>
      <c r="AX2925"/>
      <c r="AY2925"/>
      <c r="AZ2925"/>
      <c r="BA2925"/>
    </row>
    <row r="2926" spans="48:53" x14ac:dyDescent="0.3">
      <c r="AV2926"/>
      <c r="AW2926"/>
      <c r="AX2926"/>
      <c r="AY2926"/>
      <c r="AZ2926"/>
      <c r="BA2926"/>
    </row>
    <row r="2927" spans="48:53" x14ac:dyDescent="0.3">
      <c r="AV2927"/>
      <c r="AW2927"/>
      <c r="AX2927"/>
      <c r="AY2927"/>
      <c r="AZ2927"/>
      <c r="BA2927"/>
    </row>
    <row r="2928" spans="48:53" x14ac:dyDescent="0.3">
      <c r="AV2928"/>
      <c r="AW2928"/>
      <c r="AX2928"/>
      <c r="AY2928"/>
      <c r="AZ2928"/>
      <c r="BA2928"/>
    </row>
    <row r="2929" spans="48:53" x14ac:dyDescent="0.3">
      <c r="AV2929"/>
      <c r="AW2929"/>
      <c r="AX2929"/>
      <c r="AY2929"/>
      <c r="AZ2929"/>
      <c r="BA2929"/>
    </row>
    <row r="2930" spans="48:53" x14ac:dyDescent="0.3">
      <c r="AV2930"/>
      <c r="AW2930"/>
      <c r="AX2930"/>
      <c r="AY2930"/>
      <c r="AZ2930"/>
      <c r="BA2930"/>
    </row>
    <row r="2931" spans="48:53" x14ac:dyDescent="0.3">
      <c r="AV2931"/>
      <c r="AW2931"/>
      <c r="AX2931"/>
      <c r="AY2931"/>
      <c r="AZ2931"/>
      <c r="BA2931"/>
    </row>
    <row r="2932" spans="48:53" x14ac:dyDescent="0.3">
      <c r="AV2932"/>
      <c r="AW2932"/>
      <c r="AX2932"/>
      <c r="AY2932"/>
      <c r="AZ2932"/>
      <c r="BA2932"/>
    </row>
    <row r="2933" spans="48:53" x14ac:dyDescent="0.3">
      <c r="AV2933"/>
      <c r="AW2933"/>
      <c r="AX2933"/>
      <c r="AY2933"/>
      <c r="AZ2933"/>
      <c r="BA2933"/>
    </row>
    <row r="2934" spans="48:53" x14ac:dyDescent="0.3">
      <c r="AV2934"/>
      <c r="AW2934"/>
      <c r="AX2934"/>
      <c r="AY2934"/>
      <c r="AZ2934"/>
      <c r="BA2934"/>
    </row>
    <row r="2935" spans="48:53" x14ac:dyDescent="0.3">
      <c r="AV2935"/>
      <c r="AW2935"/>
      <c r="AX2935"/>
      <c r="AY2935"/>
      <c r="AZ2935"/>
      <c r="BA2935"/>
    </row>
    <row r="2936" spans="48:53" x14ac:dyDescent="0.3">
      <c r="AV2936"/>
      <c r="AW2936"/>
      <c r="AX2936"/>
      <c r="AY2936"/>
      <c r="AZ2936"/>
      <c r="BA2936"/>
    </row>
    <row r="2937" spans="48:53" x14ac:dyDescent="0.3">
      <c r="AV2937"/>
      <c r="AW2937"/>
      <c r="AX2937"/>
      <c r="AY2937"/>
      <c r="AZ2937"/>
      <c r="BA2937"/>
    </row>
    <row r="2938" spans="48:53" x14ac:dyDescent="0.3">
      <c r="AV2938"/>
      <c r="AW2938"/>
      <c r="AX2938"/>
      <c r="AY2938"/>
      <c r="AZ2938"/>
      <c r="BA2938"/>
    </row>
    <row r="2939" spans="48:53" x14ac:dyDescent="0.3">
      <c r="AV2939"/>
      <c r="AW2939"/>
      <c r="AX2939"/>
      <c r="AY2939"/>
      <c r="AZ2939"/>
      <c r="BA2939"/>
    </row>
    <row r="2940" spans="48:53" x14ac:dyDescent="0.3">
      <c r="AV2940"/>
      <c r="AW2940"/>
      <c r="AX2940"/>
      <c r="AY2940"/>
      <c r="AZ2940"/>
      <c r="BA2940"/>
    </row>
    <row r="2941" spans="48:53" x14ac:dyDescent="0.3">
      <c r="AV2941"/>
      <c r="AW2941"/>
      <c r="AX2941"/>
      <c r="AY2941"/>
      <c r="AZ2941"/>
      <c r="BA2941"/>
    </row>
    <row r="2942" spans="48:53" x14ac:dyDescent="0.3">
      <c r="AV2942"/>
      <c r="AW2942"/>
      <c r="AX2942"/>
      <c r="AY2942"/>
      <c r="AZ2942"/>
      <c r="BA2942"/>
    </row>
    <row r="2943" spans="48:53" x14ac:dyDescent="0.3">
      <c r="AV2943"/>
      <c r="AW2943"/>
      <c r="AX2943"/>
      <c r="AY2943"/>
      <c r="AZ2943"/>
      <c r="BA2943"/>
    </row>
    <row r="2944" spans="48:53" x14ac:dyDescent="0.3">
      <c r="AV2944"/>
      <c r="AW2944"/>
      <c r="AX2944"/>
      <c r="AY2944"/>
      <c r="AZ2944"/>
      <c r="BA2944"/>
    </row>
    <row r="2945" spans="48:53" x14ac:dyDescent="0.3">
      <c r="AV2945"/>
      <c r="AW2945"/>
      <c r="AX2945"/>
      <c r="AY2945"/>
      <c r="AZ2945"/>
      <c r="BA2945"/>
    </row>
    <row r="2946" spans="48:53" x14ac:dyDescent="0.3">
      <c r="AV2946"/>
      <c r="AW2946"/>
      <c r="AX2946"/>
      <c r="AY2946"/>
      <c r="AZ2946"/>
      <c r="BA2946"/>
    </row>
    <row r="2947" spans="48:53" x14ac:dyDescent="0.3">
      <c r="AV2947"/>
      <c r="AW2947"/>
      <c r="AX2947"/>
      <c r="AY2947"/>
      <c r="AZ2947"/>
      <c r="BA2947"/>
    </row>
    <row r="2948" spans="48:53" x14ac:dyDescent="0.3">
      <c r="AV2948"/>
      <c r="AW2948"/>
      <c r="AX2948"/>
      <c r="AY2948"/>
      <c r="AZ2948"/>
      <c r="BA2948"/>
    </row>
    <row r="2949" spans="48:53" x14ac:dyDescent="0.3">
      <c r="AV2949"/>
      <c r="AW2949"/>
      <c r="AX2949"/>
      <c r="AY2949"/>
      <c r="AZ2949"/>
      <c r="BA2949"/>
    </row>
    <row r="2950" spans="48:53" x14ac:dyDescent="0.3">
      <c r="AV2950"/>
      <c r="AW2950"/>
      <c r="AX2950"/>
      <c r="AY2950"/>
      <c r="AZ2950"/>
      <c r="BA2950"/>
    </row>
    <row r="2951" spans="48:53" x14ac:dyDescent="0.3">
      <c r="AV2951"/>
      <c r="AW2951"/>
      <c r="AX2951"/>
      <c r="AY2951"/>
      <c r="AZ2951"/>
      <c r="BA2951"/>
    </row>
    <row r="2952" spans="48:53" x14ac:dyDescent="0.3">
      <c r="AV2952"/>
      <c r="AW2952"/>
      <c r="AX2952"/>
      <c r="AY2952"/>
      <c r="AZ2952"/>
      <c r="BA2952"/>
    </row>
    <row r="2953" spans="48:53" x14ac:dyDescent="0.3">
      <c r="AV2953"/>
      <c r="AW2953"/>
      <c r="AX2953"/>
      <c r="AY2953"/>
      <c r="AZ2953"/>
      <c r="BA2953"/>
    </row>
    <row r="2954" spans="48:53" x14ac:dyDescent="0.3">
      <c r="AV2954"/>
      <c r="AW2954"/>
      <c r="AX2954"/>
      <c r="AY2954"/>
      <c r="AZ2954"/>
      <c r="BA2954"/>
    </row>
    <row r="2955" spans="48:53" x14ac:dyDescent="0.3">
      <c r="AV2955"/>
      <c r="AW2955"/>
      <c r="AX2955"/>
      <c r="AY2955"/>
      <c r="AZ2955"/>
      <c r="BA2955"/>
    </row>
    <row r="2956" spans="48:53" x14ac:dyDescent="0.3">
      <c r="AV2956"/>
      <c r="AW2956"/>
      <c r="AX2956"/>
      <c r="AY2956"/>
      <c r="AZ2956"/>
      <c r="BA2956"/>
    </row>
    <row r="2957" spans="48:53" x14ac:dyDescent="0.3">
      <c r="AV2957"/>
      <c r="AW2957"/>
      <c r="AX2957"/>
      <c r="AY2957"/>
      <c r="AZ2957"/>
      <c r="BA2957"/>
    </row>
    <row r="2958" spans="48:53" x14ac:dyDescent="0.3">
      <c r="AV2958"/>
      <c r="AW2958"/>
      <c r="AX2958"/>
      <c r="AY2958"/>
      <c r="AZ2958"/>
      <c r="BA2958"/>
    </row>
    <row r="2959" spans="48:53" x14ac:dyDescent="0.3">
      <c r="AV2959"/>
      <c r="AW2959"/>
      <c r="AX2959"/>
      <c r="AY2959"/>
      <c r="AZ2959"/>
      <c r="BA2959"/>
    </row>
    <row r="2960" spans="48:53" x14ac:dyDescent="0.3">
      <c r="AV2960"/>
      <c r="AW2960"/>
      <c r="AX2960"/>
      <c r="AY2960"/>
      <c r="AZ2960"/>
      <c r="BA2960"/>
    </row>
    <row r="2961" spans="48:53" x14ac:dyDescent="0.3">
      <c r="AV2961"/>
      <c r="AW2961"/>
      <c r="AX2961"/>
      <c r="AY2961"/>
      <c r="AZ2961"/>
      <c r="BA2961"/>
    </row>
    <row r="2962" spans="48:53" x14ac:dyDescent="0.3">
      <c r="AV2962"/>
      <c r="AW2962"/>
      <c r="AX2962"/>
      <c r="AY2962"/>
      <c r="AZ2962"/>
      <c r="BA2962"/>
    </row>
    <row r="2963" spans="48:53" x14ac:dyDescent="0.3">
      <c r="AV2963"/>
      <c r="AW2963"/>
      <c r="AX2963"/>
      <c r="AY2963"/>
      <c r="AZ2963"/>
      <c r="BA2963"/>
    </row>
    <row r="2964" spans="48:53" x14ac:dyDescent="0.3">
      <c r="AV2964"/>
      <c r="AW2964"/>
      <c r="AX2964"/>
      <c r="AY2964"/>
      <c r="AZ2964"/>
      <c r="BA2964"/>
    </row>
    <row r="2965" spans="48:53" x14ac:dyDescent="0.3">
      <c r="AV2965"/>
      <c r="AW2965"/>
      <c r="AX2965"/>
      <c r="AY2965"/>
      <c r="AZ2965"/>
      <c r="BA2965"/>
    </row>
    <row r="2966" spans="48:53" x14ac:dyDescent="0.3">
      <c r="AV2966"/>
      <c r="AW2966"/>
      <c r="AX2966"/>
      <c r="AY2966"/>
      <c r="AZ2966"/>
      <c r="BA2966"/>
    </row>
    <row r="2967" spans="48:53" x14ac:dyDescent="0.3">
      <c r="AV2967"/>
      <c r="AW2967"/>
      <c r="AX2967"/>
      <c r="AY2967"/>
      <c r="AZ2967"/>
      <c r="BA2967"/>
    </row>
    <row r="2968" spans="48:53" x14ac:dyDescent="0.3">
      <c r="AV2968"/>
      <c r="AW2968"/>
      <c r="AX2968"/>
      <c r="AY2968"/>
      <c r="AZ2968"/>
      <c r="BA2968"/>
    </row>
    <row r="2969" spans="48:53" x14ac:dyDescent="0.3">
      <c r="AV2969"/>
      <c r="AW2969"/>
      <c r="AX2969"/>
      <c r="AY2969"/>
      <c r="AZ2969"/>
      <c r="BA2969"/>
    </row>
    <row r="2970" spans="48:53" x14ac:dyDescent="0.3">
      <c r="AV2970"/>
      <c r="AW2970"/>
      <c r="AX2970"/>
      <c r="AY2970"/>
      <c r="AZ2970"/>
      <c r="BA2970"/>
    </row>
    <row r="2971" spans="48:53" x14ac:dyDescent="0.3">
      <c r="AV2971"/>
      <c r="AW2971"/>
      <c r="AX2971"/>
      <c r="AY2971"/>
      <c r="AZ2971"/>
      <c r="BA2971"/>
    </row>
    <row r="2972" spans="48:53" x14ac:dyDescent="0.3">
      <c r="AV2972"/>
      <c r="AW2972"/>
      <c r="AX2972"/>
      <c r="AY2972"/>
      <c r="AZ2972"/>
      <c r="BA2972"/>
    </row>
    <row r="2973" spans="48:53" x14ac:dyDescent="0.3">
      <c r="AV2973"/>
      <c r="AW2973"/>
      <c r="AX2973"/>
      <c r="AY2973"/>
      <c r="AZ2973"/>
      <c r="BA2973"/>
    </row>
    <row r="2974" spans="48:53" x14ac:dyDescent="0.3">
      <c r="AV2974"/>
      <c r="AW2974"/>
      <c r="AX2974"/>
      <c r="AY2974"/>
      <c r="AZ2974"/>
      <c r="BA2974"/>
    </row>
    <row r="2975" spans="48:53" x14ac:dyDescent="0.3">
      <c r="AV2975"/>
      <c r="AW2975"/>
      <c r="AX2975"/>
      <c r="AY2975"/>
      <c r="AZ2975"/>
      <c r="BA2975"/>
    </row>
    <row r="2976" spans="48:53" x14ac:dyDescent="0.3">
      <c r="AV2976"/>
      <c r="AW2976"/>
      <c r="AX2976"/>
      <c r="AY2976"/>
      <c r="AZ2976"/>
      <c r="BA2976"/>
    </row>
    <row r="2977" spans="48:53" x14ac:dyDescent="0.3">
      <c r="AV2977"/>
      <c r="AW2977"/>
      <c r="AX2977"/>
      <c r="AY2977"/>
      <c r="AZ2977"/>
      <c r="BA2977"/>
    </row>
    <row r="2978" spans="48:53" x14ac:dyDescent="0.3">
      <c r="AV2978"/>
      <c r="AW2978"/>
      <c r="AX2978"/>
      <c r="AY2978"/>
      <c r="AZ2978"/>
      <c r="BA2978"/>
    </row>
    <row r="2979" spans="48:53" x14ac:dyDescent="0.3">
      <c r="AV2979"/>
      <c r="AW2979"/>
      <c r="AX2979"/>
      <c r="AY2979"/>
      <c r="AZ2979"/>
      <c r="BA2979"/>
    </row>
    <row r="2980" spans="48:53" x14ac:dyDescent="0.3">
      <c r="AV2980"/>
      <c r="AW2980"/>
      <c r="AX2980"/>
      <c r="AY2980"/>
      <c r="AZ2980"/>
      <c r="BA2980"/>
    </row>
    <row r="2981" spans="48:53" x14ac:dyDescent="0.3">
      <c r="AV2981"/>
      <c r="AW2981"/>
      <c r="AX2981"/>
      <c r="AY2981"/>
      <c r="AZ2981"/>
      <c r="BA2981"/>
    </row>
    <row r="2982" spans="48:53" x14ac:dyDescent="0.3">
      <c r="AV2982"/>
      <c r="AW2982"/>
      <c r="AX2982"/>
      <c r="AY2982"/>
      <c r="AZ2982"/>
      <c r="BA2982"/>
    </row>
    <row r="2983" spans="48:53" x14ac:dyDescent="0.3">
      <c r="AV2983"/>
      <c r="AW2983"/>
      <c r="AX2983"/>
      <c r="AY2983"/>
      <c r="AZ2983"/>
      <c r="BA2983"/>
    </row>
    <row r="2984" spans="48:53" x14ac:dyDescent="0.3">
      <c r="AV2984"/>
      <c r="AW2984"/>
      <c r="AX2984"/>
      <c r="AY2984"/>
      <c r="AZ2984"/>
      <c r="BA2984"/>
    </row>
    <row r="2985" spans="48:53" x14ac:dyDescent="0.3">
      <c r="AV2985"/>
      <c r="AW2985"/>
      <c r="AX2985"/>
      <c r="AY2985"/>
      <c r="AZ2985"/>
      <c r="BA2985"/>
    </row>
    <row r="2986" spans="48:53" x14ac:dyDescent="0.3">
      <c r="AV2986"/>
      <c r="AW2986"/>
      <c r="AX2986"/>
      <c r="AY2986"/>
      <c r="AZ2986"/>
      <c r="BA2986"/>
    </row>
    <row r="2987" spans="48:53" x14ac:dyDescent="0.3">
      <c r="AV2987"/>
      <c r="AW2987"/>
      <c r="AX2987"/>
      <c r="AY2987"/>
      <c r="AZ2987"/>
      <c r="BA2987"/>
    </row>
    <row r="2988" spans="48:53" x14ac:dyDescent="0.3">
      <c r="AV2988"/>
      <c r="AW2988"/>
      <c r="AX2988"/>
      <c r="AY2988"/>
      <c r="AZ2988"/>
      <c r="BA2988"/>
    </row>
    <row r="2989" spans="48:53" x14ac:dyDescent="0.3">
      <c r="AV2989"/>
      <c r="AW2989"/>
      <c r="AX2989"/>
      <c r="AY2989"/>
      <c r="AZ2989"/>
      <c r="BA2989"/>
    </row>
    <row r="2990" spans="48:53" x14ac:dyDescent="0.3">
      <c r="AV2990"/>
      <c r="AW2990"/>
      <c r="AX2990"/>
      <c r="AY2990"/>
      <c r="AZ2990"/>
      <c r="BA2990"/>
    </row>
    <row r="2991" spans="48:53" x14ac:dyDescent="0.3">
      <c r="AV2991"/>
      <c r="AW2991"/>
      <c r="AX2991"/>
      <c r="AY2991"/>
      <c r="AZ2991"/>
      <c r="BA2991"/>
    </row>
    <row r="2992" spans="48:53" x14ac:dyDescent="0.3">
      <c r="AV2992"/>
      <c r="AW2992"/>
      <c r="AX2992"/>
      <c r="AY2992"/>
      <c r="AZ2992"/>
      <c r="BA2992"/>
    </row>
    <row r="2993" spans="48:53" x14ac:dyDescent="0.3">
      <c r="AV2993"/>
      <c r="AW2993"/>
      <c r="AX2993"/>
      <c r="AY2993"/>
      <c r="AZ2993"/>
      <c r="BA2993"/>
    </row>
    <row r="2994" spans="48:53" x14ac:dyDescent="0.3">
      <c r="AV2994"/>
      <c r="AW2994"/>
      <c r="AX2994"/>
      <c r="AY2994"/>
      <c r="AZ2994"/>
      <c r="BA2994"/>
    </row>
    <row r="2995" spans="48:53" x14ac:dyDescent="0.3">
      <c r="AV2995"/>
      <c r="AW2995"/>
      <c r="AX2995"/>
      <c r="AY2995"/>
      <c r="AZ2995"/>
      <c r="BA2995"/>
    </row>
    <row r="2996" spans="48:53" x14ac:dyDescent="0.3">
      <c r="AV2996"/>
      <c r="AW2996"/>
      <c r="AX2996"/>
      <c r="AY2996"/>
      <c r="AZ2996"/>
      <c r="BA2996"/>
    </row>
    <row r="2997" spans="48:53" x14ac:dyDescent="0.3">
      <c r="AV2997"/>
      <c r="AW2997"/>
      <c r="AX2997"/>
      <c r="AY2997"/>
      <c r="AZ2997"/>
      <c r="BA2997"/>
    </row>
    <row r="2998" spans="48:53" x14ac:dyDescent="0.3">
      <c r="AV2998"/>
      <c r="AW2998"/>
      <c r="AX2998"/>
      <c r="AY2998"/>
      <c r="AZ2998"/>
      <c r="BA2998"/>
    </row>
    <row r="2999" spans="48:53" x14ac:dyDescent="0.3">
      <c r="AV2999"/>
      <c r="AW2999"/>
      <c r="AX2999"/>
      <c r="AY2999"/>
      <c r="AZ2999"/>
      <c r="BA2999"/>
    </row>
    <row r="3000" spans="48:53" x14ac:dyDescent="0.3">
      <c r="AV3000"/>
      <c r="AW3000"/>
      <c r="AX3000"/>
      <c r="AY3000"/>
      <c r="AZ3000"/>
      <c r="BA3000"/>
    </row>
    <row r="3001" spans="48:53" x14ac:dyDescent="0.3">
      <c r="AV3001"/>
      <c r="AW3001"/>
      <c r="AX3001"/>
      <c r="AY3001"/>
      <c r="AZ3001"/>
      <c r="BA3001"/>
    </row>
    <row r="3002" spans="48:53" x14ac:dyDescent="0.3">
      <c r="AV3002"/>
      <c r="AW3002"/>
      <c r="AX3002"/>
      <c r="AY3002"/>
      <c r="AZ3002"/>
      <c r="BA3002"/>
    </row>
    <row r="3003" spans="48:53" x14ac:dyDescent="0.3">
      <c r="AV3003"/>
      <c r="AW3003"/>
      <c r="AX3003"/>
      <c r="AY3003"/>
      <c r="AZ3003"/>
      <c r="BA3003"/>
    </row>
    <row r="3004" spans="48:53" x14ac:dyDescent="0.3">
      <c r="AV3004"/>
      <c r="AW3004"/>
      <c r="AX3004"/>
      <c r="AY3004"/>
      <c r="AZ3004"/>
      <c r="BA3004"/>
    </row>
    <row r="3005" spans="48:53" x14ac:dyDescent="0.3">
      <c r="AV3005"/>
      <c r="AW3005"/>
      <c r="AX3005"/>
      <c r="AY3005"/>
      <c r="AZ3005"/>
      <c r="BA3005"/>
    </row>
    <row r="3006" spans="48:53" x14ac:dyDescent="0.3">
      <c r="AV3006"/>
      <c r="AW3006"/>
      <c r="AX3006"/>
      <c r="AY3006"/>
      <c r="AZ3006"/>
      <c r="BA3006"/>
    </row>
    <row r="3007" spans="48:53" x14ac:dyDescent="0.3">
      <c r="AV3007"/>
      <c r="AW3007"/>
      <c r="AX3007"/>
      <c r="AY3007"/>
      <c r="AZ3007"/>
      <c r="BA3007"/>
    </row>
    <row r="3008" spans="48:53" x14ac:dyDescent="0.3">
      <c r="AV3008"/>
      <c r="AW3008"/>
      <c r="AX3008"/>
      <c r="AY3008"/>
      <c r="AZ3008"/>
      <c r="BA3008"/>
    </row>
    <row r="3009" spans="48:53" x14ac:dyDescent="0.3">
      <c r="AV3009"/>
      <c r="AW3009"/>
      <c r="AX3009"/>
      <c r="AY3009"/>
      <c r="AZ3009"/>
      <c r="BA3009"/>
    </row>
    <row r="3010" spans="48:53" x14ac:dyDescent="0.3">
      <c r="AV3010"/>
      <c r="AW3010"/>
      <c r="AX3010"/>
      <c r="AY3010"/>
      <c r="AZ3010"/>
      <c r="BA3010"/>
    </row>
    <row r="3011" spans="48:53" x14ac:dyDescent="0.3">
      <c r="AV3011"/>
      <c r="AW3011"/>
      <c r="AX3011"/>
      <c r="AY3011"/>
      <c r="AZ3011"/>
      <c r="BA3011"/>
    </row>
    <row r="3012" spans="48:53" x14ac:dyDescent="0.3">
      <c r="AV3012"/>
      <c r="AW3012"/>
      <c r="AX3012"/>
      <c r="AY3012"/>
      <c r="AZ3012"/>
      <c r="BA3012"/>
    </row>
    <row r="3013" spans="48:53" x14ac:dyDescent="0.3">
      <c r="AV3013"/>
      <c r="AW3013"/>
      <c r="AX3013"/>
      <c r="AY3013"/>
      <c r="AZ3013"/>
      <c r="BA3013"/>
    </row>
    <row r="3014" spans="48:53" x14ac:dyDescent="0.3">
      <c r="AV3014"/>
      <c r="AW3014"/>
      <c r="AX3014"/>
      <c r="AY3014"/>
      <c r="AZ3014"/>
      <c r="BA3014"/>
    </row>
    <row r="3015" spans="48:53" x14ac:dyDescent="0.3">
      <c r="AV3015"/>
      <c r="AW3015"/>
      <c r="AX3015"/>
      <c r="AY3015"/>
      <c r="AZ3015"/>
      <c r="BA3015"/>
    </row>
    <row r="3016" spans="48:53" x14ac:dyDescent="0.3">
      <c r="AV3016"/>
      <c r="AW3016"/>
      <c r="AX3016"/>
      <c r="AY3016"/>
      <c r="AZ3016"/>
      <c r="BA3016"/>
    </row>
    <row r="3017" spans="48:53" x14ac:dyDescent="0.3">
      <c r="AV3017"/>
      <c r="AW3017"/>
      <c r="AX3017"/>
      <c r="AY3017"/>
      <c r="AZ3017"/>
      <c r="BA3017"/>
    </row>
    <row r="3018" spans="48:53" x14ac:dyDescent="0.3">
      <c r="AV3018"/>
      <c r="AW3018"/>
      <c r="AX3018"/>
      <c r="AY3018"/>
      <c r="AZ3018"/>
      <c r="BA3018"/>
    </row>
    <row r="3019" spans="48:53" x14ac:dyDescent="0.3">
      <c r="AV3019"/>
      <c r="AW3019"/>
      <c r="AX3019"/>
      <c r="AY3019"/>
      <c r="AZ3019"/>
      <c r="BA3019"/>
    </row>
    <row r="3020" spans="48:53" x14ac:dyDescent="0.3">
      <c r="AV3020"/>
      <c r="AW3020"/>
      <c r="AX3020"/>
      <c r="AY3020"/>
      <c r="AZ3020"/>
      <c r="BA3020"/>
    </row>
    <row r="3021" spans="48:53" x14ac:dyDescent="0.3">
      <c r="AV3021"/>
      <c r="AW3021"/>
      <c r="AX3021"/>
      <c r="AY3021"/>
      <c r="AZ3021"/>
      <c r="BA3021"/>
    </row>
    <row r="3022" spans="48:53" x14ac:dyDescent="0.3">
      <c r="AV3022"/>
      <c r="AW3022"/>
      <c r="AX3022"/>
      <c r="AY3022"/>
      <c r="AZ3022"/>
      <c r="BA3022"/>
    </row>
    <row r="3023" spans="48:53" x14ac:dyDescent="0.3">
      <c r="AV3023"/>
      <c r="AW3023"/>
      <c r="AX3023"/>
      <c r="AY3023"/>
      <c r="AZ3023"/>
      <c r="BA3023"/>
    </row>
    <row r="3024" spans="48:53" x14ac:dyDescent="0.3">
      <c r="AV3024"/>
      <c r="AW3024"/>
      <c r="AX3024"/>
      <c r="AY3024"/>
      <c r="AZ3024"/>
      <c r="BA3024"/>
    </row>
    <row r="3025" spans="48:53" x14ac:dyDescent="0.3">
      <c r="AV3025"/>
      <c r="AW3025"/>
      <c r="AX3025"/>
      <c r="AY3025"/>
      <c r="AZ3025"/>
      <c r="BA3025"/>
    </row>
    <row r="3026" spans="48:53" x14ac:dyDescent="0.3">
      <c r="AV3026"/>
      <c r="AW3026"/>
      <c r="AX3026"/>
      <c r="AY3026"/>
      <c r="AZ3026"/>
      <c r="BA3026"/>
    </row>
    <row r="3027" spans="48:53" x14ac:dyDescent="0.3">
      <c r="AV3027"/>
      <c r="AW3027"/>
      <c r="AX3027"/>
      <c r="AY3027"/>
      <c r="AZ3027"/>
      <c r="BA3027"/>
    </row>
    <row r="3028" spans="48:53" x14ac:dyDescent="0.3">
      <c r="AV3028"/>
      <c r="AW3028"/>
      <c r="AX3028"/>
      <c r="AY3028"/>
      <c r="AZ3028"/>
      <c r="BA3028"/>
    </row>
    <row r="3029" spans="48:53" x14ac:dyDescent="0.3">
      <c r="AV3029"/>
      <c r="AW3029"/>
      <c r="AX3029"/>
      <c r="AY3029"/>
      <c r="AZ3029"/>
      <c r="BA3029"/>
    </row>
    <row r="3030" spans="48:53" x14ac:dyDescent="0.3">
      <c r="AV3030"/>
      <c r="AW3030"/>
      <c r="AX3030"/>
      <c r="AY3030"/>
      <c r="AZ3030"/>
      <c r="BA3030"/>
    </row>
    <row r="3031" spans="48:53" x14ac:dyDescent="0.3">
      <c r="AV3031"/>
      <c r="AW3031"/>
      <c r="AX3031"/>
      <c r="AY3031"/>
      <c r="AZ3031"/>
      <c r="BA3031"/>
    </row>
    <row r="3032" spans="48:53" x14ac:dyDescent="0.3">
      <c r="AV3032"/>
      <c r="AW3032"/>
      <c r="AX3032"/>
      <c r="AY3032"/>
      <c r="AZ3032"/>
      <c r="BA3032"/>
    </row>
    <row r="3033" spans="48:53" x14ac:dyDescent="0.3">
      <c r="AV3033"/>
      <c r="AW3033"/>
      <c r="AX3033"/>
      <c r="AY3033"/>
      <c r="AZ3033"/>
      <c r="BA3033"/>
    </row>
    <row r="3034" spans="48:53" x14ac:dyDescent="0.3">
      <c r="AV3034"/>
      <c r="AW3034"/>
      <c r="AX3034"/>
      <c r="AY3034"/>
      <c r="AZ3034"/>
      <c r="BA3034"/>
    </row>
    <row r="3035" spans="48:53" x14ac:dyDescent="0.3">
      <c r="AV3035"/>
      <c r="AW3035"/>
      <c r="AX3035"/>
      <c r="AY3035"/>
      <c r="AZ3035"/>
      <c r="BA3035"/>
    </row>
    <row r="3036" spans="48:53" x14ac:dyDescent="0.3">
      <c r="AV3036"/>
      <c r="AW3036"/>
      <c r="AX3036"/>
      <c r="AY3036"/>
      <c r="AZ3036"/>
      <c r="BA3036"/>
    </row>
    <row r="3037" spans="48:53" x14ac:dyDescent="0.3">
      <c r="AV3037"/>
      <c r="AW3037"/>
      <c r="AX3037"/>
      <c r="AY3037"/>
      <c r="AZ3037"/>
      <c r="BA3037"/>
    </row>
    <row r="3038" spans="48:53" x14ac:dyDescent="0.3">
      <c r="AV3038"/>
      <c r="AW3038"/>
      <c r="AX3038"/>
      <c r="AY3038"/>
      <c r="AZ3038"/>
      <c r="BA3038"/>
    </row>
    <row r="3039" spans="48:53" x14ac:dyDescent="0.3">
      <c r="AV3039"/>
      <c r="AW3039"/>
      <c r="AX3039"/>
      <c r="AY3039"/>
      <c r="AZ3039"/>
      <c r="BA3039"/>
    </row>
    <row r="3040" spans="48:53" x14ac:dyDescent="0.3">
      <c r="AV3040"/>
      <c r="AW3040"/>
      <c r="AX3040"/>
      <c r="AY3040"/>
      <c r="AZ3040"/>
      <c r="BA3040"/>
    </row>
    <row r="3041" spans="48:53" x14ac:dyDescent="0.3">
      <c r="AV3041"/>
      <c r="AW3041"/>
      <c r="AX3041"/>
      <c r="AY3041"/>
      <c r="AZ3041"/>
      <c r="BA3041"/>
    </row>
    <row r="3042" spans="48:53" x14ac:dyDescent="0.3">
      <c r="AV3042"/>
      <c r="AW3042"/>
      <c r="AX3042"/>
      <c r="AY3042"/>
      <c r="AZ3042"/>
      <c r="BA3042"/>
    </row>
    <row r="3043" spans="48:53" x14ac:dyDescent="0.3">
      <c r="AV3043"/>
      <c r="AW3043"/>
      <c r="AX3043"/>
      <c r="AY3043"/>
      <c r="AZ3043"/>
      <c r="BA3043"/>
    </row>
    <row r="3044" spans="48:53" x14ac:dyDescent="0.3">
      <c r="AV3044"/>
      <c r="AW3044"/>
      <c r="AX3044"/>
      <c r="AY3044"/>
      <c r="AZ3044"/>
      <c r="BA3044"/>
    </row>
    <row r="3045" spans="48:53" x14ac:dyDescent="0.3">
      <c r="AV3045"/>
      <c r="AW3045"/>
      <c r="AX3045"/>
      <c r="AY3045"/>
      <c r="AZ3045"/>
      <c r="BA3045"/>
    </row>
    <row r="3046" spans="48:53" x14ac:dyDescent="0.3">
      <c r="AV3046"/>
      <c r="AW3046"/>
      <c r="AX3046"/>
      <c r="AY3046"/>
      <c r="AZ3046"/>
      <c r="BA3046"/>
    </row>
    <row r="3047" spans="48:53" x14ac:dyDescent="0.3">
      <c r="AV3047"/>
      <c r="AW3047"/>
      <c r="AX3047"/>
      <c r="AY3047"/>
      <c r="AZ3047"/>
      <c r="BA3047"/>
    </row>
    <row r="3048" spans="48:53" x14ac:dyDescent="0.3">
      <c r="AV3048"/>
      <c r="AW3048"/>
      <c r="AX3048"/>
      <c r="AY3048"/>
      <c r="AZ3048"/>
      <c r="BA3048"/>
    </row>
    <row r="3049" spans="48:53" x14ac:dyDescent="0.3">
      <c r="AV3049"/>
      <c r="AW3049"/>
      <c r="AX3049"/>
      <c r="AY3049"/>
      <c r="AZ3049"/>
      <c r="BA3049"/>
    </row>
    <row r="3050" spans="48:53" x14ac:dyDescent="0.3">
      <c r="AV3050"/>
      <c r="AW3050"/>
      <c r="AX3050"/>
      <c r="AY3050"/>
      <c r="AZ3050"/>
      <c r="BA3050"/>
    </row>
    <row r="3051" spans="48:53" x14ac:dyDescent="0.3">
      <c r="AV3051"/>
      <c r="AW3051"/>
      <c r="AX3051"/>
      <c r="AY3051"/>
      <c r="AZ3051"/>
      <c r="BA3051"/>
    </row>
    <row r="3052" spans="48:53" x14ac:dyDescent="0.3">
      <c r="AV3052"/>
      <c r="AW3052"/>
      <c r="AX3052"/>
      <c r="AY3052"/>
      <c r="AZ3052"/>
      <c r="BA3052"/>
    </row>
    <row r="3053" spans="48:53" x14ac:dyDescent="0.3">
      <c r="AV3053"/>
      <c r="AW3053"/>
      <c r="AX3053"/>
      <c r="AY3053"/>
      <c r="AZ3053"/>
      <c r="BA3053"/>
    </row>
    <row r="3054" spans="48:53" x14ac:dyDescent="0.3">
      <c r="AV3054"/>
      <c r="AW3054"/>
      <c r="AX3054"/>
      <c r="AY3054"/>
      <c r="AZ3054"/>
      <c r="BA3054"/>
    </row>
    <row r="3055" spans="48:53" x14ac:dyDescent="0.3">
      <c r="AV3055"/>
      <c r="AW3055"/>
      <c r="AX3055"/>
      <c r="AY3055"/>
      <c r="AZ3055"/>
      <c r="BA3055"/>
    </row>
    <row r="3056" spans="48:53" x14ac:dyDescent="0.3">
      <c r="AV3056"/>
      <c r="AW3056"/>
      <c r="AX3056"/>
      <c r="AY3056"/>
      <c r="AZ3056"/>
      <c r="BA3056"/>
    </row>
    <row r="3057" spans="48:53" x14ac:dyDescent="0.3">
      <c r="AV3057"/>
      <c r="AW3057"/>
      <c r="AX3057"/>
      <c r="AY3057"/>
      <c r="AZ3057"/>
      <c r="BA3057"/>
    </row>
    <row r="3058" spans="48:53" x14ac:dyDescent="0.3">
      <c r="AV3058"/>
      <c r="AW3058"/>
      <c r="AX3058"/>
      <c r="AY3058"/>
      <c r="AZ3058"/>
      <c r="BA3058"/>
    </row>
    <row r="3059" spans="48:53" x14ac:dyDescent="0.3">
      <c r="AV3059"/>
      <c r="AW3059"/>
      <c r="AX3059"/>
      <c r="AY3059"/>
      <c r="AZ3059"/>
      <c r="BA3059"/>
    </row>
    <row r="3060" spans="48:53" x14ac:dyDescent="0.3">
      <c r="AV3060"/>
      <c r="AW3060"/>
      <c r="AX3060"/>
      <c r="AY3060"/>
      <c r="AZ3060"/>
      <c r="BA3060"/>
    </row>
    <row r="3061" spans="48:53" x14ac:dyDescent="0.3">
      <c r="AV3061"/>
      <c r="AW3061"/>
      <c r="AX3061"/>
      <c r="AY3061"/>
      <c r="AZ3061"/>
      <c r="BA3061"/>
    </row>
    <row r="3062" spans="48:53" x14ac:dyDescent="0.3">
      <c r="AV3062"/>
      <c r="AW3062"/>
      <c r="AX3062"/>
      <c r="AY3062"/>
      <c r="AZ3062"/>
      <c r="BA3062"/>
    </row>
    <row r="3063" spans="48:53" x14ac:dyDescent="0.3">
      <c r="AV3063"/>
      <c r="AW3063"/>
      <c r="AX3063"/>
      <c r="AY3063"/>
      <c r="AZ3063"/>
      <c r="BA3063"/>
    </row>
    <row r="3064" spans="48:53" x14ac:dyDescent="0.3">
      <c r="AV3064"/>
      <c r="AW3064"/>
      <c r="AX3064"/>
      <c r="AY3064"/>
      <c r="AZ3064"/>
      <c r="BA3064"/>
    </row>
    <row r="3065" spans="48:53" x14ac:dyDescent="0.3">
      <c r="AV3065"/>
      <c r="AW3065"/>
      <c r="AX3065"/>
      <c r="AY3065"/>
      <c r="AZ3065"/>
      <c r="BA3065"/>
    </row>
    <row r="3066" spans="48:53" x14ac:dyDescent="0.3">
      <c r="AV3066"/>
      <c r="AW3066"/>
      <c r="AX3066"/>
      <c r="AY3066"/>
      <c r="AZ3066"/>
      <c r="BA3066"/>
    </row>
    <row r="3067" spans="48:53" x14ac:dyDescent="0.3">
      <c r="AV3067"/>
      <c r="AW3067"/>
      <c r="AX3067"/>
      <c r="AY3067"/>
      <c r="AZ3067"/>
      <c r="BA3067"/>
    </row>
    <row r="3068" spans="48:53" x14ac:dyDescent="0.3">
      <c r="AV3068"/>
      <c r="AW3068"/>
      <c r="AX3068"/>
      <c r="AY3068"/>
      <c r="AZ3068"/>
      <c r="BA3068"/>
    </row>
    <row r="3069" spans="48:53" x14ac:dyDescent="0.3">
      <c r="AV3069"/>
      <c r="AW3069"/>
      <c r="AX3069"/>
      <c r="AY3069"/>
      <c r="AZ3069"/>
      <c r="BA3069"/>
    </row>
    <row r="3070" spans="48:53" x14ac:dyDescent="0.3">
      <c r="AV3070"/>
      <c r="AW3070"/>
      <c r="AX3070"/>
      <c r="AY3070"/>
      <c r="AZ3070"/>
      <c r="BA3070"/>
    </row>
    <row r="3071" spans="48:53" x14ac:dyDescent="0.3">
      <c r="AV3071"/>
      <c r="AW3071"/>
      <c r="AX3071"/>
      <c r="AY3071"/>
      <c r="AZ3071"/>
      <c r="BA3071"/>
    </row>
    <row r="3072" spans="48:53" x14ac:dyDescent="0.3">
      <c r="AV3072"/>
      <c r="AW3072"/>
      <c r="AX3072"/>
      <c r="AY3072"/>
      <c r="AZ3072"/>
      <c r="BA3072"/>
    </row>
    <row r="3073" spans="48:53" x14ac:dyDescent="0.3">
      <c r="AV3073"/>
      <c r="AW3073"/>
      <c r="AX3073"/>
      <c r="AY3073"/>
      <c r="AZ3073"/>
      <c r="BA3073"/>
    </row>
    <row r="3074" spans="48:53" x14ac:dyDescent="0.3">
      <c r="AV3074"/>
      <c r="AW3074"/>
      <c r="AX3074"/>
      <c r="AY3074"/>
      <c r="AZ3074"/>
      <c r="BA3074"/>
    </row>
    <row r="3075" spans="48:53" x14ac:dyDescent="0.3">
      <c r="AV3075"/>
      <c r="AW3075"/>
      <c r="AX3075"/>
      <c r="AY3075"/>
      <c r="AZ3075"/>
      <c r="BA3075"/>
    </row>
    <row r="3076" spans="48:53" x14ac:dyDescent="0.3">
      <c r="AV3076"/>
      <c r="AW3076"/>
      <c r="AX3076"/>
      <c r="AY3076"/>
      <c r="AZ3076"/>
      <c r="BA3076"/>
    </row>
    <row r="3077" spans="48:53" x14ac:dyDescent="0.3">
      <c r="AV3077"/>
      <c r="AW3077"/>
      <c r="AX3077"/>
      <c r="AY3077"/>
      <c r="AZ3077"/>
      <c r="BA3077"/>
    </row>
    <row r="3078" spans="48:53" x14ac:dyDescent="0.3">
      <c r="AV3078"/>
      <c r="AW3078"/>
      <c r="AX3078"/>
      <c r="AY3078"/>
      <c r="AZ3078"/>
      <c r="BA3078"/>
    </row>
    <row r="3079" spans="48:53" x14ac:dyDescent="0.3">
      <c r="AV3079"/>
      <c r="AW3079"/>
      <c r="AX3079"/>
      <c r="AY3079"/>
      <c r="AZ3079"/>
      <c r="BA3079"/>
    </row>
    <row r="3080" spans="48:53" x14ac:dyDescent="0.3">
      <c r="AV3080"/>
      <c r="AW3080"/>
      <c r="AX3080"/>
      <c r="AY3080"/>
      <c r="AZ3080"/>
      <c r="BA3080"/>
    </row>
    <row r="3081" spans="48:53" x14ac:dyDescent="0.3">
      <c r="AV3081"/>
      <c r="AW3081"/>
      <c r="AX3081"/>
      <c r="AY3081"/>
      <c r="AZ3081"/>
      <c r="BA3081"/>
    </row>
    <row r="3082" spans="48:53" x14ac:dyDescent="0.3">
      <c r="AV3082"/>
      <c r="AW3082"/>
      <c r="AX3082"/>
      <c r="AY3082"/>
      <c r="AZ3082"/>
      <c r="BA3082"/>
    </row>
    <row r="3083" spans="48:53" x14ac:dyDescent="0.3">
      <c r="AV3083"/>
      <c r="AW3083"/>
      <c r="AX3083"/>
      <c r="AY3083"/>
      <c r="AZ3083"/>
      <c r="BA3083"/>
    </row>
    <row r="3084" spans="48:53" x14ac:dyDescent="0.3">
      <c r="AV3084"/>
      <c r="AW3084"/>
      <c r="AX3084"/>
      <c r="AY3084"/>
      <c r="AZ3084"/>
      <c r="BA3084"/>
    </row>
    <row r="3085" spans="48:53" x14ac:dyDescent="0.3">
      <c r="AV3085"/>
      <c r="AW3085"/>
      <c r="AX3085"/>
      <c r="AY3085"/>
      <c r="AZ3085"/>
      <c r="BA3085"/>
    </row>
    <row r="3086" spans="48:53" x14ac:dyDescent="0.3">
      <c r="AV3086"/>
      <c r="AW3086"/>
      <c r="AX3086"/>
      <c r="AY3086"/>
      <c r="AZ3086"/>
      <c r="BA3086"/>
    </row>
    <row r="3087" spans="48:53" x14ac:dyDescent="0.3">
      <c r="AV3087"/>
      <c r="AW3087"/>
      <c r="AX3087"/>
      <c r="AY3087"/>
      <c r="AZ3087"/>
      <c r="BA3087"/>
    </row>
    <row r="3088" spans="48:53" x14ac:dyDescent="0.3">
      <c r="AV3088"/>
      <c r="AW3088"/>
      <c r="AX3088"/>
      <c r="AY3088"/>
      <c r="AZ3088"/>
      <c r="BA3088"/>
    </row>
    <row r="3089" spans="48:53" x14ac:dyDescent="0.3">
      <c r="AV3089"/>
      <c r="AW3089"/>
      <c r="AX3089"/>
      <c r="AY3089"/>
      <c r="AZ3089"/>
      <c r="BA3089"/>
    </row>
    <row r="3090" spans="48:53" x14ac:dyDescent="0.3">
      <c r="AV3090"/>
      <c r="AW3090"/>
      <c r="AX3090"/>
      <c r="AY3090"/>
      <c r="AZ3090"/>
      <c r="BA3090"/>
    </row>
    <row r="3091" spans="48:53" x14ac:dyDescent="0.3">
      <c r="AV3091"/>
      <c r="AW3091"/>
      <c r="AX3091"/>
      <c r="AY3091"/>
      <c r="AZ3091"/>
      <c r="BA3091"/>
    </row>
    <row r="3092" spans="48:53" x14ac:dyDescent="0.3">
      <c r="AV3092"/>
      <c r="AW3092"/>
      <c r="AX3092"/>
      <c r="AY3092"/>
      <c r="AZ3092"/>
      <c r="BA3092"/>
    </row>
    <row r="3093" spans="48:53" x14ac:dyDescent="0.3">
      <c r="AV3093"/>
      <c r="AW3093"/>
      <c r="AX3093"/>
      <c r="AY3093"/>
      <c r="AZ3093"/>
      <c r="BA3093"/>
    </row>
    <row r="3094" spans="48:53" x14ac:dyDescent="0.3">
      <c r="AV3094"/>
      <c r="AW3094"/>
      <c r="AX3094"/>
      <c r="AY3094"/>
      <c r="AZ3094"/>
      <c r="BA3094"/>
    </row>
    <row r="3095" spans="48:53" x14ac:dyDescent="0.3">
      <c r="AV3095"/>
      <c r="AW3095"/>
      <c r="AX3095"/>
      <c r="AY3095"/>
      <c r="AZ3095"/>
      <c r="BA3095"/>
    </row>
    <row r="3096" spans="48:53" x14ac:dyDescent="0.3">
      <c r="AV3096"/>
      <c r="AW3096"/>
      <c r="AX3096"/>
      <c r="AY3096"/>
      <c r="AZ3096"/>
      <c r="BA3096"/>
    </row>
    <row r="3097" spans="48:53" x14ac:dyDescent="0.3">
      <c r="AV3097"/>
      <c r="AW3097"/>
      <c r="AX3097"/>
      <c r="AY3097"/>
      <c r="AZ3097"/>
      <c r="BA3097"/>
    </row>
    <row r="3098" spans="48:53" x14ac:dyDescent="0.3">
      <c r="AV3098"/>
      <c r="AW3098"/>
      <c r="AX3098"/>
      <c r="AY3098"/>
      <c r="AZ3098"/>
      <c r="BA3098"/>
    </row>
    <row r="3099" spans="48:53" x14ac:dyDescent="0.3">
      <c r="AV3099"/>
      <c r="AW3099"/>
      <c r="AX3099"/>
      <c r="AY3099"/>
      <c r="AZ3099"/>
      <c r="BA3099"/>
    </row>
    <row r="3100" spans="48:53" x14ac:dyDescent="0.3">
      <c r="AV3100"/>
      <c r="AW3100"/>
      <c r="AX3100"/>
      <c r="AY3100"/>
      <c r="AZ3100"/>
      <c r="BA3100"/>
    </row>
    <row r="3101" spans="48:53" x14ac:dyDescent="0.3">
      <c r="AV3101"/>
      <c r="AW3101"/>
      <c r="AX3101"/>
      <c r="AY3101"/>
      <c r="AZ3101"/>
      <c r="BA3101"/>
    </row>
    <row r="3102" spans="48:53" x14ac:dyDescent="0.3">
      <c r="AV3102"/>
      <c r="AW3102"/>
      <c r="AX3102"/>
      <c r="AY3102"/>
      <c r="AZ3102"/>
      <c r="BA3102"/>
    </row>
    <row r="3103" spans="48:53" x14ac:dyDescent="0.3">
      <c r="AV3103"/>
      <c r="AW3103"/>
      <c r="AX3103"/>
      <c r="AY3103"/>
      <c r="AZ3103"/>
      <c r="BA3103"/>
    </row>
    <row r="3104" spans="48:53" x14ac:dyDescent="0.3">
      <c r="AV3104"/>
      <c r="AW3104"/>
      <c r="AX3104"/>
      <c r="AY3104"/>
      <c r="AZ3104"/>
      <c r="BA3104"/>
    </row>
    <row r="3105" spans="48:53" x14ac:dyDescent="0.3">
      <c r="AV3105"/>
      <c r="AW3105"/>
      <c r="AX3105"/>
      <c r="AY3105"/>
      <c r="AZ3105"/>
      <c r="BA3105"/>
    </row>
    <row r="3106" spans="48:53" x14ac:dyDescent="0.3">
      <c r="AV3106"/>
      <c r="AW3106"/>
      <c r="AX3106"/>
      <c r="AY3106"/>
      <c r="AZ3106"/>
      <c r="BA3106"/>
    </row>
    <row r="3107" spans="48:53" x14ac:dyDescent="0.3">
      <c r="AV3107"/>
      <c r="AW3107"/>
      <c r="AX3107"/>
      <c r="AY3107"/>
      <c r="AZ3107"/>
      <c r="BA3107"/>
    </row>
    <row r="3108" spans="48:53" x14ac:dyDescent="0.3">
      <c r="AV3108"/>
      <c r="AW3108"/>
      <c r="AX3108"/>
      <c r="AY3108"/>
      <c r="AZ3108"/>
      <c r="BA3108"/>
    </row>
    <row r="3109" spans="48:53" x14ac:dyDescent="0.3">
      <c r="AV3109"/>
      <c r="AW3109"/>
      <c r="AX3109"/>
      <c r="AY3109"/>
      <c r="AZ3109"/>
      <c r="BA3109"/>
    </row>
    <row r="3110" spans="48:53" x14ac:dyDescent="0.3">
      <c r="AV3110"/>
      <c r="AW3110"/>
      <c r="AX3110"/>
      <c r="AY3110"/>
      <c r="AZ3110"/>
      <c r="BA3110"/>
    </row>
    <row r="3111" spans="48:53" x14ac:dyDescent="0.3">
      <c r="AV3111"/>
      <c r="AW3111"/>
      <c r="AX3111"/>
      <c r="AY3111"/>
      <c r="AZ3111"/>
      <c r="BA3111"/>
    </row>
    <row r="3112" spans="48:53" x14ac:dyDescent="0.3">
      <c r="AV3112"/>
      <c r="AW3112"/>
      <c r="AX3112"/>
      <c r="AY3112"/>
      <c r="AZ3112"/>
      <c r="BA3112"/>
    </row>
    <row r="3113" spans="48:53" x14ac:dyDescent="0.3">
      <c r="AV3113"/>
      <c r="AW3113"/>
      <c r="AX3113"/>
      <c r="AY3113"/>
      <c r="AZ3113"/>
      <c r="BA3113"/>
    </row>
    <row r="3114" spans="48:53" x14ac:dyDescent="0.3">
      <c r="AV3114"/>
      <c r="AW3114"/>
      <c r="AX3114"/>
      <c r="AY3114"/>
      <c r="AZ3114"/>
      <c r="BA3114"/>
    </row>
    <row r="3115" spans="48:53" x14ac:dyDescent="0.3">
      <c r="AV3115"/>
      <c r="AW3115"/>
      <c r="AX3115"/>
      <c r="AY3115"/>
      <c r="AZ3115"/>
      <c r="BA3115"/>
    </row>
    <row r="3116" spans="48:53" x14ac:dyDescent="0.3">
      <c r="AV3116"/>
      <c r="AW3116"/>
      <c r="AX3116"/>
      <c r="AY3116"/>
      <c r="AZ3116"/>
      <c r="BA3116"/>
    </row>
    <row r="3117" spans="48:53" x14ac:dyDescent="0.3">
      <c r="AV3117"/>
      <c r="AW3117"/>
      <c r="AX3117"/>
      <c r="AY3117"/>
      <c r="AZ3117"/>
      <c r="BA3117"/>
    </row>
    <row r="3118" spans="48:53" x14ac:dyDescent="0.3">
      <c r="AV3118"/>
      <c r="AW3118"/>
      <c r="AX3118"/>
      <c r="AY3118"/>
      <c r="AZ3118"/>
      <c r="BA3118"/>
    </row>
    <row r="3119" spans="48:53" x14ac:dyDescent="0.3">
      <c r="AV3119"/>
      <c r="AW3119"/>
      <c r="AX3119"/>
      <c r="AY3119"/>
      <c r="AZ3119"/>
      <c r="BA3119"/>
    </row>
    <row r="3120" spans="48:53" x14ac:dyDescent="0.3">
      <c r="AV3120"/>
      <c r="AW3120"/>
      <c r="AX3120"/>
      <c r="AY3120"/>
      <c r="AZ3120"/>
      <c r="BA3120"/>
    </row>
    <row r="3121" spans="48:53" x14ac:dyDescent="0.3">
      <c r="AV3121"/>
      <c r="AW3121"/>
      <c r="AX3121"/>
      <c r="AY3121"/>
      <c r="AZ3121"/>
      <c r="BA3121"/>
    </row>
    <row r="3122" spans="48:53" x14ac:dyDescent="0.3">
      <c r="AV3122"/>
      <c r="AW3122"/>
      <c r="AX3122"/>
      <c r="AY3122"/>
      <c r="AZ3122"/>
      <c r="BA3122"/>
    </row>
    <row r="3123" spans="48:53" x14ac:dyDescent="0.3">
      <c r="AV3123"/>
      <c r="AW3123"/>
      <c r="AX3123"/>
      <c r="AY3123"/>
      <c r="AZ3123"/>
      <c r="BA3123"/>
    </row>
    <row r="3124" spans="48:53" x14ac:dyDescent="0.3">
      <c r="AV3124"/>
      <c r="AW3124"/>
      <c r="AX3124"/>
      <c r="AY3124"/>
      <c r="AZ3124"/>
      <c r="BA3124"/>
    </row>
    <row r="3125" spans="48:53" x14ac:dyDescent="0.3">
      <c r="AV3125"/>
      <c r="AW3125"/>
      <c r="AX3125"/>
      <c r="AY3125"/>
      <c r="AZ3125"/>
      <c r="BA3125"/>
    </row>
    <row r="3126" spans="48:53" x14ac:dyDescent="0.3">
      <c r="AV3126"/>
      <c r="AW3126"/>
      <c r="AX3126"/>
      <c r="AY3126"/>
      <c r="AZ3126"/>
      <c r="BA3126"/>
    </row>
    <row r="3127" spans="48:53" x14ac:dyDescent="0.3">
      <c r="AV3127"/>
      <c r="AW3127"/>
      <c r="AX3127"/>
      <c r="AY3127"/>
      <c r="AZ3127"/>
      <c r="BA3127"/>
    </row>
    <row r="3128" spans="48:53" x14ac:dyDescent="0.3">
      <c r="AV3128"/>
      <c r="AW3128"/>
      <c r="AX3128"/>
      <c r="AY3128"/>
      <c r="AZ3128"/>
      <c r="BA3128"/>
    </row>
    <row r="3129" spans="48:53" x14ac:dyDescent="0.3">
      <c r="AV3129"/>
      <c r="AW3129"/>
      <c r="AX3129"/>
      <c r="AY3129"/>
      <c r="AZ3129"/>
      <c r="BA3129"/>
    </row>
    <row r="3130" spans="48:53" x14ac:dyDescent="0.3">
      <c r="AV3130"/>
      <c r="AW3130"/>
      <c r="AX3130"/>
      <c r="AY3130"/>
      <c r="AZ3130"/>
      <c r="BA3130"/>
    </row>
    <row r="3131" spans="48:53" x14ac:dyDescent="0.3">
      <c r="AV3131"/>
      <c r="AW3131"/>
      <c r="AX3131"/>
      <c r="AY3131"/>
      <c r="AZ3131"/>
      <c r="BA3131"/>
    </row>
    <row r="3132" spans="48:53" x14ac:dyDescent="0.3">
      <c r="AV3132"/>
      <c r="AW3132"/>
      <c r="AX3132"/>
      <c r="AY3132"/>
      <c r="AZ3132"/>
      <c r="BA3132"/>
    </row>
    <row r="3133" spans="48:53" x14ac:dyDescent="0.3">
      <c r="AV3133"/>
      <c r="AW3133"/>
      <c r="AX3133"/>
      <c r="AY3133"/>
      <c r="AZ3133"/>
      <c r="BA3133"/>
    </row>
    <row r="3134" spans="48:53" x14ac:dyDescent="0.3">
      <c r="AV3134"/>
      <c r="AW3134"/>
      <c r="AX3134"/>
      <c r="AY3134"/>
      <c r="AZ3134"/>
      <c r="BA3134"/>
    </row>
    <row r="3135" spans="48:53" x14ac:dyDescent="0.3">
      <c r="AV3135"/>
      <c r="AW3135"/>
      <c r="AX3135"/>
      <c r="AY3135"/>
      <c r="AZ3135"/>
      <c r="BA3135"/>
    </row>
    <row r="3136" spans="48:53" x14ac:dyDescent="0.3">
      <c r="AV3136"/>
      <c r="AW3136"/>
      <c r="AX3136"/>
      <c r="AY3136"/>
      <c r="AZ3136"/>
      <c r="BA3136"/>
    </row>
    <row r="3137" spans="48:53" x14ac:dyDescent="0.3">
      <c r="AV3137"/>
      <c r="AW3137"/>
      <c r="AX3137"/>
      <c r="AY3137"/>
      <c r="AZ3137"/>
      <c r="BA3137"/>
    </row>
    <row r="3138" spans="48:53" x14ac:dyDescent="0.3">
      <c r="AV3138"/>
      <c r="AW3138"/>
      <c r="AX3138"/>
      <c r="AY3138"/>
      <c r="AZ3138"/>
      <c r="BA3138"/>
    </row>
    <row r="3139" spans="48:53" x14ac:dyDescent="0.3">
      <c r="AV3139"/>
      <c r="AW3139"/>
      <c r="AX3139"/>
      <c r="AY3139"/>
      <c r="AZ3139"/>
      <c r="BA3139"/>
    </row>
    <row r="3140" spans="48:53" x14ac:dyDescent="0.3">
      <c r="AV3140"/>
      <c r="AW3140"/>
      <c r="AX3140"/>
      <c r="AY3140"/>
      <c r="AZ3140"/>
      <c r="BA3140"/>
    </row>
    <row r="3141" spans="48:53" x14ac:dyDescent="0.3">
      <c r="AV3141"/>
      <c r="AW3141"/>
      <c r="AX3141"/>
      <c r="AY3141"/>
      <c r="AZ3141"/>
      <c r="BA3141"/>
    </row>
    <row r="3142" spans="48:53" x14ac:dyDescent="0.3">
      <c r="AV3142"/>
      <c r="AW3142"/>
      <c r="AX3142"/>
      <c r="AY3142"/>
      <c r="AZ3142"/>
      <c r="BA3142"/>
    </row>
    <row r="3143" spans="48:53" x14ac:dyDescent="0.3">
      <c r="AV3143"/>
      <c r="AW3143"/>
      <c r="AX3143"/>
      <c r="AY3143"/>
      <c r="AZ3143"/>
      <c r="BA3143"/>
    </row>
    <row r="3144" spans="48:53" x14ac:dyDescent="0.3">
      <c r="AV3144"/>
      <c r="AW3144"/>
      <c r="AX3144"/>
      <c r="AY3144"/>
      <c r="AZ3144"/>
      <c r="BA3144"/>
    </row>
    <row r="3145" spans="48:53" x14ac:dyDescent="0.3">
      <c r="AV3145"/>
      <c r="AW3145"/>
      <c r="AX3145"/>
      <c r="AY3145"/>
      <c r="AZ3145"/>
      <c r="BA3145"/>
    </row>
    <row r="3146" spans="48:53" x14ac:dyDescent="0.3">
      <c r="AV3146"/>
      <c r="AW3146"/>
      <c r="AX3146"/>
      <c r="AY3146"/>
      <c r="AZ3146"/>
      <c r="BA3146"/>
    </row>
    <row r="3147" spans="48:53" x14ac:dyDescent="0.3">
      <c r="AV3147"/>
      <c r="AW3147"/>
      <c r="AX3147"/>
      <c r="AY3147"/>
      <c r="AZ3147"/>
      <c r="BA3147"/>
    </row>
    <row r="3148" spans="48:53" x14ac:dyDescent="0.3">
      <c r="AV3148"/>
      <c r="AW3148"/>
      <c r="AX3148"/>
      <c r="AY3148"/>
      <c r="AZ3148"/>
      <c r="BA3148"/>
    </row>
    <row r="3149" spans="48:53" x14ac:dyDescent="0.3">
      <c r="AV3149"/>
      <c r="AW3149"/>
      <c r="AX3149"/>
      <c r="AY3149"/>
      <c r="AZ3149"/>
      <c r="BA3149"/>
    </row>
    <row r="3150" spans="48:53" x14ac:dyDescent="0.3">
      <c r="AV3150"/>
      <c r="AW3150"/>
      <c r="AX3150"/>
      <c r="AY3150"/>
      <c r="AZ3150"/>
      <c r="BA3150"/>
    </row>
    <row r="3151" spans="48:53" x14ac:dyDescent="0.3">
      <c r="AV3151"/>
      <c r="AW3151"/>
      <c r="AX3151"/>
      <c r="AY3151"/>
      <c r="AZ3151"/>
      <c r="BA3151"/>
    </row>
    <row r="3152" spans="48:53" x14ac:dyDescent="0.3">
      <c r="AV3152"/>
      <c r="AW3152"/>
      <c r="AX3152"/>
      <c r="AY3152"/>
      <c r="AZ3152"/>
      <c r="BA3152"/>
    </row>
    <row r="3153" spans="48:53" x14ac:dyDescent="0.3">
      <c r="AV3153"/>
      <c r="AW3153"/>
      <c r="AX3153"/>
      <c r="AY3153"/>
      <c r="AZ3153"/>
      <c r="BA3153"/>
    </row>
    <row r="3154" spans="48:53" x14ac:dyDescent="0.3">
      <c r="AV3154"/>
      <c r="AW3154"/>
      <c r="AX3154"/>
      <c r="AY3154"/>
      <c r="AZ3154"/>
      <c r="BA3154"/>
    </row>
    <row r="3155" spans="48:53" x14ac:dyDescent="0.3">
      <c r="AV3155"/>
      <c r="AW3155"/>
      <c r="AX3155"/>
      <c r="AY3155"/>
      <c r="AZ3155"/>
      <c r="BA3155"/>
    </row>
    <row r="3156" spans="48:53" x14ac:dyDescent="0.3">
      <c r="AV3156"/>
      <c r="AW3156"/>
      <c r="AX3156"/>
      <c r="AY3156"/>
      <c r="AZ3156"/>
      <c r="BA3156"/>
    </row>
    <row r="3157" spans="48:53" x14ac:dyDescent="0.3">
      <c r="AV3157"/>
      <c r="AW3157"/>
      <c r="AX3157"/>
      <c r="AY3157"/>
      <c r="AZ3157"/>
      <c r="BA3157"/>
    </row>
    <row r="3158" spans="48:53" x14ac:dyDescent="0.3">
      <c r="AV3158"/>
      <c r="AW3158"/>
      <c r="AX3158"/>
      <c r="AY3158"/>
      <c r="AZ3158"/>
      <c r="BA3158"/>
    </row>
    <row r="3159" spans="48:53" x14ac:dyDescent="0.3">
      <c r="AV3159"/>
      <c r="AW3159"/>
      <c r="AX3159"/>
      <c r="AY3159"/>
      <c r="AZ3159"/>
      <c r="BA3159"/>
    </row>
    <row r="3160" spans="48:53" x14ac:dyDescent="0.3">
      <c r="AV3160"/>
      <c r="AW3160"/>
      <c r="AX3160"/>
      <c r="AY3160"/>
      <c r="AZ3160"/>
      <c r="BA3160"/>
    </row>
    <row r="3161" spans="48:53" x14ac:dyDescent="0.3">
      <c r="AV3161"/>
      <c r="AW3161"/>
      <c r="AX3161"/>
      <c r="AY3161"/>
      <c r="AZ3161"/>
      <c r="BA3161"/>
    </row>
    <row r="3162" spans="48:53" x14ac:dyDescent="0.3">
      <c r="AV3162"/>
      <c r="AW3162"/>
      <c r="AX3162"/>
      <c r="AY3162"/>
      <c r="AZ3162"/>
      <c r="BA3162"/>
    </row>
    <row r="3163" spans="48:53" x14ac:dyDescent="0.3">
      <c r="AV3163"/>
      <c r="AW3163"/>
      <c r="AX3163"/>
      <c r="AY3163"/>
      <c r="AZ3163"/>
      <c r="BA3163"/>
    </row>
    <row r="3164" spans="48:53" x14ac:dyDescent="0.3">
      <c r="AV3164"/>
      <c r="AW3164"/>
      <c r="AX3164"/>
      <c r="AY3164"/>
      <c r="AZ3164"/>
      <c r="BA3164"/>
    </row>
    <row r="3165" spans="48:53" x14ac:dyDescent="0.3">
      <c r="AV3165"/>
      <c r="AW3165"/>
      <c r="AX3165"/>
      <c r="AY3165"/>
      <c r="AZ3165"/>
      <c r="BA3165"/>
    </row>
    <row r="3166" spans="48:53" x14ac:dyDescent="0.3">
      <c r="AV3166"/>
      <c r="AW3166"/>
      <c r="AX3166"/>
      <c r="AY3166"/>
      <c r="AZ3166"/>
      <c r="BA3166"/>
    </row>
    <row r="3167" spans="48:53" x14ac:dyDescent="0.3">
      <c r="AV3167"/>
      <c r="AW3167"/>
      <c r="AX3167"/>
      <c r="AY3167"/>
      <c r="AZ3167"/>
      <c r="BA3167"/>
    </row>
    <row r="3168" spans="48:53" x14ac:dyDescent="0.3">
      <c r="AV3168"/>
      <c r="AW3168"/>
      <c r="AX3168"/>
      <c r="AY3168"/>
      <c r="AZ3168"/>
      <c r="BA3168"/>
    </row>
    <row r="3169" spans="48:53" x14ac:dyDescent="0.3">
      <c r="AV3169"/>
      <c r="AW3169"/>
      <c r="AX3169"/>
      <c r="AY3169"/>
      <c r="AZ3169"/>
      <c r="BA3169"/>
    </row>
    <row r="3170" spans="48:53" x14ac:dyDescent="0.3">
      <c r="AV3170"/>
      <c r="AW3170"/>
      <c r="AX3170"/>
      <c r="AY3170"/>
      <c r="AZ3170"/>
      <c r="BA3170"/>
    </row>
    <row r="3171" spans="48:53" x14ac:dyDescent="0.3">
      <c r="AV3171"/>
      <c r="AW3171"/>
      <c r="AX3171"/>
      <c r="AY3171"/>
      <c r="AZ3171"/>
      <c r="BA3171"/>
    </row>
    <row r="3172" spans="48:53" x14ac:dyDescent="0.3">
      <c r="AV3172"/>
      <c r="AW3172"/>
      <c r="AX3172"/>
      <c r="AY3172"/>
      <c r="AZ3172"/>
      <c r="BA3172"/>
    </row>
    <row r="3173" spans="48:53" x14ac:dyDescent="0.3">
      <c r="AV3173"/>
      <c r="AW3173"/>
      <c r="AX3173"/>
      <c r="AY3173"/>
      <c r="AZ3173"/>
      <c r="BA3173"/>
    </row>
    <row r="3174" spans="48:53" x14ac:dyDescent="0.3">
      <c r="AV3174"/>
      <c r="AW3174"/>
      <c r="AX3174"/>
      <c r="AY3174"/>
      <c r="AZ3174"/>
      <c r="BA3174"/>
    </row>
    <row r="3175" spans="48:53" x14ac:dyDescent="0.3">
      <c r="AV3175"/>
      <c r="AW3175"/>
      <c r="AX3175"/>
      <c r="AY3175"/>
      <c r="AZ3175"/>
      <c r="BA3175"/>
    </row>
    <row r="3176" spans="48:53" x14ac:dyDescent="0.3">
      <c r="AV3176"/>
      <c r="AW3176"/>
      <c r="AX3176"/>
      <c r="AY3176"/>
      <c r="AZ3176"/>
      <c r="BA3176"/>
    </row>
    <row r="3177" spans="48:53" x14ac:dyDescent="0.3">
      <c r="AV3177"/>
      <c r="AW3177"/>
      <c r="AX3177"/>
      <c r="AY3177"/>
      <c r="AZ3177"/>
      <c r="BA3177"/>
    </row>
    <row r="3178" spans="48:53" x14ac:dyDescent="0.3">
      <c r="AV3178"/>
      <c r="AW3178"/>
      <c r="AX3178"/>
      <c r="AY3178"/>
      <c r="AZ3178"/>
      <c r="BA3178"/>
    </row>
    <row r="3179" spans="48:53" x14ac:dyDescent="0.3">
      <c r="AV3179"/>
      <c r="AW3179"/>
      <c r="AX3179"/>
      <c r="AY3179"/>
      <c r="AZ3179"/>
      <c r="BA3179"/>
    </row>
    <row r="3180" spans="48:53" x14ac:dyDescent="0.3">
      <c r="AV3180"/>
      <c r="AW3180"/>
      <c r="AX3180"/>
      <c r="AY3180"/>
      <c r="AZ3180"/>
      <c r="BA3180"/>
    </row>
    <row r="3181" spans="48:53" x14ac:dyDescent="0.3">
      <c r="AV3181"/>
      <c r="AW3181"/>
      <c r="AX3181"/>
      <c r="AY3181"/>
      <c r="AZ3181"/>
      <c r="BA3181"/>
    </row>
    <row r="3182" spans="48:53" x14ac:dyDescent="0.3">
      <c r="AV3182"/>
      <c r="AW3182"/>
      <c r="AX3182"/>
      <c r="AY3182"/>
      <c r="AZ3182"/>
      <c r="BA3182"/>
    </row>
    <row r="3183" spans="48:53" x14ac:dyDescent="0.3">
      <c r="AV3183"/>
      <c r="AW3183"/>
      <c r="AX3183"/>
      <c r="AY3183"/>
      <c r="AZ3183"/>
      <c r="BA3183"/>
    </row>
    <row r="3184" spans="48:53" x14ac:dyDescent="0.3">
      <c r="AV3184"/>
      <c r="AW3184"/>
      <c r="AX3184"/>
      <c r="AY3184"/>
      <c r="AZ3184"/>
      <c r="BA3184"/>
    </row>
    <row r="3185" spans="48:53" x14ac:dyDescent="0.3">
      <c r="AV3185"/>
      <c r="AW3185"/>
      <c r="AX3185"/>
      <c r="AY3185"/>
      <c r="AZ3185"/>
      <c r="BA3185"/>
    </row>
    <row r="3186" spans="48:53" x14ac:dyDescent="0.3">
      <c r="AV3186"/>
      <c r="AW3186"/>
      <c r="AX3186"/>
      <c r="AY3186"/>
      <c r="AZ3186"/>
      <c r="BA3186"/>
    </row>
    <row r="3187" spans="48:53" x14ac:dyDescent="0.3">
      <c r="AV3187"/>
      <c r="AW3187"/>
      <c r="AX3187"/>
      <c r="AY3187"/>
      <c r="AZ3187"/>
      <c r="BA3187"/>
    </row>
    <row r="3188" spans="48:53" x14ac:dyDescent="0.3">
      <c r="AV3188"/>
      <c r="AW3188"/>
      <c r="AX3188"/>
      <c r="AY3188"/>
      <c r="AZ3188"/>
      <c r="BA3188"/>
    </row>
    <row r="3189" spans="48:53" x14ac:dyDescent="0.3">
      <c r="AV3189"/>
      <c r="AW3189"/>
      <c r="AX3189"/>
      <c r="AY3189"/>
      <c r="AZ3189"/>
      <c r="BA3189"/>
    </row>
    <row r="3190" spans="48:53" x14ac:dyDescent="0.3">
      <c r="AV3190"/>
      <c r="AW3190"/>
      <c r="AX3190"/>
      <c r="AY3190"/>
      <c r="AZ3190"/>
      <c r="BA3190"/>
    </row>
    <row r="3191" spans="48:53" x14ac:dyDescent="0.3">
      <c r="AV3191"/>
      <c r="AW3191"/>
      <c r="AX3191"/>
      <c r="AY3191"/>
      <c r="AZ3191"/>
      <c r="BA3191"/>
    </row>
    <row r="3192" spans="48:53" x14ac:dyDescent="0.3">
      <c r="AV3192"/>
      <c r="AW3192"/>
      <c r="AX3192"/>
      <c r="AY3192"/>
      <c r="AZ3192"/>
      <c r="BA3192"/>
    </row>
    <row r="3193" spans="48:53" x14ac:dyDescent="0.3">
      <c r="AV3193"/>
      <c r="AW3193"/>
      <c r="AX3193"/>
      <c r="AY3193"/>
      <c r="AZ3193"/>
      <c r="BA3193"/>
    </row>
    <row r="3194" spans="48:53" x14ac:dyDescent="0.3">
      <c r="AV3194"/>
      <c r="AW3194"/>
      <c r="AX3194"/>
      <c r="AY3194"/>
      <c r="AZ3194"/>
      <c r="BA3194"/>
    </row>
    <row r="3195" spans="48:53" x14ac:dyDescent="0.3">
      <c r="AV3195"/>
      <c r="AW3195"/>
      <c r="AX3195"/>
      <c r="AY3195"/>
      <c r="AZ3195"/>
      <c r="BA3195"/>
    </row>
    <row r="3196" spans="48:53" x14ac:dyDescent="0.3">
      <c r="AV3196"/>
      <c r="AW3196"/>
      <c r="AX3196"/>
      <c r="AY3196"/>
      <c r="AZ3196"/>
      <c r="BA3196"/>
    </row>
    <row r="3197" spans="48:53" x14ac:dyDescent="0.3">
      <c r="AV3197"/>
      <c r="AW3197"/>
      <c r="AX3197"/>
      <c r="AY3197"/>
      <c r="AZ3197"/>
      <c r="BA3197"/>
    </row>
    <row r="3198" spans="48:53" x14ac:dyDescent="0.3">
      <c r="AV3198"/>
      <c r="AW3198"/>
      <c r="AX3198"/>
      <c r="AY3198"/>
      <c r="AZ3198"/>
      <c r="BA3198"/>
    </row>
    <row r="3199" spans="48:53" x14ac:dyDescent="0.3">
      <c r="AV3199"/>
      <c r="AW3199"/>
      <c r="AX3199"/>
      <c r="AY3199"/>
      <c r="AZ3199"/>
      <c r="BA3199"/>
    </row>
    <row r="3200" spans="48:53" x14ac:dyDescent="0.3">
      <c r="AV3200"/>
      <c r="AW3200"/>
      <c r="AX3200"/>
      <c r="AY3200"/>
      <c r="AZ3200"/>
      <c r="BA3200"/>
    </row>
    <row r="3201" spans="48:53" x14ac:dyDescent="0.3">
      <c r="AV3201"/>
      <c r="AW3201"/>
      <c r="AX3201"/>
      <c r="AY3201"/>
      <c r="AZ3201"/>
      <c r="BA3201"/>
    </row>
    <row r="3202" spans="48:53" x14ac:dyDescent="0.3">
      <c r="AV3202"/>
      <c r="AW3202"/>
      <c r="AX3202"/>
      <c r="AY3202"/>
      <c r="AZ3202"/>
      <c r="BA3202"/>
    </row>
    <row r="3203" spans="48:53" x14ac:dyDescent="0.3">
      <c r="AV3203"/>
      <c r="AW3203"/>
      <c r="AX3203"/>
      <c r="AY3203"/>
      <c r="AZ3203"/>
      <c r="BA3203"/>
    </row>
    <row r="3204" spans="48:53" x14ac:dyDescent="0.3">
      <c r="AV3204"/>
      <c r="AW3204"/>
      <c r="AX3204"/>
      <c r="AY3204"/>
      <c r="AZ3204"/>
      <c r="BA3204"/>
    </row>
    <row r="3205" spans="48:53" x14ac:dyDescent="0.3">
      <c r="AV3205"/>
      <c r="AW3205"/>
      <c r="AX3205"/>
      <c r="AY3205"/>
      <c r="AZ3205"/>
      <c r="BA3205"/>
    </row>
    <row r="3206" spans="48:53" x14ac:dyDescent="0.3">
      <c r="AV3206"/>
      <c r="AW3206"/>
      <c r="AX3206"/>
      <c r="AY3206"/>
      <c r="AZ3206"/>
      <c r="BA3206"/>
    </row>
    <row r="3207" spans="48:53" x14ac:dyDescent="0.3">
      <c r="AV3207"/>
      <c r="AW3207"/>
      <c r="AX3207"/>
      <c r="AY3207"/>
      <c r="AZ3207"/>
      <c r="BA3207"/>
    </row>
    <row r="3208" spans="48:53" x14ac:dyDescent="0.3">
      <c r="AV3208"/>
      <c r="AW3208"/>
      <c r="AX3208"/>
      <c r="AY3208"/>
      <c r="AZ3208"/>
      <c r="BA3208"/>
    </row>
    <row r="3209" spans="48:53" x14ac:dyDescent="0.3">
      <c r="AV3209"/>
      <c r="AW3209"/>
      <c r="AX3209"/>
      <c r="AY3209"/>
      <c r="AZ3209"/>
      <c r="BA3209"/>
    </row>
    <row r="3210" spans="48:53" x14ac:dyDescent="0.3">
      <c r="AV3210"/>
      <c r="AW3210"/>
      <c r="AX3210"/>
      <c r="AY3210"/>
      <c r="AZ3210"/>
      <c r="BA3210"/>
    </row>
    <row r="3211" spans="48:53" x14ac:dyDescent="0.3">
      <c r="AV3211"/>
      <c r="AW3211"/>
      <c r="AX3211"/>
      <c r="AY3211"/>
      <c r="AZ3211"/>
      <c r="BA3211"/>
    </row>
    <row r="3212" spans="48:53" x14ac:dyDescent="0.3">
      <c r="AV3212"/>
      <c r="AW3212"/>
      <c r="AX3212"/>
      <c r="AY3212"/>
      <c r="AZ3212"/>
      <c r="BA3212"/>
    </row>
    <row r="3213" spans="48:53" x14ac:dyDescent="0.3">
      <c r="AV3213"/>
      <c r="AW3213"/>
      <c r="AX3213"/>
      <c r="AY3213"/>
      <c r="AZ3213"/>
      <c r="BA3213"/>
    </row>
    <row r="3214" spans="48:53" x14ac:dyDescent="0.3">
      <c r="AV3214"/>
      <c r="AW3214"/>
      <c r="AX3214"/>
      <c r="AY3214"/>
      <c r="AZ3214"/>
      <c r="BA3214"/>
    </row>
    <row r="3215" spans="48:53" x14ac:dyDescent="0.3">
      <c r="AV3215"/>
      <c r="AW3215"/>
      <c r="AX3215"/>
      <c r="AY3215"/>
      <c r="AZ3215"/>
      <c r="BA3215"/>
    </row>
    <row r="3216" spans="48:53" x14ac:dyDescent="0.3">
      <c r="AV3216"/>
      <c r="AW3216"/>
      <c r="AX3216"/>
      <c r="AY3216"/>
      <c r="AZ3216"/>
      <c r="BA3216"/>
    </row>
    <row r="3217" spans="48:53" x14ac:dyDescent="0.3">
      <c r="AV3217"/>
      <c r="AW3217"/>
      <c r="AX3217"/>
      <c r="AY3217"/>
      <c r="AZ3217"/>
      <c r="BA3217"/>
    </row>
    <row r="3218" spans="48:53" x14ac:dyDescent="0.3">
      <c r="AV3218"/>
      <c r="AW3218"/>
      <c r="AX3218"/>
      <c r="AY3218"/>
      <c r="AZ3218"/>
      <c r="BA3218"/>
    </row>
    <row r="3219" spans="48:53" x14ac:dyDescent="0.3">
      <c r="AV3219"/>
      <c r="AW3219"/>
      <c r="AX3219"/>
      <c r="AY3219"/>
      <c r="AZ3219"/>
      <c r="BA3219"/>
    </row>
    <row r="3220" spans="48:53" x14ac:dyDescent="0.3">
      <c r="AV3220"/>
      <c r="AW3220"/>
      <c r="AX3220"/>
      <c r="AY3220"/>
      <c r="AZ3220"/>
      <c r="BA3220"/>
    </row>
    <row r="3221" spans="48:53" x14ac:dyDescent="0.3">
      <c r="AV3221"/>
      <c r="AW3221"/>
      <c r="AX3221"/>
      <c r="AY3221"/>
      <c r="AZ3221"/>
      <c r="BA3221"/>
    </row>
    <row r="3222" spans="48:53" x14ac:dyDescent="0.3">
      <c r="AV3222"/>
      <c r="AW3222"/>
      <c r="AX3222"/>
      <c r="AY3222"/>
      <c r="AZ3222"/>
      <c r="BA3222"/>
    </row>
    <row r="3223" spans="48:53" x14ac:dyDescent="0.3">
      <c r="AV3223"/>
      <c r="AW3223"/>
      <c r="AX3223"/>
      <c r="AY3223"/>
      <c r="AZ3223"/>
      <c r="BA3223"/>
    </row>
    <row r="3224" spans="48:53" x14ac:dyDescent="0.3">
      <c r="AV3224"/>
      <c r="AW3224"/>
      <c r="AX3224"/>
      <c r="AY3224"/>
      <c r="AZ3224"/>
      <c r="BA3224"/>
    </row>
    <row r="3225" spans="48:53" x14ac:dyDescent="0.3">
      <c r="AV3225"/>
      <c r="AW3225"/>
      <c r="AX3225"/>
      <c r="AY3225"/>
      <c r="AZ3225"/>
      <c r="BA3225"/>
    </row>
    <row r="3226" spans="48:53" x14ac:dyDescent="0.3">
      <c r="AV3226"/>
      <c r="AW3226"/>
      <c r="AX3226"/>
      <c r="AY3226"/>
      <c r="AZ3226"/>
      <c r="BA3226"/>
    </row>
    <row r="3227" spans="48:53" x14ac:dyDescent="0.3">
      <c r="AV3227"/>
      <c r="AW3227"/>
      <c r="AX3227"/>
      <c r="AY3227"/>
      <c r="AZ3227"/>
      <c r="BA3227"/>
    </row>
    <row r="3228" spans="48:53" x14ac:dyDescent="0.3">
      <c r="AV3228"/>
      <c r="AW3228"/>
      <c r="AX3228"/>
      <c r="AY3228"/>
      <c r="AZ3228"/>
      <c r="BA3228"/>
    </row>
    <row r="3229" spans="48:53" x14ac:dyDescent="0.3">
      <c r="AV3229"/>
      <c r="AW3229"/>
      <c r="AX3229"/>
      <c r="AY3229"/>
      <c r="AZ3229"/>
      <c r="BA3229"/>
    </row>
    <row r="3230" spans="48:53" x14ac:dyDescent="0.3">
      <c r="AV3230"/>
      <c r="AW3230"/>
      <c r="AX3230"/>
      <c r="AY3230"/>
      <c r="AZ3230"/>
      <c r="BA3230"/>
    </row>
    <row r="3231" spans="48:53" x14ac:dyDescent="0.3">
      <c r="AV3231"/>
      <c r="AW3231"/>
      <c r="AX3231"/>
      <c r="AY3231"/>
      <c r="AZ3231"/>
      <c r="BA3231"/>
    </row>
    <row r="3232" spans="48:53" x14ac:dyDescent="0.3">
      <c r="AV3232"/>
      <c r="AW3232"/>
      <c r="AX3232"/>
      <c r="AY3232"/>
      <c r="AZ3232"/>
      <c r="BA3232"/>
    </row>
    <row r="3233" spans="48:53" x14ac:dyDescent="0.3">
      <c r="AV3233"/>
      <c r="AW3233"/>
      <c r="AX3233"/>
      <c r="AY3233"/>
      <c r="AZ3233"/>
      <c r="BA3233"/>
    </row>
    <row r="3234" spans="48:53" x14ac:dyDescent="0.3">
      <c r="AV3234"/>
      <c r="AW3234"/>
      <c r="AX3234"/>
      <c r="AY3234"/>
      <c r="AZ3234"/>
      <c r="BA3234"/>
    </row>
    <row r="3235" spans="48:53" x14ac:dyDescent="0.3">
      <c r="AV3235"/>
      <c r="AW3235"/>
      <c r="AX3235"/>
      <c r="AY3235"/>
      <c r="AZ3235"/>
      <c r="BA3235"/>
    </row>
    <row r="3236" spans="48:53" x14ac:dyDescent="0.3">
      <c r="AV3236"/>
      <c r="AW3236"/>
      <c r="AX3236"/>
      <c r="AY3236"/>
      <c r="AZ3236"/>
      <c r="BA3236"/>
    </row>
    <row r="3237" spans="48:53" x14ac:dyDescent="0.3">
      <c r="AV3237"/>
      <c r="AW3237"/>
      <c r="AX3237"/>
      <c r="AY3237"/>
      <c r="AZ3237"/>
      <c r="BA3237"/>
    </row>
    <row r="3238" spans="48:53" x14ac:dyDescent="0.3">
      <c r="AV3238"/>
      <c r="AW3238"/>
      <c r="AX3238"/>
      <c r="AY3238"/>
      <c r="AZ3238"/>
      <c r="BA3238"/>
    </row>
    <row r="3239" spans="48:53" x14ac:dyDescent="0.3">
      <c r="AV3239"/>
      <c r="AW3239"/>
      <c r="AX3239"/>
      <c r="AY3239"/>
      <c r="AZ3239"/>
      <c r="BA3239"/>
    </row>
    <row r="3240" spans="48:53" x14ac:dyDescent="0.3">
      <c r="AV3240"/>
      <c r="AW3240"/>
      <c r="AX3240"/>
      <c r="AY3240"/>
      <c r="AZ3240"/>
      <c r="BA3240"/>
    </row>
    <row r="3241" spans="48:53" x14ac:dyDescent="0.3">
      <c r="AV3241"/>
      <c r="AW3241"/>
      <c r="AX3241"/>
      <c r="AY3241"/>
      <c r="AZ3241"/>
      <c r="BA3241"/>
    </row>
    <row r="3242" spans="48:53" x14ac:dyDescent="0.3">
      <c r="AV3242"/>
      <c r="AW3242"/>
      <c r="AX3242"/>
      <c r="AY3242"/>
      <c r="AZ3242"/>
      <c r="BA3242"/>
    </row>
    <row r="3243" spans="48:53" x14ac:dyDescent="0.3">
      <c r="AV3243"/>
      <c r="AW3243"/>
      <c r="AX3243"/>
      <c r="AY3243"/>
      <c r="AZ3243"/>
      <c r="BA3243"/>
    </row>
    <row r="3244" spans="48:53" x14ac:dyDescent="0.3">
      <c r="AV3244"/>
      <c r="AW3244"/>
      <c r="AX3244"/>
      <c r="AY3244"/>
      <c r="AZ3244"/>
      <c r="BA3244"/>
    </row>
    <row r="3245" spans="48:53" x14ac:dyDescent="0.3">
      <c r="AV3245"/>
      <c r="AW3245"/>
      <c r="AX3245"/>
      <c r="AY3245"/>
      <c r="AZ3245"/>
      <c r="BA3245"/>
    </row>
    <row r="3246" spans="48:53" x14ac:dyDescent="0.3">
      <c r="AV3246"/>
      <c r="AW3246"/>
      <c r="AX3246"/>
      <c r="AY3246"/>
      <c r="AZ3246"/>
      <c r="BA3246"/>
    </row>
    <row r="3247" spans="48:53" x14ac:dyDescent="0.3">
      <c r="AV3247"/>
      <c r="AW3247"/>
      <c r="AX3247"/>
      <c r="AY3247"/>
      <c r="AZ3247"/>
      <c r="BA3247"/>
    </row>
    <row r="3248" spans="48:53" x14ac:dyDescent="0.3">
      <c r="AV3248"/>
      <c r="AW3248"/>
      <c r="AX3248"/>
      <c r="AY3248"/>
      <c r="AZ3248"/>
      <c r="BA3248"/>
    </row>
    <row r="3249" spans="48:53" x14ac:dyDescent="0.3">
      <c r="AV3249"/>
      <c r="AW3249"/>
      <c r="AX3249"/>
      <c r="AY3249"/>
      <c r="AZ3249"/>
      <c r="BA3249"/>
    </row>
    <row r="3250" spans="48:53" x14ac:dyDescent="0.3">
      <c r="AV3250"/>
      <c r="AW3250"/>
      <c r="AX3250"/>
      <c r="AY3250"/>
      <c r="AZ3250"/>
      <c r="BA3250"/>
    </row>
    <row r="3251" spans="48:53" x14ac:dyDescent="0.3">
      <c r="AV3251"/>
      <c r="AW3251"/>
      <c r="AX3251"/>
      <c r="AY3251"/>
      <c r="AZ3251"/>
      <c r="BA3251"/>
    </row>
    <row r="3252" spans="48:53" x14ac:dyDescent="0.3">
      <c r="AV3252"/>
      <c r="AW3252"/>
      <c r="AX3252"/>
      <c r="AY3252"/>
      <c r="AZ3252"/>
      <c r="BA3252"/>
    </row>
    <row r="3253" spans="48:53" x14ac:dyDescent="0.3">
      <c r="AV3253"/>
      <c r="AW3253"/>
      <c r="AX3253"/>
      <c r="AY3253"/>
      <c r="AZ3253"/>
      <c r="BA3253"/>
    </row>
    <row r="3254" spans="48:53" x14ac:dyDescent="0.3">
      <c r="AV3254"/>
      <c r="AW3254"/>
      <c r="AX3254"/>
      <c r="AY3254"/>
      <c r="AZ3254"/>
      <c r="BA3254"/>
    </row>
    <row r="3255" spans="48:53" x14ac:dyDescent="0.3">
      <c r="AV3255"/>
      <c r="AW3255"/>
      <c r="AX3255"/>
      <c r="AY3255"/>
      <c r="AZ3255"/>
      <c r="BA3255"/>
    </row>
    <row r="3256" spans="48:53" x14ac:dyDescent="0.3">
      <c r="AV3256"/>
      <c r="AW3256"/>
      <c r="AX3256"/>
      <c r="AY3256"/>
      <c r="AZ3256"/>
      <c r="BA3256"/>
    </row>
    <row r="3257" spans="48:53" x14ac:dyDescent="0.3">
      <c r="AV3257"/>
      <c r="AW3257"/>
      <c r="AX3257"/>
      <c r="AY3257"/>
      <c r="AZ3257"/>
      <c r="BA3257"/>
    </row>
    <row r="3258" spans="48:53" x14ac:dyDescent="0.3">
      <c r="AV3258"/>
      <c r="AW3258"/>
      <c r="AX3258"/>
      <c r="AY3258"/>
      <c r="AZ3258"/>
      <c r="BA3258"/>
    </row>
    <row r="3259" spans="48:53" x14ac:dyDescent="0.3">
      <c r="AV3259"/>
      <c r="AW3259"/>
      <c r="AX3259"/>
      <c r="AY3259"/>
      <c r="AZ3259"/>
      <c r="BA3259"/>
    </row>
    <row r="3260" spans="48:53" x14ac:dyDescent="0.3">
      <c r="AV3260"/>
      <c r="AW3260"/>
      <c r="AX3260"/>
      <c r="AY3260"/>
      <c r="AZ3260"/>
      <c r="BA3260"/>
    </row>
    <row r="3261" spans="48:53" x14ac:dyDescent="0.3">
      <c r="AV3261"/>
      <c r="AW3261"/>
      <c r="AX3261"/>
      <c r="AY3261"/>
      <c r="AZ3261"/>
      <c r="BA3261"/>
    </row>
    <row r="3262" spans="48:53" x14ac:dyDescent="0.3">
      <c r="AV3262"/>
      <c r="AW3262"/>
      <c r="AX3262"/>
      <c r="AY3262"/>
      <c r="AZ3262"/>
      <c r="BA3262"/>
    </row>
    <row r="3263" spans="48:53" x14ac:dyDescent="0.3">
      <c r="AV3263"/>
      <c r="AW3263"/>
      <c r="AX3263"/>
      <c r="AY3263"/>
      <c r="AZ3263"/>
      <c r="BA3263"/>
    </row>
    <row r="3264" spans="48:53" x14ac:dyDescent="0.3">
      <c r="AV3264"/>
      <c r="AW3264"/>
      <c r="AX3264"/>
      <c r="AY3264"/>
      <c r="AZ3264"/>
      <c r="BA3264"/>
    </row>
    <row r="3265" spans="48:53" x14ac:dyDescent="0.3">
      <c r="AV3265"/>
      <c r="AW3265"/>
      <c r="AX3265"/>
      <c r="AY3265"/>
      <c r="AZ3265"/>
      <c r="BA3265"/>
    </row>
    <row r="3266" spans="48:53" x14ac:dyDescent="0.3">
      <c r="AV3266"/>
      <c r="AW3266"/>
      <c r="AX3266"/>
      <c r="AY3266"/>
      <c r="AZ3266"/>
      <c r="BA3266"/>
    </row>
    <row r="3267" spans="48:53" x14ac:dyDescent="0.3">
      <c r="AV3267"/>
      <c r="AW3267"/>
      <c r="AX3267"/>
      <c r="AY3267"/>
      <c r="AZ3267"/>
      <c r="BA3267"/>
    </row>
    <row r="3268" spans="48:53" x14ac:dyDescent="0.3">
      <c r="AV3268"/>
      <c r="AW3268"/>
      <c r="AX3268"/>
      <c r="AY3268"/>
      <c r="AZ3268"/>
      <c r="BA3268"/>
    </row>
    <row r="3269" spans="48:53" x14ac:dyDescent="0.3">
      <c r="AV3269"/>
      <c r="AW3269"/>
      <c r="AX3269"/>
      <c r="AY3269"/>
      <c r="AZ3269"/>
      <c r="BA3269"/>
    </row>
    <row r="3270" spans="48:53" x14ac:dyDescent="0.3">
      <c r="AV3270"/>
      <c r="AW3270"/>
      <c r="AX3270"/>
      <c r="AY3270"/>
      <c r="AZ3270"/>
      <c r="BA3270"/>
    </row>
    <row r="3271" spans="48:53" x14ac:dyDescent="0.3">
      <c r="AV3271"/>
      <c r="AW3271"/>
      <c r="AX3271"/>
      <c r="AY3271"/>
      <c r="AZ3271"/>
      <c r="BA3271"/>
    </row>
    <row r="3272" spans="48:53" x14ac:dyDescent="0.3">
      <c r="AV3272"/>
      <c r="AW3272"/>
      <c r="AX3272"/>
      <c r="AY3272"/>
      <c r="AZ3272"/>
      <c r="BA3272"/>
    </row>
    <row r="3273" spans="48:53" x14ac:dyDescent="0.3">
      <c r="AV3273"/>
      <c r="AW3273"/>
      <c r="AX3273"/>
      <c r="AY3273"/>
      <c r="AZ3273"/>
      <c r="BA3273"/>
    </row>
    <row r="3274" spans="48:53" x14ac:dyDescent="0.3">
      <c r="AV3274"/>
      <c r="AW3274"/>
      <c r="AX3274"/>
      <c r="AY3274"/>
      <c r="AZ3274"/>
      <c r="BA3274"/>
    </row>
    <row r="3275" spans="48:53" x14ac:dyDescent="0.3">
      <c r="AV3275"/>
      <c r="AW3275"/>
      <c r="AX3275"/>
      <c r="AY3275"/>
      <c r="AZ3275"/>
      <c r="BA3275"/>
    </row>
    <row r="3276" spans="48:53" x14ac:dyDescent="0.3">
      <c r="AV3276"/>
      <c r="AW3276"/>
      <c r="AX3276"/>
      <c r="AY3276"/>
      <c r="AZ3276"/>
      <c r="BA3276"/>
    </row>
    <row r="3277" spans="48:53" x14ac:dyDescent="0.3">
      <c r="AV3277"/>
      <c r="AW3277"/>
      <c r="AX3277"/>
      <c r="AY3277"/>
      <c r="AZ3277"/>
      <c r="BA3277"/>
    </row>
    <row r="3278" spans="48:53" x14ac:dyDescent="0.3">
      <c r="AV3278"/>
      <c r="AW3278"/>
      <c r="AX3278"/>
      <c r="AY3278"/>
      <c r="AZ3278"/>
      <c r="BA3278"/>
    </row>
    <row r="3279" spans="48:53" x14ac:dyDescent="0.3">
      <c r="AV3279"/>
      <c r="AW3279"/>
      <c r="AX3279"/>
      <c r="AY3279"/>
      <c r="AZ3279"/>
      <c r="BA3279"/>
    </row>
    <row r="3280" spans="48:53" x14ac:dyDescent="0.3">
      <c r="AV3280"/>
      <c r="AW3280"/>
      <c r="AX3280"/>
      <c r="AY3280"/>
      <c r="AZ3280"/>
      <c r="BA3280"/>
    </row>
    <row r="3281" spans="48:53" x14ac:dyDescent="0.3">
      <c r="AV3281"/>
      <c r="AW3281"/>
      <c r="AX3281"/>
      <c r="AY3281"/>
      <c r="AZ3281"/>
      <c r="BA3281"/>
    </row>
    <row r="3282" spans="48:53" x14ac:dyDescent="0.3">
      <c r="AV3282"/>
      <c r="AW3282"/>
      <c r="AX3282"/>
      <c r="AY3282"/>
      <c r="AZ3282"/>
      <c r="BA3282"/>
    </row>
    <row r="3283" spans="48:53" x14ac:dyDescent="0.3">
      <c r="AV3283"/>
      <c r="AW3283"/>
      <c r="AX3283"/>
      <c r="AY3283"/>
      <c r="AZ3283"/>
      <c r="BA3283"/>
    </row>
    <row r="3284" spans="48:53" x14ac:dyDescent="0.3">
      <c r="AV3284"/>
      <c r="AW3284"/>
      <c r="AX3284"/>
      <c r="AY3284"/>
      <c r="AZ3284"/>
      <c r="BA3284"/>
    </row>
    <row r="3285" spans="48:53" x14ac:dyDescent="0.3">
      <c r="AV3285"/>
      <c r="AW3285"/>
      <c r="AX3285"/>
      <c r="AY3285"/>
      <c r="AZ3285"/>
      <c r="BA3285"/>
    </row>
    <row r="3286" spans="48:53" x14ac:dyDescent="0.3">
      <c r="AV3286"/>
      <c r="AW3286"/>
      <c r="AX3286"/>
      <c r="AY3286"/>
      <c r="AZ3286"/>
      <c r="BA3286"/>
    </row>
    <row r="3287" spans="48:53" x14ac:dyDescent="0.3">
      <c r="AV3287"/>
      <c r="AW3287"/>
      <c r="AX3287"/>
      <c r="AY3287"/>
      <c r="AZ3287"/>
      <c r="BA3287"/>
    </row>
    <row r="3288" spans="48:53" x14ac:dyDescent="0.3">
      <c r="AV3288"/>
      <c r="AW3288"/>
      <c r="AX3288"/>
      <c r="AY3288"/>
      <c r="AZ3288"/>
      <c r="BA3288"/>
    </row>
    <row r="3289" spans="48:53" x14ac:dyDescent="0.3">
      <c r="AV3289"/>
      <c r="AW3289"/>
      <c r="AX3289"/>
      <c r="AY3289"/>
      <c r="AZ3289"/>
      <c r="BA3289"/>
    </row>
    <row r="3290" spans="48:53" x14ac:dyDescent="0.3">
      <c r="AV3290"/>
      <c r="AW3290"/>
      <c r="AX3290"/>
      <c r="AY3290"/>
      <c r="AZ3290"/>
      <c r="BA3290"/>
    </row>
    <row r="3291" spans="48:53" x14ac:dyDescent="0.3">
      <c r="AV3291"/>
      <c r="AW3291"/>
      <c r="AX3291"/>
      <c r="AY3291"/>
      <c r="AZ3291"/>
      <c r="BA3291"/>
    </row>
    <row r="3292" spans="48:53" x14ac:dyDescent="0.3">
      <c r="AV3292"/>
      <c r="AW3292"/>
      <c r="AX3292"/>
      <c r="AY3292"/>
      <c r="AZ3292"/>
      <c r="BA3292"/>
    </row>
    <row r="3293" spans="48:53" x14ac:dyDescent="0.3">
      <c r="AV3293"/>
      <c r="AW3293"/>
      <c r="AX3293"/>
      <c r="AY3293"/>
      <c r="AZ3293"/>
      <c r="BA3293"/>
    </row>
    <row r="3294" spans="48:53" x14ac:dyDescent="0.3">
      <c r="AV3294"/>
      <c r="AW3294"/>
      <c r="AX3294"/>
      <c r="AY3294"/>
      <c r="AZ3294"/>
      <c r="BA3294"/>
    </row>
    <row r="3295" spans="48:53" x14ac:dyDescent="0.3">
      <c r="AV3295"/>
      <c r="AW3295"/>
      <c r="AX3295"/>
      <c r="AY3295"/>
      <c r="AZ3295"/>
      <c r="BA3295"/>
    </row>
    <row r="3296" spans="48:53" x14ac:dyDescent="0.3">
      <c r="AV3296"/>
      <c r="AW3296"/>
      <c r="AX3296"/>
      <c r="AY3296"/>
      <c r="AZ3296"/>
      <c r="BA3296"/>
    </row>
    <row r="3297" spans="48:53" x14ac:dyDescent="0.3">
      <c r="AV3297"/>
      <c r="AW3297"/>
      <c r="AX3297"/>
      <c r="AY3297"/>
      <c r="AZ3297"/>
      <c r="BA3297"/>
    </row>
    <row r="3298" spans="48:53" x14ac:dyDescent="0.3">
      <c r="AV3298"/>
      <c r="AW3298"/>
      <c r="AX3298"/>
      <c r="AY3298"/>
      <c r="AZ3298"/>
      <c r="BA3298"/>
    </row>
    <row r="3299" spans="48:53" x14ac:dyDescent="0.3">
      <c r="AV3299"/>
      <c r="AW3299"/>
      <c r="AX3299"/>
      <c r="AY3299"/>
      <c r="AZ3299"/>
      <c r="BA3299"/>
    </row>
    <row r="3300" spans="48:53" x14ac:dyDescent="0.3">
      <c r="AV3300"/>
      <c r="AW3300"/>
      <c r="AX3300"/>
      <c r="AY3300"/>
      <c r="AZ3300"/>
      <c r="BA3300"/>
    </row>
    <row r="3301" spans="48:53" x14ac:dyDescent="0.3">
      <c r="AV3301"/>
      <c r="AW3301"/>
      <c r="AX3301"/>
      <c r="AY3301"/>
      <c r="AZ3301"/>
      <c r="BA3301"/>
    </row>
    <row r="3302" spans="48:53" x14ac:dyDescent="0.3">
      <c r="AV3302"/>
      <c r="AW3302"/>
      <c r="AX3302"/>
      <c r="AY3302"/>
      <c r="AZ3302"/>
      <c r="BA3302"/>
    </row>
    <row r="3303" spans="48:53" x14ac:dyDescent="0.3">
      <c r="AV3303"/>
      <c r="AW3303"/>
      <c r="AX3303"/>
      <c r="AY3303"/>
      <c r="AZ3303"/>
      <c r="BA3303"/>
    </row>
    <row r="3304" spans="48:53" x14ac:dyDescent="0.3">
      <c r="AV3304"/>
      <c r="AW3304"/>
      <c r="AX3304"/>
      <c r="AY3304"/>
      <c r="AZ3304"/>
      <c r="BA3304"/>
    </row>
    <row r="3305" spans="48:53" x14ac:dyDescent="0.3">
      <c r="AV3305"/>
      <c r="AW3305"/>
      <c r="AX3305"/>
      <c r="AY3305"/>
      <c r="AZ3305"/>
      <c r="BA3305"/>
    </row>
    <row r="3306" spans="48:53" x14ac:dyDescent="0.3">
      <c r="AV3306"/>
      <c r="AW3306"/>
      <c r="AX3306"/>
      <c r="AY3306"/>
      <c r="AZ3306"/>
      <c r="BA3306"/>
    </row>
    <row r="3307" spans="48:53" x14ac:dyDescent="0.3">
      <c r="AV3307"/>
      <c r="AW3307"/>
      <c r="AX3307"/>
      <c r="AY3307"/>
      <c r="AZ3307"/>
      <c r="BA3307"/>
    </row>
    <row r="3308" spans="48:53" x14ac:dyDescent="0.3">
      <c r="AV3308"/>
      <c r="AW3308"/>
      <c r="AX3308"/>
      <c r="AY3308"/>
      <c r="AZ3308"/>
      <c r="BA3308"/>
    </row>
    <row r="3309" spans="48:53" x14ac:dyDescent="0.3">
      <c r="AV3309"/>
      <c r="AW3309"/>
      <c r="AX3309"/>
      <c r="AY3309"/>
      <c r="AZ3309"/>
      <c r="BA3309"/>
    </row>
    <row r="3310" spans="48:53" x14ac:dyDescent="0.3">
      <c r="AV3310"/>
      <c r="AW3310"/>
      <c r="AX3310"/>
      <c r="AY3310"/>
      <c r="AZ3310"/>
      <c r="BA3310"/>
    </row>
    <row r="3311" spans="48:53" x14ac:dyDescent="0.3">
      <c r="AV3311"/>
      <c r="AW3311"/>
      <c r="AX3311"/>
      <c r="AY3311"/>
      <c r="AZ3311"/>
      <c r="BA3311"/>
    </row>
    <row r="3312" spans="48:53" x14ac:dyDescent="0.3">
      <c r="AV3312"/>
      <c r="AW3312"/>
      <c r="AX3312"/>
      <c r="AY3312"/>
      <c r="AZ3312"/>
      <c r="BA3312"/>
    </row>
    <row r="3313" spans="48:53" x14ac:dyDescent="0.3">
      <c r="AV3313"/>
      <c r="AW3313"/>
      <c r="AX3313"/>
      <c r="AY3313"/>
      <c r="AZ3313"/>
      <c r="BA3313"/>
    </row>
    <row r="3314" spans="48:53" x14ac:dyDescent="0.3">
      <c r="AV3314"/>
      <c r="AW3314"/>
      <c r="AX3314"/>
      <c r="AY3314"/>
      <c r="AZ3314"/>
      <c r="BA3314"/>
    </row>
    <row r="3315" spans="48:53" x14ac:dyDescent="0.3">
      <c r="AV3315"/>
      <c r="AW3315"/>
      <c r="AX3315"/>
      <c r="AY3315"/>
      <c r="AZ3315"/>
      <c r="BA3315"/>
    </row>
    <row r="3316" spans="48:53" x14ac:dyDescent="0.3">
      <c r="AV3316"/>
      <c r="AW3316"/>
      <c r="AX3316"/>
      <c r="AY3316"/>
      <c r="AZ3316"/>
      <c r="BA3316"/>
    </row>
    <row r="3317" spans="48:53" x14ac:dyDescent="0.3">
      <c r="AV3317"/>
      <c r="AW3317"/>
      <c r="AX3317"/>
      <c r="AY3317"/>
      <c r="AZ3317"/>
      <c r="BA3317"/>
    </row>
    <row r="3318" spans="48:53" x14ac:dyDescent="0.3">
      <c r="AV3318"/>
      <c r="AW3318"/>
      <c r="AX3318"/>
      <c r="AY3318"/>
      <c r="AZ3318"/>
      <c r="BA3318"/>
    </row>
    <row r="3319" spans="48:53" x14ac:dyDescent="0.3">
      <c r="AV3319"/>
      <c r="AW3319"/>
      <c r="AX3319"/>
      <c r="AY3319"/>
      <c r="AZ3319"/>
      <c r="BA3319"/>
    </row>
    <row r="3320" spans="48:53" x14ac:dyDescent="0.3">
      <c r="AV3320"/>
      <c r="AW3320"/>
      <c r="AX3320"/>
      <c r="AY3320"/>
      <c r="AZ3320"/>
      <c r="BA3320"/>
    </row>
    <row r="3321" spans="48:53" x14ac:dyDescent="0.3">
      <c r="AV3321"/>
      <c r="AW3321"/>
      <c r="AX3321"/>
      <c r="AY3321"/>
      <c r="AZ3321"/>
      <c r="BA3321"/>
    </row>
    <row r="3322" spans="48:53" x14ac:dyDescent="0.3">
      <c r="AV3322"/>
      <c r="AW3322"/>
      <c r="AX3322"/>
      <c r="AY3322"/>
      <c r="AZ3322"/>
      <c r="BA3322"/>
    </row>
    <row r="3323" spans="48:53" x14ac:dyDescent="0.3">
      <c r="AV3323"/>
      <c r="AW3323"/>
      <c r="AX3323"/>
      <c r="AY3323"/>
      <c r="AZ3323"/>
      <c r="BA3323"/>
    </row>
    <row r="3324" spans="48:53" x14ac:dyDescent="0.3">
      <c r="AV3324"/>
      <c r="AW3324"/>
      <c r="AX3324"/>
      <c r="AY3324"/>
      <c r="AZ3324"/>
      <c r="BA3324"/>
    </row>
    <row r="3325" spans="48:53" x14ac:dyDescent="0.3">
      <c r="AV3325"/>
      <c r="AW3325"/>
      <c r="AX3325"/>
      <c r="AY3325"/>
      <c r="AZ3325"/>
      <c r="BA3325"/>
    </row>
    <row r="3326" spans="48:53" x14ac:dyDescent="0.3">
      <c r="AV3326"/>
      <c r="AW3326"/>
      <c r="AX3326"/>
      <c r="AY3326"/>
      <c r="AZ3326"/>
      <c r="BA3326"/>
    </row>
    <row r="3327" spans="48:53" x14ac:dyDescent="0.3">
      <c r="AV3327"/>
      <c r="AW3327"/>
      <c r="AX3327"/>
      <c r="AY3327"/>
      <c r="AZ3327"/>
      <c r="BA3327"/>
    </row>
    <row r="3328" spans="48:53" x14ac:dyDescent="0.3">
      <c r="AV3328"/>
      <c r="AW3328"/>
      <c r="AX3328"/>
      <c r="AY3328"/>
      <c r="AZ3328"/>
      <c r="BA3328"/>
    </row>
    <row r="3329" spans="48:53" x14ac:dyDescent="0.3">
      <c r="AV3329"/>
      <c r="AW3329"/>
      <c r="AX3329"/>
      <c r="AY3329"/>
      <c r="AZ3329"/>
      <c r="BA3329"/>
    </row>
    <row r="3330" spans="48:53" x14ac:dyDescent="0.3">
      <c r="AV3330"/>
      <c r="AW3330"/>
      <c r="AX3330"/>
      <c r="AY3330"/>
      <c r="AZ3330"/>
      <c r="BA3330"/>
    </row>
    <row r="3331" spans="48:53" x14ac:dyDescent="0.3">
      <c r="AV3331"/>
      <c r="AW3331"/>
      <c r="AX3331"/>
      <c r="AY3331"/>
      <c r="AZ3331"/>
      <c r="BA3331"/>
    </row>
    <row r="3332" spans="48:53" x14ac:dyDescent="0.3">
      <c r="AV3332"/>
      <c r="AW3332"/>
      <c r="AX3332"/>
      <c r="AY3332"/>
      <c r="AZ3332"/>
      <c r="BA3332"/>
    </row>
    <row r="3333" spans="48:53" x14ac:dyDescent="0.3">
      <c r="AV3333"/>
      <c r="AW3333"/>
      <c r="AX3333"/>
      <c r="AY3333"/>
      <c r="AZ3333"/>
      <c r="BA3333"/>
    </row>
    <row r="3334" spans="48:53" x14ac:dyDescent="0.3">
      <c r="AV3334"/>
      <c r="AW3334"/>
      <c r="AX3334"/>
      <c r="AY3334"/>
      <c r="AZ3334"/>
      <c r="BA3334"/>
    </row>
    <row r="3335" spans="48:53" x14ac:dyDescent="0.3">
      <c r="AV3335"/>
      <c r="AW3335"/>
      <c r="AX3335"/>
      <c r="AY3335"/>
      <c r="AZ3335"/>
      <c r="BA3335"/>
    </row>
    <row r="3336" spans="48:53" x14ac:dyDescent="0.3">
      <c r="AV3336"/>
      <c r="AW3336"/>
      <c r="AX3336"/>
      <c r="AY3336"/>
      <c r="AZ3336"/>
      <c r="BA3336"/>
    </row>
    <row r="3337" spans="48:53" x14ac:dyDescent="0.3">
      <c r="AV3337"/>
      <c r="AW3337"/>
      <c r="AX3337"/>
      <c r="AY3337"/>
      <c r="AZ3337"/>
      <c r="BA3337"/>
    </row>
    <row r="3338" spans="48:53" x14ac:dyDescent="0.3">
      <c r="AV3338"/>
      <c r="AW3338"/>
      <c r="AX3338"/>
      <c r="AY3338"/>
      <c r="AZ3338"/>
      <c r="BA3338"/>
    </row>
    <row r="3339" spans="48:53" x14ac:dyDescent="0.3">
      <c r="AV3339"/>
      <c r="AW3339"/>
      <c r="AX3339"/>
      <c r="AY3339"/>
      <c r="AZ3339"/>
      <c r="BA3339"/>
    </row>
    <row r="3340" spans="48:53" x14ac:dyDescent="0.3">
      <c r="AV3340"/>
      <c r="AW3340"/>
      <c r="AX3340"/>
      <c r="AY3340"/>
      <c r="AZ3340"/>
      <c r="BA3340"/>
    </row>
    <row r="3341" spans="48:53" x14ac:dyDescent="0.3">
      <c r="AV3341"/>
      <c r="AW3341"/>
      <c r="AX3341"/>
      <c r="AY3341"/>
      <c r="AZ3341"/>
      <c r="BA3341"/>
    </row>
    <row r="3342" spans="48:53" x14ac:dyDescent="0.3">
      <c r="AV3342"/>
      <c r="AW3342"/>
      <c r="AX3342"/>
      <c r="AY3342"/>
      <c r="AZ3342"/>
      <c r="BA3342"/>
    </row>
    <row r="3343" spans="48:53" x14ac:dyDescent="0.3">
      <c r="AV3343"/>
      <c r="AW3343"/>
      <c r="AX3343"/>
      <c r="AY3343"/>
      <c r="AZ3343"/>
      <c r="BA3343"/>
    </row>
    <row r="3344" spans="48:53" x14ac:dyDescent="0.3">
      <c r="AV3344"/>
      <c r="AW3344"/>
      <c r="AX3344"/>
      <c r="AY3344"/>
      <c r="AZ3344"/>
      <c r="BA3344"/>
    </row>
    <row r="3345" spans="48:53" x14ac:dyDescent="0.3">
      <c r="AV3345"/>
      <c r="AW3345"/>
      <c r="AX3345"/>
      <c r="AY3345"/>
      <c r="AZ3345"/>
      <c r="BA3345"/>
    </row>
    <row r="3346" spans="48:53" x14ac:dyDescent="0.3">
      <c r="AV3346"/>
      <c r="AW3346"/>
      <c r="AX3346"/>
      <c r="AY3346"/>
      <c r="AZ3346"/>
      <c r="BA3346"/>
    </row>
    <row r="3347" spans="48:53" x14ac:dyDescent="0.3">
      <c r="AV3347"/>
      <c r="AW3347"/>
      <c r="AX3347"/>
      <c r="AY3347"/>
      <c r="AZ3347"/>
      <c r="BA3347"/>
    </row>
    <row r="3348" spans="48:53" x14ac:dyDescent="0.3">
      <c r="AV3348"/>
      <c r="AW3348"/>
      <c r="AX3348"/>
      <c r="AY3348"/>
      <c r="AZ3348"/>
      <c r="BA3348"/>
    </row>
    <row r="3349" spans="48:53" x14ac:dyDescent="0.3">
      <c r="AV3349"/>
      <c r="AW3349"/>
      <c r="AX3349"/>
      <c r="AY3349"/>
      <c r="AZ3349"/>
      <c r="BA3349"/>
    </row>
    <row r="3350" spans="48:53" x14ac:dyDescent="0.3">
      <c r="AV3350"/>
      <c r="AW3350"/>
      <c r="AX3350"/>
      <c r="AY3350"/>
      <c r="AZ3350"/>
      <c r="BA3350"/>
    </row>
    <row r="3351" spans="48:53" x14ac:dyDescent="0.3">
      <c r="AV3351"/>
      <c r="AW3351"/>
      <c r="AX3351"/>
      <c r="AY3351"/>
      <c r="AZ3351"/>
      <c r="BA3351"/>
    </row>
    <row r="3352" spans="48:53" x14ac:dyDescent="0.3">
      <c r="AV3352"/>
      <c r="AW3352"/>
      <c r="AX3352"/>
      <c r="AY3352"/>
      <c r="AZ3352"/>
      <c r="BA3352"/>
    </row>
    <row r="3353" spans="48:53" x14ac:dyDescent="0.3">
      <c r="AV3353"/>
      <c r="AW3353"/>
      <c r="AX3353"/>
      <c r="AY3353"/>
      <c r="AZ3353"/>
      <c r="BA3353"/>
    </row>
    <row r="3354" spans="48:53" x14ac:dyDescent="0.3">
      <c r="AV3354"/>
      <c r="AW3354"/>
      <c r="AX3354"/>
      <c r="AY3354"/>
      <c r="AZ3354"/>
      <c r="BA3354"/>
    </row>
    <row r="3355" spans="48:53" x14ac:dyDescent="0.3">
      <c r="AV3355"/>
      <c r="AW3355"/>
      <c r="AX3355"/>
      <c r="AY3355"/>
      <c r="AZ3355"/>
      <c r="BA3355"/>
    </row>
    <row r="3356" spans="48:53" x14ac:dyDescent="0.3">
      <c r="AV3356"/>
      <c r="AW3356"/>
      <c r="AX3356"/>
      <c r="AY3356"/>
      <c r="AZ3356"/>
      <c r="BA3356"/>
    </row>
    <row r="3357" spans="48:53" x14ac:dyDescent="0.3">
      <c r="AV3357"/>
      <c r="AW3357"/>
      <c r="AX3357"/>
      <c r="AY3357"/>
      <c r="AZ3357"/>
      <c r="BA3357"/>
    </row>
    <row r="3358" spans="48:53" x14ac:dyDescent="0.3">
      <c r="AV3358"/>
      <c r="AW3358"/>
      <c r="AX3358"/>
      <c r="AY3358"/>
      <c r="AZ3358"/>
      <c r="BA3358"/>
    </row>
    <row r="3359" spans="48:53" x14ac:dyDescent="0.3">
      <c r="AV3359"/>
      <c r="AW3359"/>
      <c r="AX3359"/>
      <c r="AY3359"/>
      <c r="AZ3359"/>
      <c r="BA3359"/>
    </row>
    <row r="3360" spans="48:53" x14ac:dyDescent="0.3">
      <c r="AV3360"/>
      <c r="AW3360"/>
      <c r="AX3360"/>
      <c r="AY3360"/>
      <c r="AZ3360"/>
      <c r="BA3360"/>
    </row>
    <row r="3361" spans="48:53" x14ac:dyDescent="0.3">
      <c r="AV3361"/>
      <c r="AW3361"/>
      <c r="AX3361"/>
      <c r="AY3361"/>
      <c r="AZ3361"/>
      <c r="BA3361"/>
    </row>
    <row r="3362" spans="48:53" x14ac:dyDescent="0.3">
      <c r="AV3362"/>
      <c r="AW3362"/>
      <c r="AX3362"/>
      <c r="AY3362"/>
      <c r="AZ3362"/>
      <c r="BA3362"/>
    </row>
    <row r="3363" spans="48:53" x14ac:dyDescent="0.3">
      <c r="AV3363"/>
      <c r="AW3363"/>
      <c r="AX3363"/>
      <c r="AY3363"/>
      <c r="AZ3363"/>
      <c r="BA3363"/>
    </row>
    <row r="3364" spans="48:53" x14ac:dyDescent="0.3">
      <c r="AV3364"/>
      <c r="AW3364"/>
      <c r="AX3364"/>
      <c r="AY3364"/>
      <c r="AZ3364"/>
      <c r="BA3364"/>
    </row>
    <row r="3365" spans="48:53" x14ac:dyDescent="0.3">
      <c r="AV3365"/>
      <c r="AW3365"/>
      <c r="AX3365"/>
      <c r="AY3365"/>
      <c r="AZ3365"/>
      <c r="BA3365"/>
    </row>
    <row r="3366" spans="48:53" x14ac:dyDescent="0.3">
      <c r="AV3366"/>
      <c r="AW3366"/>
      <c r="AX3366"/>
      <c r="AY3366"/>
      <c r="AZ3366"/>
      <c r="BA3366"/>
    </row>
    <row r="3367" spans="48:53" x14ac:dyDescent="0.3">
      <c r="AV3367"/>
      <c r="AW3367"/>
      <c r="AX3367"/>
      <c r="AY3367"/>
      <c r="AZ3367"/>
      <c r="BA3367"/>
    </row>
    <row r="3368" spans="48:53" x14ac:dyDescent="0.3">
      <c r="AV3368"/>
      <c r="AW3368"/>
      <c r="AX3368"/>
      <c r="AY3368"/>
      <c r="AZ3368"/>
      <c r="BA3368"/>
    </row>
    <row r="3369" spans="48:53" x14ac:dyDescent="0.3">
      <c r="AV3369"/>
      <c r="AW3369"/>
      <c r="AX3369"/>
      <c r="AY3369"/>
      <c r="AZ3369"/>
      <c r="BA3369"/>
    </row>
    <row r="3370" spans="48:53" x14ac:dyDescent="0.3">
      <c r="AV3370"/>
      <c r="AW3370"/>
      <c r="AX3370"/>
      <c r="AY3370"/>
      <c r="AZ3370"/>
      <c r="BA3370"/>
    </row>
    <row r="3371" spans="48:53" x14ac:dyDescent="0.3">
      <c r="AV3371"/>
      <c r="AW3371"/>
      <c r="AX3371"/>
      <c r="AY3371"/>
      <c r="AZ3371"/>
      <c r="BA3371"/>
    </row>
    <row r="3372" spans="48:53" x14ac:dyDescent="0.3">
      <c r="AV3372"/>
      <c r="AW3372"/>
      <c r="AX3372"/>
      <c r="AY3372"/>
      <c r="AZ3372"/>
      <c r="BA3372"/>
    </row>
    <row r="3373" spans="48:53" x14ac:dyDescent="0.3">
      <c r="AV3373"/>
      <c r="AW3373"/>
      <c r="AX3373"/>
      <c r="AY3373"/>
      <c r="AZ3373"/>
      <c r="BA3373"/>
    </row>
    <row r="3374" spans="48:53" x14ac:dyDescent="0.3">
      <c r="AV3374"/>
      <c r="AW3374"/>
      <c r="AX3374"/>
      <c r="AY3374"/>
      <c r="AZ3374"/>
      <c r="BA3374"/>
    </row>
    <row r="3375" spans="48:53" x14ac:dyDescent="0.3">
      <c r="AV3375"/>
      <c r="AW3375"/>
      <c r="AX3375"/>
      <c r="AY3375"/>
      <c r="AZ3375"/>
      <c r="BA3375"/>
    </row>
    <row r="3376" spans="48:53" x14ac:dyDescent="0.3">
      <c r="AV3376"/>
      <c r="AW3376"/>
      <c r="AX3376"/>
      <c r="AY3376"/>
      <c r="AZ3376"/>
      <c r="BA3376"/>
    </row>
    <row r="3377" spans="48:53" x14ac:dyDescent="0.3">
      <c r="AV3377"/>
      <c r="AW3377"/>
      <c r="AX3377"/>
      <c r="AY3377"/>
      <c r="AZ3377"/>
      <c r="BA3377"/>
    </row>
    <row r="3378" spans="48:53" x14ac:dyDescent="0.3">
      <c r="AV3378"/>
      <c r="AW3378"/>
      <c r="AX3378"/>
      <c r="AY3378"/>
      <c r="AZ3378"/>
      <c r="BA3378"/>
    </row>
    <row r="3379" spans="48:53" x14ac:dyDescent="0.3">
      <c r="AV3379"/>
      <c r="AW3379"/>
      <c r="AX3379"/>
      <c r="AY3379"/>
      <c r="AZ3379"/>
      <c r="BA3379"/>
    </row>
    <row r="3380" spans="48:53" x14ac:dyDescent="0.3">
      <c r="AV3380"/>
      <c r="AW3380"/>
      <c r="AX3380"/>
      <c r="AY3380"/>
      <c r="AZ3380"/>
      <c r="BA3380"/>
    </row>
    <row r="3381" spans="48:53" x14ac:dyDescent="0.3">
      <c r="AV3381"/>
      <c r="AW3381"/>
      <c r="AX3381"/>
      <c r="AY3381"/>
      <c r="AZ3381"/>
      <c r="BA3381"/>
    </row>
    <row r="3382" spans="48:53" x14ac:dyDescent="0.3">
      <c r="AV3382"/>
      <c r="AW3382"/>
      <c r="AX3382"/>
      <c r="AY3382"/>
      <c r="AZ3382"/>
      <c r="BA3382"/>
    </row>
    <row r="3383" spans="48:53" x14ac:dyDescent="0.3">
      <c r="AV3383"/>
      <c r="AW3383"/>
      <c r="AX3383"/>
      <c r="AY3383"/>
      <c r="AZ3383"/>
      <c r="BA3383"/>
    </row>
    <row r="3384" spans="48:53" x14ac:dyDescent="0.3">
      <c r="AV3384"/>
      <c r="AW3384"/>
      <c r="AX3384"/>
      <c r="AY3384"/>
      <c r="AZ3384"/>
      <c r="BA3384"/>
    </row>
    <row r="3385" spans="48:53" x14ac:dyDescent="0.3">
      <c r="AV3385"/>
      <c r="AW3385"/>
      <c r="AX3385"/>
      <c r="AY3385"/>
      <c r="AZ3385"/>
      <c r="BA3385"/>
    </row>
    <row r="3386" spans="48:53" x14ac:dyDescent="0.3">
      <c r="AV3386"/>
      <c r="AW3386"/>
      <c r="AX3386"/>
      <c r="AY3386"/>
      <c r="AZ3386"/>
      <c r="BA3386"/>
    </row>
    <row r="3387" spans="48:53" x14ac:dyDescent="0.3">
      <c r="AV3387"/>
      <c r="AW3387"/>
      <c r="AX3387"/>
      <c r="AY3387"/>
      <c r="AZ3387"/>
      <c r="BA3387"/>
    </row>
    <row r="3388" spans="48:53" x14ac:dyDescent="0.3">
      <c r="AV3388"/>
      <c r="AW3388"/>
      <c r="AX3388"/>
      <c r="AY3388"/>
      <c r="AZ3388"/>
      <c r="BA3388"/>
    </row>
    <row r="3389" spans="48:53" x14ac:dyDescent="0.3">
      <c r="AV3389"/>
      <c r="AW3389"/>
      <c r="AX3389"/>
      <c r="AY3389"/>
      <c r="AZ3389"/>
      <c r="BA3389"/>
    </row>
    <row r="3390" spans="48:53" x14ac:dyDescent="0.3">
      <c r="AV3390"/>
      <c r="AW3390"/>
      <c r="AX3390"/>
      <c r="AY3390"/>
      <c r="AZ3390"/>
      <c r="BA3390"/>
    </row>
    <row r="3391" spans="48:53" x14ac:dyDescent="0.3">
      <c r="AV3391"/>
      <c r="AW3391"/>
      <c r="AX3391"/>
      <c r="AY3391"/>
      <c r="AZ3391"/>
      <c r="BA3391"/>
    </row>
    <row r="3392" spans="48:53" x14ac:dyDescent="0.3">
      <c r="AV3392"/>
      <c r="AW3392"/>
      <c r="AX3392"/>
      <c r="AY3392"/>
      <c r="AZ3392"/>
      <c r="BA3392"/>
    </row>
    <row r="3393" spans="48:53" x14ac:dyDescent="0.3">
      <c r="AV3393"/>
      <c r="AW3393"/>
      <c r="AX3393"/>
      <c r="AY3393"/>
      <c r="AZ3393"/>
      <c r="BA3393"/>
    </row>
    <row r="3394" spans="48:53" x14ac:dyDescent="0.3">
      <c r="AV3394"/>
      <c r="AW3394"/>
      <c r="AX3394"/>
      <c r="AY3394"/>
      <c r="AZ3394"/>
      <c r="BA3394"/>
    </row>
    <row r="3395" spans="48:53" x14ac:dyDescent="0.3">
      <c r="AV3395"/>
      <c r="AW3395"/>
      <c r="AX3395"/>
      <c r="AY3395"/>
      <c r="AZ3395"/>
      <c r="BA3395"/>
    </row>
    <row r="3396" spans="48:53" x14ac:dyDescent="0.3">
      <c r="AV3396"/>
      <c r="AW3396"/>
      <c r="AX3396"/>
      <c r="AY3396"/>
      <c r="AZ3396"/>
      <c r="BA3396"/>
    </row>
    <row r="3397" spans="48:53" x14ac:dyDescent="0.3">
      <c r="AV3397"/>
      <c r="AW3397"/>
      <c r="AX3397"/>
      <c r="AY3397"/>
      <c r="AZ3397"/>
      <c r="BA3397"/>
    </row>
    <row r="3398" spans="48:53" x14ac:dyDescent="0.3">
      <c r="AV3398"/>
      <c r="AW3398"/>
      <c r="AX3398"/>
      <c r="AY3398"/>
      <c r="AZ3398"/>
      <c r="BA3398"/>
    </row>
    <row r="3399" spans="48:53" x14ac:dyDescent="0.3">
      <c r="AV3399"/>
      <c r="AW3399"/>
      <c r="AX3399"/>
      <c r="AY3399"/>
      <c r="AZ3399"/>
      <c r="BA3399"/>
    </row>
    <row r="3400" spans="48:53" x14ac:dyDescent="0.3">
      <c r="AV3400"/>
      <c r="AW3400"/>
      <c r="AX3400"/>
      <c r="AY3400"/>
      <c r="AZ3400"/>
      <c r="BA3400"/>
    </row>
    <row r="3401" spans="48:53" x14ac:dyDescent="0.3">
      <c r="AV3401"/>
      <c r="AW3401"/>
      <c r="AX3401"/>
      <c r="AY3401"/>
      <c r="AZ3401"/>
      <c r="BA3401"/>
    </row>
    <row r="3402" spans="48:53" x14ac:dyDescent="0.3">
      <c r="AV3402"/>
      <c r="AW3402"/>
      <c r="AX3402"/>
      <c r="AY3402"/>
      <c r="AZ3402"/>
      <c r="BA3402"/>
    </row>
    <row r="3403" spans="48:53" x14ac:dyDescent="0.3">
      <c r="AV3403"/>
      <c r="AW3403"/>
      <c r="AX3403"/>
      <c r="AY3403"/>
      <c r="AZ3403"/>
      <c r="BA3403"/>
    </row>
    <row r="3404" spans="48:53" x14ac:dyDescent="0.3">
      <c r="AV3404"/>
      <c r="AW3404"/>
      <c r="AX3404"/>
      <c r="AY3404"/>
      <c r="AZ3404"/>
      <c r="BA3404"/>
    </row>
    <row r="3405" spans="48:53" x14ac:dyDescent="0.3">
      <c r="AV3405"/>
      <c r="AW3405"/>
      <c r="AX3405"/>
      <c r="AY3405"/>
      <c r="AZ3405"/>
      <c r="BA3405"/>
    </row>
    <row r="3406" spans="48:53" x14ac:dyDescent="0.3">
      <c r="AV3406"/>
      <c r="AW3406"/>
      <c r="AX3406"/>
      <c r="AY3406"/>
      <c r="AZ3406"/>
      <c r="BA3406"/>
    </row>
    <row r="3407" spans="48:53" x14ac:dyDescent="0.3">
      <c r="AV3407"/>
      <c r="AW3407"/>
      <c r="AX3407"/>
      <c r="AY3407"/>
      <c r="AZ3407"/>
      <c r="BA3407"/>
    </row>
    <row r="3408" spans="48:53" x14ac:dyDescent="0.3">
      <c r="AV3408"/>
      <c r="AW3408"/>
      <c r="AX3408"/>
      <c r="AY3408"/>
      <c r="AZ3408"/>
      <c r="BA3408"/>
    </row>
    <row r="3409" spans="48:53" x14ac:dyDescent="0.3">
      <c r="AV3409"/>
      <c r="AW3409"/>
      <c r="AX3409"/>
      <c r="AY3409"/>
      <c r="AZ3409"/>
      <c r="BA3409"/>
    </row>
    <row r="3410" spans="48:53" x14ac:dyDescent="0.3">
      <c r="AV3410"/>
      <c r="AW3410"/>
      <c r="AX3410"/>
      <c r="AY3410"/>
      <c r="AZ3410"/>
      <c r="BA3410"/>
    </row>
    <row r="3411" spans="48:53" x14ac:dyDescent="0.3">
      <c r="AV3411"/>
      <c r="AW3411"/>
      <c r="AX3411"/>
      <c r="AY3411"/>
      <c r="AZ3411"/>
      <c r="BA3411"/>
    </row>
    <row r="3412" spans="48:53" x14ac:dyDescent="0.3">
      <c r="AV3412"/>
      <c r="AW3412"/>
      <c r="AX3412"/>
      <c r="AY3412"/>
      <c r="AZ3412"/>
      <c r="BA3412"/>
    </row>
    <row r="3413" spans="48:53" x14ac:dyDescent="0.3">
      <c r="AV3413"/>
      <c r="AW3413"/>
      <c r="AX3413"/>
      <c r="AY3413"/>
      <c r="AZ3413"/>
      <c r="BA3413"/>
    </row>
    <row r="3414" spans="48:53" x14ac:dyDescent="0.3">
      <c r="AV3414"/>
      <c r="AW3414"/>
      <c r="AX3414"/>
      <c r="AY3414"/>
      <c r="AZ3414"/>
      <c r="BA3414"/>
    </row>
    <row r="3415" spans="48:53" x14ac:dyDescent="0.3">
      <c r="AV3415"/>
      <c r="AW3415"/>
      <c r="AX3415"/>
      <c r="AY3415"/>
      <c r="AZ3415"/>
      <c r="BA3415"/>
    </row>
    <row r="3416" spans="48:53" x14ac:dyDescent="0.3">
      <c r="AV3416"/>
      <c r="AW3416"/>
      <c r="AX3416"/>
      <c r="AY3416"/>
      <c r="AZ3416"/>
      <c r="BA3416"/>
    </row>
    <row r="3417" spans="48:53" x14ac:dyDescent="0.3">
      <c r="AV3417"/>
      <c r="AW3417"/>
      <c r="AX3417"/>
      <c r="AY3417"/>
      <c r="AZ3417"/>
      <c r="BA3417"/>
    </row>
    <row r="3418" spans="48:53" x14ac:dyDescent="0.3">
      <c r="AV3418"/>
      <c r="AW3418"/>
      <c r="AX3418"/>
      <c r="AY3418"/>
      <c r="AZ3418"/>
      <c r="BA3418"/>
    </row>
    <row r="3419" spans="48:53" x14ac:dyDescent="0.3">
      <c r="AV3419"/>
      <c r="AW3419"/>
      <c r="AX3419"/>
      <c r="AY3419"/>
      <c r="AZ3419"/>
      <c r="BA3419"/>
    </row>
    <row r="3420" spans="48:53" x14ac:dyDescent="0.3">
      <c r="AV3420"/>
      <c r="AW3420"/>
      <c r="AX3420"/>
      <c r="AY3420"/>
      <c r="AZ3420"/>
      <c r="BA3420"/>
    </row>
    <row r="3421" spans="48:53" x14ac:dyDescent="0.3">
      <c r="AV3421"/>
      <c r="AW3421"/>
      <c r="AX3421"/>
      <c r="AY3421"/>
      <c r="AZ3421"/>
      <c r="BA3421"/>
    </row>
    <row r="3422" spans="48:53" x14ac:dyDescent="0.3">
      <c r="AV3422"/>
      <c r="AW3422"/>
      <c r="AX3422"/>
      <c r="AY3422"/>
      <c r="AZ3422"/>
      <c r="BA3422"/>
    </row>
    <row r="3423" spans="48:53" x14ac:dyDescent="0.3">
      <c r="AV3423"/>
      <c r="AW3423"/>
      <c r="AX3423"/>
      <c r="AY3423"/>
      <c r="AZ3423"/>
      <c r="BA3423"/>
    </row>
    <row r="3424" spans="48:53" x14ac:dyDescent="0.3">
      <c r="AV3424"/>
      <c r="AW3424"/>
      <c r="AX3424"/>
      <c r="AY3424"/>
      <c r="AZ3424"/>
      <c r="BA3424"/>
    </row>
    <row r="3425" spans="48:53" x14ac:dyDescent="0.3">
      <c r="AV3425"/>
      <c r="AW3425"/>
      <c r="AX3425"/>
      <c r="AY3425"/>
      <c r="AZ3425"/>
      <c r="BA3425"/>
    </row>
    <row r="3426" spans="48:53" x14ac:dyDescent="0.3">
      <c r="AV3426"/>
      <c r="AW3426"/>
      <c r="AX3426"/>
      <c r="AY3426"/>
      <c r="AZ3426"/>
      <c r="BA3426"/>
    </row>
    <row r="3427" spans="48:53" x14ac:dyDescent="0.3">
      <c r="AV3427"/>
      <c r="AW3427"/>
      <c r="AX3427"/>
      <c r="AY3427"/>
      <c r="AZ3427"/>
      <c r="BA3427"/>
    </row>
    <row r="3428" spans="48:53" x14ac:dyDescent="0.3">
      <c r="AV3428"/>
      <c r="AW3428"/>
      <c r="AX3428"/>
      <c r="AY3428"/>
      <c r="AZ3428"/>
      <c r="BA3428"/>
    </row>
    <row r="3429" spans="48:53" x14ac:dyDescent="0.3">
      <c r="AV3429"/>
      <c r="AW3429"/>
      <c r="AX3429"/>
      <c r="AY3429"/>
      <c r="AZ3429"/>
      <c r="BA3429"/>
    </row>
    <row r="3430" spans="48:53" x14ac:dyDescent="0.3">
      <c r="AV3430"/>
      <c r="AW3430"/>
      <c r="AX3430"/>
      <c r="AY3430"/>
      <c r="AZ3430"/>
      <c r="BA3430"/>
    </row>
    <row r="3431" spans="48:53" x14ac:dyDescent="0.3">
      <c r="AV3431"/>
      <c r="AW3431"/>
      <c r="AX3431"/>
      <c r="AY3431"/>
      <c r="AZ3431"/>
      <c r="BA3431"/>
    </row>
    <row r="3432" spans="48:53" x14ac:dyDescent="0.3">
      <c r="AV3432"/>
      <c r="AW3432"/>
      <c r="AX3432"/>
      <c r="AY3432"/>
      <c r="AZ3432"/>
      <c r="BA3432"/>
    </row>
    <row r="3433" spans="48:53" x14ac:dyDescent="0.3">
      <c r="AV3433"/>
      <c r="AW3433"/>
      <c r="AX3433"/>
      <c r="AY3433"/>
      <c r="AZ3433"/>
      <c r="BA3433"/>
    </row>
    <row r="3434" spans="48:53" x14ac:dyDescent="0.3">
      <c r="AV3434"/>
      <c r="AW3434"/>
      <c r="AX3434"/>
      <c r="AY3434"/>
      <c r="AZ3434"/>
      <c r="BA3434"/>
    </row>
    <row r="3435" spans="48:53" x14ac:dyDescent="0.3">
      <c r="AV3435"/>
      <c r="AW3435"/>
      <c r="AX3435"/>
      <c r="AY3435"/>
      <c r="AZ3435"/>
      <c r="BA3435"/>
    </row>
    <row r="3436" spans="48:53" x14ac:dyDescent="0.3">
      <c r="AV3436"/>
      <c r="AW3436"/>
      <c r="AX3436"/>
      <c r="AY3436"/>
      <c r="AZ3436"/>
      <c r="BA3436"/>
    </row>
    <row r="3437" spans="48:53" x14ac:dyDescent="0.3">
      <c r="AV3437"/>
      <c r="AW3437"/>
      <c r="AX3437"/>
      <c r="AY3437"/>
      <c r="AZ3437"/>
      <c r="BA3437"/>
    </row>
    <row r="3438" spans="48:53" x14ac:dyDescent="0.3">
      <c r="AV3438"/>
      <c r="AW3438"/>
      <c r="AX3438"/>
      <c r="AY3438"/>
      <c r="AZ3438"/>
      <c r="BA3438"/>
    </row>
    <row r="3439" spans="48:53" x14ac:dyDescent="0.3">
      <c r="AV3439"/>
      <c r="AW3439"/>
      <c r="AX3439"/>
      <c r="AY3439"/>
      <c r="AZ3439"/>
      <c r="BA3439"/>
    </row>
    <row r="3440" spans="48:53" x14ac:dyDescent="0.3">
      <c r="AV3440"/>
      <c r="AW3440"/>
      <c r="AX3440"/>
      <c r="AY3440"/>
      <c r="AZ3440"/>
      <c r="BA3440"/>
    </row>
    <row r="3441" spans="48:53" x14ac:dyDescent="0.3">
      <c r="AV3441"/>
      <c r="AW3441"/>
      <c r="AX3441"/>
      <c r="AY3441"/>
      <c r="AZ3441"/>
      <c r="BA3441"/>
    </row>
    <row r="3442" spans="48:53" x14ac:dyDescent="0.3">
      <c r="AV3442"/>
      <c r="AW3442"/>
      <c r="AX3442"/>
      <c r="AY3442"/>
      <c r="AZ3442"/>
      <c r="BA3442"/>
    </row>
    <row r="3443" spans="48:53" x14ac:dyDescent="0.3">
      <c r="AV3443"/>
      <c r="AW3443"/>
      <c r="AX3443"/>
      <c r="AY3443"/>
      <c r="AZ3443"/>
      <c r="BA3443"/>
    </row>
    <row r="3444" spans="48:53" x14ac:dyDescent="0.3">
      <c r="AV3444"/>
      <c r="AW3444"/>
      <c r="AX3444"/>
      <c r="AY3444"/>
      <c r="AZ3444"/>
      <c r="BA3444"/>
    </row>
    <row r="3445" spans="48:53" x14ac:dyDescent="0.3">
      <c r="AV3445"/>
      <c r="AW3445"/>
      <c r="AX3445"/>
      <c r="AY3445"/>
      <c r="AZ3445"/>
      <c r="BA3445"/>
    </row>
    <row r="3446" spans="48:53" x14ac:dyDescent="0.3">
      <c r="AV3446"/>
      <c r="AW3446"/>
      <c r="AX3446"/>
      <c r="AY3446"/>
      <c r="AZ3446"/>
      <c r="BA3446"/>
    </row>
    <row r="3447" spans="48:53" x14ac:dyDescent="0.3">
      <c r="AV3447"/>
      <c r="AW3447"/>
      <c r="AX3447"/>
      <c r="AY3447"/>
      <c r="AZ3447"/>
      <c r="BA3447"/>
    </row>
    <row r="3448" spans="48:53" x14ac:dyDescent="0.3">
      <c r="AV3448"/>
      <c r="AW3448"/>
      <c r="AX3448"/>
      <c r="AY3448"/>
      <c r="AZ3448"/>
      <c r="BA3448"/>
    </row>
    <row r="3449" spans="48:53" x14ac:dyDescent="0.3">
      <c r="AV3449"/>
      <c r="AW3449"/>
      <c r="AX3449"/>
      <c r="AY3449"/>
      <c r="AZ3449"/>
      <c r="BA3449"/>
    </row>
    <row r="3450" spans="48:53" x14ac:dyDescent="0.3">
      <c r="AV3450"/>
      <c r="AW3450"/>
      <c r="AX3450"/>
      <c r="AY3450"/>
      <c r="AZ3450"/>
      <c r="BA3450"/>
    </row>
    <row r="3451" spans="48:53" x14ac:dyDescent="0.3">
      <c r="AV3451"/>
      <c r="AW3451"/>
      <c r="AX3451"/>
      <c r="AY3451"/>
      <c r="AZ3451"/>
      <c r="BA3451"/>
    </row>
    <row r="3452" spans="48:53" x14ac:dyDescent="0.3">
      <c r="AV3452"/>
      <c r="AW3452"/>
      <c r="AX3452"/>
      <c r="AY3452"/>
      <c r="AZ3452"/>
      <c r="BA3452"/>
    </row>
    <row r="3453" spans="48:53" x14ac:dyDescent="0.3">
      <c r="AV3453"/>
      <c r="AW3453"/>
      <c r="AX3453"/>
      <c r="AY3453"/>
      <c r="AZ3453"/>
      <c r="BA3453"/>
    </row>
    <row r="3454" spans="48:53" x14ac:dyDescent="0.3">
      <c r="AV3454"/>
      <c r="AW3454"/>
      <c r="AX3454"/>
      <c r="AY3454"/>
      <c r="AZ3454"/>
      <c r="BA3454"/>
    </row>
    <row r="3455" spans="48:53" x14ac:dyDescent="0.3">
      <c r="AV3455"/>
      <c r="AW3455"/>
      <c r="AX3455"/>
      <c r="AY3455"/>
      <c r="AZ3455"/>
      <c r="BA3455"/>
    </row>
    <row r="3456" spans="48:53" x14ac:dyDescent="0.3">
      <c r="AV3456"/>
      <c r="AW3456"/>
      <c r="AX3456"/>
      <c r="AY3456"/>
      <c r="AZ3456"/>
      <c r="BA3456"/>
    </row>
    <row r="3457" spans="48:53" x14ac:dyDescent="0.3">
      <c r="AV3457"/>
      <c r="AW3457"/>
      <c r="AX3457"/>
      <c r="AY3457"/>
      <c r="AZ3457"/>
      <c r="BA3457"/>
    </row>
    <row r="3458" spans="48:53" x14ac:dyDescent="0.3">
      <c r="AV3458"/>
      <c r="AW3458"/>
      <c r="AX3458"/>
      <c r="AY3458"/>
      <c r="AZ3458"/>
      <c r="BA3458"/>
    </row>
    <row r="3459" spans="48:53" x14ac:dyDescent="0.3">
      <c r="AV3459"/>
      <c r="AW3459"/>
      <c r="AX3459"/>
      <c r="AY3459"/>
      <c r="AZ3459"/>
      <c r="BA3459"/>
    </row>
    <row r="3460" spans="48:53" x14ac:dyDescent="0.3">
      <c r="AV3460"/>
      <c r="AW3460"/>
      <c r="AX3460"/>
      <c r="AY3460"/>
      <c r="AZ3460"/>
      <c r="BA3460"/>
    </row>
    <row r="3461" spans="48:53" x14ac:dyDescent="0.3">
      <c r="AV3461"/>
      <c r="AW3461"/>
      <c r="AX3461"/>
      <c r="AY3461"/>
      <c r="AZ3461"/>
      <c r="BA3461"/>
    </row>
    <row r="3462" spans="48:53" x14ac:dyDescent="0.3">
      <c r="AV3462"/>
      <c r="AW3462"/>
      <c r="AX3462"/>
      <c r="AY3462"/>
      <c r="AZ3462"/>
      <c r="BA3462"/>
    </row>
    <row r="3463" spans="48:53" x14ac:dyDescent="0.3">
      <c r="AV3463"/>
      <c r="AW3463"/>
      <c r="AX3463"/>
      <c r="AY3463"/>
      <c r="AZ3463"/>
      <c r="BA3463"/>
    </row>
    <row r="3464" spans="48:53" x14ac:dyDescent="0.3">
      <c r="AV3464"/>
      <c r="AW3464"/>
      <c r="AX3464"/>
      <c r="AY3464"/>
      <c r="AZ3464"/>
      <c r="BA3464"/>
    </row>
    <row r="3465" spans="48:53" x14ac:dyDescent="0.3">
      <c r="AV3465"/>
      <c r="AW3465"/>
      <c r="AX3465"/>
      <c r="AY3465"/>
      <c r="AZ3465"/>
      <c r="BA3465"/>
    </row>
    <row r="3466" spans="48:53" x14ac:dyDescent="0.3">
      <c r="AV3466"/>
      <c r="AW3466"/>
      <c r="AX3466"/>
      <c r="AY3466"/>
      <c r="AZ3466"/>
      <c r="BA3466"/>
    </row>
    <row r="3467" spans="48:53" x14ac:dyDescent="0.3">
      <c r="AV3467"/>
      <c r="AW3467"/>
      <c r="AX3467"/>
      <c r="AY3467"/>
      <c r="AZ3467"/>
      <c r="BA3467"/>
    </row>
    <row r="3468" spans="48:53" x14ac:dyDescent="0.3">
      <c r="AV3468"/>
      <c r="AW3468"/>
      <c r="AX3468"/>
      <c r="AY3468"/>
      <c r="AZ3468"/>
      <c r="BA3468"/>
    </row>
    <row r="3469" spans="48:53" x14ac:dyDescent="0.3">
      <c r="AV3469"/>
      <c r="AW3469"/>
      <c r="AX3469"/>
      <c r="AY3469"/>
      <c r="AZ3469"/>
      <c r="BA3469"/>
    </row>
    <row r="3470" spans="48:53" x14ac:dyDescent="0.3">
      <c r="AV3470"/>
      <c r="AW3470"/>
      <c r="AX3470"/>
      <c r="AY3470"/>
      <c r="AZ3470"/>
      <c r="BA3470"/>
    </row>
    <row r="3471" spans="48:53" x14ac:dyDescent="0.3">
      <c r="AV3471"/>
      <c r="AW3471"/>
      <c r="AX3471"/>
      <c r="AY3471"/>
      <c r="AZ3471"/>
      <c r="BA3471"/>
    </row>
    <row r="3472" spans="48:53" x14ac:dyDescent="0.3">
      <c r="AV3472"/>
      <c r="AW3472"/>
      <c r="AX3472"/>
      <c r="AY3472"/>
      <c r="AZ3472"/>
      <c r="BA3472"/>
    </row>
    <row r="3473" spans="48:53" x14ac:dyDescent="0.3">
      <c r="AV3473"/>
      <c r="AW3473"/>
      <c r="AX3473"/>
      <c r="AY3473"/>
      <c r="AZ3473"/>
      <c r="BA3473"/>
    </row>
    <row r="3474" spans="48:53" x14ac:dyDescent="0.3">
      <c r="AV3474"/>
      <c r="AW3474"/>
      <c r="AX3474"/>
      <c r="AY3474"/>
      <c r="AZ3474"/>
      <c r="BA3474"/>
    </row>
    <row r="3475" spans="48:53" x14ac:dyDescent="0.3">
      <c r="AV3475"/>
      <c r="AW3475"/>
      <c r="AX3475"/>
      <c r="AY3475"/>
      <c r="AZ3475"/>
      <c r="BA3475"/>
    </row>
    <row r="3476" spans="48:53" x14ac:dyDescent="0.3">
      <c r="AV3476"/>
      <c r="AW3476"/>
      <c r="AX3476"/>
      <c r="AY3476"/>
      <c r="AZ3476"/>
      <c r="BA3476"/>
    </row>
    <row r="3477" spans="48:53" x14ac:dyDescent="0.3">
      <c r="AV3477"/>
      <c r="AW3477"/>
      <c r="AX3477"/>
      <c r="AY3477"/>
      <c r="AZ3477"/>
      <c r="BA3477"/>
    </row>
    <row r="3478" spans="48:53" x14ac:dyDescent="0.3">
      <c r="AV3478"/>
      <c r="AW3478"/>
      <c r="AX3478"/>
      <c r="AY3478"/>
      <c r="AZ3478"/>
      <c r="BA3478"/>
    </row>
    <row r="3479" spans="48:53" x14ac:dyDescent="0.3">
      <c r="AV3479"/>
      <c r="AW3479"/>
      <c r="AX3479"/>
      <c r="AY3479"/>
      <c r="AZ3479"/>
      <c r="BA3479"/>
    </row>
    <row r="3480" spans="48:53" x14ac:dyDescent="0.3">
      <c r="AV3480"/>
      <c r="AW3480"/>
      <c r="AX3480"/>
      <c r="AY3480"/>
      <c r="AZ3480"/>
      <c r="BA3480"/>
    </row>
    <row r="3481" spans="48:53" x14ac:dyDescent="0.3">
      <c r="AV3481"/>
      <c r="AW3481"/>
      <c r="AX3481"/>
      <c r="AY3481"/>
      <c r="AZ3481"/>
      <c r="BA3481"/>
    </row>
    <row r="3482" spans="48:53" x14ac:dyDescent="0.3">
      <c r="AV3482"/>
      <c r="AW3482"/>
      <c r="AX3482"/>
      <c r="AY3482"/>
      <c r="AZ3482"/>
      <c r="BA3482"/>
    </row>
    <row r="3483" spans="48:53" x14ac:dyDescent="0.3">
      <c r="AV3483"/>
      <c r="AW3483"/>
      <c r="AX3483"/>
      <c r="AY3483"/>
      <c r="AZ3483"/>
      <c r="BA3483"/>
    </row>
    <row r="3484" spans="48:53" x14ac:dyDescent="0.3">
      <c r="AV3484"/>
      <c r="AW3484"/>
      <c r="AX3484"/>
      <c r="AY3484"/>
      <c r="AZ3484"/>
      <c r="BA3484"/>
    </row>
    <row r="3485" spans="48:53" x14ac:dyDescent="0.3">
      <c r="AV3485"/>
      <c r="AW3485"/>
      <c r="AX3485"/>
      <c r="AY3485"/>
      <c r="AZ3485"/>
      <c r="BA3485"/>
    </row>
    <row r="3486" spans="48:53" x14ac:dyDescent="0.3">
      <c r="AV3486"/>
      <c r="AW3486"/>
      <c r="AX3486"/>
      <c r="AY3486"/>
      <c r="AZ3486"/>
      <c r="BA3486"/>
    </row>
    <row r="3487" spans="48:53" x14ac:dyDescent="0.3">
      <c r="AV3487"/>
      <c r="AW3487"/>
      <c r="AX3487"/>
      <c r="AY3487"/>
      <c r="AZ3487"/>
      <c r="BA3487"/>
    </row>
    <row r="3488" spans="48:53" x14ac:dyDescent="0.3">
      <c r="AV3488"/>
      <c r="AW3488"/>
      <c r="AX3488"/>
      <c r="AY3488"/>
      <c r="AZ3488"/>
      <c r="BA3488"/>
    </row>
    <row r="3489" spans="48:53" x14ac:dyDescent="0.3">
      <c r="AV3489"/>
      <c r="AW3489"/>
      <c r="AX3489"/>
      <c r="AY3489"/>
      <c r="AZ3489"/>
      <c r="BA3489"/>
    </row>
    <row r="3490" spans="48:53" x14ac:dyDescent="0.3">
      <c r="AV3490"/>
      <c r="AW3490"/>
      <c r="AX3490"/>
      <c r="AY3490"/>
      <c r="AZ3490"/>
      <c r="BA3490"/>
    </row>
    <row r="3491" spans="48:53" x14ac:dyDescent="0.3">
      <c r="AV3491"/>
      <c r="AW3491"/>
      <c r="AX3491"/>
      <c r="AY3491"/>
      <c r="AZ3491"/>
      <c r="BA3491"/>
    </row>
    <row r="3492" spans="48:53" x14ac:dyDescent="0.3">
      <c r="AV3492"/>
      <c r="AW3492"/>
      <c r="AX3492"/>
      <c r="AY3492"/>
      <c r="AZ3492"/>
      <c r="BA3492"/>
    </row>
    <row r="3493" spans="48:53" x14ac:dyDescent="0.3">
      <c r="AV3493"/>
      <c r="AW3493"/>
      <c r="AX3493"/>
      <c r="AY3493"/>
      <c r="AZ3493"/>
      <c r="BA3493"/>
    </row>
    <row r="3494" spans="48:53" x14ac:dyDescent="0.3">
      <c r="AV3494"/>
      <c r="AW3494"/>
      <c r="AX3494"/>
      <c r="AY3494"/>
      <c r="AZ3494"/>
      <c r="BA3494"/>
    </row>
    <row r="3495" spans="48:53" x14ac:dyDescent="0.3">
      <c r="AV3495"/>
      <c r="AW3495"/>
      <c r="AX3495"/>
      <c r="AY3495"/>
      <c r="AZ3495"/>
      <c r="BA3495"/>
    </row>
    <row r="3496" spans="48:53" x14ac:dyDescent="0.3">
      <c r="AV3496"/>
      <c r="AW3496"/>
      <c r="AX3496"/>
      <c r="AY3496"/>
      <c r="AZ3496"/>
      <c r="BA3496"/>
    </row>
    <row r="3497" spans="48:53" x14ac:dyDescent="0.3">
      <c r="AV3497"/>
      <c r="AW3497"/>
      <c r="AX3497"/>
      <c r="AY3497"/>
      <c r="AZ3497"/>
      <c r="BA3497"/>
    </row>
    <row r="3498" spans="48:53" x14ac:dyDescent="0.3">
      <c r="AV3498"/>
      <c r="AW3498"/>
      <c r="AX3498"/>
      <c r="AY3498"/>
      <c r="AZ3498"/>
      <c r="BA3498"/>
    </row>
    <row r="3499" spans="48:53" x14ac:dyDescent="0.3">
      <c r="AV3499"/>
      <c r="AW3499"/>
      <c r="AX3499"/>
      <c r="AY3499"/>
      <c r="AZ3499"/>
      <c r="BA3499"/>
    </row>
    <row r="3500" spans="48:53" x14ac:dyDescent="0.3">
      <c r="AV3500"/>
      <c r="AW3500"/>
      <c r="AX3500"/>
      <c r="AY3500"/>
      <c r="AZ3500"/>
      <c r="BA3500"/>
    </row>
    <row r="3501" spans="48:53" x14ac:dyDescent="0.3">
      <c r="AV3501"/>
      <c r="AW3501"/>
      <c r="AX3501"/>
      <c r="AY3501"/>
      <c r="AZ3501"/>
      <c r="BA3501"/>
    </row>
    <row r="3502" spans="48:53" x14ac:dyDescent="0.3">
      <c r="AV3502"/>
      <c r="AW3502"/>
      <c r="AX3502"/>
      <c r="AY3502"/>
      <c r="AZ3502"/>
      <c r="BA3502"/>
    </row>
    <row r="3503" spans="48:53" x14ac:dyDescent="0.3">
      <c r="AV3503"/>
      <c r="AW3503"/>
      <c r="AX3503"/>
      <c r="AY3503"/>
      <c r="AZ3503"/>
      <c r="BA3503"/>
    </row>
    <row r="3504" spans="48:53" x14ac:dyDescent="0.3">
      <c r="AV3504"/>
      <c r="AW3504"/>
      <c r="AX3504"/>
      <c r="AY3504"/>
      <c r="AZ3504"/>
      <c r="BA3504"/>
    </row>
    <row r="3505" spans="48:53" x14ac:dyDescent="0.3">
      <c r="AV3505"/>
      <c r="AW3505"/>
      <c r="AX3505"/>
      <c r="AY3505"/>
      <c r="AZ3505"/>
      <c r="BA3505"/>
    </row>
    <row r="3506" spans="48:53" x14ac:dyDescent="0.3">
      <c r="AV3506"/>
      <c r="AW3506"/>
      <c r="AX3506"/>
      <c r="AY3506"/>
      <c r="AZ3506"/>
      <c r="BA3506"/>
    </row>
    <row r="3507" spans="48:53" x14ac:dyDescent="0.3">
      <c r="AV3507"/>
      <c r="AW3507"/>
      <c r="AX3507"/>
      <c r="AY3507"/>
      <c r="AZ3507"/>
      <c r="BA3507"/>
    </row>
    <row r="3508" spans="48:53" x14ac:dyDescent="0.3">
      <c r="AV3508"/>
      <c r="AW3508"/>
      <c r="AX3508"/>
      <c r="AY3508"/>
      <c r="AZ3508"/>
      <c r="BA3508"/>
    </row>
    <row r="3509" spans="48:53" x14ac:dyDescent="0.3">
      <c r="AV3509"/>
      <c r="AW3509"/>
      <c r="AX3509"/>
      <c r="AY3509"/>
      <c r="AZ3509"/>
      <c r="BA3509"/>
    </row>
    <row r="3510" spans="48:53" x14ac:dyDescent="0.3">
      <c r="AV3510"/>
      <c r="AW3510"/>
      <c r="AX3510"/>
      <c r="AY3510"/>
      <c r="AZ3510"/>
      <c r="BA3510"/>
    </row>
    <row r="3511" spans="48:53" x14ac:dyDescent="0.3">
      <c r="AV3511"/>
      <c r="AW3511"/>
      <c r="AX3511"/>
      <c r="AY3511"/>
      <c r="AZ3511"/>
      <c r="BA3511"/>
    </row>
    <row r="3512" spans="48:53" x14ac:dyDescent="0.3">
      <c r="AV3512"/>
      <c r="AW3512"/>
      <c r="AX3512"/>
      <c r="AY3512"/>
      <c r="AZ3512"/>
      <c r="BA3512"/>
    </row>
    <row r="3513" spans="48:53" x14ac:dyDescent="0.3">
      <c r="AV3513"/>
      <c r="AW3513"/>
      <c r="AX3513"/>
      <c r="AY3513"/>
      <c r="AZ3513"/>
      <c r="BA3513"/>
    </row>
    <row r="3514" spans="48:53" x14ac:dyDescent="0.3">
      <c r="AV3514"/>
      <c r="AW3514"/>
      <c r="AX3514"/>
      <c r="AY3514"/>
      <c r="AZ3514"/>
      <c r="BA3514"/>
    </row>
    <row r="3515" spans="48:53" x14ac:dyDescent="0.3">
      <c r="AV3515"/>
      <c r="AW3515"/>
      <c r="AX3515"/>
      <c r="AY3515"/>
      <c r="AZ3515"/>
      <c r="BA3515"/>
    </row>
    <row r="3516" spans="48:53" x14ac:dyDescent="0.3">
      <c r="AV3516"/>
      <c r="AW3516"/>
      <c r="AX3516"/>
      <c r="AY3516"/>
      <c r="AZ3516"/>
      <c r="BA3516"/>
    </row>
    <row r="3517" spans="48:53" x14ac:dyDescent="0.3">
      <c r="AV3517"/>
      <c r="AW3517"/>
      <c r="AX3517"/>
      <c r="AY3517"/>
      <c r="AZ3517"/>
      <c r="BA3517"/>
    </row>
    <row r="3518" spans="48:53" x14ac:dyDescent="0.3">
      <c r="AV3518"/>
      <c r="AW3518"/>
      <c r="AX3518"/>
      <c r="AY3518"/>
      <c r="AZ3518"/>
      <c r="BA3518"/>
    </row>
    <row r="3519" spans="48:53" x14ac:dyDescent="0.3">
      <c r="AV3519"/>
      <c r="AW3519"/>
      <c r="AX3519"/>
      <c r="AY3519"/>
      <c r="AZ3519"/>
      <c r="BA3519"/>
    </row>
    <row r="3520" spans="48:53" x14ac:dyDescent="0.3">
      <c r="AV3520"/>
      <c r="AW3520"/>
      <c r="AX3520"/>
      <c r="AY3520"/>
      <c r="AZ3520"/>
      <c r="BA3520"/>
    </row>
    <row r="3521" spans="48:53" x14ac:dyDescent="0.3">
      <c r="AV3521"/>
      <c r="AW3521"/>
      <c r="AX3521"/>
      <c r="AY3521"/>
      <c r="AZ3521"/>
      <c r="BA3521"/>
    </row>
    <row r="3522" spans="48:53" x14ac:dyDescent="0.3">
      <c r="AV3522"/>
      <c r="AW3522"/>
      <c r="AX3522"/>
      <c r="AY3522"/>
      <c r="AZ3522"/>
      <c r="BA3522"/>
    </row>
    <row r="3523" spans="48:53" x14ac:dyDescent="0.3">
      <c r="AV3523"/>
      <c r="AW3523"/>
      <c r="AX3523"/>
      <c r="AY3523"/>
      <c r="AZ3523"/>
      <c r="BA3523"/>
    </row>
    <row r="3524" spans="48:53" x14ac:dyDescent="0.3">
      <c r="AV3524"/>
      <c r="AW3524"/>
      <c r="AX3524"/>
      <c r="AY3524"/>
      <c r="AZ3524"/>
      <c r="BA3524"/>
    </row>
    <row r="3525" spans="48:53" x14ac:dyDescent="0.3">
      <c r="AV3525"/>
      <c r="AW3525"/>
      <c r="AX3525"/>
      <c r="AY3525"/>
      <c r="AZ3525"/>
      <c r="BA3525"/>
    </row>
    <row r="3526" spans="48:53" x14ac:dyDescent="0.3">
      <c r="AV3526"/>
      <c r="AW3526"/>
      <c r="AX3526"/>
      <c r="AY3526"/>
      <c r="AZ3526"/>
      <c r="BA3526"/>
    </row>
    <row r="3527" spans="48:53" x14ac:dyDescent="0.3">
      <c r="AV3527"/>
      <c r="AW3527"/>
      <c r="AX3527"/>
      <c r="AY3527"/>
      <c r="AZ3527"/>
      <c r="BA3527"/>
    </row>
    <row r="3528" spans="48:53" x14ac:dyDescent="0.3">
      <c r="AV3528"/>
      <c r="AW3528"/>
      <c r="AX3528"/>
      <c r="AY3528"/>
      <c r="AZ3528"/>
      <c r="BA3528"/>
    </row>
    <row r="3529" spans="48:53" x14ac:dyDescent="0.3">
      <c r="AV3529"/>
      <c r="AW3529"/>
      <c r="AX3529"/>
      <c r="AY3529"/>
      <c r="AZ3529"/>
      <c r="BA3529"/>
    </row>
    <row r="3530" spans="48:53" x14ac:dyDescent="0.3">
      <c r="AV3530"/>
      <c r="AW3530"/>
      <c r="AX3530"/>
      <c r="AY3530"/>
      <c r="AZ3530"/>
      <c r="BA3530"/>
    </row>
    <row r="3531" spans="48:53" x14ac:dyDescent="0.3">
      <c r="AV3531"/>
      <c r="AW3531"/>
      <c r="AX3531"/>
      <c r="AY3531"/>
      <c r="AZ3531"/>
      <c r="BA3531"/>
    </row>
    <row r="3532" spans="48:53" x14ac:dyDescent="0.3">
      <c r="AV3532"/>
      <c r="AW3532"/>
      <c r="AX3532"/>
      <c r="AY3532"/>
      <c r="AZ3532"/>
      <c r="BA3532"/>
    </row>
    <row r="3533" spans="48:53" x14ac:dyDescent="0.3">
      <c r="AV3533"/>
      <c r="AW3533"/>
      <c r="AX3533"/>
      <c r="AY3533"/>
      <c r="AZ3533"/>
      <c r="BA3533"/>
    </row>
    <row r="3534" spans="48:53" x14ac:dyDescent="0.3">
      <c r="AV3534"/>
      <c r="AW3534"/>
      <c r="AX3534"/>
      <c r="AY3534"/>
      <c r="AZ3534"/>
      <c r="BA3534"/>
    </row>
    <row r="3535" spans="48:53" x14ac:dyDescent="0.3">
      <c r="AV3535"/>
      <c r="AW3535"/>
      <c r="AX3535"/>
      <c r="AY3535"/>
      <c r="AZ3535"/>
      <c r="BA3535"/>
    </row>
    <row r="3536" spans="48:53" x14ac:dyDescent="0.3">
      <c r="AV3536"/>
      <c r="AW3536"/>
      <c r="AX3536"/>
      <c r="AY3536"/>
      <c r="AZ3536"/>
      <c r="BA3536"/>
    </row>
    <row r="3537" spans="48:53" x14ac:dyDescent="0.3">
      <c r="AV3537"/>
      <c r="AW3537"/>
      <c r="AX3537"/>
      <c r="AY3537"/>
      <c r="AZ3537"/>
      <c r="BA3537"/>
    </row>
    <row r="3538" spans="48:53" x14ac:dyDescent="0.3">
      <c r="AV3538"/>
      <c r="AW3538"/>
      <c r="AX3538"/>
      <c r="AY3538"/>
      <c r="AZ3538"/>
      <c r="BA3538"/>
    </row>
    <row r="3539" spans="48:53" x14ac:dyDescent="0.3">
      <c r="AV3539"/>
      <c r="AW3539"/>
      <c r="AX3539"/>
      <c r="AY3539"/>
      <c r="AZ3539"/>
      <c r="BA3539"/>
    </row>
    <row r="3540" spans="48:53" x14ac:dyDescent="0.3">
      <c r="AV3540"/>
      <c r="AW3540"/>
      <c r="AX3540"/>
      <c r="AY3540"/>
      <c r="AZ3540"/>
      <c r="BA3540"/>
    </row>
    <row r="3541" spans="48:53" x14ac:dyDescent="0.3">
      <c r="AV3541"/>
      <c r="AW3541"/>
      <c r="AX3541"/>
      <c r="AY3541"/>
      <c r="AZ3541"/>
      <c r="BA3541"/>
    </row>
    <row r="3542" spans="48:53" x14ac:dyDescent="0.3">
      <c r="AV3542"/>
      <c r="AW3542"/>
      <c r="AX3542"/>
      <c r="AY3542"/>
      <c r="AZ3542"/>
      <c r="BA3542"/>
    </row>
    <row r="3543" spans="48:53" x14ac:dyDescent="0.3">
      <c r="AV3543"/>
      <c r="AW3543"/>
      <c r="AX3543"/>
      <c r="AY3543"/>
      <c r="AZ3543"/>
      <c r="BA3543"/>
    </row>
    <row r="3544" spans="48:53" x14ac:dyDescent="0.3">
      <c r="AV3544"/>
      <c r="AW3544"/>
      <c r="AX3544"/>
      <c r="AY3544"/>
      <c r="AZ3544"/>
      <c r="BA3544"/>
    </row>
    <row r="3545" spans="48:53" x14ac:dyDescent="0.3">
      <c r="AV3545"/>
      <c r="AW3545"/>
      <c r="AX3545"/>
      <c r="AY3545"/>
      <c r="AZ3545"/>
      <c r="BA3545"/>
    </row>
    <row r="3546" spans="48:53" x14ac:dyDescent="0.3">
      <c r="AV3546"/>
      <c r="AW3546"/>
      <c r="AX3546"/>
      <c r="AY3546"/>
      <c r="AZ3546"/>
      <c r="BA3546"/>
    </row>
    <row r="3547" spans="48:53" x14ac:dyDescent="0.3">
      <c r="AV3547"/>
      <c r="AW3547"/>
      <c r="AX3547"/>
      <c r="AY3547"/>
      <c r="AZ3547"/>
      <c r="BA3547"/>
    </row>
    <row r="3548" spans="48:53" x14ac:dyDescent="0.3">
      <c r="AV3548"/>
      <c r="AW3548"/>
      <c r="AX3548"/>
      <c r="AY3548"/>
      <c r="AZ3548"/>
      <c r="BA3548"/>
    </row>
    <row r="3549" spans="48:53" x14ac:dyDescent="0.3">
      <c r="AV3549"/>
      <c r="AW3549"/>
      <c r="AX3549"/>
      <c r="AY3549"/>
      <c r="AZ3549"/>
      <c r="BA3549"/>
    </row>
    <row r="3550" spans="48:53" x14ac:dyDescent="0.3">
      <c r="AV3550"/>
      <c r="AW3550"/>
      <c r="AX3550"/>
      <c r="AY3550"/>
      <c r="AZ3550"/>
      <c r="BA3550"/>
    </row>
    <row r="3551" spans="48:53" x14ac:dyDescent="0.3">
      <c r="AV3551"/>
      <c r="AW3551"/>
      <c r="AX3551"/>
      <c r="AY3551"/>
      <c r="AZ3551"/>
      <c r="BA3551"/>
    </row>
    <row r="3552" spans="48:53" x14ac:dyDescent="0.3">
      <c r="AV3552"/>
      <c r="AW3552"/>
      <c r="AX3552"/>
      <c r="AY3552"/>
      <c r="AZ3552"/>
      <c r="BA3552"/>
    </row>
    <row r="3553" spans="48:53" x14ac:dyDescent="0.3">
      <c r="AV3553"/>
      <c r="AW3553"/>
      <c r="AX3553"/>
      <c r="AY3553"/>
      <c r="AZ3553"/>
      <c r="BA3553"/>
    </row>
    <row r="3554" spans="48:53" x14ac:dyDescent="0.3">
      <c r="AV3554"/>
      <c r="AW3554"/>
      <c r="AX3554"/>
      <c r="AY3554"/>
      <c r="AZ3554"/>
      <c r="BA3554"/>
    </row>
    <row r="3555" spans="48:53" x14ac:dyDescent="0.3">
      <c r="AV3555"/>
      <c r="AW3555"/>
      <c r="AX3555"/>
      <c r="AY3555"/>
      <c r="AZ3555"/>
      <c r="BA3555"/>
    </row>
    <row r="3556" spans="48:53" x14ac:dyDescent="0.3">
      <c r="AV3556"/>
      <c r="AW3556"/>
      <c r="AX3556"/>
      <c r="AY3556"/>
      <c r="AZ3556"/>
      <c r="BA3556"/>
    </row>
    <row r="3557" spans="48:53" x14ac:dyDescent="0.3">
      <c r="AV3557"/>
      <c r="AW3557"/>
      <c r="AX3557"/>
      <c r="AY3557"/>
      <c r="AZ3557"/>
      <c r="BA3557"/>
    </row>
    <row r="3558" spans="48:53" x14ac:dyDescent="0.3">
      <c r="AV3558"/>
      <c r="AW3558"/>
      <c r="AX3558"/>
      <c r="AY3558"/>
      <c r="AZ3558"/>
      <c r="BA3558"/>
    </row>
    <row r="3559" spans="48:53" x14ac:dyDescent="0.3">
      <c r="AV3559"/>
      <c r="AW3559"/>
      <c r="AX3559"/>
      <c r="AY3559"/>
      <c r="AZ3559"/>
      <c r="BA3559"/>
    </row>
    <row r="3560" spans="48:53" x14ac:dyDescent="0.3">
      <c r="AV3560"/>
      <c r="AW3560"/>
      <c r="AX3560"/>
      <c r="AY3560"/>
      <c r="AZ3560"/>
      <c r="BA3560"/>
    </row>
    <row r="3561" spans="48:53" x14ac:dyDescent="0.3">
      <c r="AV3561"/>
      <c r="AW3561"/>
      <c r="AX3561"/>
      <c r="AY3561"/>
      <c r="AZ3561"/>
      <c r="BA3561"/>
    </row>
    <row r="3562" spans="48:53" x14ac:dyDescent="0.3">
      <c r="AV3562"/>
      <c r="AW3562"/>
      <c r="AX3562"/>
      <c r="AY3562"/>
      <c r="AZ3562"/>
      <c r="BA3562"/>
    </row>
    <row r="3563" spans="48:53" x14ac:dyDescent="0.3">
      <c r="AV3563"/>
      <c r="AW3563"/>
      <c r="AX3563"/>
      <c r="AY3563"/>
      <c r="AZ3563"/>
      <c r="BA3563"/>
    </row>
    <row r="3564" spans="48:53" x14ac:dyDescent="0.3">
      <c r="AV3564"/>
      <c r="AW3564"/>
      <c r="AX3564"/>
      <c r="AY3564"/>
      <c r="AZ3564"/>
      <c r="BA3564"/>
    </row>
    <row r="3565" spans="48:53" x14ac:dyDescent="0.3">
      <c r="AV3565"/>
      <c r="AW3565"/>
      <c r="AX3565"/>
      <c r="AY3565"/>
      <c r="AZ3565"/>
      <c r="BA3565"/>
    </row>
    <row r="3566" spans="48:53" x14ac:dyDescent="0.3">
      <c r="AV3566"/>
      <c r="AW3566"/>
      <c r="AX3566"/>
      <c r="AY3566"/>
      <c r="AZ3566"/>
      <c r="BA3566"/>
    </row>
    <row r="3567" spans="48:53" x14ac:dyDescent="0.3">
      <c r="AV3567"/>
      <c r="AW3567"/>
      <c r="AX3567"/>
      <c r="AY3567"/>
      <c r="AZ3567"/>
      <c r="BA3567"/>
    </row>
    <row r="3568" spans="48:53" x14ac:dyDescent="0.3">
      <c r="AV3568"/>
      <c r="AW3568"/>
      <c r="AX3568"/>
      <c r="AY3568"/>
      <c r="AZ3568"/>
      <c r="BA3568"/>
    </row>
    <row r="3569" spans="48:53" x14ac:dyDescent="0.3">
      <c r="AV3569"/>
      <c r="AW3569"/>
      <c r="AX3569"/>
      <c r="AY3569"/>
      <c r="AZ3569"/>
      <c r="BA3569"/>
    </row>
    <row r="3570" spans="48:53" x14ac:dyDescent="0.3">
      <c r="AV3570"/>
      <c r="AW3570"/>
      <c r="AX3570"/>
      <c r="AY3570"/>
      <c r="AZ3570"/>
      <c r="BA3570"/>
    </row>
    <row r="3571" spans="48:53" x14ac:dyDescent="0.3">
      <c r="AV3571"/>
      <c r="AW3571"/>
      <c r="AX3571"/>
      <c r="AY3571"/>
      <c r="AZ3571"/>
      <c r="BA3571"/>
    </row>
    <row r="3572" spans="48:53" x14ac:dyDescent="0.3">
      <c r="AV3572"/>
      <c r="AW3572"/>
      <c r="AX3572"/>
      <c r="AY3572"/>
      <c r="AZ3572"/>
      <c r="BA3572"/>
    </row>
    <row r="3573" spans="48:53" x14ac:dyDescent="0.3">
      <c r="AV3573"/>
      <c r="AW3573"/>
      <c r="AX3573"/>
      <c r="AY3573"/>
      <c r="AZ3573"/>
      <c r="BA3573"/>
    </row>
    <row r="3574" spans="48:53" x14ac:dyDescent="0.3">
      <c r="AV3574"/>
      <c r="AW3574"/>
      <c r="AX3574"/>
      <c r="AY3574"/>
      <c r="AZ3574"/>
      <c r="BA3574"/>
    </row>
    <row r="3575" spans="48:53" x14ac:dyDescent="0.3">
      <c r="AV3575"/>
      <c r="AW3575"/>
      <c r="AX3575"/>
      <c r="AY3575"/>
      <c r="AZ3575"/>
      <c r="BA3575"/>
    </row>
    <row r="3576" spans="48:53" x14ac:dyDescent="0.3">
      <c r="AV3576"/>
      <c r="AW3576"/>
      <c r="AX3576"/>
      <c r="AY3576"/>
      <c r="AZ3576"/>
      <c r="BA3576"/>
    </row>
    <row r="3577" spans="48:53" x14ac:dyDescent="0.3">
      <c r="AV3577"/>
      <c r="AW3577"/>
      <c r="AX3577"/>
      <c r="AY3577"/>
      <c r="AZ3577"/>
      <c r="BA3577"/>
    </row>
    <row r="3578" spans="48:53" x14ac:dyDescent="0.3">
      <c r="AV3578"/>
      <c r="AW3578"/>
      <c r="AX3578"/>
      <c r="AY3578"/>
      <c r="AZ3578"/>
      <c r="BA3578"/>
    </row>
    <row r="3579" spans="48:53" x14ac:dyDescent="0.3">
      <c r="AV3579"/>
      <c r="AW3579"/>
      <c r="AX3579"/>
      <c r="AY3579"/>
      <c r="AZ3579"/>
      <c r="BA3579"/>
    </row>
    <row r="3580" spans="48:53" x14ac:dyDescent="0.3">
      <c r="AV3580"/>
      <c r="AW3580"/>
      <c r="AX3580"/>
      <c r="AY3580"/>
      <c r="AZ3580"/>
      <c r="BA3580"/>
    </row>
    <row r="3581" spans="48:53" x14ac:dyDescent="0.3">
      <c r="AV3581"/>
      <c r="AW3581"/>
      <c r="AX3581"/>
      <c r="AY3581"/>
      <c r="AZ3581"/>
      <c r="BA3581"/>
    </row>
    <row r="3582" spans="48:53" x14ac:dyDescent="0.3">
      <c r="AV3582"/>
      <c r="AW3582"/>
      <c r="AX3582"/>
      <c r="AY3582"/>
      <c r="AZ3582"/>
      <c r="BA3582"/>
    </row>
    <row r="3583" spans="48:53" x14ac:dyDescent="0.3">
      <c r="AV3583"/>
      <c r="AW3583"/>
      <c r="AX3583"/>
      <c r="AY3583"/>
      <c r="AZ3583"/>
      <c r="BA3583"/>
    </row>
    <row r="3584" spans="48:53" x14ac:dyDescent="0.3">
      <c r="AV3584"/>
      <c r="AW3584"/>
      <c r="AX3584"/>
      <c r="AY3584"/>
      <c r="AZ3584"/>
      <c r="BA3584"/>
    </row>
    <row r="3585" spans="48:53" x14ac:dyDescent="0.3">
      <c r="AV3585"/>
      <c r="AW3585"/>
      <c r="AX3585"/>
      <c r="AY3585"/>
      <c r="AZ3585"/>
      <c r="BA3585"/>
    </row>
    <row r="3586" spans="48:53" x14ac:dyDescent="0.3">
      <c r="AV3586"/>
      <c r="AW3586"/>
      <c r="AX3586"/>
      <c r="AY3586"/>
      <c r="AZ3586"/>
      <c r="BA3586"/>
    </row>
    <row r="3587" spans="48:53" x14ac:dyDescent="0.3">
      <c r="AV3587"/>
      <c r="AW3587"/>
      <c r="AX3587"/>
      <c r="AY3587"/>
      <c r="AZ3587"/>
      <c r="BA3587"/>
    </row>
    <row r="3588" spans="48:53" x14ac:dyDescent="0.3">
      <c r="AV3588"/>
      <c r="AW3588"/>
      <c r="AX3588"/>
      <c r="AY3588"/>
      <c r="AZ3588"/>
      <c r="BA3588"/>
    </row>
    <row r="3589" spans="48:53" x14ac:dyDescent="0.3">
      <c r="AV3589"/>
      <c r="AW3589"/>
      <c r="AX3589"/>
      <c r="AY3589"/>
      <c r="AZ3589"/>
      <c r="BA3589"/>
    </row>
    <row r="3590" spans="48:53" x14ac:dyDescent="0.3">
      <c r="AV3590"/>
      <c r="AW3590"/>
      <c r="AX3590"/>
      <c r="AY3590"/>
      <c r="AZ3590"/>
      <c r="BA3590"/>
    </row>
    <row r="3591" spans="48:53" x14ac:dyDescent="0.3">
      <c r="AV3591"/>
      <c r="AW3591"/>
      <c r="AX3591"/>
      <c r="AY3591"/>
      <c r="AZ3591"/>
      <c r="BA3591"/>
    </row>
    <row r="3592" spans="48:53" x14ac:dyDescent="0.3">
      <c r="AV3592"/>
      <c r="AW3592"/>
      <c r="AX3592"/>
      <c r="AY3592"/>
      <c r="AZ3592"/>
      <c r="BA3592"/>
    </row>
    <row r="3593" spans="48:53" x14ac:dyDescent="0.3">
      <c r="AV3593"/>
      <c r="AW3593"/>
      <c r="AX3593"/>
      <c r="AY3593"/>
      <c r="AZ3593"/>
      <c r="BA3593"/>
    </row>
    <row r="3594" spans="48:53" x14ac:dyDescent="0.3">
      <c r="AV3594"/>
      <c r="AW3594"/>
      <c r="AX3594"/>
      <c r="AY3594"/>
      <c r="AZ3594"/>
      <c r="BA3594"/>
    </row>
    <row r="3595" spans="48:53" x14ac:dyDescent="0.3">
      <c r="AV3595"/>
      <c r="AW3595"/>
      <c r="AX3595"/>
      <c r="AY3595"/>
      <c r="AZ3595"/>
      <c r="BA3595"/>
    </row>
    <row r="3596" spans="48:53" x14ac:dyDescent="0.3">
      <c r="AV3596"/>
      <c r="AW3596"/>
      <c r="AX3596"/>
      <c r="AY3596"/>
      <c r="AZ3596"/>
      <c r="BA3596"/>
    </row>
    <row r="3597" spans="48:53" x14ac:dyDescent="0.3">
      <c r="AV3597"/>
      <c r="AW3597"/>
      <c r="AX3597"/>
      <c r="AY3597"/>
      <c r="AZ3597"/>
      <c r="BA3597"/>
    </row>
    <row r="3598" spans="48:53" x14ac:dyDescent="0.3">
      <c r="AV3598"/>
      <c r="AW3598"/>
      <c r="AX3598"/>
      <c r="AY3598"/>
      <c r="AZ3598"/>
      <c r="BA3598"/>
    </row>
    <row r="3599" spans="48:53" x14ac:dyDescent="0.3">
      <c r="AV3599"/>
      <c r="AW3599"/>
      <c r="AX3599"/>
      <c r="AY3599"/>
      <c r="AZ3599"/>
      <c r="BA3599"/>
    </row>
    <row r="3600" spans="48:53" x14ac:dyDescent="0.3">
      <c r="AV3600"/>
      <c r="AW3600"/>
      <c r="AX3600"/>
      <c r="AY3600"/>
      <c r="AZ3600"/>
      <c r="BA3600"/>
    </row>
    <row r="3601" spans="48:53" x14ac:dyDescent="0.3">
      <c r="AV3601"/>
      <c r="AW3601"/>
      <c r="AX3601"/>
      <c r="AY3601"/>
      <c r="AZ3601"/>
      <c r="BA3601"/>
    </row>
    <row r="3602" spans="48:53" x14ac:dyDescent="0.3">
      <c r="AV3602"/>
      <c r="AW3602"/>
      <c r="AX3602"/>
      <c r="AY3602"/>
      <c r="AZ3602"/>
      <c r="BA3602"/>
    </row>
    <row r="3603" spans="48:53" x14ac:dyDescent="0.3">
      <c r="AV3603"/>
      <c r="AW3603"/>
      <c r="AX3603"/>
      <c r="AY3603"/>
      <c r="AZ3603"/>
      <c r="BA3603"/>
    </row>
    <row r="3604" spans="48:53" x14ac:dyDescent="0.3">
      <c r="AV3604"/>
      <c r="AW3604"/>
      <c r="AX3604"/>
      <c r="AY3604"/>
      <c r="AZ3604"/>
      <c r="BA3604"/>
    </row>
    <row r="3605" spans="48:53" x14ac:dyDescent="0.3">
      <c r="AV3605"/>
      <c r="AW3605"/>
      <c r="AX3605"/>
      <c r="AY3605"/>
      <c r="AZ3605"/>
      <c r="BA3605"/>
    </row>
    <row r="3606" spans="48:53" x14ac:dyDescent="0.3">
      <c r="AV3606"/>
      <c r="AW3606"/>
      <c r="AX3606"/>
      <c r="AY3606"/>
      <c r="AZ3606"/>
      <c r="BA3606"/>
    </row>
    <row r="3607" spans="48:53" x14ac:dyDescent="0.3">
      <c r="AV3607"/>
      <c r="AW3607"/>
      <c r="AX3607"/>
      <c r="AY3607"/>
      <c r="AZ3607"/>
      <c r="BA3607"/>
    </row>
    <row r="3608" spans="48:53" x14ac:dyDescent="0.3">
      <c r="AV3608"/>
      <c r="AW3608"/>
      <c r="AX3608"/>
      <c r="AY3608"/>
      <c r="AZ3608"/>
      <c r="BA3608"/>
    </row>
    <row r="3609" spans="48:53" x14ac:dyDescent="0.3">
      <c r="AV3609"/>
      <c r="AW3609"/>
      <c r="AX3609"/>
      <c r="AY3609"/>
      <c r="AZ3609"/>
      <c r="BA3609"/>
    </row>
    <row r="3610" spans="48:53" x14ac:dyDescent="0.3">
      <c r="AV3610"/>
      <c r="AW3610"/>
      <c r="AX3610"/>
      <c r="AY3610"/>
      <c r="AZ3610"/>
      <c r="BA3610"/>
    </row>
    <row r="3611" spans="48:53" x14ac:dyDescent="0.3">
      <c r="AV3611"/>
      <c r="AW3611"/>
      <c r="AX3611"/>
      <c r="AY3611"/>
      <c r="AZ3611"/>
      <c r="BA3611"/>
    </row>
    <row r="3612" spans="48:53" x14ac:dyDescent="0.3">
      <c r="AV3612"/>
      <c r="AW3612"/>
      <c r="AX3612"/>
      <c r="AY3612"/>
      <c r="AZ3612"/>
      <c r="BA3612"/>
    </row>
    <row r="3613" spans="48:53" x14ac:dyDescent="0.3">
      <c r="AV3613"/>
      <c r="AW3613"/>
      <c r="AX3613"/>
      <c r="AY3613"/>
      <c r="AZ3613"/>
      <c r="BA3613"/>
    </row>
    <row r="3614" spans="48:53" x14ac:dyDescent="0.3">
      <c r="AV3614"/>
      <c r="AW3614"/>
      <c r="AX3614"/>
      <c r="AY3614"/>
      <c r="AZ3614"/>
      <c r="BA3614"/>
    </row>
    <row r="3615" spans="48:53" x14ac:dyDescent="0.3">
      <c r="AV3615"/>
      <c r="AW3615"/>
      <c r="AX3615"/>
      <c r="AY3615"/>
      <c r="AZ3615"/>
      <c r="BA3615"/>
    </row>
    <row r="3616" spans="48:53" x14ac:dyDescent="0.3">
      <c r="AV3616"/>
      <c r="AW3616"/>
      <c r="AX3616"/>
      <c r="AY3616"/>
      <c r="AZ3616"/>
      <c r="BA3616"/>
    </row>
    <row r="3617" spans="48:53" x14ac:dyDescent="0.3">
      <c r="AV3617"/>
      <c r="AW3617"/>
      <c r="AX3617"/>
      <c r="AY3617"/>
      <c r="AZ3617"/>
      <c r="BA3617"/>
    </row>
    <row r="3618" spans="48:53" x14ac:dyDescent="0.3">
      <c r="AV3618"/>
      <c r="AW3618"/>
      <c r="AX3618"/>
      <c r="AY3618"/>
      <c r="AZ3618"/>
      <c r="BA3618"/>
    </row>
    <row r="3619" spans="48:53" x14ac:dyDescent="0.3">
      <c r="AV3619"/>
      <c r="AW3619"/>
      <c r="AX3619"/>
      <c r="AY3619"/>
      <c r="AZ3619"/>
      <c r="BA3619"/>
    </row>
    <row r="3620" spans="48:53" x14ac:dyDescent="0.3">
      <c r="AV3620"/>
      <c r="AW3620"/>
      <c r="AX3620"/>
      <c r="AY3620"/>
      <c r="AZ3620"/>
      <c r="BA3620"/>
    </row>
    <row r="3621" spans="48:53" x14ac:dyDescent="0.3">
      <c r="AV3621"/>
      <c r="AW3621"/>
      <c r="AX3621"/>
      <c r="AY3621"/>
      <c r="AZ3621"/>
      <c r="BA3621"/>
    </row>
    <row r="3622" spans="48:53" x14ac:dyDescent="0.3">
      <c r="AV3622"/>
      <c r="AW3622"/>
      <c r="AX3622"/>
      <c r="AY3622"/>
      <c r="AZ3622"/>
      <c r="BA3622"/>
    </row>
    <row r="3623" spans="48:53" x14ac:dyDescent="0.3">
      <c r="AV3623"/>
      <c r="AW3623"/>
      <c r="AX3623"/>
      <c r="AY3623"/>
      <c r="AZ3623"/>
      <c r="BA3623"/>
    </row>
    <row r="3624" spans="48:53" x14ac:dyDescent="0.3">
      <c r="AV3624"/>
      <c r="AW3624"/>
      <c r="AX3624"/>
      <c r="AY3624"/>
      <c r="AZ3624"/>
      <c r="BA3624"/>
    </row>
    <row r="3625" spans="48:53" x14ac:dyDescent="0.3">
      <c r="AV3625"/>
      <c r="AW3625"/>
      <c r="AX3625"/>
      <c r="AY3625"/>
      <c r="AZ3625"/>
      <c r="BA3625"/>
    </row>
    <row r="3626" spans="48:53" x14ac:dyDescent="0.3">
      <c r="AV3626"/>
      <c r="AW3626"/>
      <c r="AX3626"/>
      <c r="AY3626"/>
      <c r="AZ3626"/>
      <c r="BA3626"/>
    </row>
    <row r="3627" spans="48:53" x14ac:dyDescent="0.3">
      <c r="AV3627"/>
      <c r="AW3627"/>
      <c r="AX3627"/>
      <c r="AY3627"/>
      <c r="AZ3627"/>
      <c r="BA3627"/>
    </row>
    <row r="3628" spans="48:53" x14ac:dyDescent="0.3">
      <c r="AV3628"/>
      <c r="AW3628"/>
      <c r="AX3628"/>
      <c r="AY3628"/>
      <c r="AZ3628"/>
      <c r="BA3628"/>
    </row>
    <row r="3629" spans="48:53" x14ac:dyDescent="0.3">
      <c r="AV3629"/>
      <c r="AW3629"/>
      <c r="AX3629"/>
      <c r="AY3629"/>
      <c r="AZ3629"/>
      <c r="BA3629"/>
    </row>
    <row r="3630" spans="48:53" x14ac:dyDescent="0.3">
      <c r="AV3630"/>
      <c r="AW3630"/>
      <c r="AX3630"/>
      <c r="AY3630"/>
      <c r="AZ3630"/>
      <c r="BA3630"/>
    </row>
    <row r="3631" spans="48:53" x14ac:dyDescent="0.3">
      <c r="AV3631"/>
      <c r="AW3631"/>
      <c r="AX3631"/>
      <c r="AY3631"/>
      <c r="AZ3631"/>
      <c r="BA3631"/>
    </row>
    <row r="3632" spans="48:53" x14ac:dyDescent="0.3">
      <c r="AV3632"/>
      <c r="AW3632"/>
      <c r="AX3632"/>
      <c r="AY3632"/>
      <c r="AZ3632"/>
      <c r="BA3632"/>
    </row>
    <row r="3633" spans="48:53" x14ac:dyDescent="0.3">
      <c r="AV3633"/>
      <c r="AW3633"/>
      <c r="AX3633"/>
      <c r="AY3633"/>
      <c r="AZ3633"/>
      <c r="BA3633"/>
    </row>
    <row r="3634" spans="48:53" x14ac:dyDescent="0.3">
      <c r="AV3634"/>
      <c r="AW3634"/>
      <c r="AX3634"/>
      <c r="AY3634"/>
      <c r="AZ3634"/>
      <c r="BA3634"/>
    </row>
    <row r="3635" spans="48:53" x14ac:dyDescent="0.3">
      <c r="AV3635"/>
      <c r="AW3635"/>
      <c r="AX3635"/>
      <c r="AY3635"/>
      <c r="AZ3635"/>
      <c r="BA3635"/>
    </row>
    <row r="3636" spans="48:53" x14ac:dyDescent="0.3">
      <c r="AV3636"/>
      <c r="AW3636"/>
      <c r="AX3636"/>
      <c r="AY3636"/>
      <c r="AZ3636"/>
      <c r="BA3636"/>
    </row>
    <row r="3637" spans="48:53" x14ac:dyDescent="0.3">
      <c r="AV3637"/>
      <c r="AW3637"/>
      <c r="AX3637"/>
      <c r="AY3637"/>
      <c r="AZ3637"/>
      <c r="BA3637"/>
    </row>
    <row r="3638" spans="48:53" x14ac:dyDescent="0.3">
      <c r="AV3638"/>
      <c r="AW3638"/>
      <c r="AX3638"/>
      <c r="AY3638"/>
      <c r="AZ3638"/>
      <c r="BA3638"/>
    </row>
    <row r="3639" spans="48:53" x14ac:dyDescent="0.3">
      <c r="AV3639"/>
      <c r="AW3639"/>
      <c r="AX3639"/>
      <c r="AY3639"/>
      <c r="AZ3639"/>
      <c r="BA3639"/>
    </row>
    <row r="3640" spans="48:53" x14ac:dyDescent="0.3">
      <c r="AV3640"/>
      <c r="AW3640"/>
      <c r="AX3640"/>
      <c r="AY3640"/>
      <c r="AZ3640"/>
      <c r="BA3640"/>
    </row>
    <row r="3641" spans="48:53" x14ac:dyDescent="0.3">
      <c r="AV3641"/>
      <c r="AW3641"/>
      <c r="AX3641"/>
      <c r="AY3641"/>
      <c r="AZ3641"/>
      <c r="BA3641"/>
    </row>
    <row r="3642" spans="48:53" x14ac:dyDescent="0.3">
      <c r="AV3642"/>
      <c r="AW3642"/>
      <c r="AX3642"/>
      <c r="AY3642"/>
      <c r="AZ3642"/>
      <c r="BA3642"/>
    </row>
    <row r="3643" spans="48:53" x14ac:dyDescent="0.3">
      <c r="AV3643"/>
      <c r="AW3643"/>
      <c r="AX3643"/>
      <c r="AY3643"/>
      <c r="AZ3643"/>
      <c r="BA3643"/>
    </row>
    <row r="3644" spans="48:53" x14ac:dyDescent="0.3">
      <c r="AV3644"/>
      <c r="AW3644"/>
      <c r="AX3644"/>
      <c r="AY3644"/>
      <c r="AZ3644"/>
      <c r="BA3644"/>
    </row>
    <row r="3645" spans="48:53" x14ac:dyDescent="0.3">
      <c r="AV3645"/>
      <c r="AW3645"/>
      <c r="AX3645"/>
      <c r="AY3645"/>
      <c r="AZ3645"/>
      <c r="BA3645"/>
    </row>
    <row r="3646" spans="48:53" x14ac:dyDescent="0.3">
      <c r="AV3646"/>
      <c r="AW3646"/>
      <c r="AX3646"/>
      <c r="AY3646"/>
      <c r="AZ3646"/>
      <c r="BA3646"/>
    </row>
    <row r="3647" spans="48:53" x14ac:dyDescent="0.3">
      <c r="AV3647"/>
      <c r="AW3647"/>
      <c r="AX3647"/>
      <c r="AY3647"/>
      <c r="AZ3647"/>
      <c r="BA3647"/>
    </row>
    <row r="3648" spans="48:53" x14ac:dyDescent="0.3">
      <c r="AV3648"/>
      <c r="AW3648"/>
      <c r="AX3648"/>
      <c r="AY3648"/>
      <c r="AZ3648"/>
      <c r="BA3648"/>
    </row>
    <row r="3649" spans="48:53" x14ac:dyDescent="0.3">
      <c r="AV3649"/>
      <c r="AW3649"/>
      <c r="AX3649"/>
      <c r="AY3649"/>
      <c r="AZ3649"/>
      <c r="BA3649"/>
    </row>
    <row r="3650" spans="48:53" x14ac:dyDescent="0.3">
      <c r="AV3650"/>
      <c r="AW3650"/>
      <c r="AX3650"/>
      <c r="AY3650"/>
      <c r="AZ3650"/>
      <c r="BA3650"/>
    </row>
    <row r="3651" spans="48:53" x14ac:dyDescent="0.3">
      <c r="AV3651"/>
      <c r="AW3651"/>
      <c r="AX3651"/>
      <c r="AY3651"/>
      <c r="AZ3651"/>
      <c r="BA3651"/>
    </row>
    <row r="3652" spans="48:53" x14ac:dyDescent="0.3">
      <c r="AV3652"/>
      <c r="AW3652"/>
      <c r="AX3652"/>
      <c r="AY3652"/>
      <c r="AZ3652"/>
      <c r="BA3652"/>
    </row>
    <row r="3653" spans="48:53" x14ac:dyDescent="0.3">
      <c r="AV3653"/>
      <c r="AW3653"/>
      <c r="AX3653"/>
      <c r="AY3653"/>
      <c r="AZ3653"/>
      <c r="BA3653"/>
    </row>
    <row r="3654" spans="48:53" x14ac:dyDescent="0.3">
      <c r="AV3654"/>
      <c r="AW3654"/>
      <c r="AX3654"/>
      <c r="AY3654"/>
      <c r="AZ3654"/>
      <c r="BA3654"/>
    </row>
    <row r="3655" spans="48:53" x14ac:dyDescent="0.3">
      <c r="AV3655"/>
      <c r="AW3655"/>
      <c r="AX3655"/>
      <c r="AY3655"/>
      <c r="AZ3655"/>
      <c r="BA3655"/>
    </row>
    <row r="3656" spans="48:53" x14ac:dyDescent="0.3">
      <c r="AV3656"/>
      <c r="AW3656"/>
      <c r="AX3656"/>
      <c r="AY3656"/>
      <c r="AZ3656"/>
      <c r="BA3656"/>
    </row>
    <row r="3657" spans="48:53" x14ac:dyDescent="0.3">
      <c r="AV3657"/>
      <c r="AW3657"/>
      <c r="AX3657"/>
      <c r="AY3657"/>
      <c r="AZ3657"/>
      <c r="BA3657"/>
    </row>
    <row r="3658" spans="48:53" x14ac:dyDescent="0.3">
      <c r="AV3658"/>
      <c r="AW3658"/>
      <c r="AX3658"/>
      <c r="AY3658"/>
      <c r="AZ3658"/>
      <c r="BA3658"/>
    </row>
    <row r="3659" spans="48:53" x14ac:dyDescent="0.3">
      <c r="AV3659"/>
      <c r="AW3659"/>
      <c r="AX3659"/>
      <c r="AY3659"/>
      <c r="AZ3659"/>
      <c r="BA3659"/>
    </row>
    <row r="3660" spans="48:53" x14ac:dyDescent="0.3">
      <c r="AV3660"/>
      <c r="AW3660"/>
      <c r="AX3660"/>
      <c r="AY3660"/>
      <c r="AZ3660"/>
      <c r="BA3660"/>
    </row>
    <row r="3661" spans="48:53" x14ac:dyDescent="0.3">
      <c r="AV3661"/>
      <c r="AW3661"/>
      <c r="AX3661"/>
      <c r="AY3661"/>
      <c r="AZ3661"/>
      <c r="BA3661"/>
    </row>
    <row r="3662" spans="48:53" x14ac:dyDescent="0.3">
      <c r="AV3662"/>
      <c r="AW3662"/>
      <c r="AX3662"/>
      <c r="AY3662"/>
      <c r="AZ3662"/>
      <c r="BA3662"/>
    </row>
    <row r="3663" spans="48:53" x14ac:dyDescent="0.3">
      <c r="AV3663"/>
      <c r="AW3663"/>
      <c r="AX3663"/>
      <c r="AY3663"/>
      <c r="AZ3663"/>
      <c r="BA3663"/>
    </row>
    <row r="3664" spans="48:53" x14ac:dyDescent="0.3">
      <c r="AV3664"/>
      <c r="AW3664"/>
      <c r="AX3664"/>
      <c r="AY3664"/>
      <c r="AZ3664"/>
      <c r="BA3664"/>
    </row>
    <row r="3665" spans="48:53" x14ac:dyDescent="0.3">
      <c r="AV3665"/>
      <c r="AW3665"/>
      <c r="AX3665"/>
      <c r="AY3665"/>
      <c r="AZ3665"/>
      <c r="BA3665"/>
    </row>
    <row r="3666" spans="48:53" x14ac:dyDescent="0.3">
      <c r="AV3666"/>
      <c r="AW3666"/>
      <c r="AX3666"/>
      <c r="AY3666"/>
      <c r="AZ3666"/>
      <c r="BA3666"/>
    </row>
    <row r="3667" spans="48:53" x14ac:dyDescent="0.3">
      <c r="AV3667"/>
      <c r="AW3667"/>
      <c r="AX3667"/>
      <c r="AY3667"/>
      <c r="AZ3667"/>
      <c r="BA3667"/>
    </row>
    <row r="3668" spans="48:53" x14ac:dyDescent="0.3">
      <c r="AV3668"/>
      <c r="AW3668"/>
      <c r="AX3668"/>
      <c r="AY3668"/>
      <c r="AZ3668"/>
      <c r="BA3668"/>
    </row>
    <row r="3669" spans="48:53" x14ac:dyDescent="0.3">
      <c r="AV3669"/>
      <c r="AW3669"/>
      <c r="AX3669"/>
      <c r="AY3669"/>
      <c r="AZ3669"/>
      <c r="BA3669"/>
    </row>
    <row r="3670" spans="48:53" x14ac:dyDescent="0.3">
      <c r="AV3670"/>
      <c r="AW3670"/>
      <c r="AX3670"/>
      <c r="AY3670"/>
      <c r="AZ3670"/>
      <c r="BA3670"/>
    </row>
    <row r="3671" spans="48:53" x14ac:dyDescent="0.3">
      <c r="AV3671"/>
      <c r="AW3671"/>
      <c r="AX3671"/>
      <c r="AY3671"/>
      <c r="AZ3671"/>
      <c r="BA3671"/>
    </row>
    <row r="3672" spans="48:53" x14ac:dyDescent="0.3">
      <c r="AV3672"/>
      <c r="AW3672"/>
      <c r="AX3672"/>
      <c r="AY3672"/>
      <c r="AZ3672"/>
      <c r="BA3672"/>
    </row>
    <row r="3673" spans="48:53" x14ac:dyDescent="0.3">
      <c r="AV3673"/>
      <c r="AW3673"/>
      <c r="AX3673"/>
      <c r="AY3673"/>
      <c r="AZ3673"/>
      <c r="BA3673"/>
    </row>
    <row r="3674" spans="48:53" x14ac:dyDescent="0.3">
      <c r="AV3674"/>
      <c r="AW3674"/>
      <c r="AX3674"/>
      <c r="AY3674"/>
      <c r="AZ3674"/>
      <c r="BA3674"/>
    </row>
    <row r="3675" spans="48:53" x14ac:dyDescent="0.3">
      <c r="AV3675"/>
      <c r="AW3675"/>
      <c r="AX3675"/>
      <c r="AY3675"/>
      <c r="AZ3675"/>
      <c r="BA3675"/>
    </row>
    <row r="3676" spans="48:53" x14ac:dyDescent="0.3">
      <c r="AV3676"/>
      <c r="AW3676"/>
      <c r="AX3676"/>
      <c r="AY3676"/>
      <c r="AZ3676"/>
      <c r="BA3676"/>
    </row>
    <row r="3677" spans="48:53" x14ac:dyDescent="0.3">
      <c r="AV3677"/>
      <c r="AW3677"/>
      <c r="AX3677"/>
      <c r="AY3677"/>
      <c r="AZ3677"/>
      <c r="BA3677"/>
    </row>
    <row r="3678" spans="48:53" x14ac:dyDescent="0.3">
      <c r="AV3678"/>
      <c r="AW3678"/>
      <c r="AX3678"/>
      <c r="AY3678"/>
      <c r="AZ3678"/>
      <c r="BA3678"/>
    </row>
    <row r="3679" spans="48:53" x14ac:dyDescent="0.3">
      <c r="AV3679"/>
      <c r="AW3679"/>
      <c r="AX3679"/>
      <c r="AY3679"/>
      <c r="AZ3679"/>
      <c r="BA3679"/>
    </row>
    <row r="3680" spans="48:53" x14ac:dyDescent="0.3">
      <c r="AV3680"/>
      <c r="AW3680"/>
      <c r="AX3680"/>
      <c r="AY3680"/>
      <c r="AZ3680"/>
      <c r="BA3680"/>
    </row>
    <row r="3681" spans="48:53" x14ac:dyDescent="0.3">
      <c r="AV3681"/>
      <c r="AW3681"/>
      <c r="AX3681"/>
      <c r="AY3681"/>
      <c r="AZ3681"/>
      <c r="BA3681"/>
    </row>
    <row r="3682" spans="48:53" x14ac:dyDescent="0.3">
      <c r="AV3682"/>
      <c r="AW3682"/>
      <c r="AX3682"/>
      <c r="AY3682"/>
      <c r="AZ3682"/>
      <c r="BA3682"/>
    </row>
    <row r="3683" spans="48:53" x14ac:dyDescent="0.3">
      <c r="AV3683"/>
      <c r="AW3683"/>
      <c r="AX3683"/>
      <c r="AY3683"/>
      <c r="AZ3683"/>
      <c r="BA3683"/>
    </row>
    <row r="3684" spans="48:53" x14ac:dyDescent="0.3">
      <c r="AV3684"/>
      <c r="AW3684"/>
      <c r="AX3684"/>
      <c r="AY3684"/>
      <c r="AZ3684"/>
      <c r="BA3684"/>
    </row>
    <row r="3685" spans="48:53" x14ac:dyDescent="0.3">
      <c r="AV3685"/>
      <c r="AW3685"/>
      <c r="AX3685"/>
      <c r="AY3685"/>
      <c r="AZ3685"/>
      <c r="BA3685"/>
    </row>
    <row r="3686" spans="48:53" x14ac:dyDescent="0.3">
      <c r="AV3686"/>
      <c r="AW3686"/>
      <c r="AX3686"/>
      <c r="AY3686"/>
      <c r="AZ3686"/>
      <c r="BA3686"/>
    </row>
    <row r="3687" spans="48:53" x14ac:dyDescent="0.3">
      <c r="AV3687"/>
      <c r="AW3687"/>
      <c r="AX3687"/>
      <c r="AY3687"/>
      <c r="AZ3687"/>
      <c r="BA3687"/>
    </row>
    <row r="3688" spans="48:53" x14ac:dyDescent="0.3">
      <c r="AV3688"/>
      <c r="AW3688"/>
      <c r="AX3688"/>
      <c r="AY3688"/>
      <c r="AZ3688"/>
      <c r="BA3688"/>
    </row>
    <row r="3689" spans="48:53" x14ac:dyDescent="0.3">
      <c r="AV3689"/>
      <c r="AW3689"/>
      <c r="AX3689"/>
      <c r="AY3689"/>
      <c r="AZ3689"/>
      <c r="BA3689"/>
    </row>
    <row r="3690" spans="48:53" x14ac:dyDescent="0.3">
      <c r="AV3690"/>
      <c r="AW3690"/>
      <c r="AX3690"/>
      <c r="AY3690"/>
      <c r="AZ3690"/>
      <c r="BA3690"/>
    </row>
    <row r="3691" spans="48:53" x14ac:dyDescent="0.3">
      <c r="AV3691"/>
      <c r="AW3691"/>
      <c r="AX3691"/>
      <c r="AY3691"/>
      <c r="AZ3691"/>
      <c r="BA3691"/>
    </row>
    <row r="3692" spans="48:53" x14ac:dyDescent="0.3">
      <c r="AV3692"/>
      <c r="AW3692"/>
      <c r="AX3692"/>
      <c r="AY3692"/>
      <c r="AZ3692"/>
      <c r="BA3692"/>
    </row>
    <row r="3693" spans="48:53" x14ac:dyDescent="0.3">
      <c r="AV3693"/>
      <c r="AW3693"/>
      <c r="AX3693"/>
      <c r="AY3693"/>
      <c r="AZ3693"/>
      <c r="BA3693"/>
    </row>
    <row r="3694" spans="48:53" x14ac:dyDescent="0.3">
      <c r="AV3694"/>
      <c r="AW3694"/>
      <c r="AX3694"/>
      <c r="AY3694"/>
      <c r="AZ3694"/>
      <c r="BA3694"/>
    </row>
    <row r="3695" spans="48:53" x14ac:dyDescent="0.3">
      <c r="AV3695"/>
      <c r="AW3695"/>
      <c r="AX3695"/>
      <c r="AY3695"/>
      <c r="AZ3695"/>
      <c r="BA3695"/>
    </row>
    <row r="3696" spans="48:53" x14ac:dyDescent="0.3">
      <c r="AV3696"/>
      <c r="AW3696"/>
      <c r="AX3696"/>
      <c r="AY3696"/>
      <c r="AZ3696"/>
      <c r="BA3696"/>
    </row>
    <row r="3697" spans="48:53" x14ac:dyDescent="0.3">
      <c r="AV3697"/>
      <c r="AW3697"/>
      <c r="AX3697"/>
      <c r="AY3697"/>
      <c r="AZ3697"/>
      <c r="BA3697"/>
    </row>
    <row r="3698" spans="48:53" x14ac:dyDescent="0.3">
      <c r="AV3698"/>
      <c r="AW3698"/>
      <c r="AX3698"/>
      <c r="AY3698"/>
      <c r="AZ3698"/>
      <c r="BA3698"/>
    </row>
    <row r="3699" spans="48:53" x14ac:dyDescent="0.3">
      <c r="AV3699"/>
      <c r="AW3699"/>
      <c r="AX3699"/>
      <c r="AY3699"/>
      <c r="AZ3699"/>
      <c r="BA3699"/>
    </row>
    <row r="3700" spans="48:53" x14ac:dyDescent="0.3">
      <c r="AV3700"/>
      <c r="AW3700"/>
      <c r="AX3700"/>
      <c r="AY3700"/>
      <c r="AZ3700"/>
      <c r="BA3700"/>
    </row>
    <row r="3701" spans="48:53" x14ac:dyDescent="0.3">
      <c r="AV3701"/>
      <c r="AW3701"/>
      <c r="AX3701"/>
      <c r="AY3701"/>
      <c r="AZ3701"/>
      <c r="BA3701"/>
    </row>
    <row r="3702" spans="48:53" x14ac:dyDescent="0.3">
      <c r="AV3702"/>
      <c r="AW3702"/>
      <c r="AX3702"/>
      <c r="AY3702"/>
      <c r="AZ3702"/>
      <c r="BA3702"/>
    </row>
    <row r="3703" spans="48:53" x14ac:dyDescent="0.3">
      <c r="AV3703"/>
      <c r="AW3703"/>
      <c r="AX3703"/>
      <c r="AY3703"/>
      <c r="AZ3703"/>
      <c r="BA3703"/>
    </row>
    <row r="3704" spans="48:53" x14ac:dyDescent="0.3">
      <c r="AV3704"/>
      <c r="AW3704"/>
      <c r="AX3704"/>
      <c r="AY3704"/>
      <c r="AZ3704"/>
      <c r="BA3704"/>
    </row>
    <row r="3705" spans="48:53" x14ac:dyDescent="0.3">
      <c r="AV3705"/>
      <c r="AW3705"/>
      <c r="AX3705"/>
      <c r="AY3705"/>
      <c r="AZ3705"/>
      <c r="BA3705"/>
    </row>
    <row r="3706" spans="48:53" x14ac:dyDescent="0.3">
      <c r="AV3706"/>
      <c r="AW3706"/>
      <c r="AX3706"/>
      <c r="AY3706"/>
      <c r="AZ3706"/>
      <c r="BA3706"/>
    </row>
    <row r="3707" spans="48:53" x14ac:dyDescent="0.3">
      <c r="AV3707"/>
      <c r="AW3707"/>
      <c r="AX3707"/>
      <c r="AY3707"/>
      <c r="AZ3707"/>
      <c r="BA3707"/>
    </row>
    <row r="3708" spans="48:53" x14ac:dyDescent="0.3">
      <c r="AV3708"/>
      <c r="AW3708"/>
      <c r="AX3708"/>
      <c r="AY3708"/>
      <c r="AZ3708"/>
      <c r="BA3708"/>
    </row>
    <row r="3709" spans="48:53" x14ac:dyDescent="0.3">
      <c r="AV3709"/>
      <c r="AW3709"/>
      <c r="AX3709"/>
      <c r="AY3709"/>
      <c r="AZ3709"/>
      <c r="BA3709"/>
    </row>
    <row r="3710" spans="48:53" x14ac:dyDescent="0.3">
      <c r="AV3710"/>
      <c r="AW3710"/>
      <c r="AX3710"/>
      <c r="AY3710"/>
      <c r="AZ3710"/>
      <c r="BA3710"/>
    </row>
    <row r="3711" spans="48:53" x14ac:dyDescent="0.3">
      <c r="AV3711"/>
      <c r="AW3711"/>
      <c r="AX3711"/>
      <c r="AY3711"/>
      <c r="AZ3711"/>
      <c r="BA3711"/>
    </row>
    <row r="3712" spans="48:53" x14ac:dyDescent="0.3">
      <c r="AV3712"/>
      <c r="AW3712"/>
      <c r="AX3712"/>
      <c r="AY3712"/>
      <c r="AZ3712"/>
      <c r="BA3712"/>
    </row>
    <row r="3713" spans="48:53" x14ac:dyDescent="0.3">
      <c r="AV3713"/>
      <c r="AW3713"/>
      <c r="AX3713"/>
      <c r="AY3713"/>
      <c r="AZ3713"/>
      <c r="BA3713"/>
    </row>
    <row r="3714" spans="48:53" x14ac:dyDescent="0.3">
      <c r="AV3714"/>
      <c r="AW3714"/>
      <c r="AX3714"/>
      <c r="AY3714"/>
      <c r="AZ3714"/>
      <c r="BA3714"/>
    </row>
    <row r="3715" spans="48:53" x14ac:dyDescent="0.3">
      <c r="AV3715"/>
      <c r="AW3715"/>
      <c r="AX3715"/>
      <c r="AY3715"/>
      <c r="AZ3715"/>
      <c r="BA3715"/>
    </row>
    <row r="3716" spans="48:53" x14ac:dyDescent="0.3">
      <c r="AV3716"/>
      <c r="AW3716"/>
      <c r="AX3716"/>
      <c r="AY3716"/>
      <c r="AZ3716"/>
      <c r="BA3716"/>
    </row>
    <row r="3717" spans="48:53" x14ac:dyDescent="0.3">
      <c r="AV3717"/>
      <c r="AW3717"/>
      <c r="AX3717"/>
      <c r="AY3717"/>
      <c r="AZ3717"/>
      <c r="BA3717"/>
    </row>
    <row r="3718" spans="48:53" x14ac:dyDescent="0.3">
      <c r="AV3718"/>
      <c r="AW3718"/>
      <c r="AX3718"/>
      <c r="AY3718"/>
      <c r="AZ3718"/>
      <c r="BA3718"/>
    </row>
    <row r="3719" spans="48:53" x14ac:dyDescent="0.3">
      <c r="AV3719"/>
      <c r="AW3719"/>
      <c r="AX3719"/>
      <c r="AY3719"/>
      <c r="AZ3719"/>
      <c r="BA3719"/>
    </row>
    <row r="3720" spans="48:53" x14ac:dyDescent="0.3">
      <c r="AV3720"/>
      <c r="AW3720"/>
      <c r="AX3720"/>
      <c r="AY3720"/>
      <c r="AZ3720"/>
      <c r="BA3720"/>
    </row>
    <row r="3721" spans="48:53" x14ac:dyDescent="0.3">
      <c r="AV3721"/>
      <c r="AW3721"/>
      <c r="AX3721"/>
      <c r="AY3721"/>
      <c r="AZ3721"/>
      <c r="BA3721"/>
    </row>
    <row r="3722" spans="48:53" x14ac:dyDescent="0.3">
      <c r="AV3722"/>
      <c r="AW3722"/>
      <c r="AX3722"/>
      <c r="AY3722"/>
      <c r="AZ3722"/>
      <c r="BA3722"/>
    </row>
    <row r="3723" spans="48:53" x14ac:dyDescent="0.3">
      <c r="AV3723"/>
      <c r="AW3723"/>
      <c r="AX3723"/>
      <c r="AY3723"/>
      <c r="AZ3723"/>
      <c r="BA3723"/>
    </row>
    <row r="3724" spans="48:53" x14ac:dyDescent="0.3">
      <c r="AV3724"/>
      <c r="AW3724"/>
      <c r="AX3724"/>
      <c r="AY3724"/>
      <c r="AZ3724"/>
      <c r="BA3724"/>
    </row>
    <row r="3725" spans="48:53" x14ac:dyDescent="0.3">
      <c r="AV3725"/>
      <c r="AW3725"/>
      <c r="AX3725"/>
      <c r="AY3725"/>
      <c r="AZ3725"/>
      <c r="BA3725"/>
    </row>
    <row r="3726" spans="48:53" x14ac:dyDescent="0.3">
      <c r="AV3726"/>
      <c r="AW3726"/>
      <c r="AX3726"/>
      <c r="AY3726"/>
      <c r="AZ3726"/>
      <c r="BA3726"/>
    </row>
    <row r="3727" spans="48:53" x14ac:dyDescent="0.3">
      <c r="AV3727"/>
      <c r="AW3727"/>
      <c r="AX3727"/>
      <c r="AY3727"/>
      <c r="AZ3727"/>
      <c r="BA3727"/>
    </row>
    <row r="3728" spans="48:53" x14ac:dyDescent="0.3">
      <c r="AV3728"/>
      <c r="AW3728"/>
      <c r="AX3728"/>
      <c r="AY3728"/>
      <c r="AZ3728"/>
      <c r="BA3728"/>
    </row>
    <row r="3729" spans="48:53" x14ac:dyDescent="0.3">
      <c r="AV3729"/>
      <c r="AW3729"/>
      <c r="AX3729"/>
      <c r="AY3729"/>
      <c r="AZ3729"/>
      <c r="BA3729"/>
    </row>
    <row r="3730" spans="48:53" x14ac:dyDescent="0.3">
      <c r="AV3730"/>
      <c r="AW3730"/>
      <c r="AX3730"/>
      <c r="AY3730"/>
      <c r="AZ3730"/>
      <c r="BA3730"/>
    </row>
    <row r="3731" spans="48:53" x14ac:dyDescent="0.3">
      <c r="AV3731"/>
      <c r="AW3731"/>
      <c r="AX3731"/>
      <c r="AY3731"/>
      <c r="AZ3731"/>
      <c r="BA3731"/>
    </row>
    <row r="3732" spans="48:53" x14ac:dyDescent="0.3">
      <c r="AV3732"/>
      <c r="AW3732"/>
      <c r="AX3732"/>
      <c r="AY3732"/>
      <c r="AZ3732"/>
      <c r="BA3732"/>
    </row>
    <row r="3733" spans="48:53" x14ac:dyDescent="0.3">
      <c r="AV3733"/>
      <c r="AW3733"/>
      <c r="AX3733"/>
      <c r="AY3733"/>
      <c r="AZ3733"/>
      <c r="BA3733"/>
    </row>
    <row r="3734" spans="48:53" x14ac:dyDescent="0.3">
      <c r="AV3734"/>
      <c r="AW3734"/>
      <c r="AX3734"/>
      <c r="AY3734"/>
      <c r="AZ3734"/>
      <c r="BA3734"/>
    </row>
    <row r="3735" spans="48:53" x14ac:dyDescent="0.3">
      <c r="AV3735"/>
      <c r="AW3735"/>
      <c r="AX3735"/>
      <c r="AY3735"/>
      <c r="AZ3735"/>
      <c r="BA3735"/>
    </row>
    <row r="3736" spans="48:53" x14ac:dyDescent="0.3">
      <c r="AV3736"/>
      <c r="AW3736"/>
      <c r="AX3736"/>
      <c r="AY3736"/>
      <c r="AZ3736"/>
      <c r="BA3736"/>
    </row>
    <row r="3737" spans="48:53" x14ac:dyDescent="0.3">
      <c r="AV3737"/>
      <c r="AW3737"/>
      <c r="AX3737"/>
      <c r="AY3737"/>
      <c r="AZ3737"/>
      <c r="BA3737"/>
    </row>
    <row r="3738" spans="48:53" x14ac:dyDescent="0.3">
      <c r="AV3738"/>
      <c r="AW3738"/>
      <c r="AX3738"/>
      <c r="AY3738"/>
      <c r="AZ3738"/>
      <c r="BA3738"/>
    </row>
    <row r="3739" spans="48:53" x14ac:dyDescent="0.3">
      <c r="AV3739"/>
      <c r="AW3739"/>
      <c r="AX3739"/>
      <c r="AY3739"/>
      <c r="AZ3739"/>
      <c r="BA3739"/>
    </row>
    <row r="3740" spans="48:53" x14ac:dyDescent="0.3">
      <c r="AV3740"/>
      <c r="AW3740"/>
      <c r="AX3740"/>
      <c r="AY3740"/>
      <c r="AZ3740"/>
      <c r="BA3740"/>
    </row>
    <row r="3741" spans="48:53" x14ac:dyDescent="0.3">
      <c r="AV3741"/>
      <c r="AW3741"/>
      <c r="AX3741"/>
      <c r="AY3741"/>
      <c r="AZ3741"/>
      <c r="BA3741"/>
    </row>
    <row r="3742" spans="48:53" x14ac:dyDescent="0.3">
      <c r="AV3742"/>
      <c r="AW3742"/>
      <c r="AX3742"/>
      <c r="AY3742"/>
      <c r="AZ3742"/>
      <c r="BA3742"/>
    </row>
    <row r="3743" spans="48:53" x14ac:dyDescent="0.3">
      <c r="AV3743"/>
      <c r="AW3743"/>
      <c r="AX3743"/>
      <c r="AY3743"/>
      <c r="AZ3743"/>
      <c r="BA3743"/>
    </row>
    <row r="3744" spans="48:53" x14ac:dyDescent="0.3">
      <c r="AV3744"/>
      <c r="AW3744"/>
      <c r="AX3744"/>
      <c r="AY3744"/>
      <c r="AZ3744"/>
      <c r="BA3744"/>
    </row>
    <row r="3745" spans="48:53" x14ac:dyDescent="0.3">
      <c r="AV3745"/>
      <c r="AW3745"/>
      <c r="AX3745"/>
      <c r="AY3745"/>
      <c r="AZ3745"/>
      <c r="BA3745"/>
    </row>
    <row r="3746" spans="48:53" x14ac:dyDescent="0.3">
      <c r="AV3746"/>
      <c r="AW3746"/>
      <c r="AX3746"/>
      <c r="AY3746"/>
      <c r="AZ3746"/>
      <c r="BA3746"/>
    </row>
    <row r="3747" spans="48:53" x14ac:dyDescent="0.3">
      <c r="AV3747"/>
      <c r="AW3747"/>
      <c r="AX3747"/>
      <c r="AY3747"/>
      <c r="AZ3747"/>
      <c r="BA3747"/>
    </row>
    <row r="3748" spans="48:53" x14ac:dyDescent="0.3">
      <c r="AV3748"/>
      <c r="AW3748"/>
      <c r="AX3748"/>
      <c r="AY3748"/>
      <c r="AZ3748"/>
      <c r="BA3748"/>
    </row>
    <row r="3749" spans="48:53" x14ac:dyDescent="0.3">
      <c r="AV3749"/>
      <c r="AW3749"/>
      <c r="AX3749"/>
      <c r="AY3749"/>
      <c r="AZ3749"/>
      <c r="BA3749"/>
    </row>
    <row r="3750" spans="48:53" x14ac:dyDescent="0.3">
      <c r="AV3750"/>
      <c r="AW3750"/>
      <c r="AX3750"/>
      <c r="AY3750"/>
      <c r="AZ3750"/>
      <c r="BA3750"/>
    </row>
    <row r="3751" spans="48:53" x14ac:dyDescent="0.3">
      <c r="AV3751"/>
      <c r="AW3751"/>
      <c r="AX3751"/>
      <c r="AY3751"/>
      <c r="AZ3751"/>
      <c r="BA3751"/>
    </row>
    <row r="3752" spans="48:53" x14ac:dyDescent="0.3">
      <c r="AV3752"/>
      <c r="AW3752"/>
      <c r="AX3752"/>
      <c r="AY3752"/>
      <c r="AZ3752"/>
      <c r="BA3752"/>
    </row>
    <row r="3753" spans="48:53" x14ac:dyDescent="0.3">
      <c r="AV3753"/>
      <c r="AW3753"/>
      <c r="AX3753"/>
      <c r="AY3753"/>
      <c r="AZ3753"/>
      <c r="BA3753"/>
    </row>
    <row r="3754" spans="48:53" x14ac:dyDescent="0.3">
      <c r="AV3754"/>
      <c r="AW3754"/>
      <c r="AX3754"/>
      <c r="AY3754"/>
      <c r="AZ3754"/>
      <c r="BA3754"/>
    </row>
    <row r="3755" spans="48:53" x14ac:dyDescent="0.3">
      <c r="AV3755"/>
      <c r="AW3755"/>
      <c r="AX3755"/>
      <c r="AY3755"/>
      <c r="AZ3755"/>
      <c r="BA3755"/>
    </row>
    <row r="3756" spans="48:53" x14ac:dyDescent="0.3">
      <c r="AV3756"/>
      <c r="AW3756"/>
      <c r="AX3756"/>
      <c r="AY3756"/>
      <c r="AZ3756"/>
      <c r="BA3756"/>
    </row>
    <row r="3757" spans="48:53" x14ac:dyDescent="0.3">
      <c r="AV3757"/>
      <c r="AW3757"/>
      <c r="AX3757"/>
      <c r="AY3757"/>
      <c r="AZ3757"/>
      <c r="BA3757"/>
    </row>
    <row r="3758" spans="48:53" x14ac:dyDescent="0.3">
      <c r="AV3758"/>
      <c r="AW3758"/>
      <c r="AX3758"/>
      <c r="AY3758"/>
      <c r="AZ3758"/>
      <c r="BA3758"/>
    </row>
    <row r="3759" spans="48:53" x14ac:dyDescent="0.3">
      <c r="AV3759"/>
      <c r="AW3759"/>
      <c r="AX3759"/>
      <c r="AY3759"/>
      <c r="AZ3759"/>
      <c r="BA3759"/>
    </row>
    <row r="3760" spans="48:53" x14ac:dyDescent="0.3">
      <c r="AV3760"/>
      <c r="AW3760"/>
      <c r="AX3760"/>
      <c r="AY3760"/>
      <c r="AZ3760"/>
      <c r="BA3760"/>
    </row>
    <row r="3761" spans="48:53" x14ac:dyDescent="0.3">
      <c r="AV3761"/>
      <c r="AW3761"/>
      <c r="AX3761"/>
      <c r="AY3761"/>
      <c r="AZ3761"/>
      <c r="BA3761"/>
    </row>
    <row r="3762" spans="48:53" x14ac:dyDescent="0.3">
      <c r="AV3762"/>
      <c r="AW3762"/>
      <c r="AX3762"/>
      <c r="AY3762"/>
      <c r="AZ3762"/>
      <c r="BA3762"/>
    </row>
    <row r="3763" spans="48:53" x14ac:dyDescent="0.3">
      <c r="AV3763"/>
      <c r="AW3763"/>
      <c r="AX3763"/>
      <c r="AY3763"/>
      <c r="AZ3763"/>
      <c r="BA3763"/>
    </row>
    <row r="3764" spans="48:53" x14ac:dyDescent="0.3">
      <c r="AV3764"/>
      <c r="AW3764"/>
      <c r="AX3764"/>
      <c r="AY3764"/>
      <c r="AZ3764"/>
      <c r="BA3764"/>
    </row>
    <row r="3765" spans="48:53" x14ac:dyDescent="0.3">
      <c r="AV3765"/>
      <c r="AW3765"/>
      <c r="AX3765"/>
      <c r="AY3765"/>
      <c r="AZ3765"/>
      <c r="BA3765"/>
    </row>
    <row r="3766" spans="48:53" x14ac:dyDescent="0.3">
      <c r="AV3766"/>
      <c r="AW3766"/>
      <c r="AX3766"/>
      <c r="AY3766"/>
      <c r="AZ3766"/>
      <c r="BA3766"/>
    </row>
    <row r="3767" spans="48:53" x14ac:dyDescent="0.3">
      <c r="AV3767"/>
      <c r="AW3767"/>
      <c r="AX3767"/>
      <c r="AY3767"/>
      <c r="AZ3767"/>
      <c r="BA3767"/>
    </row>
    <row r="3768" spans="48:53" x14ac:dyDescent="0.3">
      <c r="AV3768"/>
      <c r="AW3768"/>
      <c r="AX3768"/>
      <c r="AY3768"/>
      <c r="AZ3768"/>
      <c r="BA3768"/>
    </row>
    <row r="3769" spans="48:53" x14ac:dyDescent="0.3">
      <c r="AV3769"/>
      <c r="AW3769"/>
      <c r="AX3769"/>
      <c r="AY3769"/>
      <c r="AZ3769"/>
      <c r="BA3769"/>
    </row>
    <row r="3770" spans="48:53" x14ac:dyDescent="0.3">
      <c r="AV3770"/>
      <c r="AW3770"/>
      <c r="AX3770"/>
      <c r="AY3770"/>
      <c r="AZ3770"/>
      <c r="BA3770"/>
    </row>
    <row r="3771" spans="48:53" x14ac:dyDescent="0.3">
      <c r="AV3771"/>
      <c r="AW3771"/>
      <c r="AX3771"/>
      <c r="AY3771"/>
      <c r="AZ3771"/>
      <c r="BA3771"/>
    </row>
    <row r="3772" spans="48:53" x14ac:dyDescent="0.3">
      <c r="AV3772"/>
      <c r="AW3772"/>
      <c r="AX3772"/>
      <c r="AY3772"/>
      <c r="AZ3772"/>
      <c r="BA3772"/>
    </row>
    <row r="3773" spans="48:53" x14ac:dyDescent="0.3">
      <c r="AV3773"/>
      <c r="AW3773"/>
      <c r="AX3773"/>
      <c r="AY3773"/>
      <c r="AZ3773"/>
      <c r="BA3773"/>
    </row>
    <row r="3774" spans="48:53" x14ac:dyDescent="0.3">
      <c r="AV3774"/>
      <c r="AW3774"/>
      <c r="AX3774"/>
      <c r="AY3774"/>
      <c r="AZ3774"/>
      <c r="BA3774"/>
    </row>
    <row r="3775" spans="48:53" x14ac:dyDescent="0.3">
      <c r="AV3775"/>
      <c r="AW3775"/>
      <c r="AX3775"/>
      <c r="AY3775"/>
      <c r="AZ3775"/>
      <c r="BA3775"/>
    </row>
    <row r="3776" spans="48:53" x14ac:dyDescent="0.3">
      <c r="AV3776"/>
      <c r="AW3776"/>
      <c r="AX3776"/>
      <c r="AY3776"/>
      <c r="AZ3776"/>
      <c r="BA3776"/>
    </row>
    <row r="3777" spans="48:53" x14ac:dyDescent="0.3">
      <c r="AV3777"/>
      <c r="AW3777"/>
      <c r="AX3777"/>
      <c r="AY3777"/>
      <c r="AZ3777"/>
      <c r="BA3777"/>
    </row>
    <row r="3778" spans="48:53" x14ac:dyDescent="0.3">
      <c r="AV3778"/>
      <c r="AW3778"/>
      <c r="AX3778"/>
      <c r="AY3778"/>
      <c r="AZ3778"/>
      <c r="BA3778"/>
    </row>
    <row r="3779" spans="48:53" x14ac:dyDescent="0.3">
      <c r="AV3779"/>
      <c r="AW3779"/>
      <c r="AX3779"/>
      <c r="AY3779"/>
      <c r="AZ3779"/>
      <c r="BA3779"/>
    </row>
    <row r="3780" spans="48:53" x14ac:dyDescent="0.3">
      <c r="AV3780"/>
      <c r="AW3780"/>
      <c r="AX3780"/>
      <c r="AY3780"/>
      <c r="AZ3780"/>
      <c r="BA3780"/>
    </row>
    <row r="3781" spans="48:53" x14ac:dyDescent="0.3">
      <c r="AV3781"/>
      <c r="AW3781"/>
      <c r="AX3781"/>
      <c r="AY3781"/>
      <c r="AZ3781"/>
      <c r="BA3781"/>
    </row>
    <row r="3782" spans="48:53" x14ac:dyDescent="0.3">
      <c r="AV3782"/>
      <c r="AW3782"/>
      <c r="AX3782"/>
      <c r="AY3782"/>
      <c r="AZ3782"/>
      <c r="BA3782"/>
    </row>
    <row r="3783" spans="48:53" x14ac:dyDescent="0.3">
      <c r="AV3783"/>
      <c r="AW3783"/>
      <c r="AX3783"/>
      <c r="AY3783"/>
      <c r="AZ3783"/>
      <c r="BA3783"/>
    </row>
    <row r="3784" spans="48:53" x14ac:dyDescent="0.3">
      <c r="AV3784"/>
      <c r="AW3784"/>
      <c r="AX3784"/>
      <c r="AY3784"/>
      <c r="AZ3784"/>
      <c r="BA3784"/>
    </row>
    <row r="3785" spans="48:53" x14ac:dyDescent="0.3">
      <c r="AV3785"/>
      <c r="AW3785"/>
      <c r="AX3785"/>
      <c r="AY3785"/>
      <c r="AZ3785"/>
      <c r="BA3785"/>
    </row>
    <row r="3786" spans="48:53" x14ac:dyDescent="0.3">
      <c r="AV3786"/>
      <c r="AW3786"/>
      <c r="AX3786"/>
      <c r="AY3786"/>
      <c r="AZ3786"/>
      <c r="BA3786"/>
    </row>
    <row r="3787" spans="48:53" x14ac:dyDescent="0.3">
      <c r="AV3787"/>
      <c r="AW3787"/>
      <c r="AX3787"/>
      <c r="AY3787"/>
      <c r="AZ3787"/>
      <c r="BA3787"/>
    </row>
    <row r="3788" spans="48:53" x14ac:dyDescent="0.3">
      <c r="AV3788"/>
      <c r="AW3788"/>
      <c r="AX3788"/>
      <c r="AY3788"/>
      <c r="AZ3788"/>
      <c r="BA3788"/>
    </row>
    <row r="3789" spans="48:53" x14ac:dyDescent="0.3">
      <c r="AV3789"/>
      <c r="AW3789"/>
      <c r="AX3789"/>
      <c r="AY3789"/>
      <c r="AZ3789"/>
      <c r="BA3789"/>
    </row>
    <row r="3790" spans="48:53" x14ac:dyDescent="0.3">
      <c r="AV3790"/>
      <c r="AW3790"/>
      <c r="AX3790"/>
      <c r="AY3790"/>
      <c r="AZ3790"/>
      <c r="BA3790"/>
    </row>
    <row r="3791" spans="48:53" x14ac:dyDescent="0.3">
      <c r="AV3791"/>
      <c r="AW3791"/>
      <c r="AX3791"/>
      <c r="AY3791"/>
      <c r="AZ3791"/>
      <c r="BA3791"/>
    </row>
    <row r="3792" spans="48:53" x14ac:dyDescent="0.3">
      <c r="AV3792"/>
      <c r="AW3792"/>
      <c r="AX3792"/>
      <c r="AY3792"/>
      <c r="AZ3792"/>
      <c r="BA3792"/>
    </row>
    <row r="3793" spans="48:53" x14ac:dyDescent="0.3">
      <c r="AV3793"/>
      <c r="AW3793"/>
      <c r="AX3793"/>
      <c r="AY3793"/>
      <c r="AZ3793"/>
      <c r="BA3793"/>
    </row>
    <row r="3794" spans="48:53" x14ac:dyDescent="0.3">
      <c r="AV3794"/>
      <c r="AW3794"/>
      <c r="AX3794"/>
      <c r="AY3794"/>
      <c r="AZ3794"/>
      <c r="BA3794"/>
    </row>
    <row r="3795" spans="48:53" x14ac:dyDescent="0.3">
      <c r="AV3795"/>
      <c r="AW3795"/>
      <c r="AX3795"/>
      <c r="AY3795"/>
      <c r="AZ3795"/>
      <c r="BA3795"/>
    </row>
    <row r="3796" spans="48:53" x14ac:dyDescent="0.3">
      <c r="AV3796"/>
      <c r="AW3796"/>
      <c r="AX3796"/>
      <c r="AY3796"/>
      <c r="AZ3796"/>
      <c r="BA3796"/>
    </row>
    <row r="3797" spans="48:53" x14ac:dyDescent="0.3">
      <c r="AV3797"/>
      <c r="AW3797"/>
      <c r="AX3797"/>
      <c r="AY3797"/>
      <c r="AZ3797"/>
      <c r="BA3797"/>
    </row>
    <row r="3798" spans="48:53" x14ac:dyDescent="0.3">
      <c r="AV3798"/>
      <c r="AW3798"/>
      <c r="AX3798"/>
      <c r="AY3798"/>
      <c r="AZ3798"/>
      <c r="BA3798"/>
    </row>
    <row r="3799" spans="48:53" x14ac:dyDescent="0.3">
      <c r="AV3799"/>
      <c r="AW3799"/>
      <c r="AX3799"/>
      <c r="AY3799"/>
      <c r="AZ3799"/>
      <c r="BA3799"/>
    </row>
    <row r="3800" spans="48:53" x14ac:dyDescent="0.3">
      <c r="AV3800"/>
      <c r="AW3800"/>
      <c r="AX3800"/>
      <c r="AY3800"/>
      <c r="AZ3800"/>
      <c r="BA3800"/>
    </row>
    <row r="3801" spans="48:53" x14ac:dyDescent="0.3">
      <c r="AV3801"/>
      <c r="AW3801"/>
      <c r="AX3801"/>
      <c r="AY3801"/>
      <c r="AZ3801"/>
      <c r="BA3801"/>
    </row>
    <row r="3802" spans="48:53" x14ac:dyDescent="0.3">
      <c r="AV3802"/>
      <c r="AW3802"/>
      <c r="AX3802"/>
      <c r="AY3802"/>
      <c r="AZ3802"/>
      <c r="BA3802"/>
    </row>
    <row r="3803" spans="48:53" x14ac:dyDescent="0.3">
      <c r="AV3803"/>
      <c r="AW3803"/>
      <c r="AX3803"/>
      <c r="AY3803"/>
      <c r="AZ3803"/>
      <c r="BA3803"/>
    </row>
    <row r="3804" spans="48:53" x14ac:dyDescent="0.3">
      <c r="AV3804"/>
      <c r="AW3804"/>
      <c r="AX3804"/>
      <c r="AY3804"/>
      <c r="AZ3804"/>
      <c r="BA3804"/>
    </row>
    <row r="3805" spans="48:53" x14ac:dyDescent="0.3">
      <c r="AV3805"/>
      <c r="AW3805"/>
      <c r="AX3805"/>
      <c r="AY3805"/>
      <c r="AZ3805"/>
      <c r="BA3805"/>
    </row>
    <row r="3806" spans="48:53" x14ac:dyDescent="0.3">
      <c r="AV3806"/>
      <c r="AW3806"/>
      <c r="AX3806"/>
      <c r="AY3806"/>
      <c r="AZ3806"/>
      <c r="BA3806"/>
    </row>
    <row r="3807" spans="48:53" x14ac:dyDescent="0.3">
      <c r="AV3807"/>
      <c r="AW3807"/>
      <c r="AX3807"/>
      <c r="AY3807"/>
      <c r="AZ3807"/>
      <c r="BA3807"/>
    </row>
    <row r="3808" spans="48:53" x14ac:dyDescent="0.3">
      <c r="AV3808"/>
      <c r="AW3808"/>
      <c r="AX3808"/>
      <c r="AY3808"/>
      <c r="AZ3808"/>
      <c r="BA3808"/>
    </row>
    <row r="3809" spans="48:53" x14ac:dyDescent="0.3">
      <c r="AV3809"/>
      <c r="AW3809"/>
      <c r="AX3809"/>
      <c r="AY3809"/>
      <c r="AZ3809"/>
      <c r="BA3809"/>
    </row>
    <row r="3810" spans="48:53" x14ac:dyDescent="0.3">
      <c r="AV3810"/>
      <c r="AW3810"/>
      <c r="AX3810"/>
      <c r="AY3810"/>
      <c r="AZ3810"/>
      <c r="BA3810"/>
    </row>
    <row r="3811" spans="48:53" x14ac:dyDescent="0.3">
      <c r="AV3811"/>
      <c r="AW3811"/>
      <c r="AX3811"/>
      <c r="AY3811"/>
      <c r="AZ3811"/>
      <c r="BA3811"/>
    </row>
    <row r="3812" spans="48:53" x14ac:dyDescent="0.3">
      <c r="AV3812"/>
      <c r="AW3812"/>
      <c r="AX3812"/>
      <c r="AY3812"/>
      <c r="AZ3812"/>
      <c r="BA3812"/>
    </row>
    <row r="3813" spans="48:53" x14ac:dyDescent="0.3">
      <c r="AV3813"/>
      <c r="AW3813"/>
      <c r="AX3813"/>
      <c r="AY3813"/>
      <c r="AZ3813"/>
      <c r="BA3813"/>
    </row>
    <row r="3814" spans="48:53" x14ac:dyDescent="0.3">
      <c r="AV3814"/>
      <c r="AW3814"/>
      <c r="AX3814"/>
      <c r="AY3814"/>
      <c r="AZ3814"/>
      <c r="BA3814"/>
    </row>
    <row r="3815" spans="48:53" x14ac:dyDescent="0.3">
      <c r="AV3815"/>
      <c r="AW3815"/>
      <c r="AX3815"/>
      <c r="AY3815"/>
      <c r="AZ3815"/>
      <c r="BA3815"/>
    </row>
    <row r="3816" spans="48:53" x14ac:dyDescent="0.3">
      <c r="AV3816"/>
      <c r="AW3816"/>
      <c r="AX3816"/>
      <c r="AY3816"/>
      <c r="AZ3816"/>
      <c r="BA3816"/>
    </row>
    <row r="3817" spans="48:53" x14ac:dyDescent="0.3">
      <c r="AV3817"/>
      <c r="AW3817"/>
      <c r="AX3817"/>
      <c r="AY3817"/>
      <c r="AZ3817"/>
      <c r="BA3817"/>
    </row>
    <row r="3818" spans="48:53" x14ac:dyDescent="0.3">
      <c r="AV3818"/>
      <c r="AW3818"/>
      <c r="AX3818"/>
      <c r="AY3818"/>
      <c r="AZ3818"/>
      <c r="BA3818"/>
    </row>
    <row r="3819" spans="48:53" x14ac:dyDescent="0.3">
      <c r="AV3819"/>
      <c r="AW3819"/>
      <c r="AX3819"/>
      <c r="AY3819"/>
      <c r="AZ3819"/>
      <c r="BA3819"/>
    </row>
    <row r="3820" spans="48:53" x14ac:dyDescent="0.3">
      <c r="AV3820"/>
      <c r="AW3820"/>
      <c r="AX3820"/>
      <c r="AY3820"/>
      <c r="AZ3820"/>
      <c r="BA3820"/>
    </row>
    <row r="3821" spans="48:53" x14ac:dyDescent="0.3">
      <c r="AV3821"/>
      <c r="AW3821"/>
      <c r="AX3821"/>
      <c r="AY3821"/>
      <c r="AZ3821"/>
      <c r="BA3821"/>
    </row>
    <row r="3822" spans="48:53" x14ac:dyDescent="0.3">
      <c r="AV3822"/>
      <c r="AW3822"/>
      <c r="AX3822"/>
      <c r="AY3822"/>
      <c r="AZ3822"/>
      <c r="BA3822"/>
    </row>
    <row r="3823" spans="48:53" x14ac:dyDescent="0.3">
      <c r="AV3823"/>
      <c r="AW3823"/>
      <c r="AX3823"/>
      <c r="AY3823"/>
      <c r="AZ3823"/>
      <c r="BA3823"/>
    </row>
    <row r="3824" spans="48:53" x14ac:dyDescent="0.3">
      <c r="AV3824"/>
      <c r="AW3824"/>
      <c r="AX3824"/>
      <c r="AY3824"/>
      <c r="AZ3824"/>
      <c r="BA3824"/>
    </row>
    <row r="3825" spans="48:53" x14ac:dyDescent="0.3">
      <c r="AV3825"/>
      <c r="AW3825"/>
      <c r="AX3825"/>
      <c r="AY3825"/>
      <c r="AZ3825"/>
      <c r="BA3825"/>
    </row>
    <row r="3826" spans="48:53" x14ac:dyDescent="0.3">
      <c r="AV3826"/>
      <c r="AW3826"/>
      <c r="AX3826"/>
      <c r="AY3826"/>
      <c r="AZ3826"/>
      <c r="BA3826"/>
    </row>
    <row r="3827" spans="48:53" x14ac:dyDescent="0.3">
      <c r="AV3827"/>
      <c r="AW3827"/>
      <c r="AX3827"/>
      <c r="AY3827"/>
      <c r="AZ3827"/>
      <c r="BA3827"/>
    </row>
    <row r="3828" spans="48:53" x14ac:dyDescent="0.3">
      <c r="AV3828"/>
      <c r="AW3828"/>
      <c r="AX3828"/>
      <c r="AY3828"/>
      <c r="AZ3828"/>
      <c r="BA3828"/>
    </row>
    <row r="3829" spans="48:53" x14ac:dyDescent="0.3">
      <c r="AV3829"/>
      <c r="AW3829"/>
      <c r="AX3829"/>
      <c r="AY3829"/>
      <c r="AZ3829"/>
      <c r="BA3829"/>
    </row>
    <row r="3830" spans="48:53" x14ac:dyDescent="0.3">
      <c r="AV3830"/>
      <c r="AW3830"/>
      <c r="AX3830"/>
      <c r="AY3830"/>
      <c r="AZ3830"/>
      <c r="BA3830"/>
    </row>
    <row r="3831" spans="48:53" x14ac:dyDescent="0.3">
      <c r="AV3831"/>
      <c r="AW3831"/>
      <c r="AX3831"/>
      <c r="AY3831"/>
      <c r="AZ3831"/>
      <c r="BA3831"/>
    </row>
    <row r="3832" spans="48:53" x14ac:dyDescent="0.3">
      <c r="AV3832"/>
      <c r="AW3832"/>
      <c r="AX3832"/>
      <c r="AY3832"/>
      <c r="AZ3832"/>
      <c r="BA3832"/>
    </row>
    <row r="3833" spans="48:53" x14ac:dyDescent="0.3">
      <c r="AV3833"/>
      <c r="AW3833"/>
      <c r="AX3833"/>
      <c r="AY3833"/>
      <c r="AZ3833"/>
      <c r="BA3833"/>
    </row>
    <row r="3834" spans="48:53" x14ac:dyDescent="0.3">
      <c r="AV3834"/>
      <c r="AW3834"/>
      <c r="AX3834"/>
      <c r="AY3834"/>
      <c r="AZ3834"/>
      <c r="BA3834"/>
    </row>
    <row r="3835" spans="48:53" x14ac:dyDescent="0.3">
      <c r="AV3835"/>
      <c r="AW3835"/>
      <c r="AX3835"/>
      <c r="AY3835"/>
      <c r="AZ3835"/>
      <c r="BA3835"/>
    </row>
    <row r="3836" spans="48:53" x14ac:dyDescent="0.3">
      <c r="AV3836"/>
      <c r="AW3836"/>
      <c r="AX3836"/>
      <c r="AY3836"/>
      <c r="AZ3836"/>
      <c r="BA3836"/>
    </row>
    <row r="3837" spans="48:53" x14ac:dyDescent="0.3">
      <c r="AV3837"/>
      <c r="AW3837"/>
      <c r="AX3837"/>
      <c r="AY3837"/>
      <c r="AZ3837"/>
      <c r="BA3837"/>
    </row>
    <row r="3838" spans="48:53" x14ac:dyDescent="0.3">
      <c r="AV3838"/>
      <c r="AW3838"/>
      <c r="AX3838"/>
      <c r="AY3838"/>
      <c r="AZ3838"/>
      <c r="BA3838"/>
    </row>
    <row r="3839" spans="48:53" x14ac:dyDescent="0.3">
      <c r="AV3839"/>
      <c r="AW3839"/>
      <c r="AX3839"/>
      <c r="AY3839"/>
      <c r="AZ3839"/>
      <c r="BA3839"/>
    </row>
    <row r="3840" spans="48:53" x14ac:dyDescent="0.3">
      <c r="AV3840"/>
      <c r="AW3840"/>
      <c r="AX3840"/>
      <c r="AY3840"/>
      <c r="AZ3840"/>
      <c r="BA3840"/>
    </row>
    <row r="3841" spans="48:53" x14ac:dyDescent="0.3">
      <c r="AV3841"/>
      <c r="AW3841"/>
      <c r="AX3841"/>
      <c r="AY3841"/>
      <c r="AZ3841"/>
      <c r="BA3841"/>
    </row>
    <row r="3842" spans="48:53" x14ac:dyDescent="0.3">
      <c r="AV3842"/>
      <c r="AW3842"/>
      <c r="AX3842"/>
      <c r="AY3842"/>
      <c r="AZ3842"/>
      <c r="BA3842"/>
    </row>
    <row r="3843" spans="48:53" x14ac:dyDescent="0.3">
      <c r="AV3843"/>
      <c r="AW3843"/>
      <c r="AX3843"/>
      <c r="AY3843"/>
      <c r="AZ3843"/>
      <c r="BA3843"/>
    </row>
    <row r="3844" spans="48:53" x14ac:dyDescent="0.3">
      <c r="AV3844"/>
      <c r="AW3844"/>
      <c r="AX3844"/>
      <c r="AY3844"/>
      <c r="AZ3844"/>
      <c r="BA3844"/>
    </row>
    <row r="3845" spans="48:53" x14ac:dyDescent="0.3">
      <c r="AV3845"/>
      <c r="AW3845"/>
      <c r="AX3845"/>
      <c r="AY3845"/>
      <c r="AZ3845"/>
      <c r="BA3845"/>
    </row>
    <row r="3846" spans="48:53" x14ac:dyDescent="0.3">
      <c r="AV3846"/>
      <c r="AW3846"/>
      <c r="AX3846"/>
      <c r="AY3846"/>
      <c r="AZ3846"/>
      <c r="BA3846"/>
    </row>
    <row r="3847" spans="48:53" x14ac:dyDescent="0.3">
      <c r="AV3847"/>
      <c r="AW3847"/>
      <c r="AX3847"/>
      <c r="AY3847"/>
      <c r="AZ3847"/>
      <c r="BA3847"/>
    </row>
    <row r="3848" spans="48:53" x14ac:dyDescent="0.3">
      <c r="AV3848"/>
      <c r="AW3848"/>
      <c r="AX3848"/>
      <c r="AY3848"/>
      <c r="AZ3848"/>
      <c r="BA3848"/>
    </row>
    <row r="3849" spans="48:53" x14ac:dyDescent="0.3">
      <c r="AV3849"/>
      <c r="AW3849"/>
      <c r="AX3849"/>
      <c r="AY3849"/>
      <c r="AZ3849"/>
      <c r="BA3849"/>
    </row>
    <row r="3850" spans="48:53" x14ac:dyDescent="0.3">
      <c r="AV3850"/>
      <c r="AW3850"/>
      <c r="AX3850"/>
      <c r="AY3850"/>
      <c r="AZ3850"/>
      <c r="BA3850"/>
    </row>
    <row r="3851" spans="48:53" x14ac:dyDescent="0.3">
      <c r="AV3851"/>
      <c r="AW3851"/>
      <c r="AX3851"/>
      <c r="AY3851"/>
      <c r="AZ3851"/>
      <c r="BA3851"/>
    </row>
    <row r="3852" spans="48:53" x14ac:dyDescent="0.3">
      <c r="AV3852"/>
      <c r="AW3852"/>
      <c r="AX3852"/>
      <c r="AY3852"/>
      <c r="AZ3852"/>
      <c r="BA3852"/>
    </row>
    <row r="3853" spans="48:53" x14ac:dyDescent="0.3">
      <c r="AV3853"/>
      <c r="AW3853"/>
      <c r="AX3853"/>
      <c r="AY3853"/>
      <c r="AZ3853"/>
      <c r="BA3853"/>
    </row>
    <row r="3854" spans="48:53" x14ac:dyDescent="0.3">
      <c r="AV3854"/>
      <c r="AW3854"/>
      <c r="AX3854"/>
      <c r="AY3854"/>
      <c r="AZ3854"/>
      <c r="BA3854"/>
    </row>
    <row r="3855" spans="48:53" x14ac:dyDescent="0.3">
      <c r="AV3855"/>
      <c r="AW3855"/>
      <c r="AX3855"/>
      <c r="AY3855"/>
      <c r="AZ3855"/>
      <c r="BA3855"/>
    </row>
    <row r="3856" spans="48:53" x14ac:dyDescent="0.3">
      <c r="AV3856"/>
      <c r="AW3856"/>
      <c r="AX3856"/>
      <c r="AY3856"/>
      <c r="AZ3856"/>
      <c r="BA3856"/>
    </row>
    <row r="3857" spans="48:53" x14ac:dyDescent="0.3">
      <c r="AV3857"/>
      <c r="AW3857"/>
      <c r="AX3857"/>
      <c r="AY3857"/>
      <c r="AZ3857"/>
      <c r="BA3857"/>
    </row>
    <row r="3858" spans="48:53" x14ac:dyDescent="0.3">
      <c r="AV3858"/>
      <c r="AW3858"/>
      <c r="AX3858"/>
      <c r="AY3858"/>
      <c r="AZ3858"/>
      <c r="BA3858"/>
    </row>
    <row r="3859" spans="48:53" x14ac:dyDescent="0.3">
      <c r="AV3859"/>
      <c r="AW3859"/>
      <c r="AX3859"/>
      <c r="AY3859"/>
      <c r="AZ3859"/>
      <c r="BA3859"/>
    </row>
    <row r="3860" spans="48:53" x14ac:dyDescent="0.3">
      <c r="AV3860"/>
      <c r="AW3860"/>
      <c r="AX3860"/>
      <c r="AY3860"/>
      <c r="AZ3860"/>
      <c r="BA3860"/>
    </row>
    <row r="3861" spans="48:53" x14ac:dyDescent="0.3">
      <c r="AV3861"/>
      <c r="AW3861"/>
      <c r="AX3861"/>
      <c r="AY3861"/>
      <c r="AZ3861"/>
      <c r="BA3861"/>
    </row>
    <row r="3862" spans="48:53" x14ac:dyDescent="0.3">
      <c r="AV3862"/>
      <c r="AW3862"/>
      <c r="AX3862"/>
      <c r="AY3862"/>
      <c r="AZ3862"/>
      <c r="BA3862"/>
    </row>
    <row r="3863" spans="48:53" x14ac:dyDescent="0.3">
      <c r="AV3863"/>
      <c r="AW3863"/>
      <c r="AX3863"/>
      <c r="AY3863"/>
      <c r="AZ3863"/>
      <c r="BA3863"/>
    </row>
    <row r="3864" spans="48:53" x14ac:dyDescent="0.3">
      <c r="AV3864"/>
      <c r="AW3864"/>
      <c r="AX3864"/>
      <c r="AY3864"/>
      <c r="AZ3864"/>
      <c r="BA3864"/>
    </row>
    <row r="3865" spans="48:53" x14ac:dyDescent="0.3">
      <c r="AV3865"/>
      <c r="AW3865"/>
      <c r="AX3865"/>
      <c r="AY3865"/>
      <c r="AZ3865"/>
      <c r="BA3865"/>
    </row>
    <row r="3866" spans="48:53" x14ac:dyDescent="0.3">
      <c r="AV3866"/>
      <c r="AW3866"/>
      <c r="AX3866"/>
      <c r="AY3866"/>
      <c r="AZ3866"/>
      <c r="BA3866"/>
    </row>
    <row r="3867" spans="48:53" x14ac:dyDescent="0.3">
      <c r="AV3867"/>
      <c r="AW3867"/>
      <c r="AX3867"/>
      <c r="AY3867"/>
      <c r="AZ3867"/>
      <c r="BA3867"/>
    </row>
    <row r="3868" spans="48:53" x14ac:dyDescent="0.3">
      <c r="AV3868"/>
      <c r="AW3868"/>
      <c r="AX3868"/>
      <c r="AY3868"/>
      <c r="AZ3868"/>
      <c r="BA3868"/>
    </row>
    <row r="3869" spans="48:53" x14ac:dyDescent="0.3">
      <c r="AV3869"/>
      <c r="AW3869"/>
      <c r="AX3869"/>
      <c r="AY3869"/>
      <c r="AZ3869"/>
      <c r="BA3869"/>
    </row>
    <row r="3870" spans="48:53" x14ac:dyDescent="0.3">
      <c r="AV3870"/>
      <c r="AW3870"/>
      <c r="AX3870"/>
      <c r="AY3870"/>
      <c r="AZ3870"/>
      <c r="BA3870"/>
    </row>
    <row r="3871" spans="48:53" x14ac:dyDescent="0.3">
      <c r="AV3871"/>
      <c r="AW3871"/>
      <c r="AX3871"/>
      <c r="AY3871"/>
      <c r="AZ3871"/>
      <c r="BA3871"/>
    </row>
    <row r="3872" spans="48:53" x14ac:dyDescent="0.3">
      <c r="AV3872"/>
      <c r="AW3872"/>
      <c r="AX3872"/>
      <c r="AY3872"/>
      <c r="AZ3872"/>
      <c r="BA3872"/>
    </row>
    <row r="3873" spans="48:53" x14ac:dyDescent="0.3">
      <c r="AV3873"/>
      <c r="AW3873"/>
      <c r="AX3873"/>
      <c r="AY3873"/>
      <c r="AZ3873"/>
      <c r="BA3873"/>
    </row>
    <row r="3874" spans="48:53" x14ac:dyDescent="0.3">
      <c r="AV3874"/>
      <c r="AW3874"/>
      <c r="AX3874"/>
      <c r="AY3874"/>
      <c r="AZ3874"/>
      <c r="BA3874"/>
    </row>
    <row r="3875" spans="48:53" x14ac:dyDescent="0.3">
      <c r="AV3875"/>
      <c r="AW3875"/>
      <c r="AX3875"/>
      <c r="AY3875"/>
      <c r="AZ3875"/>
      <c r="BA3875"/>
    </row>
    <row r="3876" spans="48:53" x14ac:dyDescent="0.3">
      <c r="AV3876"/>
      <c r="AW3876"/>
      <c r="AX3876"/>
      <c r="AY3876"/>
      <c r="AZ3876"/>
      <c r="BA3876"/>
    </row>
    <row r="3877" spans="48:53" x14ac:dyDescent="0.3">
      <c r="AV3877"/>
      <c r="AW3877"/>
      <c r="AX3877"/>
      <c r="AY3877"/>
      <c r="AZ3877"/>
      <c r="BA3877"/>
    </row>
    <row r="3878" spans="48:53" x14ac:dyDescent="0.3">
      <c r="AV3878"/>
      <c r="AW3878"/>
      <c r="AX3878"/>
      <c r="AY3878"/>
      <c r="AZ3878"/>
      <c r="BA3878"/>
    </row>
    <row r="3879" spans="48:53" x14ac:dyDescent="0.3">
      <c r="AV3879"/>
      <c r="AW3879"/>
      <c r="AX3879"/>
      <c r="AY3879"/>
      <c r="AZ3879"/>
      <c r="BA3879"/>
    </row>
    <row r="3880" spans="48:53" x14ac:dyDescent="0.3">
      <c r="AV3880"/>
      <c r="AW3880"/>
      <c r="AX3880"/>
      <c r="AY3880"/>
      <c r="AZ3880"/>
      <c r="BA3880"/>
    </row>
    <row r="3881" spans="48:53" x14ac:dyDescent="0.3">
      <c r="AV3881"/>
      <c r="AW3881"/>
      <c r="AX3881"/>
      <c r="AY3881"/>
      <c r="AZ3881"/>
      <c r="BA3881"/>
    </row>
    <row r="3882" spans="48:53" x14ac:dyDescent="0.3">
      <c r="AV3882"/>
      <c r="AW3882"/>
      <c r="AX3882"/>
      <c r="AY3882"/>
      <c r="AZ3882"/>
      <c r="BA3882"/>
    </row>
    <row r="3883" spans="48:53" x14ac:dyDescent="0.3">
      <c r="AV3883"/>
      <c r="AW3883"/>
      <c r="AX3883"/>
      <c r="AY3883"/>
      <c r="AZ3883"/>
      <c r="BA3883"/>
    </row>
    <row r="3884" spans="48:53" x14ac:dyDescent="0.3">
      <c r="AV3884"/>
      <c r="AW3884"/>
      <c r="AX3884"/>
      <c r="AY3884"/>
      <c r="AZ3884"/>
      <c r="BA3884"/>
    </row>
    <row r="3885" spans="48:53" x14ac:dyDescent="0.3">
      <c r="AV3885"/>
      <c r="AW3885"/>
      <c r="AX3885"/>
      <c r="AY3885"/>
      <c r="AZ3885"/>
      <c r="BA3885"/>
    </row>
    <row r="3886" spans="48:53" x14ac:dyDescent="0.3">
      <c r="AV3886"/>
      <c r="AW3886"/>
      <c r="AX3886"/>
      <c r="AY3886"/>
      <c r="AZ3886"/>
      <c r="BA3886"/>
    </row>
    <row r="3887" spans="48:53" x14ac:dyDescent="0.3">
      <c r="AV3887"/>
      <c r="AW3887"/>
      <c r="AX3887"/>
      <c r="AY3887"/>
      <c r="AZ3887"/>
      <c r="BA3887"/>
    </row>
    <row r="3888" spans="48:53" x14ac:dyDescent="0.3">
      <c r="AV3888"/>
      <c r="AW3888"/>
      <c r="AX3888"/>
      <c r="AY3888"/>
      <c r="AZ3888"/>
      <c r="BA3888"/>
    </row>
    <row r="3889" spans="48:53" x14ac:dyDescent="0.3">
      <c r="AV3889"/>
      <c r="AW3889"/>
      <c r="AX3889"/>
      <c r="AY3889"/>
      <c r="AZ3889"/>
      <c r="BA3889"/>
    </row>
    <row r="3890" spans="48:53" x14ac:dyDescent="0.3">
      <c r="AV3890"/>
      <c r="AW3890"/>
      <c r="AX3890"/>
      <c r="AY3890"/>
      <c r="AZ3890"/>
      <c r="BA3890"/>
    </row>
    <row r="3891" spans="48:53" x14ac:dyDescent="0.3">
      <c r="AV3891"/>
      <c r="AW3891"/>
      <c r="AX3891"/>
      <c r="AY3891"/>
      <c r="AZ3891"/>
      <c r="BA3891"/>
    </row>
    <row r="3892" spans="48:53" x14ac:dyDescent="0.3">
      <c r="AV3892"/>
      <c r="AW3892"/>
      <c r="AX3892"/>
      <c r="AY3892"/>
      <c r="AZ3892"/>
      <c r="BA3892"/>
    </row>
    <row r="3893" spans="48:53" x14ac:dyDescent="0.3">
      <c r="AV3893"/>
      <c r="AW3893"/>
      <c r="AX3893"/>
      <c r="AY3893"/>
      <c r="AZ3893"/>
      <c r="BA3893"/>
    </row>
    <row r="3894" spans="48:53" x14ac:dyDescent="0.3">
      <c r="AV3894"/>
      <c r="AW3894"/>
      <c r="AX3894"/>
      <c r="AY3894"/>
      <c r="AZ3894"/>
      <c r="BA3894"/>
    </row>
    <row r="3895" spans="48:53" x14ac:dyDescent="0.3">
      <c r="AV3895"/>
      <c r="AW3895"/>
      <c r="AX3895"/>
      <c r="AY3895"/>
      <c r="AZ3895"/>
      <c r="BA3895"/>
    </row>
    <row r="3896" spans="48:53" x14ac:dyDescent="0.3">
      <c r="AV3896"/>
      <c r="AW3896"/>
      <c r="AX3896"/>
      <c r="AY3896"/>
      <c r="AZ3896"/>
      <c r="BA3896"/>
    </row>
    <row r="3897" spans="48:53" x14ac:dyDescent="0.3">
      <c r="AV3897"/>
      <c r="AW3897"/>
      <c r="AX3897"/>
      <c r="AY3897"/>
      <c r="AZ3897"/>
      <c r="BA3897"/>
    </row>
    <row r="3898" spans="48:53" x14ac:dyDescent="0.3">
      <c r="AV3898"/>
      <c r="AW3898"/>
      <c r="AX3898"/>
      <c r="AY3898"/>
      <c r="AZ3898"/>
      <c r="BA3898"/>
    </row>
    <row r="3899" spans="48:53" x14ac:dyDescent="0.3">
      <c r="AV3899"/>
      <c r="AW3899"/>
      <c r="AX3899"/>
      <c r="AY3899"/>
      <c r="AZ3899"/>
      <c r="BA3899"/>
    </row>
    <row r="3900" spans="48:53" x14ac:dyDescent="0.3">
      <c r="AV3900"/>
      <c r="AW3900"/>
      <c r="AX3900"/>
      <c r="AY3900"/>
      <c r="AZ3900"/>
      <c r="BA3900"/>
    </row>
    <row r="3901" spans="48:53" x14ac:dyDescent="0.3">
      <c r="AV3901"/>
      <c r="AW3901"/>
      <c r="AX3901"/>
      <c r="AY3901"/>
      <c r="AZ3901"/>
      <c r="BA3901"/>
    </row>
    <row r="3902" spans="48:53" x14ac:dyDescent="0.3">
      <c r="AV3902"/>
      <c r="AW3902"/>
      <c r="AX3902"/>
      <c r="AY3902"/>
      <c r="AZ3902"/>
      <c r="BA3902"/>
    </row>
    <row r="3903" spans="48:53" x14ac:dyDescent="0.3">
      <c r="AV3903"/>
      <c r="AW3903"/>
      <c r="AX3903"/>
      <c r="AY3903"/>
      <c r="AZ3903"/>
      <c r="BA3903"/>
    </row>
    <row r="3904" spans="48:53" x14ac:dyDescent="0.3">
      <c r="AV3904"/>
      <c r="AW3904"/>
      <c r="AX3904"/>
      <c r="AY3904"/>
      <c r="AZ3904"/>
      <c r="BA3904"/>
    </row>
    <row r="3905" spans="48:53" x14ac:dyDescent="0.3">
      <c r="AV3905"/>
      <c r="AW3905"/>
      <c r="AX3905"/>
      <c r="AY3905"/>
      <c r="AZ3905"/>
      <c r="BA3905"/>
    </row>
    <row r="3906" spans="48:53" x14ac:dyDescent="0.3">
      <c r="AV3906"/>
      <c r="AW3906"/>
      <c r="AX3906"/>
      <c r="AY3906"/>
      <c r="AZ3906"/>
      <c r="BA3906"/>
    </row>
    <row r="3907" spans="48:53" x14ac:dyDescent="0.3">
      <c r="AV3907"/>
      <c r="AW3907"/>
      <c r="AX3907"/>
      <c r="AY3907"/>
      <c r="AZ3907"/>
      <c r="BA3907"/>
    </row>
    <row r="3908" spans="48:53" x14ac:dyDescent="0.3">
      <c r="AV3908"/>
      <c r="AW3908"/>
      <c r="AX3908"/>
      <c r="AY3908"/>
      <c r="AZ3908"/>
      <c r="BA3908"/>
    </row>
    <row r="3909" spans="48:53" x14ac:dyDescent="0.3">
      <c r="AV3909"/>
      <c r="AW3909"/>
      <c r="AX3909"/>
      <c r="AY3909"/>
      <c r="AZ3909"/>
      <c r="BA3909"/>
    </row>
    <row r="3910" spans="48:53" x14ac:dyDescent="0.3">
      <c r="AV3910"/>
      <c r="AW3910"/>
      <c r="AX3910"/>
      <c r="AY3910"/>
      <c r="AZ3910"/>
      <c r="BA3910"/>
    </row>
    <row r="3911" spans="48:53" x14ac:dyDescent="0.3">
      <c r="AV3911"/>
      <c r="AW3911"/>
      <c r="AX3911"/>
      <c r="AY3911"/>
      <c r="AZ3911"/>
      <c r="BA3911"/>
    </row>
    <row r="3912" spans="48:53" x14ac:dyDescent="0.3">
      <c r="AV3912"/>
      <c r="AW3912"/>
      <c r="AX3912"/>
      <c r="AY3912"/>
      <c r="AZ3912"/>
      <c r="BA3912"/>
    </row>
    <row r="3913" spans="48:53" x14ac:dyDescent="0.3">
      <c r="AV3913"/>
      <c r="AW3913"/>
      <c r="AX3913"/>
      <c r="AY3913"/>
      <c r="AZ3913"/>
      <c r="BA3913"/>
    </row>
    <row r="3914" spans="48:53" x14ac:dyDescent="0.3">
      <c r="AV3914"/>
      <c r="AW3914"/>
      <c r="AX3914"/>
      <c r="AY3914"/>
      <c r="AZ3914"/>
      <c r="BA3914"/>
    </row>
    <row r="3915" spans="48:53" x14ac:dyDescent="0.3">
      <c r="AV3915"/>
      <c r="AW3915"/>
      <c r="AX3915"/>
      <c r="AY3915"/>
      <c r="AZ3915"/>
      <c r="BA3915"/>
    </row>
    <row r="3916" spans="48:53" x14ac:dyDescent="0.3">
      <c r="AV3916"/>
      <c r="AW3916"/>
      <c r="AX3916"/>
      <c r="AY3916"/>
      <c r="AZ3916"/>
      <c r="BA3916"/>
    </row>
    <row r="3917" spans="48:53" x14ac:dyDescent="0.3">
      <c r="AV3917"/>
      <c r="AW3917"/>
      <c r="AX3917"/>
      <c r="AY3917"/>
      <c r="AZ3917"/>
      <c r="BA3917"/>
    </row>
    <row r="3918" spans="48:53" x14ac:dyDescent="0.3">
      <c r="AV3918"/>
      <c r="AW3918"/>
      <c r="AX3918"/>
      <c r="AY3918"/>
      <c r="AZ3918"/>
      <c r="BA3918"/>
    </row>
    <row r="3919" spans="48:53" x14ac:dyDescent="0.3">
      <c r="AV3919"/>
      <c r="AW3919"/>
      <c r="AX3919"/>
      <c r="AY3919"/>
      <c r="AZ3919"/>
      <c r="BA3919"/>
    </row>
    <row r="3920" spans="48:53" x14ac:dyDescent="0.3">
      <c r="AV3920"/>
      <c r="AW3920"/>
      <c r="AX3920"/>
      <c r="AY3920"/>
      <c r="AZ3920"/>
      <c r="BA3920"/>
    </row>
    <row r="3921" spans="48:53" x14ac:dyDescent="0.3">
      <c r="AV3921"/>
      <c r="AW3921"/>
      <c r="AX3921"/>
      <c r="AY3921"/>
      <c r="AZ3921"/>
      <c r="BA3921"/>
    </row>
    <row r="3922" spans="48:53" x14ac:dyDescent="0.3">
      <c r="AV3922"/>
      <c r="AW3922"/>
      <c r="AX3922"/>
      <c r="AY3922"/>
      <c r="AZ3922"/>
      <c r="BA3922"/>
    </row>
    <row r="3923" spans="48:53" x14ac:dyDescent="0.3">
      <c r="AV3923"/>
      <c r="AW3923"/>
      <c r="AX3923"/>
      <c r="AY3923"/>
      <c r="AZ3923"/>
      <c r="BA3923"/>
    </row>
    <row r="3924" spans="48:53" x14ac:dyDescent="0.3">
      <c r="AV3924"/>
      <c r="AW3924"/>
      <c r="AX3924"/>
      <c r="AY3924"/>
      <c r="AZ3924"/>
      <c r="BA3924"/>
    </row>
    <row r="3925" spans="48:53" x14ac:dyDescent="0.3">
      <c r="AV3925"/>
      <c r="AW3925"/>
      <c r="AX3925"/>
      <c r="AY3925"/>
      <c r="AZ3925"/>
      <c r="BA3925"/>
    </row>
    <row r="3926" spans="48:53" x14ac:dyDescent="0.3">
      <c r="AV3926"/>
      <c r="AW3926"/>
      <c r="AX3926"/>
      <c r="AY3926"/>
      <c r="AZ3926"/>
      <c r="BA3926"/>
    </row>
    <row r="3927" spans="48:53" x14ac:dyDescent="0.3">
      <c r="AV3927"/>
      <c r="AW3927"/>
      <c r="AX3927"/>
      <c r="AY3927"/>
      <c r="AZ3927"/>
      <c r="BA3927"/>
    </row>
    <row r="3928" spans="48:53" x14ac:dyDescent="0.3">
      <c r="AV3928"/>
      <c r="AW3928"/>
      <c r="AX3928"/>
      <c r="AY3928"/>
      <c r="AZ3928"/>
      <c r="BA3928"/>
    </row>
    <row r="3929" spans="48:53" x14ac:dyDescent="0.3">
      <c r="AV3929"/>
      <c r="AW3929"/>
      <c r="AX3929"/>
      <c r="AY3929"/>
      <c r="AZ3929"/>
      <c r="BA3929"/>
    </row>
    <row r="3930" spans="48:53" x14ac:dyDescent="0.3">
      <c r="AV3930"/>
      <c r="AW3930"/>
      <c r="AX3930"/>
      <c r="AY3930"/>
      <c r="AZ3930"/>
      <c r="BA3930"/>
    </row>
    <row r="3931" spans="48:53" x14ac:dyDescent="0.3">
      <c r="AV3931"/>
      <c r="AW3931"/>
      <c r="AX3931"/>
      <c r="AY3931"/>
      <c r="AZ3931"/>
      <c r="BA3931"/>
    </row>
    <row r="3932" spans="48:53" x14ac:dyDescent="0.3">
      <c r="AV3932"/>
      <c r="AW3932"/>
      <c r="AX3932"/>
      <c r="AY3932"/>
      <c r="AZ3932"/>
      <c r="BA3932"/>
    </row>
    <row r="3933" spans="48:53" x14ac:dyDescent="0.3">
      <c r="AV3933"/>
      <c r="AW3933"/>
      <c r="AX3933"/>
      <c r="AY3933"/>
      <c r="AZ3933"/>
      <c r="BA3933"/>
    </row>
    <row r="3934" spans="48:53" x14ac:dyDescent="0.3">
      <c r="AV3934"/>
      <c r="AW3934"/>
      <c r="AX3934"/>
      <c r="AY3934"/>
      <c r="AZ3934"/>
      <c r="BA3934"/>
    </row>
    <row r="3935" spans="48:53" x14ac:dyDescent="0.3">
      <c r="AV3935"/>
      <c r="AW3935"/>
      <c r="AX3935"/>
      <c r="AY3935"/>
      <c r="AZ3935"/>
      <c r="BA3935"/>
    </row>
    <row r="3936" spans="48:53" x14ac:dyDescent="0.3">
      <c r="AV3936"/>
      <c r="AW3936"/>
      <c r="AX3936"/>
      <c r="AY3936"/>
      <c r="AZ3936"/>
      <c r="BA3936"/>
    </row>
    <row r="3937" spans="48:53" x14ac:dyDescent="0.3">
      <c r="AV3937"/>
      <c r="AW3937"/>
      <c r="AX3937"/>
      <c r="AY3937"/>
      <c r="AZ3937"/>
      <c r="BA3937"/>
    </row>
    <row r="3938" spans="48:53" x14ac:dyDescent="0.3">
      <c r="AV3938"/>
      <c r="AW3938"/>
      <c r="AX3938"/>
      <c r="AY3938"/>
      <c r="AZ3938"/>
      <c r="BA3938"/>
    </row>
    <row r="3939" spans="48:53" x14ac:dyDescent="0.3">
      <c r="AV3939"/>
      <c r="AW3939"/>
      <c r="AX3939"/>
      <c r="AY3939"/>
      <c r="AZ3939"/>
      <c r="BA3939"/>
    </row>
    <row r="3940" spans="48:53" x14ac:dyDescent="0.3">
      <c r="AV3940"/>
      <c r="AW3940"/>
      <c r="AX3940"/>
      <c r="AY3940"/>
      <c r="AZ3940"/>
      <c r="BA3940"/>
    </row>
    <row r="3941" spans="48:53" x14ac:dyDescent="0.3">
      <c r="AV3941"/>
      <c r="AW3941"/>
      <c r="AX3941"/>
      <c r="AY3941"/>
      <c r="AZ3941"/>
      <c r="BA3941"/>
    </row>
    <row r="3942" spans="48:53" x14ac:dyDescent="0.3">
      <c r="AV3942"/>
      <c r="AW3942"/>
      <c r="AX3942"/>
      <c r="AY3942"/>
      <c r="AZ3942"/>
      <c r="BA3942"/>
    </row>
    <row r="3943" spans="48:53" x14ac:dyDescent="0.3">
      <c r="AV3943"/>
      <c r="AW3943"/>
      <c r="AX3943"/>
      <c r="AY3943"/>
      <c r="AZ3943"/>
      <c r="BA3943"/>
    </row>
    <row r="3944" spans="48:53" x14ac:dyDescent="0.3">
      <c r="AV3944"/>
      <c r="AW3944"/>
      <c r="AX3944"/>
      <c r="AY3944"/>
      <c r="AZ3944"/>
      <c r="BA3944"/>
    </row>
    <row r="3945" spans="48:53" x14ac:dyDescent="0.3">
      <c r="AV3945"/>
      <c r="AW3945"/>
      <c r="AX3945"/>
      <c r="AY3945"/>
      <c r="AZ3945"/>
      <c r="BA3945"/>
    </row>
    <row r="3946" spans="48:53" x14ac:dyDescent="0.3">
      <c r="AV3946"/>
      <c r="AW3946"/>
      <c r="AX3946"/>
      <c r="AY3946"/>
      <c r="AZ3946"/>
      <c r="BA3946"/>
    </row>
    <row r="3947" spans="48:53" x14ac:dyDescent="0.3">
      <c r="AV3947"/>
      <c r="AW3947"/>
      <c r="AX3947"/>
      <c r="AY3947"/>
      <c r="AZ3947"/>
      <c r="BA3947"/>
    </row>
    <row r="3948" spans="48:53" x14ac:dyDescent="0.3">
      <c r="AV3948"/>
      <c r="AW3948"/>
      <c r="AX3948"/>
      <c r="AY3948"/>
      <c r="AZ3948"/>
      <c r="BA3948"/>
    </row>
    <row r="3949" spans="48:53" x14ac:dyDescent="0.3">
      <c r="AV3949"/>
      <c r="AW3949"/>
      <c r="AX3949"/>
      <c r="AY3949"/>
      <c r="AZ3949"/>
      <c r="BA3949"/>
    </row>
    <row r="3950" spans="48:53" x14ac:dyDescent="0.3">
      <c r="AV3950"/>
      <c r="AW3950"/>
      <c r="AX3950"/>
      <c r="AY3950"/>
      <c r="AZ3950"/>
      <c r="BA3950"/>
    </row>
    <row r="3951" spans="48:53" x14ac:dyDescent="0.3">
      <c r="AV3951"/>
      <c r="AW3951"/>
      <c r="AX3951"/>
      <c r="AY3951"/>
      <c r="AZ3951"/>
      <c r="BA3951"/>
    </row>
    <row r="3952" spans="48:53" x14ac:dyDescent="0.3">
      <c r="AV3952"/>
      <c r="AW3952"/>
      <c r="AX3952"/>
      <c r="AY3952"/>
      <c r="AZ3952"/>
      <c r="BA3952"/>
    </row>
    <row r="3953" spans="48:53" x14ac:dyDescent="0.3">
      <c r="AV3953"/>
      <c r="AW3953"/>
      <c r="AX3953"/>
      <c r="AY3953"/>
      <c r="AZ3953"/>
      <c r="BA3953"/>
    </row>
    <row r="3954" spans="48:53" x14ac:dyDescent="0.3">
      <c r="AV3954"/>
      <c r="AW3954"/>
      <c r="AX3954"/>
      <c r="AY3954"/>
      <c r="AZ3954"/>
      <c r="BA3954"/>
    </row>
    <row r="3955" spans="48:53" x14ac:dyDescent="0.3">
      <c r="AV3955"/>
      <c r="AW3955"/>
      <c r="AX3955"/>
      <c r="AY3955"/>
      <c r="AZ3955"/>
      <c r="BA3955"/>
    </row>
    <row r="3956" spans="48:53" x14ac:dyDescent="0.3">
      <c r="AV3956"/>
      <c r="AW3956"/>
      <c r="AX3956"/>
      <c r="AY3956"/>
      <c r="AZ3956"/>
      <c r="BA3956"/>
    </row>
    <row r="3957" spans="48:53" x14ac:dyDescent="0.3">
      <c r="AV3957"/>
      <c r="AW3957"/>
      <c r="AX3957"/>
      <c r="AY3957"/>
      <c r="AZ3957"/>
      <c r="BA3957"/>
    </row>
    <row r="3958" spans="48:53" x14ac:dyDescent="0.3">
      <c r="AV3958"/>
      <c r="AW3958"/>
      <c r="AX3958"/>
      <c r="AY3958"/>
      <c r="AZ3958"/>
      <c r="BA3958"/>
    </row>
    <row r="3959" spans="48:53" x14ac:dyDescent="0.3">
      <c r="AV3959"/>
      <c r="AW3959"/>
      <c r="AX3959"/>
      <c r="AY3959"/>
      <c r="AZ3959"/>
      <c r="BA3959"/>
    </row>
    <row r="3960" spans="48:53" x14ac:dyDescent="0.3">
      <c r="AV3960"/>
      <c r="AW3960"/>
      <c r="AX3960"/>
      <c r="AY3960"/>
      <c r="AZ3960"/>
      <c r="BA3960"/>
    </row>
    <row r="3961" spans="48:53" x14ac:dyDescent="0.3">
      <c r="AV3961"/>
      <c r="AW3961"/>
      <c r="AX3961"/>
      <c r="AY3961"/>
      <c r="AZ3961"/>
      <c r="BA3961"/>
    </row>
    <row r="3962" spans="48:53" x14ac:dyDescent="0.3">
      <c r="AV3962"/>
      <c r="AW3962"/>
      <c r="AX3962"/>
      <c r="AY3962"/>
      <c r="AZ3962"/>
      <c r="BA3962"/>
    </row>
    <row r="3963" spans="48:53" x14ac:dyDescent="0.3">
      <c r="AV3963"/>
      <c r="AW3963"/>
      <c r="AX3963"/>
      <c r="AY3963"/>
      <c r="AZ3963"/>
      <c r="BA3963"/>
    </row>
    <row r="3964" spans="48:53" x14ac:dyDescent="0.3">
      <c r="AV3964"/>
      <c r="AW3964"/>
      <c r="AX3964"/>
      <c r="AY3964"/>
      <c r="AZ3964"/>
      <c r="BA3964"/>
    </row>
    <row r="3965" spans="48:53" x14ac:dyDescent="0.3">
      <c r="AV3965"/>
      <c r="AW3965"/>
      <c r="AX3965"/>
      <c r="AY3965"/>
      <c r="AZ3965"/>
      <c r="BA3965"/>
    </row>
    <row r="3966" spans="48:53" x14ac:dyDescent="0.3">
      <c r="AV3966"/>
      <c r="AW3966"/>
      <c r="AX3966"/>
      <c r="AY3966"/>
      <c r="AZ3966"/>
      <c r="BA3966"/>
    </row>
    <row r="3967" spans="48:53" x14ac:dyDescent="0.3">
      <c r="AV3967"/>
      <c r="AW3967"/>
      <c r="AX3967"/>
      <c r="AY3967"/>
      <c r="AZ3967"/>
      <c r="BA3967"/>
    </row>
    <row r="3968" spans="48:53" x14ac:dyDescent="0.3">
      <c r="AV3968"/>
      <c r="AW3968"/>
      <c r="AX3968"/>
      <c r="AY3968"/>
      <c r="AZ3968"/>
      <c r="BA3968"/>
    </row>
    <row r="3969" spans="48:53" x14ac:dyDescent="0.3">
      <c r="AV3969"/>
      <c r="AW3969"/>
      <c r="AX3969"/>
      <c r="AY3969"/>
      <c r="AZ3969"/>
      <c r="BA3969"/>
    </row>
    <row r="3970" spans="48:53" x14ac:dyDescent="0.3">
      <c r="AV3970"/>
      <c r="AW3970"/>
      <c r="AX3970"/>
      <c r="AY3970"/>
      <c r="AZ3970"/>
      <c r="BA3970"/>
    </row>
    <row r="3971" spans="48:53" x14ac:dyDescent="0.3">
      <c r="AV3971"/>
      <c r="AW3971"/>
      <c r="AX3971"/>
      <c r="AY3971"/>
      <c r="AZ3971"/>
      <c r="BA3971"/>
    </row>
    <row r="3972" spans="48:53" x14ac:dyDescent="0.3">
      <c r="AV3972"/>
      <c r="AW3972"/>
      <c r="AX3972"/>
      <c r="AY3972"/>
      <c r="AZ3972"/>
      <c r="BA3972"/>
    </row>
    <row r="3973" spans="48:53" x14ac:dyDescent="0.3">
      <c r="AV3973"/>
      <c r="AW3973"/>
      <c r="AX3973"/>
      <c r="AY3973"/>
      <c r="AZ3973"/>
      <c r="BA3973"/>
    </row>
    <row r="3974" spans="48:53" x14ac:dyDescent="0.3">
      <c r="AV3974"/>
      <c r="AW3974"/>
      <c r="AX3974"/>
      <c r="AY3974"/>
      <c r="AZ3974"/>
      <c r="BA3974"/>
    </row>
    <row r="3975" spans="48:53" x14ac:dyDescent="0.3">
      <c r="AV3975"/>
      <c r="AW3975"/>
      <c r="AX3975"/>
      <c r="AY3975"/>
      <c r="AZ3975"/>
      <c r="BA3975"/>
    </row>
    <row r="3976" spans="48:53" x14ac:dyDescent="0.3">
      <c r="AV3976"/>
      <c r="AW3976"/>
      <c r="AX3976"/>
      <c r="AY3976"/>
      <c r="AZ3976"/>
      <c r="BA3976"/>
    </row>
    <row r="3977" spans="48:53" x14ac:dyDescent="0.3">
      <c r="AV3977"/>
      <c r="AW3977"/>
      <c r="AX3977"/>
      <c r="AY3977"/>
      <c r="AZ3977"/>
      <c r="BA3977"/>
    </row>
    <row r="3978" spans="48:53" x14ac:dyDescent="0.3">
      <c r="AV3978"/>
      <c r="AW3978"/>
      <c r="AX3978"/>
      <c r="AY3978"/>
      <c r="AZ3978"/>
      <c r="BA3978"/>
    </row>
    <row r="3979" spans="48:53" x14ac:dyDescent="0.3">
      <c r="AV3979"/>
      <c r="AW3979"/>
      <c r="AX3979"/>
      <c r="AY3979"/>
      <c r="AZ3979"/>
      <c r="BA3979"/>
    </row>
    <row r="3980" spans="48:53" x14ac:dyDescent="0.3">
      <c r="AV3980"/>
      <c r="AW3980"/>
      <c r="AX3980"/>
      <c r="AY3980"/>
      <c r="AZ3980"/>
      <c r="BA3980"/>
    </row>
    <row r="3981" spans="48:53" x14ac:dyDescent="0.3">
      <c r="AV3981"/>
      <c r="AW3981"/>
      <c r="AX3981"/>
      <c r="AY3981"/>
      <c r="AZ3981"/>
      <c r="BA3981"/>
    </row>
    <row r="3982" spans="48:53" x14ac:dyDescent="0.3">
      <c r="AV3982"/>
      <c r="AW3982"/>
      <c r="AX3982"/>
      <c r="AY3982"/>
      <c r="AZ3982"/>
      <c r="BA3982"/>
    </row>
    <row r="3983" spans="48:53" x14ac:dyDescent="0.3">
      <c r="AV3983"/>
      <c r="AW3983"/>
      <c r="AX3983"/>
      <c r="AY3983"/>
      <c r="AZ3983"/>
      <c r="BA3983"/>
    </row>
    <row r="3984" spans="48:53" x14ac:dyDescent="0.3">
      <c r="AV3984"/>
      <c r="AW3984"/>
      <c r="AX3984"/>
      <c r="AY3984"/>
      <c r="AZ3984"/>
      <c r="BA3984"/>
    </row>
    <row r="3985" spans="48:53" x14ac:dyDescent="0.3">
      <c r="AV3985"/>
      <c r="AW3985"/>
      <c r="AX3985"/>
      <c r="AY3985"/>
      <c r="AZ3985"/>
      <c r="BA3985"/>
    </row>
    <row r="3986" spans="48:53" x14ac:dyDescent="0.3">
      <c r="AV3986"/>
      <c r="AW3986"/>
      <c r="AX3986"/>
      <c r="AY3986"/>
      <c r="AZ3986"/>
      <c r="BA3986"/>
    </row>
    <row r="3987" spans="48:53" x14ac:dyDescent="0.3">
      <c r="AV3987"/>
      <c r="AW3987"/>
      <c r="AX3987"/>
      <c r="AY3987"/>
      <c r="AZ3987"/>
      <c r="BA3987"/>
    </row>
    <row r="3988" spans="48:53" x14ac:dyDescent="0.3">
      <c r="AV3988"/>
      <c r="AW3988"/>
      <c r="AX3988"/>
      <c r="AY3988"/>
      <c r="AZ3988"/>
      <c r="BA3988"/>
    </row>
    <row r="3989" spans="48:53" x14ac:dyDescent="0.3">
      <c r="AV3989"/>
      <c r="AW3989"/>
      <c r="AX3989"/>
      <c r="AY3989"/>
      <c r="AZ3989"/>
      <c r="BA3989"/>
    </row>
    <row r="3990" spans="48:53" x14ac:dyDescent="0.3">
      <c r="AV3990"/>
      <c r="AW3990"/>
      <c r="AX3990"/>
      <c r="AY3990"/>
      <c r="AZ3990"/>
      <c r="BA3990"/>
    </row>
    <row r="3991" spans="48:53" x14ac:dyDescent="0.3">
      <c r="AV3991"/>
      <c r="AW3991"/>
      <c r="AX3991"/>
      <c r="AY3991"/>
      <c r="AZ3991"/>
      <c r="BA3991"/>
    </row>
    <row r="3992" spans="48:53" x14ac:dyDescent="0.3">
      <c r="AV3992"/>
      <c r="AW3992"/>
      <c r="AX3992"/>
      <c r="AY3992"/>
      <c r="AZ3992"/>
      <c r="BA3992"/>
    </row>
    <row r="3993" spans="48:53" x14ac:dyDescent="0.3">
      <c r="AV3993"/>
      <c r="AW3993"/>
      <c r="AX3993"/>
      <c r="AY3993"/>
      <c r="AZ3993"/>
      <c r="BA3993"/>
    </row>
    <row r="3994" spans="48:53" x14ac:dyDescent="0.3">
      <c r="AV3994"/>
      <c r="AW3994"/>
      <c r="AX3994"/>
      <c r="AY3994"/>
      <c r="AZ3994"/>
      <c r="BA3994"/>
    </row>
    <row r="3995" spans="48:53" x14ac:dyDescent="0.3">
      <c r="AV3995"/>
      <c r="AW3995"/>
      <c r="AX3995"/>
      <c r="AY3995"/>
      <c r="AZ3995"/>
      <c r="BA3995"/>
    </row>
    <row r="3996" spans="48:53" x14ac:dyDescent="0.3">
      <c r="AV3996"/>
      <c r="AW3996"/>
      <c r="AX3996"/>
      <c r="AY3996"/>
      <c r="AZ3996"/>
      <c r="BA3996"/>
    </row>
    <row r="3997" spans="48:53" x14ac:dyDescent="0.3">
      <c r="AV3997"/>
      <c r="AW3997"/>
      <c r="AX3997"/>
      <c r="AY3997"/>
      <c r="AZ3997"/>
      <c r="BA3997"/>
    </row>
    <row r="3998" spans="48:53" x14ac:dyDescent="0.3">
      <c r="AV3998"/>
      <c r="AW3998"/>
      <c r="AX3998"/>
      <c r="AY3998"/>
      <c r="AZ3998"/>
      <c r="BA3998"/>
    </row>
    <row r="3999" spans="48:53" x14ac:dyDescent="0.3">
      <c r="AV3999"/>
      <c r="AW3999"/>
      <c r="AX3999"/>
      <c r="AY3999"/>
      <c r="AZ3999"/>
      <c r="BA3999"/>
    </row>
    <row r="4000" spans="48:53" x14ac:dyDescent="0.3">
      <c r="AV4000"/>
      <c r="AW4000"/>
      <c r="AX4000"/>
      <c r="AY4000"/>
      <c r="AZ4000"/>
      <c r="BA4000"/>
    </row>
    <row r="4001" spans="48:53" x14ac:dyDescent="0.3">
      <c r="AV4001"/>
      <c r="AW4001"/>
      <c r="AX4001"/>
      <c r="AY4001"/>
      <c r="AZ4001"/>
      <c r="BA4001"/>
    </row>
    <row r="4002" spans="48:53" x14ac:dyDescent="0.3">
      <c r="AV4002"/>
      <c r="AW4002"/>
      <c r="AX4002"/>
      <c r="AY4002"/>
      <c r="AZ4002"/>
      <c r="BA4002"/>
    </row>
    <row r="4003" spans="48:53" x14ac:dyDescent="0.3">
      <c r="AV4003"/>
      <c r="AW4003"/>
      <c r="AX4003"/>
      <c r="AY4003"/>
      <c r="AZ4003"/>
      <c r="BA4003"/>
    </row>
    <row r="4004" spans="48:53" x14ac:dyDescent="0.3">
      <c r="AV4004"/>
      <c r="AW4004"/>
      <c r="AX4004"/>
      <c r="AY4004"/>
      <c r="AZ4004"/>
      <c r="BA4004"/>
    </row>
    <row r="4005" spans="48:53" x14ac:dyDescent="0.3">
      <c r="AV4005"/>
      <c r="AW4005"/>
      <c r="AX4005"/>
      <c r="AY4005"/>
      <c r="AZ4005"/>
      <c r="BA4005"/>
    </row>
    <row r="4006" spans="48:53" x14ac:dyDescent="0.3">
      <c r="AV4006"/>
      <c r="AW4006"/>
      <c r="AX4006"/>
      <c r="AY4006"/>
      <c r="AZ4006"/>
      <c r="BA4006"/>
    </row>
    <row r="4007" spans="48:53" x14ac:dyDescent="0.3">
      <c r="AV4007"/>
      <c r="AW4007"/>
      <c r="AX4007"/>
      <c r="AY4007"/>
      <c r="AZ4007"/>
      <c r="BA4007"/>
    </row>
    <row r="4008" spans="48:53" x14ac:dyDescent="0.3">
      <c r="AV4008"/>
      <c r="AW4008"/>
      <c r="AX4008"/>
      <c r="AY4008"/>
      <c r="AZ4008"/>
      <c r="BA4008"/>
    </row>
    <row r="4009" spans="48:53" x14ac:dyDescent="0.3">
      <c r="AV4009"/>
      <c r="AW4009"/>
      <c r="AX4009"/>
      <c r="AY4009"/>
      <c r="AZ4009"/>
      <c r="BA4009"/>
    </row>
    <row r="4010" spans="48:53" x14ac:dyDescent="0.3">
      <c r="AV4010"/>
      <c r="AW4010"/>
      <c r="AX4010"/>
      <c r="AY4010"/>
      <c r="AZ4010"/>
      <c r="BA4010"/>
    </row>
    <row r="4011" spans="48:53" x14ac:dyDescent="0.3">
      <c r="AV4011"/>
      <c r="AW4011"/>
      <c r="AX4011"/>
      <c r="AY4011"/>
      <c r="AZ4011"/>
      <c r="BA4011"/>
    </row>
    <row r="4012" spans="48:53" x14ac:dyDescent="0.3">
      <c r="AV4012"/>
      <c r="AW4012"/>
      <c r="AX4012"/>
      <c r="AY4012"/>
      <c r="AZ4012"/>
      <c r="BA4012"/>
    </row>
    <row r="4013" spans="48:53" x14ac:dyDescent="0.3">
      <c r="AV4013"/>
      <c r="AW4013"/>
      <c r="AX4013"/>
      <c r="AY4013"/>
      <c r="AZ4013"/>
      <c r="BA4013"/>
    </row>
    <row r="4014" spans="48:53" x14ac:dyDescent="0.3">
      <c r="AV4014"/>
      <c r="AW4014"/>
      <c r="AX4014"/>
      <c r="AY4014"/>
      <c r="AZ4014"/>
      <c r="BA4014"/>
    </row>
    <row r="4015" spans="48:53" x14ac:dyDescent="0.3">
      <c r="AV4015"/>
      <c r="AW4015"/>
      <c r="AX4015"/>
      <c r="AY4015"/>
      <c r="AZ4015"/>
      <c r="BA4015"/>
    </row>
    <row r="4016" spans="48:53" x14ac:dyDescent="0.3">
      <c r="AV4016"/>
      <c r="AW4016"/>
      <c r="AX4016"/>
      <c r="AY4016"/>
      <c r="AZ4016"/>
      <c r="BA4016"/>
    </row>
    <row r="4017" spans="48:53" x14ac:dyDescent="0.3">
      <c r="AV4017"/>
      <c r="AW4017"/>
      <c r="AX4017"/>
      <c r="AY4017"/>
      <c r="AZ4017"/>
      <c r="BA4017"/>
    </row>
    <row r="4018" spans="48:53" x14ac:dyDescent="0.3">
      <c r="AV4018"/>
      <c r="AW4018"/>
      <c r="AX4018"/>
      <c r="AY4018"/>
      <c r="AZ4018"/>
      <c r="BA4018"/>
    </row>
    <row r="4019" spans="48:53" x14ac:dyDescent="0.3">
      <c r="AV4019"/>
      <c r="AW4019"/>
      <c r="AX4019"/>
      <c r="AY4019"/>
      <c r="AZ4019"/>
      <c r="BA4019"/>
    </row>
    <row r="4020" spans="48:53" x14ac:dyDescent="0.3">
      <c r="AV4020"/>
      <c r="AW4020"/>
      <c r="AX4020"/>
      <c r="AY4020"/>
      <c r="AZ4020"/>
      <c r="BA4020"/>
    </row>
    <row r="4021" spans="48:53" x14ac:dyDescent="0.3">
      <c r="AV4021"/>
      <c r="AW4021"/>
      <c r="AX4021"/>
      <c r="AY4021"/>
      <c r="AZ4021"/>
      <c r="BA4021"/>
    </row>
    <row r="4022" spans="48:53" x14ac:dyDescent="0.3">
      <c r="AV4022"/>
      <c r="AW4022"/>
      <c r="AX4022"/>
      <c r="AY4022"/>
      <c r="AZ4022"/>
      <c r="BA4022"/>
    </row>
    <row r="4023" spans="48:53" x14ac:dyDescent="0.3">
      <c r="AV4023"/>
      <c r="AW4023"/>
      <c r="AX4023"/>
      <c r="AY4023"/>
      <c r="AZ4023"/>
      <c r="BA4023"/>
    </row>
    <row r="4024" spans="48:53" x14ac:dyDescent="0.3">
      <c r="AV4024"/>
      <c r="AW4024"/>
      <c r="AX4024"/>
      <c r="AY4024"/>
      <c r="AZ4024"/>
      <c r="BA4024"/>
    </row>
    <row r="4025" spans="48:53" x14ac:dyDescent="0.3">
      <c r="AV4025"/>
      <c r="AW4025"/>
      <c r="AX4025"/>
      <c r="AY4025"/>
      <c r="AZ4025"/>
      <c r="BA4025"/>
    </row>
    <row r="4026" spans="48:53" x14ac:dyDescent="0.3">
      <c r="AV4026"/>
      <c r="AW4026"/>
      <c r="AX4026"/>
      <c r="AY4026"/>
      <c r="AZ4026"/>
      <c r="BA4026"/>
    </row>
    <row r="4027" spans="48:53" x14ac:dyDescent="0.3">
      <c r="AV4027"/>
      <c r="AW4027"/>
      <c r="AX4027"/>
      <c r="AY4027"/>
      <c r="AZ4027"/>
      <c r="BA4027"/>
    </row>
    <row r="4028" spans="48:53" x14ac:dyDescent="0.3">
      <c r="AV4028"/>
      <c r="AW4028"/>
      <c r="AX4028"/>
      <c r="AY4028"/>
      <c r="AZ4028"/>
      <c r="BA4028"/>
    </row>
    <row r="4029" spans="48:53" x14ac:dyDescent="0.3">
      <c r="AV4029"/>
      <c r="AW4029"/>
      <c r="AX4029"/>
      <c r="AY4029"/>
      <c r="AZ4029"/>
      <c r="BA4029"/>
    </row>
    <row r="4030" spans="48:53" x14ac:dyDescent="0.3">
      <c r="AV4030"/>
      <c r="AW4030"/>
      <c r="AX4030"/>
      <c r="AY4030"/>
      <c r="AZ4030"/>
      <c r="BA4030"/>
    </row>
    <row r="4031" spans="48:53" x14ac:dyDescent="0.3">
      <c r="AV4031"/>
      <c r="AW4031"/>
      <c r="AX4031"/>
      <c r="AY4031"/>
      <c r="AZ4031"/>
      <c r="BA4031"/>
    </row>
    <row r="4032" spans="48:53" x14ac:dyDescent="0.3">
      <c r="AV4032"/>
      <c r="AW4032"/>
      <c r="AX4032"/>
      <c r="AY4032"/>
      <c r="AZ4032"/>
      <c r="BA4032"/>
    </row>
    <row r="4033" spans="48:53" x14ac:dyDescent="0.3">
      <c r="AV4033"/>
      <c r="AW4033"/>
      <c r="AX4033"/>
      <c r="AY4033"/>
      <c r="AZ4033"/>
      <c r="BA4033"/>
    </row>
    <row r="4034" spans="48:53" x14ac:dyDescent="0.3">
      <c r="AV4034"/>
      <c r="AW4034"/>
      <c r="AX4034"/>
      <c r="AY4034"/>
      <c r="AZ4034"/>
      <c r="BA4034"/>
    </row>
    <row r="4035" spans="48:53" x14ac:dyDescent="0.3">
      <c r="AV4035"/>
      <c r="AW4035"/>
      <c r="AX4035"/>
      <c r="AY4035"/>
      <c r="AZ4035"/>
      <c r="BA4035"/>
    </row>
    <row r="4036" spans="48:53" x14ac:dyDescent="0.3">
      <c r="AV4036"/>
      <c r="AW4036"/>
      <c r="AX4036"/>
      <c r="AY4036"/>
      <c r="AZ4036"/>
      <c r="BA4036"/>
    </row>
    <row r="4037" spans="48:53" x14ac:dyDescent="0.3">
      <c r="AV4037"/>
      <c r="AW4037"/>
      <c r="AX4037"/>
      <c r="AY4037"/>
      <c r="AZ4037"/>
      <c r="BA4037"/>
    </row>
    <row r="4038" spans="48:53" x14ac:dyDescent="0.3">
      <c r="AV4038"/>
      <c r="AW4038"/>
      <c r="AX4038"/>
      <c r="AY4038"/>
      <c r="AZ4038"/>
      <c r="BA4038"/>
    </row>
    <row r="4039" spans="48:53" x14ac:dyDescent="0.3">
      <c r="AV4039"/>
      <c r="AW4039"/>
      <c r="AX4039"/>
      <c r="AY4039"/>
      <c r="AZ4039"/>
      <c r="BA4039"/>
    </row>
    <row r="4040" spans="48:53" x14ac:dyDescent="0.3">
      <c r="AV4040"/>
      <c r="AW4040"/>
      <c r="AX4040"/>
      <c r="AY4040"/>
      <c r="AZ4040"/>
      <c r="BA4040"/>
    </row>
    <row r="4041" spans="48:53" x14ac:dyDescent="0.3">
      <c r="AV4041"/>
      <c r="AW4041"/>
      <c r="AX4041"/>
      <c r="AY4041"/>
      <c r="AZ4041"/>
      <c r="BA4041"/>
    </row>
    <row r="4042" spans="48:53" x14ac:dyDescent="0.3">
      <c r="AV4042"/>
      <c r="AW4042"/>
      <c r="AX4042"/>
      <c r="AY4042"/>
      <c r="AZ4042"/>
      <c r="BA4042"/>
    </row>
    <row r="4043" spans="48:53" x14ac:dyDescent="0.3">
      <c r="AV4043"/>
      <c r="AW4043"/>
      <c r="AX4043"/>
      <c r="AY4043"/>
      <c r="AZ4043"/>
      <c r="BA4043"/>
    </row>
    <row r="4044" spans="48:53" x14ac:dyDescent="0.3">
      <c r="AV4044"/>
      <c r="AW4044"/>
      <c r="AX4044"/>
      <c r="AY4044"/>
      <c r="AZ4044"/>
      <c r="BA4044"/>
    </row>
    <row r="4045" spans="48:53" x14ac:dyDescent="0.3">
      <c r="AV4045"/>
      <c r="AW4045"/>
      <c r="AX4045"/>
      <c r="AY4045"/>
      <c r="AZ4045"/>
      <c r="BA4045"/>
    </row>
    <row r="4046" spans="48:53" x14ac:dyDescent="0.3">
      <c r="AV4046"/>
      <c r="AW4046"/>
      <c r="AX4046"/>
      <c r="AY4046"/>
      <c r="AZ4046"/>
      <c r="BA4046"/>
    </row>
    <row r="4047" spans="48:53" x14ac:dyDescent="0.3">
      <c r="AV4047"/>
      <c r="AW4047"/>
      <c r="AX4047"/>
      <c r="AY4047"/>
      <c r="AZ4047"/>
      <c r="BA4047"/>
    </row>
    <row r="4048" spans="48:53" x14ac:dyDescent="0.3">
      <c r="AV4048"/>
      <c r="AW4048"/>
      <c r="AX4048"/>
      <c r="AY4048"/>
      <c r="AZ4048"/>
      <c r="BA4048"/>
    </row>
    <row r="4049" spans="48:53" x14ac:dyDescent="0.3">
      <c r="AV4049"/>
      <c r="AW4049"/>
      <c r="AX4049"/>
      <c r="AY4049"/>
      <c r="AZ4049"/>
      <c r="BA4049"/>
    </row>
    <row r="4050" spans="48:53" x14ac:dyDescent="0.3">
      <c r="AV4050"/>
      <c r="AW4050"/>
      <c r="AX4050"/>
      <c r="AY4050"/>
      <c r="AZ4050"/>
      <c r="BA4050"/>
    </row>
    <row r="4051" spans="48:53" x14ac:dyDescent="0.3">
      <c r="AV4051"/>
      <c r="AW4051"/>
      <c r="AX4051"/>
      <c r="AY4051"/>
      <c r="AZ4051"/>
      <c r="BA4051"/>
    </row>
    <row r="4052" spans="48:53" x14ac:dyDescent="0.3">
      <c r="AV4052"/>
      <c r="AW4052"/>
      <c r="AX4052"/>
      <c r="AY4052"/>
      <c r="AZ4052"/>
      <c r="BA4052"/>
    </row>
    <row r="4053" spans="48:53" x14ac:dyDescent="0.3">
      <c r="AV4053"/>
      <c r="AW4053"/>
      <c r="AX4053"/>
      <c r="AY4053"/>
      <c r="AZ4053"/>
      <c r="BA4053"/>
    </row>
    <row r="4054" spans="48:53" x14ac:dyDescent="0.3">
      <c r="AV4054"/>
      <c r="AW4054"/>
      <c r="AX4054"/>
      <c r="AY4054"/>
      <c r="AZ4054"/>
      <c r="BA4054"/>
    </row>
    <row r="4055" spans="48:53" x14ac:dyDescent="0.3">
      <c r="AV4055"/>
      <c r="AW4055"/>
      <c r="AX4055"/>
      <c r="AY4055"/>
      <c r="AZ4055"/>
      <c r="BA4055"/>
    </row>
    <row r="4056" spans="48:53" x14ac:dyDescent="0.3">
      <c r="AV4056"/>
      <c r="AW4056"/>
      <c r="AX4056"/>
      <c r="AY4056"/>
      <c r="AZ4056"/>
      <c r="BA4056"/>
    </row>
    <row r="4057" spans="48:53" x14ac:dyDescent="0.3">
      <c r="AV4057"/>
      <c r="AW4057"/>
      <c r="AX4057"/>
      <c r="AY4057"/>
      <c r="AZ4057"/>
      <c r="BA4057"/>
    </row>
    <row r="4058" spans="48:53" x14ac:dyDescent="0.3">
      <c r="AV4058"/>
      <c r="AW4058"/>
      <c r="AX4058"/>
      <c r="AY4058"/>
      <c r="AZ4058"/>
      <c r="BA4058"/>
    </row>
    <row r="4059" spans="48:53" x14ac:dyDescent="0.3">
      <c r="AV4059"/>
      <c r="AW4059"/>
      <c r="AX4059"/>
      <c r="AY4059"/>
      <c r="AZ4059"/>
      <c r="BA4059"/>
    </row>
    <row r="4060" spans="48:53" x14ac:dyDescent="0.3">
      <c r="AV4060"/>
      <c r="AW4060"/>
      <c r="AX4060"/>
      <c r="AY4060"/>
      <c r="AZ4060"/>
      <c r="BA4060"/>
    </row>
    <row r="4061" spans="48:53" x14ac:dyDescent="0.3">
      <c r="AV4061"/>
      <c r="AW4061"/>
      <c r="AX4061"/>
      <c r="AY4061"/>
      <c r="AZ4061"/>
      <c r="BA4061"/>
    </row>
    <row r="4062" spans="48:53" x14ac:dyDescent="0.3">
      <c r="AV4062"/>
      <c r="AW4062"/>
      <c r="AX4062"/>
      <c r="AY4062"/>
      <c r="AZ4062"/>
      <c r="BA4062"/>
    </row>
    <row r="4063" spans="48:53" x14ac:dyDescent="0.3">
      <c r="AV4063"/>
      <c r="AW4063"/>
      <c r="AX4063"/>
      <c r="AY4063"/>
      <c r="AZ4063"/>
      <c r="BA4063"/>
    </row>
    <row r="4064" spans="48:53" x14ac:dyDescent="0.3">
      <c r="AV4064"/>
      <c r="AW4064"/>
      <c r="AX4064"/>
      <c r="AY4064"/>
      <c r="AZ4064"/>
      <c r="BA4064"/>
    </row>
    <row r="4065" spans="48:53" x14ac:dyDescent="0.3">
      <c r="AV4065"/>
      <c r="AW4065"/>
      <c r="AX4065"/>
      <c r="AY4065"/>
      <c r="AZ4065"/>
      <c r="BA4065"/>
    </row>
    <row r="4066" spans="48:53" x14ac:dyDescent="0.3">
      <c r="AV4066"/>
      <c r="AW4066"/>
      <c r="AX4066"/>
      <c r="AY4066"/>
      <c r="AZ4066"/>
      <c r="BA4066"/>
    </row>
    <row r="4067" spans="48:53" x14ac:dyDescent="0.3">
      <c r="AV4067"/>
      <c r="AW4067"/>
      <c r="AX4067"/>
      <c r="AY4067"/>
      <c r="AZ4067"/>
      <c r="BA4067"/>
    </row>
    <row r="4068" spans="48:53" x14ac:dyDescent="0.3">
      <c r="AV4068"/>
      <c r="AW4068"/>
      <c r="AX4068"/>
      <c r="AY4068"/>
      <c r="AZ4068"/>
      <c r="BA4068"/>
    </row>
    <row r="4069" spans="48:53" x14ac:dyDescent="0.3">
      <c r="AV4069"/>
      <c r="AW4069"/>
      <c r="AX4069"/>
      <c r="AY4069"/>
      <c r="AZ4069"/>
      <c r="BA4069"/>
    </row>
    <row r="4070" spans="48:53" x14ac:dyDescent="0.3">
      <c r="AV4070"/>
      <c r="AW4070"/>
      <c r="AX4070"/>
      <c r="AY4070"/>
      <c r="AZ4070"/>
      <c r="BA4070"/>
    </row>
    <row r="4071" spans="48:53" x14ac:dyDescent="0.3">
      <c r="AV4071"/>
      <c r="AW4071"/>
      <c r="AX4071"/>
      <c r="AY4071"/>
      <c r="AZ4071"/>
      <c r="BA4071"/>
    </row>
    <row r="4072" spans="48:53" x14ac:dyDescent="0.3">
      <c r="AV4072"/>
      <c r="AW4072"/>
      <c r="AX4072"/>
      <c r="AY4072"/>
      <c r="AZ4072"/>
      <c r="BA4072"/>
    </row>
    <row r="4073" spans="48:53" x14ac:dyDescent="0.3">
      <c r="AV4073"/>
      <c r="AW4073"/>
      <c r="AX4073"/>
      <c r="AY4073"/>
      <c r="AZ4073"/>
      <c r="BA4073"/>
    </row>
    <row r="4074" spans="48:53" x14ac:dyDescent="0.3">
      <c r="AV4074"/>
      <c r="AW4074"/>
      <c r="AX4074"/>
      <c r="AY4074"/>
      <c r="AZ4074"/>
      <c r="BA4074"/>
    </row>
    <row r="4075" spans="48:53" x14ac:dyDescent="0.3">
      <c r="AV4075"/>
      <c r="AW4075"/>
      <c r="AX4075"/>
      <c r="AY4075"/>
      <c r="AZ4075"/>
      <c r="BA4075"/>
    </row>
    <row r="4076" spans="48:53" x14ac:dyDescent="0.3">
      <c r="AV4076"/>
      <c r="AW4076"/>
      <c r="AX4076"/>
      <c r="AY4076"/>
      <c r="AZ4076"/>
      <c r="BA4076"/>
    </row>
    <row r="4077" spans="48:53" x14ac:dyDescent="0.3">
      <c r="AV4077"/>
      <c r="AW4077"/>
      <c r="AX4077"/>
      <c r="AY4077"/>
      <c r="AZ4077"/>
      <c r="BA4077"/>
    </row>
    <row r="4078" spans="48:53" x14ac:dyDescent="0.3">
      <c r="AV4078"/>
      <c r="AW4078"/>
      <c r="AX4078"/>
      <c r="AY4078"/>
      <c r="AZ4078"/>
      <c r="BA4078"/>
    </row>
    <row r="4079" spans="48:53" x14ac:dyDescent="0.3">
      <c r="AV4079"/>
      <c r="AW4079"/>
      <c r="AX4079"/>
      <c r="AY4079"/>
      <c r="AZ4079"/>
      <c r="BA4079"/>
    </row>
    <row r="4080" spans="48:53" x14ac:dyDescent="0.3">
      <c r="AV4080"/>
      <c r="AW4080"/>
      <c r="AX4080"/>
      <c r="AY4080"/>
      <c r="AZ4080"/>
      <c r="BA4080"/>
    </row>
    <row r="4081" spans="48:53" x14ac:dyDescent="0.3">
      <c r="AV4081"/>
      <c r="AW4081"/>
      <c r="AX4081"/>
      <c r="AY4081"/>
      <c r="AZ4081"/>
      <c r="BA4081"/>
    </row>
    <row r="4082" spans="48:53" x14ac:dyDescent="0.3">
      <c r="AV4082"/>
      <c r="AW4082"/>
      <c r="AX4082"/>
      <c r="AY4082"/>
      <c r="AZ4082"/>
      <c r="BA4082"/>
    </row>
    <row r="4083" spans="48:53" x14ac:dyDescent="0.3">
      <c r="AV4083"/>
      <c r="AW4083"/>
      <c r="AX4083"/>
      <c r="AY4083"/>
      <c r="AZ4083"/>
      <c r="BA4083"/>
    </row>
    <row r="4084" spans="48:53" x14ac:dyDescent="0.3">
      <c r="AV4084"/>
      <c r="AW4084"/>
      <c r="AX4084"/>
      <c r="AY4084"/>
      <c r="AZ4084"/>
      <c r="BA4084"/>
    </row>
    <row r="4085" spans="48:53" x14ac:dyDescent="0.3">
      <c r="AV4085"/>
      <c r="AW4085"/>
      <c r="AX4085"/>
      <c r="AY4085"/>
      <c r="AZ4085"/>
      <c r="BA4085"/>
    </row>
    <row r="4086" spans="48:53" x14ac:dyDescent="0.3">
      <c r="AV4086"/>
      <c r="AW4086"/>
      <c r="AX4086"/>
      <c r="AY4086"/>
      <c r="AZ4086"/>
      <c r="BA4086"/>
    </row>
    <row r="4087" spans="48:53" x14ac:dyDescent="0.3">
      <c r="AV4087"/>
      <c r="AW4087"/>
      <c r="AX4087"/>
      <c r="AY4087"/>
      <c r="AZ4087"/>
      <c r="BA4087"/>
    </row>
    <row r="4088" spans="48:53" x14ac:dyDescent="0.3">
      <c r="AV4088"/>
      <c r="AW4088"/>
      <c r="AX4088"/>
      <c r="AY4088"/>
      <c r="AZ4088"/>
      <c r="BA4088"/>
    </row>
    <row r="4089" spans="48:53" x14ac:dyDescent="0.3">
      <c r="AV4089"/>
      <c r="AW4089"/>
      <c r="AX4089"/>
      <c r="AY4089"/>
      <c r="AZ4089"/>
      <c r="BA4089"/>
    </row>
    <row r="4090" spans="48:53" x14ac:dyDescent="0.3">
      <c r="AV4090"/>
      <c r="AW4090"/>
      <c r="AX4090"/>
      <c r="AY4090"/>
      <c r="AZ4090"/>
      <c r="BA4090"/>
    </row>
    <row r="4091" spans="48:53" x14ac:dyDescent="0.3">
      <c r="AV4091"/>
      <c r="AW4091"/>
      <c r="AX4091"/>
      <c r="AY4091"/>
      <c r="AZ4091"/>
      <c r="BA4091"/>
    </row>
    <row r="4092" spans="48:53" x14ac:dyDescent="0.3">
      <c r="AV4092"/>
      <c r="AW4092"/>
      <c r="AX4092"/>
      <c r="AY4092"/>
      <c r="AZ4092"/>
      <c r="BA4092"/>
    </row>
    <row r="4093" spans="48:53" x14ac:dyDescent="0.3">
      <c r="AV4093"/>
      <c r="AW4093"/>
      <c r="AX4093"/>
      <c r="AY4093"/>
      <c r="AZ4093"/>
      <c r="BA4093"/>
    </row>
    <row r="4094" spans="48:53" x14ac:dyDescent="0.3">
      <c r="AV4094"/>
      <c r="AW4094"/>
      <c r="AX4094"/>
      <c r="AY4094"/>
      <c r="AZ4094"/>
      <c r="BA4094"/>
    </row>
    <row r="4095" spans="48:53" x14ac:dyDescent="0.3">
      <c r="AV4095"/>
      <c r="AW4095"/>
      <c r="AX4095"/>
      <c r="AY4095"/>
      <c r="AZ4095"/>
      <c r="BA4095"/>
    </row>
    <row r="4096" spans="48:53" x14ac:dyDescent="0.3">
      <c r="AV4096"/>
      <c r="AW4096"/>
      <c r="AX4096"/>
      <c r="AY4096"/>
      <c r="AZ4096"/>
      <c r="BA4096"/>
    </row>
    <row r="4097" spans="48:53" x14ac:dyDescent="0.3">
      <c r="AV4097"/>
      <c r="AW4097"/>
      <c r="AX4097"/>
      <c r="AY4097"/>
      <c r="AZ4097"/>
      <c r="BA4097"/>
    </row>
    <row r="4098" spans="48:53" x14ac:dyDescent="0.3">
      <c r="AV4098"/>
      <c r="AW4098"/>
      <c r="AX4098"/>
      <c r="AY4098"/>
      <c r="AZ4098"/>
      <c r="BA4098"/>
    </row>
    <row r="4099" spans="48:53" x14ac:dyDescent="0.3">
      <c r="AV4099"/>
      <c r="AW4099"/>
      <c r="AX4099"/>
      <c r="AY4099"/>
      <c r="AZ4099"/>
      <c r="BA4099"/>
    </row>
    <row r="4100" spans="48:53" x14ac:dyDescent="0.3">
      <c r="AV4100"/>
      <c r="AW4100"/>
      <c r="AX4100"/>
      <c r="AY4100"/>
      <c r="AZ4100"/>
      <c r="BA4100"/>
    </row>
    <row r="4101" spans="48:53" x14ac:dyDescent="0.3">
      <c r="AV4101"/>
      <c r="AW4101"/>
      <c r="AX4101"/>
      <c r="AY4101"/>
      <c r="AZ4101"/>
      <c r="BA4101"/>
    </row>
    <row r="4102" spans="48:53" x14ac:dyDescent="0.3">
      <c r="AV4102"/>
      <c r="AW4102"/>
      <c r="AX4102"/>
      <c r="AY4102"/>
      <c r="AZ4102"/>
      <c r="BA4102"/>
    </row>
    <row r="4103" spans="48:53" x14ac:dyDescent="0.3">
      <c r="AV4103"/>
      <c r="AW4103"/>
      <c r="AX4103"/>
      <c r="AY4103"/>
      <c r="AZ4103"/>
      <c r="BA4103"/>
    </row>
    <row r="4104" spans="48:53" x14ac:dyDescent="0.3">
      <c r="AV4104"/>
      <c r="AW4104"/>
      <c r="AX4104"/>
      <c r="AY4104"/>
      <c r="AZ4104"/>
      <c r="BA4104"/>
    </row>
    <row r="4105" spans="48:53" x14ac:dyDescent="0.3">
      <c r="AV4105"/>
      <c r="AW4105"/>
      <c r="AX4105"/>
      <c r="AY4105"/>
      <c r="AZ4105"/>
      <c r="BA4105"/>
    </row>
    <row r="4106" spans="48:53" x14ac:dyDescent="0.3">
      <c r="AV4106"/>
      <c r="AW4106"/>
      <c r="AX4106"/>
      <c r="AY4106"/>
      <c r="AZ4106"/>
      <c r="BA4106"/>
    </row>
    <row r="4107" spans="48:53" x14ac:dyDescent="0.3">
      <c r="AV4107"/>
      <c r="AW4107"/>
      <c r="AX4107"/>
      <c r="AY4107"/>
      <c r="AZ4107"/>
      <c r="BA4107"/>
    </row>
    <row r="4108" spans="48:53" x14ac:dyDescent="0.3">
      <c r="AV4108"/>
      <c r="AW4108"/>
      <c r="AX4108"/>
      <c r="AY4108"/>
      <c r="AZ4108"/>
      <c r="BA4108"/>
    </row>
    <row r="4109" spans="48:53" x14ac:dyDescent="0.3">
      <c r="AV4109"/>
      <c r="AW4109"/>
      <c r="AX4109"/>
      <c r="AY4109"/>
      <c r="AZ4109"/>
      <c r="BA4109"/>
    </row>
    <row r="4110" spans="48:53" x14ac:dyDescent="0.3">
      <c r="AV4110"/>
      <c r="AW4110"/>
      <c r="AX4110"/>
      <c r="AY4110"/>
      <c r="AZ4110"/>
      <c r="BA4110"/>
    </row>
    <row r="4111" spans="48:53" x14ac:dyDescent="0.3">
      <c r="AV4111"/>
      <c r="AW4111"/>
      <c r="AX4111"/>
      <c r="AY4111"/>
      <c r="AZ4111"/>
      <c r="BA4111"/>
    </row>
    <row r="4112" spans="48:53" x14ac:dyDescent="0.3">
      <c r="AV4112"/>
      <c r="AW4112"/>
      <c r="AX4112"/>
      <c r="AY4112"/>
      <c r="AZ4112"/>
      <c r="BA4112"/>
    </row>
    <row r="4113" spans="48:53" x14ac:dyDescent="0.3">
      <c r="AV4113"/>
      <c r="AW4113"/>
      <c r="AX4113"/>
      <c r="AY4113"/>
      <c r="AZ4113"/>
      <c r="BA4113"/>
    </row>
    <row r="4114" spans="48:53" x14ac:dyDescent="0.3">
      <c r="AV4114"/>
      <c r="AW4114"/>
      <c r="AX4114"/>
      <c r="AY4114"/>
      <c r="AZ4114"/>
      <c r="BA4114"/>
    </row>
    <row r="4115" spans="48:53" x14ac:dyDescent="0.3">
      <c r="AV4115"/>
      <c r="AW4115"/>
      <c r="AX4115"/>
      <c r="AY4115"/>
      <c r="AZ4115"/>
      <c r="BA4115"/>
    </row>
    <row r="4116" spans="48:53" x14ac:dyDescent="0.3">
      <c r="AV4116"/>
      <c r="AW4116"/>
      <c r="AX4116"/>
      <c r="AY4116"/>
      <c r="AZ4116"/>
      <c r="BA4116"/>
    </row>
    <row r="4117" spans="48:53" x14ac:dyDescent="0.3">
      <c r="AV4117"/>
      <c r="AW4117"/>
      <c r="AX4117"/>
      <c r="AY4117"/>
      <c r="AZ4117"/>
      <c r="BA4117"/>
    </row>
    <row r="4118" spans="48:53" x14ac:dyDescent="0.3">
      <c r="AV4118"/>
      <c r="AW4118"/>
      <c r="AX4118"/>
      <c r="AY4118"/>
      <c r="AZ4118"/>
      <c r="BA4118"/>
    </row>
    <row r="4119" spans="48:53" x14ac:dyDescent="0.3">
      <c r="AV4119"/>
      <c r="AW4119"/>
      <c r="AX4119"/>
      <c r="AY4119"/>
      <c r="AZ4119"/>
      <c r="BA4119"/>
    </row>
    <row r="4120" spans="48:53" x14ac:dyDescent="0.3">
      <c r="AV4120"/>
      <c r="AW4120"/>
      <c r="AX4120"/>
      <c r="AY4120"/>
      <c r="AZ4120"/>
      <c r="BA4120"/>
    </row>
    <row r="4121" spans="48:53" x14ac:dyDescent="0.3">
      <c r="AV4121"/>
      <c r="AW4121"/>
      <c r="AX4121"/>
      <c r="AY4121"/>
      <c r="AZ4121"/>
      <c r="BA4121"/>
    </row>
    <row r="4122" spans="48:53" x14ac:dyDescent="0.3">
      <c r="AV4122"/>
      <c r="AW4122"/>
      <c r="AX4122"/>
      <c r="AY4122"/>
      <c r="AZ4122"/>
      <c r="BA4122"/>
    </row>
    <row r="4123" spans="48:53" x14ac:dyDescent="0.3">
      <c r="AV4123"/>
      <c r="AW4123"/>
      <c r="AX4123"/>
      <c r="AY4123"/>
      <c r="AZ4123"/>
      <c r="BA4123"/>
    </row>
    <row r="4124" spans="48:53" x14ac:dyDescent="0.3">
      <c r="AV4124"/>
      <c r="AW4124"/>
      <c r="AX4124"/>
      <c r="AY4124"/>
      <c r="AZ4124"/>
      <c r="BA4124"/>
    </row>
    <row r="4125" spans="48:53" x14ac:dyDescent="0.3">
      <c r="AV4125"/>
      <c r="AW4125"/>
      <c r="AX4125"/>
      <c r="AY4125"/>
      <c r="AZ4125"/>
      <c r="BA4125"/>
    </row>
    <row r="4126" spans="48:53" x14ac:dyDescent="0.3">
      <c r="AV4126"/>
      <c r="AW4126"/>
      <c r="AX4126"/>
      <c r="AY4126"/>
      <c r="AZ4126"/>
      <c r="BA4126"/>
    </row>
    <row r="4127" spans="48:53" x14ac:dyDescent="0.3">
      <c r="AV4127"/>
      <c r="AW4127"/>
      <c r="AX4127"/>
      <c r="AY4127"/>
      <c r="AZ4127"/>
      <c r="BA4127"/>
    </row>
    <row r="4128" spans="48:53" x14ac:dyDescent="0.3">
      <c r="AV4128"/>
      <c r="AW4128"/>
      <c r="AX4128"/>
      <c r="AY4128"/>
      <c r="AZ4128"/>
      <c r="BA4128"/>
    </row>
    <row r="4129" spans="48:53" x14ac:dyDescent="0.3">
      <c r="AV4129"/>
      <c r="AW4129"/>
      <c r="AX4129"/>
      <c r="AY4129"/>
      <c r="AZ4129"/>
      <c r="BA4129"/>
    </row>
    <row r="4130" spans="48:53" x14ac:dyDescent="0.3">
      <c r="AV4130"/>
      <c r="AW4130"/>
      <c r="AX4130"/>
      <c r="AY4130"/>
      <c r="AZ4130"/>
      <c r="BA4130"/>
    </row>
    <row r="4131" spans="48:53" x14ac:dyDescent="0.3">
      <c r="AV4131"/>
      <c r="AW4131"/>
      <c r="AX4131"/>
      <c r="AY4131"/>
      <c r="AZ4131"/>
      <c r="BA4131"/>
    </row>
    <row r="4132" spans="48:53" x14ac:dyDescent="0.3">
      <c r="AV4132"/>
      <c r="AW4132"/>
      <c r="AX4132"/>
      <c r="AY4132"/>
      <c r="AZ4132"/>
      <c r="BA4132"/>
    </row>
    <row r="4133" spans="48:53" x14ac:dyDescent="0.3">
      <c r="AV4133"/>
      <c r="AW4133"/>
      <c r="AX4133"/>
      <c r="AY4133"/>
      <c r="AZ4133"/>
      <c r="BA4133"/>
    </row>
    <row r="4134" spans="48:53" x14ac:dyDescent="0.3">
      <c r="AV4134"/>
      <c r="AW4134"/>
      <c r="AX4134"/>
      <c r="AY4134"/>
      <c r="AZ4134"/>
      <c r="BA4134"/>
    </row>
    <row r="4135" spans="48:53" x14ac:dyDescent="0.3">
      <c r="AV4135"/>
      <c r="AW4135"/>
      <c r="AX4135"/>
      <c r="AY4135"/>
      <c r="AZ4135"/>
      <c r="BA4135"/>
    </row>
    <row r="4136" spans="48:53" x14ac:dyDescent="0.3">
      <c r="AV4136"/>
      <c r="AW4136"/>
      <c r="AX4136"/>
      <c r="AY4136"/>
      <c r="AZ4136"/>
      <c r="BA4136"/>
    </row>
    <row r="4137" spans="48:53" x14ac:dyDescent="0.3">
      <c r="AV4137"/>
      <c r="AW4137"/>
      <c r="AX4137"/>
      <c r="AY4137"/>
      <c r="AZ4137"/>
      <c r="BA4137"/>
    </row>
    <row r="4138" spans="48:53" x14ac:dyDescent="0.3">
      <c r="AV4138"/>
      <c r="AW4138"/>
      <c r="AX4138"/>
      <c r="AY4138"/>
      <c r="AZ4138"/>
      <c r="BA4138"/>
    </row>
    <row r="4139" spans="48:53" x14ac:dyDescent="0.3">
      <c r="AV4139"/>
      <c r="AW4139"/>
      <c r="AX4139"/>
      <c r="AY4139"/>
      <c r="AZ4139"/>
      <c r="BA4139"/>
    </row>
    <row r="4140" spans="48:53" x14ac:dyDescent="0.3">
      <c r="AV4140"/>
      <c r="AW4140"/>
      <c r="AX4140"/>
      <c r="AY4140"/>
      <c r="AZ4140"/>
      <c r="BA4140"/>
    </row>
    <row r="4141" spans="48:53" x14ac:dyDescent="0.3">
      <c r="AV4141"/>
      <c r="AW4141"/>
      <c r="AX4141"/>
      <c r="AY4141"/>
      <c r="AZ4141"/>
      <c r="BA4141"/>
    </row>
    <row r="4142" spans="48:53" x14ac:dyDescent="0.3">
      <c r="AV4142"/>
      <c r="AW4142"/>
      <c r="AX4142"/>
      <c r="AY4142"/>
      <c r="AZ4142"/>
      <c r="BA4142"/>
    </row>
    <row r="4143" spans="48:53" x14ac:dyDescent="0.3">
      <c r="AV4143"/>
      <c r="AW4143"/>
      <c r="AX4143"/>
      <c r="AY4143"/>
      <c r="AZ4143"/>
      <c r="BA4143"/>
    </row>
    <row r="4144" spans="48:53" x14ac:dyDescent="0.3">
      <c r="AV4144"/>
      <c r="AW4144"/>
      <c r="AX4144"/>
      <c r="AY4144"/>
      <c r="AZ4144"/>
      <c r="BA4144"/>
    </row>
    <row r="4145" spans="48:53" x14ac:dyDescent="0.3">
      <c r="AV4145"/>
      <c r="AW4145"/>
      <c r="AX4145"/>
      <c r="AY4145"/>
      <c r="AZ4145"/>
      <c r="BA4145"/>
    </row>
    <row r="4146" spans="48:53" x14ac:dyDescent="0.3">
      <c r="AV4146"/>
      <c r="AW4146"/>
      <c r="AX4146"/>
      <c r="AY4146"/>
      <c r="AZ4146"/>
      <c r="BA4146"/>
    </row>
    <row r="4147" spans="48:53" x14ac:dyDescent="0.3">
      <c r="AV4147"/>
      <c r="AW4147"/>
      <c r="AX4147"/>
      <c r="AY4147"/>
      <c r="AZ4147"/>
      <c r="BA4147"/>
    </row>
    <row r="4148" spans="48:53" x14ac:dyDescent="0.3">
      <c r="AV4148"/>
      <c r="AW4148"/>
      <c r="AX4148"/>
      <c r="AY4148"/>
      <c r="AZ4148"/>
      <c r="BA4148"/>
    </row>
    <row r="4149" spans="48:53" x14ac:dyDescent="0.3">
      <c r="AV4149"/>
      <c r="AW4149"/>
      <c r="AX4149"/>
      <c r="AY4149"/>
      <c r="AZ4149"/>
      <c r="BA4149"/>
    </row>
    <row r="4150" spans="48:53" x14ac:dyDescent="0.3">
      <c r="AV4150"/>
      <c r="AW4150"/>
      <c r="AX4150"/>
      <c r="AY4150"/>
      <c r="AZ4150"/>
      <c r="BA4150"/>
    </row>
    <row r="4151" spans="48:53" x14ac:dyDescent="0.3">
      <c r="AV4151"/>
      <c r="AW4151"/>
      <c r="AX4151"/>
      <c r="AY4151"/>
      <c r="AZ4151"/>
      <c r="BA4151"/>
    </row>
    <row r="4152" spans="48:53" x14ac:dyDescent="0.3">
      <c r="AV4152"/>
      <c r="AW4152"/>
      <c r="AX4152"/>
      <c r="AY4152"/>
      <c r="AZ4152"/>
      <c r="BA4152"/>
    </row>
    <row r="4153" spans="48:53" x14ac:dyDescent="0.3">
      <c r="AV4153"/>
      <c r="AW4153"/>
      <c r="AX4153"/>
      <c r="AY4153"/>
      <c r="AZ4153"/>
      <c r="BA4153"/>
    </row>
    <row r="4154" spans="48:53" x14ac:dyDescent="0.3">
      <c r="AV4154"/>
      <c r="AW4154"/>
      <c r="AX4154"/>
      <c r="AY4154"/>
      <c r="AZ4154"/>
      <c r="BA4154"/>
    </row>
    <row r="4155" spans="48:53" x14ac:dyDescent="0.3">
      <c r="AV4155"/>
      <c r="AW4155"/>
      <c r="AX4155"/>
      <c r="AY4155"/>
      <c r="AZ4155"/>
      <c r="BA4155"/>
    </row>
    <row r="4156" spans="48:53" x14ac:dyDescent="0.3">
      <c r="AV4156"/>
      <c r="AW4156"/>
      <c r="AX4156"/>
      <c r="AY4156"/>
      <c r="AZ4156"/>
      <c r="BA4156"/>
    </row>
    <row r="4157" spans="48:53" x14ac:dyDescent="0.3">
      <c r="AV4157"/>
      <c r="AW4157"/>
      <c r="AX4157"/>
      <c r="AY4157"/>
      <c r="AZ4157"/>
      <c r="BA4157"/>
    </row>
    <row r="4158" spans="48:53" x14ac:dyDescent="0.3">
      <c r="AV4158"/>
      <c r="AW4158"/>
      <c r="AX4158"/>
      <c r="AY4158"/>
      <c r="AZ4158"/>
      <c r="BA4158"/>
    </row>
    <row r="4159" spans="48:53" x14ac:dyDescent="0.3">
      <c r="AV4159"/>
      <c r="AW4159"/>
      <c r="AX4159"/>
      <c r="AY4159"/>
      <c r="AZ4159"/>
      <c r="BA4159"/>
    </row>
    <row r="4160" spans="48:53" x14ac:dyDescent="0.3">
      <c r="AV4160"/>
      <c r="AW4160"/>
      <c r="AX4160"/>
      <c r="AY4160"/>
      <c r="AZ4160"/>
      <c r="BA4160"/>
    </row>
    <row r="4161" spans="48:53" x14ac:dyDescent="0.3">
      <c r="AV4161"/>
      <c r="AW4161"/>
      <c r="AX4161"/>
      <c r="AY4161"/>
      <c r="AZ4161"/>
      <c r="BA4161"/>
    </row>
    <row r="4162" spans="48:53" x14ac:dyDescent="0.3">
      <c r="AV4162"/>
      <c r="AW4162"/>
      <c r="AX4162"/>
      <c r="AY4162"/>
      <c r="AZ4162"/>
      <c r="BA4162"/>
    </row>
    <row r="4163" spans="48:53" x14ac:dyDescent="0.3">
      <c r="AV4163"/>
      <c r="AW4163"/>
      <c r="AX4163"/>
      <c r="AY4163"/>
      <c r="AZ4163"/>
      <c r="BA4163"/>
    </row>
    <row r="4164" spans="48:53" x14ac:dyDescent="0.3">
      <c r="AV4164"/>
      <c r="AW4164"/>
      <c r="AX4164"/>
      <c r="AY4164"/>
      <c r="AZ4164"/>
      <c r="BA4164"/>
    </row>
    <row r="4165" spans="48:53" x14ac:dyDescent="0.3">
      <c r="AV4165"/>
      <c r="AW4165"/>
      <c r="AX4165"/>
      <c r="AY4165"/>
      <c r="AZ4165"/>
      <c r="BA4165"/>
    </row>
    <row r="4166" spans="48:53" x14ac:dyDescent="0.3">
      <c r="AV4166"/>
      <c r="AW4166"/>
      <c r="AX4166"/>
      <c r="AY4166"/>
      <c r="AZ4166"/>
      <c r="BA4166"/>
    </row>
    <row r="4167" spans="48:53" x14ac:dyDescent="0.3">
      <c r="AV4167"/>
      <c r="AW4167"/>
      <c r="AX4167"/>
      <c r="AY4167"/>
      <c r="AZ4167"/>
      <c r="BA4167"/>
    </row>
    <row r="4168" spans="48:53" x14ac:dyDescent="0.3">
      <c r="AV4168"/>
      <c r="AW4168"/>
      <c r="AX4168"/>
      <c r="AY4168"/>
      <c r="AZ4168"/>
      <c r="BA4168"/>
    </row>
    <row r="4169" spans="48:53" x14ac:dyDescent="0.3">
      <c r="AV4169"/>
      <c r="AW4169"/>
      <c r="AX4169"/>
      <c r="AY4169"/>
      <c r="AZ4169"/>
      <c r="BA4169"/>
    </row>
    <row r="4170" spans="48:53" x14ac:dyDescent="0.3">
      <c r="AV4170"/>
      <c r="AW4170"/>
      <c r="AX4170"/>
      <c r="AY4170"/>
      <c r="AZ4170"/>
      <c r="BA4170"/>
    </row>
    <row r="4171" spans="48:53" x14ac:dyDescent="0.3">
      <c r="AV4171"/>
      <c r="AW4171"/>
      <c r="AX4171"/>
      <c r="AY4171"/>
      <c r="AZ4171"/>
      <c r="BA4171"/>
    </row>
    <row r="4172" spans="48:53" x14ac:dyDescent="0.3">
      <c r="AV4172"/>
      <c r="AW4172"/>
      <c r="AX4172"/>
      <c r="AY4172"/>
      <c r="AZ4172"/>
      <c r="BA4172"/>
    </row>
    <row r="4173" spans="48:53" x14ac:dyDescent="0.3">
      <c r="AV4173"/>
      <c r="AW4173"/>
      <c r="AX4173"/>
      <c r="AY4173"/>
      <c r="AZ4173"/>
      <c r="BA4173"/>
    </row>
    <row r="4174" spans="48:53" x14ac:dyDescent="0.3">
      <c r="AV4174"/>
      <c r="AW4174"/>
      <c r="AX4174"/>
      <c r="AY4174"/>
      <c r="AZ4174"/>
      <c r="BA4174"/>
    </row>
    <row r="4175" spans="48:53" x14ac:dyDescent="0.3">
      <c r="AV4175"/>
      <c r="AW4175"/>
      <c r="AX4175"/>
      <c r="AY4175"/>
      <c r="AZ4175"/>
      <c r="BA4175"/>
    </row>
    <row r="4176" spans="48:53" x14ac:dyDescent="0.3">
      <c r="AV4176"/>
      <c r="AW4176"/>
      <c r="AX4176"/>
      <c r="AY4176"/>
      <c r="AZ4176"/>
      <c r="BA4176"/>
    </row>
    <row r="4177" spans="48:53" x14ac:dyDescent="0.3">
      <c r="AV4177"/>
      <c r="AW4177"/>
      <c r="AX4177"/>
      <c r="AY4177"/>
      <c r="AZ4177"/>
      <c r="BA4177"/>
    </row>
    <row r="4178" spans="48:53" x14ac:dyDescent="0.3">
      <c r="AV4178"/>
      <c r="AW4178"/>
      <c r="AX4178"/>
      <c r="AY4178"/>
      <c r="AZ4178"/>
      <c r="BA4178"/>
    </row>
    <row r="4179" spans="48:53" x14ac:dyDescent="0.3">
      <c r="AV4179"/>
      <c r="AW4179"/>
      <c r="AX4179"/>
      <c r="AY4179"/>
      <c r="AZ4179"/>
      <c r="BA4179"/>
    </row>
    <row r="4180" spans="48:53" x14ac:dyDescent="0.3">
      <c r="AV4180"/>
      <c r="AW4180"/>
      <c r="AX4180"/>
      <c r="AY4180"/>
      <c r="AZ4180"/>
      <c r="BA4180"/>
    </row>
    <row r="4181" spans="48:53" x14ac:dyDescent="0.3">
      <c r="AV4181"/>
      <c r="AW4181"/>
      <c r="AX4181"/>
      <c r="AY4181"/>
      <c r="AZ4181"/>
      <c r="BA4181"/>
    </row>
    <row r="4182" spans="48:53" x14ac:dyDescent="0.3">
      <c r="AV4182"/>
      <c r="AW4182"/>
      <c r="AX4182"/>
      <c r="AY4182"/>
      <c r="AZ4182"/>
      <c r="BA4182"/>
    </row>
    <row r="4183" spans="48:53" x14ac:dyDescent="0.3">
      <c r="AV4183"/>
      <c r="AW4183"/>
      <c r="AX4183"/>
      <c r="AY4183"/>
      <c r="AZ4183"/>
      <c r="BA4183"/>
    </row>
    <row r="4184" spans="48:53" x14ac:dyDescent="0.3">
      <c r="AV4184"/>
      <c r="AW4184"/>
      <c r="AX4184"/>
      <c r="AY4184"/>
      <c r="AZ4184"/>
      <c r="BA4184"/>
    </row>
    <row r="4185" spans="48:53" x14ac:dyDescent="0.3">
      <c r="AV4185"/>
      <c r="AW4185"/>
      <c r="AX4185"/>
      <c r="AY4185"/>
      <c r="AZ4185"/>
      <c r="BA4185"/>
    </row>
    <row r="4186" spans="48:53" x14ac:dyDescent="0.3">
      <c r="AV4186"/>
      <c r="AW4186"/>
      <c r="AX4186"/>
      <c r="AY4186"/>
      <c r="AZ4186"/>
      <c r="BA4186"/>
    </row>
    <row r="4187" spans="48:53" x14ac:dyDescent="0.3">
      <c r="AV4187"/>
      <c r="AW4187"/>
      <c r="AX4187"/>
      <c r="AY4187"/>
      <c r="AZ4187"/>
      <c r="BA4187"/>
    </row>
    <row r="4188" spans="48:53" x14ac:dyDescent="0.3">
      <c r="AV4188"/>
      <c r="AW4188"/>
      <c r="AX4188"/>
      <c r="AY4188"/>
      <c r="AZ4188"/>
      <c r="BA4188"/>
    </row>
    <row r="4189" spans="48:53" x14ac:dyDescent="0.3">
      <c r="AV4189"/>
      <c r="AW4189"/>
      <c r="AX4189"/>
      <c r="AY4189"/>
      <c r="AZ4189"/>
      <c r="BA4189"/>
    </row>
    <row r="4190" spans="48:53" x14ac:dyDescent="0.3">
      <c r="AV4190"/>
      <c r="AW4190"/>
      <c r="AX4190"/>
      <c r="AY4190"/>
      <c r="AZ4190"/>
      <c r="BA4190"/>
    </row>
    <row r="4191" spans="48:53" x14ac:dyDescent="0.3">
      <c r="AV4191"/>
      <c r="AW4191"/>
      <c r="AX4191"/>
      <c r="AY4191"/>
      <c r="AZ4191"/>
      <c r="BA4191"/>
    </row>
    <row r="4192" spans="48:53" x14ac:dyDescent="0.3">
      <c r="AV4192"/>
      <c r="AW4192"/>
      <c r="AX4192"/>
      <c r="AY4192"/>
      <c r="AZ4192"/>
      <c r="BA4192"/>
    </row>
    <row r="4193" spans="48:53" x14ac:dyDescent="0.3">
      <c r="AV4193"/>
      <c r="AW4193"/>
      <c r="AX4193"/>
      <c r="AY4193"/>
      <c r="AZ4193"/>
      <c r="BA4193"/>
    </row>
    <row r="4194" spans="48:53" x14ac:dyDescent="0.3">
      <c r="AV4194"/>
      <c r="AW4194"/>
      <c r="AX4194"/>
      <c r="AY4194"/>
      <c r="AZ4194"/>
      <c r="BA4194"/>
    </row>
    <row r="4195" spans="48:53" x14ac:dyDescent="0.3">
      <c r="AV4195"/>
      <c r="AW4195"/>
      <c r="AX4195"/>
      <c r="AY4195"/>
      <c r="AZ4195"/>
      <c r="BA4195"/>
    </row>
    <row r="4196" spans="48:53" x14ac:dyDescent="0.3">
      <c r="AV4196"/>
      <c r="AW4196"/>
      <c r="AX4196"/>
      <c r="AY4196"/>
      <c r="AZ4196"/>
      <c r="BA4196"/>
    </row>
    <row r="4197" spans="48:53" x14ac:dyDescent="0.3">
      <c r="AV4197"/>
      <c r="AW4197"/>
      <c r="AX4197"/>
      <c r="AY4197"/>
      <c r="AZ4197"/>
      <c r="BA4197"/>
    </row>
    <row r="4198" spans="48:53" x14ac:dyDescent="0.3">
      <c r="AV4198"/>
      <c r="AW4198"/>
      <c r="AX4198"/>
      <c r="AY4198"/>
      <c r="AZ4198"/>
      <c r="BA4198"/>
    </row>
    <row r="4199" spans="48:53" x14ac:dyDescent="0.3">
      <c r="AV4199"/>
      <c r="AW4199"/>
      <c r="AX4199"/>
      <c r="AY4199"/>
      <c r="AZ4199"/>
      <c r="BA4199"/>
    </row>
    <row r="4200" spans="48:53" x14ac:dyDescent="0.3">
      <c r="AV4200"/>
      <c r="AW4200"/>
      <c r="AX4200"/>
      <c r="AY4200"/>
      <c r="AZ4200"/>
      <c r="BA4200"/>
    </row>
    <row r="4201" spans="48:53" x14ac:dyDescent="0.3">
      <c r="AV4201"/>
      <c r="AW4201"/>
      <c r="AX4201"/>
      <c r="AY4201"/>
      <c r="AZ4201"/>
      <c r="BA4201"/>
    </row>
    <row r="4202" spans="48:53" x14ac:dyDescent="0.3">
      <c r="AV4202"/>
      <c r="AW4202"/>
      <c r="AX4202"/>
      <c r="AY4202"/>
      <c r="AZ4202"/>
      <c r="BA4202"/>
    </row>
    <row r="4203" spans="48:53" x14ac:dyDescent="0.3">
      <c r="AV4203"/>
      <c r="AW4203"/>
      <c r="AX4203"/>
      <c r="AY4203"/>
      <c r="AZ4203"/>
      <c r="BA4203"/>
    </row>
    <row r="4204" spans="48:53" x14ac:dyDescent="0.3">
      <c r="AV4204"/>
      <c r="AW4204"/>
      <c r="AX4204"/>
      <c r="AY4204"/>
      <c r="AZ4204"/>
      <c r="BA4204"/>
    </row>
    <row r="4205" spans="48:53" x14ac:dyDescent="0.3">
      <c r="AV4205"/>
      <c r="AW4205"/>
      <c r="AX4205"/>
      <c r="AY4205"/>
      <c r="AZ4205"/>
      <c r="BA4205"/>
    </row>
    <row r="4206" spans="48:53" x14ac:dyDescent="0.3">
      <c r="AV4206"/>
      <c r="AW4206"/>
      <c r="AX4206"/>
      <c r="AY4206"/>
      <c r="AZ4206"/>
      <c r="BA4206"/>
    </row>
    <row r="4207" spans="48:53" x14ac:dyDescent="0.3">
      <c r="AV4207"/>
      <c r="AW4207"/>
      <c r="AX4207"/>
      <c r="AY4207"/>
      <c r="AZ4207"/>
      <c r="BA4207"/>
    </row>
    <row r="4208" spans="48:53" x14ac:dyDescent="0.3">
      <c r="AV4208"/>
      <c r="AW4208"/>
      <c r="AX4208"/>
      <c r="AY4208"/>
      <c r="AZ4208"/>
      <c r="BA4208"/>
    </row>
    <row r="4209" spans="48:53" x14ac:dyDescent="0.3">
      <c r="AV4209"/>
      <c r="AW4209"/>
      <c r="AX4209"/>
      <c r="AY4209"/>
      <c r="AZ4209"/>
      <c r="BA4209"/>
    </row>
    <row r="4210" spans="48:53" x14ac:dyDescent="0.3">
      <c r="AV4210"/>
      <c r="AW4210"/>
      <c r="AX4210"/>
      <c r="AY4210"/>
      <c r="AZ4210"/>
      <c r="BA4210"/>
    </row>
    <row r="4211" spans="48:53" x14ac:dyDescent="0.3">
      <c r="AV4211"/>
      <c r="AW4211"/>
      <c r="AX4211"/>
      <c r="AY4211"/>
      <c r="AZ4211"/>
      <c r="BA4211"/>
    </row>
    <row r="4212" spans="48:53" x14ac:dyDescent="0.3">
      <c r="AV4212"/>
      <c r="AW4212"/>
      <c r="AX4212"/>
      <c r="AY4212"/>
      <c r="AZ4212"/>
      <c r="BA4212"/>
    </row>
    <row r="4213" spans="48:53" x14ac:dyDescent="0.3">
      <c r="AV4213"/>
      <c r="AW4213"/>
      <c r="AX4213"/>
      <c r="AY4213"/>
      <c r="AZ4213"/>
      <c r="BA4213"/>
    </row>
    <row r="4214" spans="48:53" x14ac:dyDescent="0.3">
      <c r="AV4214"/>
      <c r="AW4214"/>
      <c r="AX4214"/>
      <c r="AY4214"/>
      <c r="AZ4214"/>
      <c r="BA4214"/>
    </row>
    <row r="4215" spans="48:53" x14ac:dyDescent="0.3">
      <c r="AV4215"/>
      <c r="AW4215"/>
      <c r="AX4215"/>
      <c r="AY4215"/>
      <c r="AZ4215"/>
      <c r="BA4215"/>
    </row>
    <row r="4216" spans="48:53" x14ac:dyDescent="0.3">
      <c r="AV4216"/>
      <c r="AW4216"/>
      <c r="AX4216"/>
      <c r="AY4216"/>
      <c r="AZ4216"/>
      <c r="BA4216"/>
    </row>
    <row r="4217" spans="48:53" x14ac:dyDescent="0.3">
      <c r="AV4217"/>
      <c r="AW4217"/>
      <c r="AX4217"/>
      <c r="AY4217"/>
      <c r="AZ4217"/>
      <c r="BA4217"/>
    </row>
    <row r="4218" spans="48:53" x14ac:dyDescent="0.3">
      <c r="AV4218"/>
      <c r="AW4218"/>
      <c r="AX4218"/>
      <c r="AY4218"/>
      <c r="AZ4218"/>
      <c r="BA4218"/>
    </row>
    <row r="4219" spans="48:53" x14ac:dyDescent="0.3">
      <c r="AV4219"/>
      <c r="AW4219"/>
      <c r="AX4219"/>
      <c r="AY4219"/>
      <c r="AZ4219"/>
      <c r="BA4219"/>
    </row>
    <row r="4220" spans="48:53" x14ac:dyDescent="0.3">
      <c r="AV4220"/>
      <c r="AW4220"/>
      <c r="AX4220"/>
      <c r="AY4220"/>
      <c r="AZ4220"/>
      <c r="BA4220"/>
    </row>
    <row r="4221" spans="48:53" x14ac:dyDescent="0.3">
      <c r="AV4221"/>
      <c r="AW4221"/>
      <c r="AX4221"/>
      <c r="AY4221"/>
      <c r="AZ4221"/>
      <c r="BA4221"/>
    </row>
    <row r="4222" spans="48:53" x14ac:dyDescent="0.3">
      <c r="AV4222"/>
      <c r="AW4222"/>
      <c r="AX4222"/>
      <c r="AY4222"/>
      <c r="AZ4222"/>
      <c r="BA4222"/>
    </row>
    <row r="4223" spans="48:53" x14ac:dyDescent="0.3">
      <c r="AV4223"/>
      <c r="AW4223"/>
      <c r="AX4223"/>
      <c r="AY4223"/>
      <c r="AZ4223"/>
      <c r="BA4223"/>
    </row>
    <row r="4224" spans="48:53" x14ac:dyDescent="0.3">
      <c r="AV4224"/>
      <c r="AW4224"/>
      <c r="AX4224"/>
      <c r="AY4224"/>
      <c r="AZ4224"/>
      <c r="BA4224"/>
    </row>
    <row r="4225" spans="48:53" x14ac:dyDescent="0.3">
      <c r="AV4225"/>
      <c r="AW4225"/>
      <c r="AX4225"/>
      <c r="AY4225"/>
      <c r="AZ4225"/>
      <c r="BA4225"/>
    </row>
    <row r="4226" spans="48:53" x14ac:dyDescent="0.3">
      <c r="AV4226"/>
      <c r="AW4226"/>
      <c r="AX4226"/>
      <c r="AY4226"/>
      <c r="AZ4226"/>
      <c r="BA4226"/>
    </row>
    <row r="4227" spans="48:53" x14ac:dyDescent="0.3">
      <c r="AV4227"/>
      <c r="AW4227"/>
      <c r="AX4227"/>
      <c r="AY4227"/>
      <c r="AZ4227"/>
      <c r="BA4227"/>
    </row>
    <row r="4228" spans="48:53" x14ac:dyDescent="0.3">
      <c r="AV4228"/>
      <c r="AW4228"/>
      <c r="AX4228"/>
      <c r="AY4228"/>
      <c r="AZ4228"/>
      <c r="BA4228"/>
    </row>
    <row r="4229" spans="48:53" x14ac:dyDescent="0.3">
      <c r="AV4229"/>
      <c r="AW4229"/>
      <c r="AX4229"/>
      <c r="AY4229"/>
      <c r="AZ4229"/>
      <c r="BA4229"/>
    </row>
    <row r="4230" spans="48:53" x14ac:dyDescent="0.3">
      <c r="AV4230"/>
      <c r="AW4230"/>
      <c r="AX4230"/>
      <c r="AY4230"/>
      <c r="AZ4230"/>
      <c r="BA4230"/>
    </row>
    <row r="4231" spans="48:53" x14ac:dyDescent="0.3">
      <c r="AV4231"/>
      <c r="AW4231"/>
      <c r="AX4231"/>
      <c r="AY4231"/>
      <c r="AZ4231"/>
      <c r="BA4231"/>
    </row>
    <row r="4232" spans="48:53" x14ac:dyDescent="0.3">
      <c r="AV4232"/>
      <c r="AW4232"/>
      <c r="AX4232"/>
      <c r="AY4232"/>
      <c r="AZ4232"/>
      <c r="BA4232"/>
    </row>
    <row r="4233" spans="48:53" x14ac:dyDescent="0.3">
      <c r="AV4233"/>
      <c r="AW4233"/>
      <c r="AX4233"/>
      <c r="AY4233"/>
      <c r="AZ4233"/>
      <c r="BA4233"/>
    </row>
    <row r="4234" spans="48:53" x14ac:dyDescent="0.3">
      <c r="AV4234"/>
      <c r="AW4234"/>
      <c r="AX4234"/>
      <c r="AY4234"/>
      <c r="AZ4234"/>
      <c r="BA4234"/>
    </row>
    <row r="4235" spans="48:53" x14ac:dyDescent="0.3">
      <c r="AV4235"/>
      <c r="AW4235"/>
      <c r="AX4235"/>
      <c r="AY4235"/>
      <c r="AZ4235"/>
      <c r="BA4235"/>
    </row>
    <row r="4236" spans="48:53" x14ac:dyDescent="0.3">
      <c r="AV4236"/>
      <c r="AW4236"/>
      <c r="AX4236"/>
      <c r="AY4236"/>
      <c r="AZ4236"/>
      <c r="BA4236"/>
    </row>
    <row r="4237" spans="48:53" x14ac:dyDescent="0.3">
      <c r="AV4237"/>
      <c r="AW4237"/>
      <c r="AX4237"/>
      <c r="AY4237"/>
      <c r="AZ4237"/>
      <c r="BA4237"/>
    </row>
    <row r="4238" spans="48:53" x14ac:dyDescent="0.3">
      <c r="AV4238"/>
      <c r="AW4238"/>
      <c r="AX4238"/>
      <c r="AY4238"/>
      <c r="AZ4238"/>
      <c r="BA4238"/>
    </row>
    <row r="4239" spans="48:53" x14ac:dyDescent="0.3">
      <c r="AV4239"/>
      <c r="AW4239"/>
      <c r="AX4239"/>
      <c r="AY4239"/>
      <c r="AZ4239"/>
      <c r="BA4239"/>
    </row>
    <row r="4240" spans="48:53" x14ac:dyDescent="0.3">
      <c r="AV4240"/>
      <c r="AW4240"/>
      <c r="AX4240"/>
      <c r="AY4240"/>
      <c r="AZ4240"/>
      <c r="BA4240"/>
    </row>
    <row r="4241" spans="48:53" x14ac:dyDescent="0.3">
      <c r="AV4241"/>
      <c r="AW4241"/>
      <c r="AX4241"/>
      <c r="AY4241"/>
      <c r="AZ4241"/>
      <c r="BA4241"/>
    </row>
    <row r="4242" spans="48:53" x14ac:dyDescent="0.3">
      <c r="AV4242"/>
      <c r="AW4242"/>
      <c r="AX4242"/>
      <c r="AY4242"/>
      <c r="AZ4242"/>
      <c r="BA4242"/>
    </row>
    <row r="4243" spans="48:53" x14ac:dyDescent="0.3">
      <c r="AV4243"/>
      <c r="AW4243"/>
      <c r="AX4243"/>
      <c r="AY4243"/>
      <c r="AZ4243"/>
      <c r="BA4243"/>
    </row>
    <row r="4244" spans="48:53" x14ac:dyDescent="0.3">
      <c r="AV4244"/>
      <c r="AW4244"/>
      <c r="AX4244"/>
      <c r="AY4244"/>
      <c r="AZ4244"/>
      <c r="BA4244"/>
    </row>
    <row r="4245" spans="48:53" x14ac:dyDescent="0.3">
      <c r="AV4245"/>
      <c r="AW4245"/>
      <c r="AX4245"/>
      <c r="AY4245"/>
      <c r="AZ4245"/>
      <c r="BA4245"/>
    </row>
    <row r="4246" spans="48:53" x14ac:dyDescent="0.3">
      <c r="AV4246"/>
      <c r="AW4246"/>
      <c r="AX4246"/>
      <c r="AY4246"/>
      <c r="AZ4246"/>
      <c r="BA4246"/>
    </row>
    <row r="4247" spans="48:53" x14ac:dyDescent="0.3">
      <c r="AV4247"/>
      <c r="AW4247"/>
      <c r="AX4247"/>
      <c r="AY4247"/>
      <c r="AZ4247"/>
      <c r="BA4247"/>
    </row>
    <row r="4248" spans="48:53" x14ac:dyDescent="0.3">
      <c r="AV4248"/>
      <c r="AW4248"/>
      <c r="AX4248"/>
      <c r="AY4248"/>
      <c r="AZ4248"/>
      <c r="BA4248"/>
    </row>
    <row r="4249" spans="48:53" x14ac:dyDescent="0.3">
      <c r="AV4249"/>
      <c r="AW4249"/>
      <c r="AX4249"/>
      <c r="AY4249"/>
      <c r="AZ4249"/>
      <c r="BA4249"/>
    </row>
    <row r="4250" spans="48:53" x14ac:dyDescent="0.3">
      <c r="AV4250"/>
      <c r="AW4250"/>
      <c r="AX4250"/>
      <c r="AY4250"/>
      <c r="AZ4250"/>
      <c r="BA4250"/>
    </row>
    <row r="4251" spans="48:53" x14ac:dyDescent="0.3">
      <c r="AV4251"/>
      <c r="AW4251"/>
      <c r="AX4251"/>
      <c r="AY4251"/>
      <c r="AZ4251"/>
      <c r="BA4251"/>
    </row>
    <row r="4252" spans="48:53" x14ac:dyDescent="0.3">
      <c r="AV4252"/>
      <c r="AW4252"/>
      <c r="AX4252"/>
      <c r="AY4252"/>
      <c r="AZ4252"/>
      <c r="BA4252"/>
    </row>
    <row r="4253" spans="48:53" x14ac:dyDescent="0.3">
      <c r="AV4253"/>
      <c r="AW4253"/>
      <c r="AX4253"/>
      <c r="AY4253"/>
      <c r="AZ4253"/>
      <c r="BA4253"/>
    </row>
    <row r="4254" spans="48:53" x14ac:dyDescent="0.3">
      <c r="AV4254"/>
      <c r="AW4254"/>
      <c r="AX4254"/>
      <c r="AY4254"/>
      <c r="AZ4254"/>
      <c r="BA4254"/>
    </row>
    <row r="4255" spans="48:53" x14ac:dyDescent="0.3">
      <c r="AV4255"/>
      <c r="AW4255"/>
      <c r="AX4255"/>
      <c r="AY4255"/>
      <c r="AZ4255"/>
      <c r="BA4255"/>
    </row>
    <row r="4256" spans="48:53" x14ac:dyDescent="0.3">
      <c r="AV4256"/>
      <c r="AW4256"/>
      <c r="AX4256"/>
      <c r="AY4256"/>
      <c r="AZ4256"/>
      <c r="BA4256"/>
    </row>
    <row r="4257" spans="48:53" x14ac:dyDescent="0.3">
      <c r="AV4257"/>
      <c r="AW4257"/>
      <c r="AX4257"/>
      <c r="AY4257"/>
      <c r="AZ4257"/>
      <c r="BA4257"/>
    </row>
    <row r="4258" spans="48:53" x14ac:dyDescent="0.3">
      <c r="AV4258"/>
      <c r="AW4258"/>
      <c r="AX4258"/>
      <c r="AY4258"/>
      <c r="AZ4258"/>
      <c r="BA4258"/>
    </row>
    <row r="4259" spans="48:53" x14ac:dyDescent="0.3">
      <c r="AV4259"/>
      <c r="AW4259"/>
      <c r="AX4259"/>
      <c r="AY4259"/>
      <c r="AZ4259"/>
      <c r="BA4259"/>
    </row>
    <row r="4260" spans="48:53" x14ac:dyDescent="0.3">
      <c r="AV4260"/>
      <c r="AW4260"/>
      <c r="AX4260"/>
      <c r="AY4260"/>
      <c r="AZ4260"/>
      <c r="BA4260"/>
    </row>
    <row r="4261" spans="48:53" x14ac:dyDescent="0.3">
      <c r="AV4261"/>
      <c r="AW4261"/>
      <c r="AX4261"/>
      <c r="AY4261"/>
      <c r="AZ4261"/>
      <c r="BA4261"/>
    </row>
    <row r="4262" spans="48:53" x14ac:dyDescent="0.3">
      <c r="AV4262"/>
      <c r="AW4262"/>
      <c r="AX4262"/>
      <c r="AY4262"/>
      <c r="AZ4262"/>
      <c r="BA4262"/>
    </row>
    <row r="4263" spans="48:53" x14ac:dyDescent="0.3">
      <c r="AV4263"/>
      <c r="AW4263"/>
      <c r="AX4263"/>
      <c r="AY4263"/>
      <c r="AZ4263"/>
      <c r="BA4263"/>
    </row>
    <row r="4264" spans="48:53" x14ac:dyDescent="0.3">
      <c r="AV4264"/>
      <c r="AW4264"/>
      <c r="AX4264"/>
      <c r="AY4264"/>
      <c r="AZ4264"/>
      <c r="BA4264"/>
    </row>
    <row r="4265" spans="48:53" x14ac:dyDescent="0.3">
      <c r="AV4265"/>
      <c r="AW4265"/>
      <c r="AX4265"/>
      <c r="AY4265"/>
      <c r="AZ4265"/>
      <c r="BA4265"/>
    </row>
    <row r="4266" spans="48:53" x14ac:dyDescent="0.3">
      <c r="AV4266"/>
      <c r="AW4266"/>
      <c r="AX4266"/>
      <c r="AY4266"/>
      <c r="AZ4266"/>
      <c r="BA4266"/>
    </row>
    <row r="4267" spans="48:53" x14ac:dyDescent="0.3">
      <c r="AV4267"/>
      <c r="AW4267"/>
      <c r="AX4267"/>
      <c r="AY4267"/>
      <c r="AZ4267"/>
      <c r="BA4267"/>
    </row>
    <row r="4268" spans="48:53" x14ac:dyDescent="0.3">
      <c r="AV4268"/>
      <c r="AW4268"/>
      <c r="AX4268"/>
      <c r="AY4268"/>
      <c r="AZ4268"/>
      <c r="BA4268"/>
    </row>
    <row r="4269" spans="48:53" x14ac:dyDescent="0.3">
      <c r="AV4269"/>
      <c r="AW4269"/>
      <c r="AX4269"/>
      <c r="AY4269"/>
      <c r="AZ4269"/>
      <c r="BA4269"/>
    </row>
    <row r="4270" spans="48:53" x14ac:dyDescent="0.3">
      <c r="AV4270"/>
      <c r="AW4270"/>
      <c r="AX4270"/>
      <c r="AY4270"/>
      <c r="AZ4270"/>
      <c r="BA4270"/>
    </row>
    <row r="4271" spans="48:53" x14ac:dyDescent="0.3">
      <c r="AV4271"/>
      <c r="AW4271"/>
      <c r="AX4271"/>
      <c r="AY4271"/>
      <c r="AZ4271"/>
      <c r="BA4271"/>
    </row>
    <row r="4272" spans="48:53" x14ac:dyDescent="0.3">
      <c r="AV4272"/>
      <c r="AW4272"/>
      <c r="AX4272"/>
      <c r="AY4272"/>
      <c r="AZ4272"/>
      <c r="BA4272"/>
    </row>
    <row r="4273" spans="48:53" x14ac:dyDescent="0.3">
      <c r="AV4273"/>
      <c r="AW4273"/>
      <c r="AX4273"/>
      <c r="AY4273"/>
      <c r="AZ4273"/>
      <c r="BA4273"/>
    </row>
    <row r="4274" spans="48:53" x14ac:dyDescent="0.3">
      <c r="AV4274"/>
      <c r="AW4274"/>
      <c r="AX4274"/>
      <c r="AY4274"/>
      <c r="AZ4274"/>
      <c r="BA4274"/>
    </row>
    <row r="4275" spans="48:53" x14ac:dyDescent="0.3">
      <c r="AV4275"/>
      <c r="AW4275"/>
      <c r="AX4275"/>
      <c r="AY4275"/>
      <c r="AZ4275"/>
      <c r="BA4275"/>
    </row>
    <row r="4276" spans="48:53" x14ac:dyDescent="0.3">
      <c r="AV4276"/>
      <c r="AW4276"/>
      <c r="AX4276"/>
      <c r="AY4276"/>
      <c r="AZ4276"/>
      <c r="BA4276"/>
    </row>
    <row r="4277" spans="48:53" x14ac:dyDescent="0.3">
      <c r="AV4277"/>
      <c r="AW4277"/>
      <c r="AX4277"/>
      <c r="AY4277"/>
      <c r="AZ4277"/>
      <c r="BA4277"/>
    </row>
    <row r="4278" spans="48:53" x14ac:dyDescent="0.3">
      <c r="AV4278"/>
      <c r="AW4278"/>
      <c r="AX4278"/>
      <c r="AY4278"/>
      <c r="AZ4278"/>
      <c r="BA4278"/>
    </row>
    <row r="4279" spans="48:53" x14ac:dyDescent="0.3">
      <c r="AV4279"/>
      <c r="AW4279"/>
      <c r="AX4279"/>
      <c r="AY4279"/>
      <c r="AZ4279"/>
      <c r="BA4279"/>
    </row>
    <row r="4280" spans="48:53" x14ac:dyDescent="0.3">
      <c r="AV4280"/>
      <c r="AW4280"/>
      <c r="AX4280"/>
      <c r="AY4280"/>
      <c r="AZ4280"/>
      <c r="BA4280"/>
    </row>
    <row r="4281" spans="48:53" x14ac:dyDescent="0.3">
      <c r="AV4281"/>
      <c r="AW4281"/>
      <c r="AX4281"/>
      <c r="AY4281"/>
      <c r="AZ4281"/>
      <c r="BA4281"/>
    </row>
    <row r="4282" spans="48:53" x14ac:dyDescent="0.3">
      <c r="AV4282"/>
      <c r="AW4282"/>
      <c r="AX4282"/>
      <c r="AY4282"/>
      <c r="AZ4282"/>
      <c r="BA4282"/>
    </row>
    <row r="4283" spans="48:53" x14ac:dyDescent="0.3">
      <c r="AV4283"/>
      <c r="AW4283"/>
      <c r="AX4283"/>
      <c r="AY4283"/>
      <c r="AZ4283"/>
      <c r="BA4283"/>
    </row>
    <row r="4284" spans="48:53" x14ac:dyDescent="0.3">
      <c r="AV4284"/>
      <c r="AW4284"/>
      <c r="AX4284"/>
      <c r="AY4284"/>
      <c r="AZ4284"/>
      <c r="BA4284"/>
    </row>
    <row r="4285" spans="48:53" x14ac:dyDescent="0.3">
      <c r="AV4285"/>
      <c r="AW4285"/>
      <c r="AX4285"/>
      <c r="AY4285"/>
      <c r="AZ4285"/>
      <c r="BA4285"/>
    </row>
    <row r="4286" spans="48:53" x14ac:dyDescent="0.3">
      <c r="AV4286"/>
      <c r="AW4286"/>
      <c r="AX4286"/>
      <c r="AY4286"/>
      <c r="AZ4286"/>
      <c r="BA4286"/>
    </row>
    <row r="4287" spans="48:53" x14ac:dyDescent="0.3">
      <c r="AV4287"/>
      <c r="AW4287"/>
      <c r="AX4287"/>
      <c r="AY4287"/>
      <c r="AZ4287"/>
      <c r="BA4287"/>
    </row>
    <row r="4288" spans="48:53" x14ac:dyDescent="0.3">
      <c r="AV4288"/>
      <c r="AW4288"/>
      <c r="AX4288"/>
      <c r="AY4288"/>
      <c r="AZ4288"/>
      <c r="BA4288"/>
    </row>
    <row r="4289" spans="48:53" x14ac:dyDescent="0.3">
      <c r="AV4289"/>
      <c r="AW4289"/>
      <c r="AX4289"/>
      <c r="AY4289"/>
      <c r="AZ4289"/>
      <c r="BA4289"/>
    </row>
    <row r="4290" spans="48:53" x14ac:dyDescent="0.3">
      <c r="AV4290"/>
      <c r="AW4290"/>
      <c r="AX4290"/>
      <c r="AY4290"/>
      <c r="AZ4290"/>
      <c r="BA4290"/>
    </row>
    <row r="4291" spans="48:53" x14ac:dyDescent="0.3">
      <c r="AV4291"/>
      <c r="AW4291"/>
      <c r="AX4291"/>
      <c r="AY4291"/>
      <c r="AZ4291"/>
      <c r="BA4291"/>
    </row>
    <row r="4292" spans="48:53" x14ac:dyDescent="0.3">
      <c r="AV4292"/>
      <c r="AW4292"/>
      <c r="AX4292"/>
      <c r="AY4292"/>
      <c r="AZ4292"/>
      <c r="BA4292"/>
    </row>
    <row r="4293" spans="48:53" x14ac:dyDescent="0.3">
      <c r="AV4293"/>
      <c r="AW4293"/>
      <c r="AX4293"/>
      <c r="AY4293"/>
      <c r="AZ4293"/>
      <c r="BA4293"/>
    </row>
    <row r="4294" spans="48:53" x14ac:dyDescent="0.3">
      <c r="AV4294"/>
      <c r="AW4294"/>
      <c r="AX4294"/>
      <c r="AY4294"/>
      <c r="AZ4294"/>
      <c r="BA4294"/>
    </row>
    <row r="4295" spans="48:53" x14ac:dyDescent="0.3">
      <c r="AV4295"/>
      <c r="AW4295"/>
      <c r="AX4295"/>
      <c r="AY4295"/>
      <c r="AZ4295"/>
      <c r="BA4295"/>
    </row>
    <row r="4296" spans="48:53" x14ac:dyDescent="0.3">
      <c r="AV4296"/>
      <c r="AW4296"/>
      <c r="AX4296"/>
      <c r="AY4296"/>
      <c r="AZ4296"/>
      <c r="BA4296"/>
    </row>
    <row r="4297" spans="48:53" x14ac:dyDescent="0.3">
      <c r="AV4297"/>
      <c r="AW4297"/>
      <c r="AX4297"/>
      <c r="AY4297"/>
      <c r="AZ4297"/>
      <c r="BA4297"/>
    </row>
    <row r="4298" spans="48:53" x14ac:dyDescent="0.3">
      <c r="AV4298"/>
      <c r="AW4298"/>
      <c r="AX4298"/>
      <c r="AY4298"/>
      <c r="AZ4298"/>
      <c r="BA4298"/>
    </row>
    <row r="4299" spans="48:53" x14ac:dyDescent="0.3">
      <c r="AV4299"/>
      <c r="AW4299"/>
      <c r="AX4299"/>
      <c r="AY4299"/>
      <c r="AZ4299"/>
      <c r="BA4299"/>
    </row>
    <row r="4300" spans="48:53" x14ac:dyDescent="0.3">
      <c r="AV4300"/>
      <c r="AW4300"/>
      <c r="AX4300"/>
      <c r="AY4300"/>
      <c r="AZ4300"/>
      <c r="BA4300"/>
    </row>
    <row r="4301" spans="48:53" x14ac:dyDescent="0.3">
      <c r="AV4301"/>
      <c r="AW4301"/>
      <c r="AX4301"/>
      <c r="AY4301"/>
      <c r="AZ4301"/>
      <c r="BA4301"/>
    </row>
    <row r="4302" spans="48:53" x14ac:dyDescent="0.3">
      <c r="AV4302"/>
      <c r="AW4302"/>
      <c r="AX4302"/>
      <c r="AY4302"/>
      <c r="AZ4302"/>
      <c r="BA4302"/>
    </row>
    <row r="4303" spans="48:53" x14ac:dyDescent="0.3">
      <c r="AV4303"/>
      <c r="AW4303"/>
      <c r="AX4303"/>
      <c r="AY4303"/>
      <c r="AZ4303"/>
      <c r="BA4303"/>
    </row>
    <row r="4304" spans="48:53" x14ac:dyDescent="0.3">
      <c r="AV4304"/>
      <c r="AW4304"/>
      <c r="AX4304"/>
      <c r="AY4304"/>
      <c r="AZ4304"/>
      <c r="BA4304"/>
    </row>
    <row r="4305" spans="48:53" x14ac:dyDescent="0.3">
      <c r="AV4305"/>
      <c r="AW4305"/>
      <c r="AX4305"/>
      <c r="AY4305"/>
      <c r="AZ4305"/>
      <c r="BA4305"/>
    </row>
    <row r="4306" spans="48:53" x14ac:dyDescent="0.3">
      <c r="AV4306"/>
      <c r="AW4306"/>
      <c r="AX4306"/>
      <c r="AY4306"/>
      <c r="AZ4306"/>
      <c r="BA4306"/>
    </row>
    <row r="4307" spans="48:53" x14ac:dyDescent="0.3">
      <c r="AV4307"/>
      <c r="AW4307"/>
      <c r="AX4307"/>
      <c r="AY4307"/>
      <c r="AZ4307"/>
      <c r="BA4307"/>
    </row>
    <row r="4308" spans="48:53" x14ac:dyDescent="0.3">
      <c r="AV4308"/>
      <c r="AW4308"/>
      <c r="AX4308"/>
      <c r="AY4308"/>
      <c r="AZ4308"/>
      <c r="BA4308"/>
    </row>
    <row r="4309" spans="48:53" x14ac:dyDescent="0.3">
      <c r="AV4309"/>
      <c r="AW4309"/>
      <c r="AX4309"/>
      <c r="AY4309"/>
      <c r="AZ4309"/>
      <c r="BA4309"/>
    </row>
    <row r="4310" spans="48:53" x14ac:dyDescent="0.3">
      <c r="AV4310"/>
      <c r="AW4310"/>
      <c r="AX4310"/>
      <c r="AY4310"/>
      <c r="AZ4310"/>
      <c r="BA4310"/>
    </row>
    <row r="4311" spans="48:53" x14ac:dyDescent="0.3">
      <c r="AV4311"/>
      <c r="AW4311"/>
      <c r="AX4311"/>
      <c r="AY4311"/>
      <c r="AZ4311"/>
      <c r="BA4311"/>
    </row>
    <row r="4312" spans="48:53" x14ac:dyDescent="0.3">
      <c r="AV4312"/>
      <c r="AW4312"/>
      <c r="AX4312"/>
      <c r="AY4312"/>
      <c r="AZ4312"/>
      <c r="BA4312"/>
    </row>
    <row r="4313" spans="48:53" x14ac:dyDescent="0.3">
      <c r="AV4313"/>
      <c r="AW4313"/>
      <c r="AX4313"/>
      <c r="AY4313"/>
      <c r="AZ4313"/>
      <c r="BA4313"/>
    </row>
    <row r="4314" spans="48:53" x14ac:dyDescent="0.3">
      <c r="AV4314"/>
      <c r="AW4314"/>
      <c r="AX4314"/>
      <c r="AY4314"/>
      <c r="AZ4314"/>
      <c r="BA4314"/>
    </row>
    <row r="4315" spans="48:53" x14ac:dyDescent="0.3">
      <c r="AV4315"/>
      <c r="AW4315"/>
      <c r="AX4315"/>
      <c r="AY4315"/>
      <c r="AZ4315"/>
      <c r="BA4315"/>
    </row>
    <row r="4316" spans="48:53" x14ac:dyDescent="0.3">
      <c r="AV4316"/>
      <c r="AW4316"/>
      <c r="AX4316"/>
      <c r="AY4316"/>
      <c r="AZ4316"/>
      <c r="BA4316"/>
    </row>
    <row r="4317" spans="48:53" x14ac:dyDescent="0.3">
      <c r="AV4317"/>
      <c r="AW4317"/>
      <c r="AX4317"/>
      <c r="AY4317"/>
      <c r="AZ4317"/>
      <c r="BA4317"/>
    </row>
    <row r="4318" spans="48:53" x14ac:dyDescent="0.3">
      <c r="AV4318"/>
      <c r="AW4318"/>
      <c r="AX4318"/>
      <c r="AY4318"/>
      <c r="AZ4318"/>
      <c r="BA4318"/>
    </row>
    <row r="4319" spans="48:53" x14ac:dyDescent="0.3">
      <c r="AV4319"/>
      <c r="AW4319"/>
      <c r="AX4319"/>
      <c r="AY4319"/>
      <c r="AZ4319"/>
      <c r="BA4319"/>
    </row>
    <row r="4320" spans="48:53" x14ac:dyDescent="0.3">
      <c r="AV4320"/>
      <c r="AW4320"/>
      <c r="AX4320"/>
      <c r="AY4320"/>
      <c r="AZ4320"/>
      <c r="BA4320"/>
    </row>
    <row r="4321" spans="48:53" x14ac:dyDescent="0.3">
      <c r="AV4321"/>
      <c r="AW4321"/>
      <c r="AX4321"/>
      <c r="AY4321"/>
      <c r="AZ4321"/>
      <c r="BA4321"/>
    </row>
    <row r="4322" spans="48:53" x14ac:dyDescent="0.3">
      <c r="AV4322"/>
      <c r="AW4322"/>
      <c r="AX4322"/>
      <c r="AY4322"/>
      <c r="AZ4322"/>
      <c r="BA4322"/>
    </row>
    <row r="4323" spans="48:53" x14ac:dyDescent="0.3">
      <c r="AV4323"/>
      <c r="AW4323"/>
      <c r="AX4323"/>
      <c r="AY4323"/>
      <c r="AZ4323"/>
      <c r="BA4323"/>
    </row>
    <row r="4324" spans="48:53" x14ac:dyDescent="0.3">
      <c r="AV4324"/>
      <c r="AW4324"/>
      <c r="AX4324"/>
      <c r="AY4324"/>
      <c r="AZ4324"/>
      <c r="BA4324"/>
    </row>
    <row r="4325" spans="48:53" x14ac:dyDescent="0.3">
      <c r="AV4325"/>
      <c r="AW4325"/>
      <c r="AX4325"/>
      <c r="AY4325"/>
      <c r="AZ4325"/>
      <c r="BA4325"/>
    </row>
    <row r="4326" spans="48:53" x14ac:dyDescent="0.3">
      <c r="AV4326"/>
      <c r="AW4326"/>
      <c r="AX4326"/>
      <c r="AY4326"/>
      <c r="AZ4326"/>
      <c r="BA4326"/>
    </row>
    <row r="4327" spans="48:53" x14ac:dyDescent="0.3">
      <c r="AV4327"/>
      <c r="AW4327"/>
      <c r="AX4327"/>
      <c r="AY4327"/>
      <c r="AZ4327"/>
      <c r="BA4327"/>
    </row>
    <row r="4328" spans="48:53" x14ac:dyDescent="0.3">
      <c r="AV4328"/>
      <c r="AW4328"/>
      <c r="AX4328"/>
      <c r="AY4328"/>
      <c r="AZ4328"/>
      <c r="BA4328"/>
    </row>
    <row r="4329" spans="48:53" x14ac:dyDescent="0.3">
      <c r="AV4329"/>
      <c r="AW4329"/>
      <c r="AX4329"/>
      <c r="AY4329"/>
      <c r="AZ4329"/>
      <c r="BA4329"/>
    </row>
    <row r="4330" spans="48:53" x14ac:dyDescent="0.3">
      <c r="AV4330"/>
      <c r="AW4330"/>
      <c r="AX4330"/>
      <c r="AY4330"/>
      <c r="AZ4330"/>
      <c r="BA4330"/>
    </row>
    <row r="4331" spans="48:53" x14ac:dyDescent="0.3">
      <c r="AV4331"/>
      <c r="AW4331"/>
      <c r="AX4331"/>
      <c r="AY4331"/>
      <c r="AZ4331"/>
      <c r="BA4331"/>
    </row>
    <row r="4332" spans="48:53" x14ac:dyDescent="0.3">
      <c r="AV4332"/>
      <c r="AW4332"/>
      <c r="AX4332"/>
      <c r="AY4332"/>
      <c r="AZ4332"/>
      <c r="BA4332"/>
    </row>
    <row r="4333" spans="48:53" x14ac:dyDescent="0.3">
      <c r="AV4333"/>
      <c r="AW4333"/>
      <c r="AX4333"/>
      <c r="AY4333"/>
      <c r="AZ4333"/>
      <c r="BA4333"/>
    </row>
    <row r="4334" spans="48:53" x14ac:dyDescent="0.3">
      <c r="AV4334"/>
      <c r="AW4334"/>
      <c r="AX4334"/>
      <c r="AY4334"/>
      <c r="AZ4334"/>
      <c r="BA4334"/>
    </row>
    <row r="4335" spans="48:53" x14ac:dyDescent="0.3">
      <c r="AV4335"/>
      <c r="AW4335"/>
      <c r="AX4335"/>
      <c r="AY4335"/>
      <c r="AZ4335"/>
      <c r="BA4335"/>
    </row>
    <row r="4336" spans="48:53" x14ac:dyDescent="0.3">
      <c r="AV4336"/>
      <c r="AW4336"/>
      <c r="AX4336"/>
      <c r="AY4336"/>
      <c r="AZ4336"/>
      <c r="BA4336"/>
    </row>
    <row r="4337" spans="48:53" x14ac:dyDescent="0.3">
      <c r="AV4337"/>
      <c r="AW4337"/>
      <c r="AX4337"/>
      <c r="AY4337"/>
      <c r="AZ4337"/>
      <c r="BA4337"/>
    </row>
    <row r="4338" spans="48:53" x14ac:dyDescent="0.3">
      <c r="AV4338"/>
      <c r="AW4338"/>
      <c r="AX4338"/>
      <c r="AY4338"/>
      <c r="AZ4338"/>
      <c r="BA4338"/>
    </row>
    <row r="4339" spans="48:53" x14ac:dyDescent="0.3">
      <c r="AV4339"/>
      <c r="AW4339"/>
      <c r="AX4339"/>
      <c r="AY4339"/>
      <c r="AZ4339"/>
      <c r="BA4339"/>
    </row>
    <row r="4340" spans="48:53" x14ac:dyDescent="0.3">
      <c r="AV4340"/>
      <c r="AW4340"/>
      <c r="AX4340"/>
      <c r="AY4340"/>
      <c r="AZ4340"/>
      <c r="BA4340"/>
    </row>
    <row r="4341" spans="48:53" x14ac:dyDescent="0.3">
      <c r="AV4341"/>
      <c r="AW4341"/>
      <c r="AX4341"/>
      <c r="AY4341"/>
      <c r="AZ4341"/>
      <c r="BA4341"/>
    </row>
    <row r="4342" spans="48:53" x14ac:dyDescent="0.3">
      <c r="AV4342"/>
      <c r="AW4342"/>
      <c r="AX4342"/>
      <c r="AY4342"/>
      <c r="AZ4342"/>
      <c r="BA4342"/>
    </row>
    <row r="4343" spans="48:53" x14ac:dyDescent="0.3">
      <c r="AV4343"/>
      <c r="AW4343"/>
      <c r="AX4343"/>
      <c r="AY4343"/>
      <c r="AZ4343"/>
      <c r="BA4343"/>
    </row>
    <row r="4344" spans="48:53" x14ac:dyDescent="0.3">
      <c r="AV4344"/>
      <c r="AW4344"/>
      <c r="AX4344"/>
      <c r="AY4344"/>
      <c r="AZ4344"/>
      <c r="BA4344"/>
    </row>
    <row r="4345" spans="48:53" x14ac:dyDescent="0.3">
      <c r="AV4345"/>
      <c r="AW4345"/>
      <c r="AX4345"/>
      <c r="AY4345"/>
      <c r="AZ4345"/>
      <c r="BA4345"/>
    </row>
    <row r="4346" spans="48:53" x14ac:dyDescent="0.3">
      <c r="AV4346"/>
      <c r="AW4346"/>
      <c r="AX4346"/>
      <c r="AY4346"/>
      <c r="AZ4346"/>
      <c r="BA4346"/>
    </row>
    <row r="4347" spans="48:53" x14ac:dyDescent="0.3">
      <c r="AV4347"/>
      <c r="AW4347"/>
      <c r="AX4347"/>
      <c r="AY4347"/>
      <c r="AZ4347"/>
      <c r="BA4347"/>
    </row>
    <row r="4348" spans="48:53" x14ac:dyDescent="0.3">
      <c r="AV4348"/>
      <c r="AW4348"/>
      <c r="AX4348"/>
      <c r="AY4348"/>
      <c r="AZ4348"/>
      <c r="BA4348"/>
    </row>
    <row r="4349" spans="48:53" x14ac:dyDescent="0.3">
      <c r="AV4349"/>
      <c r="AW4349"/>
      <c r="AX4349"/>
      <c r="AY4349"/>
      <c r="AZ4349"/>
      <c r="BA4349"/>
    </row>
    <row r="4350" spans="48:53" x14ac:dyDescent="0.3">
      <c r="AV4350"/>
      <c r="AW4350"/>
      <c r="AX4350"/>
      <c r="AY4350"/>
      <c r="AZ4350"/>
      <c r="BA4350"/>
    </row>
    <row r="4351" spans="48:53" x14ac:dyDescent="0.3">
      <c r="AV4351"/>
      <c r="AW4351"/>
      <c r="AX4351"/>
      <c r="AY4351"/>
      <c r="AZ4351"/>
      <c r="BA4351"/>
    </row>
    <row r="4352" spans="48:53" x14ac:dyDescent="0.3">
      <c r="AV4352"/>
      <c r="AW4352"/>
      <c r="AX4352"/>
      <c r="AY4352"/>
      <c r="AZ4352"/>
      <c r="BA4352"/>
    </row>
    <row r="4353" spans="48:53" x14ac:dyDescent="0.3">
      <c r="AV4353"/>
      <c r="AW4353"/>
      <c r="AX4353"/>
      <c r="AY4353"/>
      <c r="AZ4353"/>
      <c r="BA4353"/>
    </row>
    <row r="4354" spans="48:53" x14ac:dyDescent="0.3">
      <c r="AV4354"/>
      <c r="AW4354"/>
      <c r="AX4354"/>
      <c r="AY4354"/>
      <c r="AZ4354"/>
      <c r="BA4354"/>
    </row>
    <row r="4355" spans="48:53" x14ac:dyDescent="0.3">
      <c r="AV4355"/>
      <c r="AW4355"/>
      <c r="AX4355"/>
      <c r="AY4355"/>
      <c r="AZ4355"/>
      <c r="BA4355"/>
    </row>
    <row r="4356" spans="48:53" x14ac:dyDescent="0.3">
      <c r="AV4356"/>
      <c r="AW4356"/>
      <c r="AX4356"/>
      <c r="AY4356"/>
      <c r="AZ4356"/>
      <c r="BA4356"/>
    </row>
    <row r="4357" spans="48:53" x14ac:dyDescent="0.3">
      <c r="AV4357"/>
      <c r="AW4357"/>
      <c r="AX4357"/>
      <c r="AY4357"/>
      <c r="AZ4357"/>
      <c r="BA4357"/>
    </row>
    <row r="4358" spans="48:53" x14ac:dyDescent="0.3">
      <c r="AV4358"/>
      <c r="AW4358"/>
      <c r="AX4358"/>
      <c r="AY4358"/>
      <c r="AZ4358"/>
      <c r="BA4358"/>
    </row>
    <row r="4359" spans="48:53" x14ac:dyDescent="0.3">
      <c r="AV4359"/>
      <c r="AW4359"/>
      <c r="AX4359"/>
      <c r="AY4359"/>
      <c r="AZ4359"/>
      <c r="BA4359"/>
    </row>
    <row r="4360" spans="48:53" x14ac:dyDescent="0.3">
      <c r="AV4360"/>
      <c r="AW4360"/>
      <c r="AX4360"/>
      <c r="AY4360"/>
      <c r="AZ4360"/>
      <c r="BA4360"/>
    </row>
    <row r="4361" spans="48:53" x14ac:dyDescent="0.3">
      <c r="AV4361"/>
      <c r="AW4361"/>
      <c r="AX4361"/>
      <c r="AY4361"/>
      <c r="AZ4361"/>
      <c r="BA4361"/>
    </row>
    <row r="4362" spans="48:53" x14ac:dyDescent="0.3">
      <c r="AV4362"/>
      <c r="AW4362"/>
      <c r="AX4362"/>
      <c r="AY4362"/>
      <c r="AZ4362"/>
      <c r="BA4362"/>
    </row>
    <row r="4363" spans="48:53" x14ac:dyDescent="0.3">
      <c r="AV4363"/>
      <c r="AW4363"/>
      <c r="AX4363"/>
      <c r="AY4363"/>
      <c r="AZ4363"/>
      <c r="BA4363"/>
    </row>
    <row r="4364" spans="48:53" x14ac:dyDescent="0.3">
      <c r="AV4364"/>
      <c r="AW4364"/>
      <c r="AX4364"/>
      <c r="AY4364"/>
      <c r="AZ4364"/>
      <c r="BA4364"/>
    </row>
    <row r="4365" spans="48:53" x14ac:dyDescent="0.3">
      <c r="AV4365"/>
      <c r="AW4365"/>
      <c r="AX4365"/>
      <c r="AY4365"/>
      <c r="AZ4365"/>
      <c r="BA4365"/>
    </row>
    <row r="4366" spans="48:53" x14ac:dyDescent="0.3">
      <c r="AV4366"/>
      <c r="AW4366"/>
      <c r="AX4366"/>
      <c r="AY4366"/>
      <c r="AZ4366"/>
      <c r="BA4366"/>
    </row>
    <row r="4367" spans="48:53" x14ac:dyDescent="0.3">
      <c r="AV4367"/>
      <c r="AW4367"/>
      <c r="AX4367"/>
      <c r="AY4367"/>
      <c r="AZ4367"/>
      <c r="BA4367"/>
    </row>
    <row r="4368" spans="48:53" x14ac:dyDescent="0.3">
      <c r="AV4368"/>
      <c r="AW4368"/>
      <c r="AX4368"/>
      <c r="AY4368"/>
      <c r="AZ4368"/>
      <c r="BA4368"/>
    </row>
    <row r="4369" spans="48:53" x14ac:dyDescent="0.3">
      <c r="AV4369"/>
      <c r="AW4369"/>
      <c r="AX4369"/>
      <c r="AY4369"/>
      <c r="AZ4369"/>
      <c r="BA4369"/>
    </row>
    <row r="4370" spans="48:53" x14ac:dyDescent="0.3">
      <c r="AV4370"/>
      <c r="AW4370"/>
      <c r="AX4370"/>
      <c r="AY4370"/>
      <c r="AZ4370"/>
      <c r="BA4370"/>
    </row>
    <row r="4371" spans="48:53" x14ac:dyDescent="0.3">
      <c r="AV4371"/>
      <c r="AW4371"/>
      <c r="AX4371"/>
      <c r="AY4371"/>
      <c r="AZ4371"/>
      <c r="BA4371"/>
    </row>
    <row r="4372" spans="48:53" x14ac:dyDescent="0.3">
      <c r="AV4372"/>
      <c r="AW4372"/>
      <c r="AX4372"/>
      <c r="AY4372"/>
      <c r="AZ4372"/>
      <c r="BA4372"/>
    </row>
    <row r="4373" spans="48:53" x14ac:dyDescent="0.3">
      <c r="AV4373"/>
      <c r="AW4373"/>
      <c r="AX4373"/>
      <c r="AY4373"/>
      <c r="AZ4373"/>
      <c r="BA4373"/>
    </row>
    <row r="4374" spans="48:53" x14ac:dyDescent="0.3">
      <c r="AV4374"/>
      <c r="AW4374"/>
      <c r="AX4374"/>
      <c r="AY4374"/>
      <c r="AZ4374"/>
      <c r="BA4374"/>
    </row>
    <row r="4375" spans="48:53" x14ac:dyDescent="0.3">
      <c r="AV4375"/>
      <c r="AW4375"/>
      <c r="AX4375"/>
      <c r="AY4375"/>
      <c r="AZ4375"/>
      <c r="BA4375"/>
    </row>
    <row r="4376" spans="48:53" x14ac:dyDescent="0.3">
      <c r="AV4376"/>
      <c r="AW4376"/>
      <c r="AX4376"/>
      <c r="AY4376"/>
      <c r="AZ4376"/>
      <c r="BA4376"/>
    </row>
    <row r="4377" spans="48:53" x14ac:dyDescent="0.3">
      <c r="AV4377"/>
      <c r="AW4377"/>
      <c r="AX4377"/>
      <c r="AY4377"/>
      <c r="AZ4377"/>
      <c r="BA4377"/>
    </row>
    <row r="4378" spans="48:53" x14ac:dyDescent="0.3">
      <c r="AV4378"/>
      <c r="AW4378"/>
      <c r="AX4378"/>
      <c r="AY4378"/>
      <c r="AZ4378"/>
      <c r="BA4378"/>
    </row>
    <row r="4379" spans="48:53" x14ac:dyDescent="0.3">
      <c r="AV4379"/>
      <c r="AW4379"/>
      <c r="AX4379"/>
      <c r="AY4379"/>
      <c r="AZ4379"/>
      <c r="BA4379"/>
    </row>
    <row r="4380" spans="48:53" x14ac:dyDescent="0.3">
      <c r="AV4380"/>
      <c r="AW4380"/>
      <c r="AX4380"/>
      <c r="AY4380"/>
      <c r="AZ4380"/>
      <c r="BA4380"/>
    </row>
    <row r="4381" spans="48:53" x14ac:dyDescent="0.3">
      <c r="AV4381"/>
      <c r="AW4381"/>
      <c r="AX4381"/>
      <c r="AY4381"/>
      <c r="AZ4381"/>
      <c r="BA4381"/>
    </row>
    <row r="4382" spans="48:53" x14ac:dyDescent="0.3">
      <c r="AV4382"/>
      <c r="AW4382"/>
      <c r="AX4382"/>
      <c r="AY4382"/>
      <c r="AZ4382"/>
      <c r="BA4382"/>
    </row>
    <row r="4383" spans="48:53" x14ac:dyDescent="0.3">
      <c r="AV4383"/>
      <c r="AW4383"/>
      <c r="AX4383"/>
      <c r="AY4383"/>
      <c r="AZ4383"/>
      <c r="BA4383"/>
    </row>
    <row r="4384" spans="48:53" x14ac:dyDescent="0.3">
      <c r="AV4384"/>
      <c r="AW4384"/>
      <c r="AX4384"/>
      <c r="AY4384"/>
      <c r="AZ4384"/>
      <c r="BA4384"/>
    </row>
    <row r="4385" spans="48:53" x14ac:dyDescent="0.3">
      <c r="AV4385"/>
      <c r="AW4385"/>
      <c r="AX4385"/>
      <c r="AY4385"/>
      <c r="AZ4385"/>
      <c r="BA4385"/>
    </row>
    <row r="4386" spans="48:53" x14ac:dyDescent="0.3">
      <c r="AV4386"/>
      <c r="AW4386"/>
      <c r="AX4386"/>
      <c r="AY4386"/>
      <c r="AZ4386"/>
      <c r="BA4386"/>
    </row>
    <row r="4387" spans="48:53" x14ac:dyDescent="0.3">
      <c r="AV4387"/>
      <c r="AW4387"/>
      <c r="AX4387"/>
      <c r="AY4387"/>
      <c r="AZ4387"/>
      <c r="BA4387"/>
    </row>
    <row r="4388" spans="48:53" x14ac:dyDescent="0.3">
      <c r="AV4388"/>
      <c r="AW4388"/>
      <c r="AX4388"/>
      <c r="AY4388"/>
      <c r="AZ4388"/>
      <c r="BA4388"/>
    </row>
    <row r="4389" spans="48:53" x14ac:dyDescent="0.3">
      <c r="AV4389"/>
      <c r="AW4389"/>
      <c r="AX4389"/>
      <c r="AY4389"/>
      <c r="AZ4389"/>
      <c r="BA4389"/>
    </row>
    <row r="4390" spans="48:53" x14ac:dyDescent="0.3">
      <c r="AV4390"/>
      <c r="AW4390"/>
      <c r="AX4390"/>
      <c r="AY4390"/>
      <c r="AZ4390"/>
      <c r="BA4390"/>
    </row>
    <row r="4391" spans="48:53" x14ac:dyDescent="0.3">
      <c r="AV4391"/>
      <c r="AW4391"/>
      <c r="AX4391"/>
      <c r="AY4391"/>
      <c r="AZ4391"/>
      <c r="BA4391"/>
    </row>
    <row r="4392" spans="48:53" x14ac:dyDescent="0.3">
      <c r="AV4392"/>
      <c r="AW4392"/>
      <c r="AX4392"/>
      <c r="AY4392"/>
      <c r="AZ4392"/>
      <c r="BA4392"/>
    </row>
    <row r="4393" spans="48:53" x14ac:dyDescent="0.3">
      <c r="AV4393"/>
      <c r="AW4393"/>
      <c r="AX4393"/>
      <c r="AY4393"/>
      <c r="AZ4393"/>
      <c r="BA4393"/>
    </row>
    <row r="4394" spans="48:53" x14ac:dyDescent="0.3">
      <c r="AV4394"/>
      <c r="AW4394"/>
      <c r="AX4394"/>
      <c r="AY4394"/>
      <c r="AZ4394"/>
      <c r="BA4394"/>
    </row>
    <row r="4395" spans="48:53" x14ac:dyDescent="0.3">
      <c r="AV4395"/>
      <c r="AW4395"/>
      <c r="AX4395"/>
      <c r="AY4395"/>
      <c r="AZ4395"/>
      <c r="BA4395"/>
    </row>
    <row r="4396" spans="48:53" x14ac:dyDescent="0.3">
      <c r="AV4396"/>
      <c r="AW4396"/>
      <c r="AX4396"/>
      <c r="AY4396"/>
      <c r="AZ4396"/>
      <c r="BA4396"/>
    </row>
    <row r="4397" spans="48:53" x14ac:dyDescent="0.3">
      <c r="AV4397"/>
      <c r="AW4397"/>
      <c r="AX4397"/>
      <c r="AY4397"/>
      <c r="AZ4397"/>
      <c r="BA4397"/>
    </row>
    <row r="4398" spans="48:53" x14ac:dyDescent="0.3">
      <c r="AV4398"/>
      <c r="AW4398"/>
      <c r="AX4398"/>
      <c r="AY4398"/>
      <c r="AZ4398"/>
      <c r="BA4398"/>
    </row>
    <row r="4399" spans="48:53" x14ac:dyDescent="0.3">
      <c r="AV4399"/>
      <c r="AW4399"/>
      <c r="AX4399"/>
      <c r="AY4399"/>
      <c r="AZ4399"/>
      <c r="BA4399"/>
    </row>
    <row r="4400" spans="48:53" x14ac:dyDescent="0.3">
      <c r="AV4400"/>
      <c r="AW4400"/>
      <c r="AX4400"/>
      <c r="AY4400"/>
      <c r="AZ4400"/>
      <c r="BA4400"/>
    </row>
    <row r="4401" spans="48:53" x14ac:dyDescent="0.3">
      <c r="AV4401"/>
      <c r="AW4401"/>
      <c r="AX4401"/>
      <c r="AY4401"/>
      <c r="AZ4401"/>
      <c r="BA4401"/>
    </row>
    <row r="4402" spans="48:53" x14ac:dyDescent="0.3">
      <c r="AV4402"/>
      <c r="AW4402"/>
      <c r="AX4402"/>
      <c r="AY4402"/>
      <c r="AZ4402"/>
      <c r="BA4402"/>
    </row>
    <row r="4403" spans="48:53" x14ac:dyDescent="0.3">
      <c r="AV4403"/>
      <c r="AW4403"/>
      <c r="AX4403"/>
      <c r="AY4403"/>
      <c r="AZ4403"/>
      <c r="BA4403"/>
    </row>
    <row r="4404" spans="48:53" x14ac:dyDescent="0.3">
      <c r="AV4404"/>
      <c r="AW4404"/>
      <c r="AX4404"/>
      <c r="AY4404"/>
      <c r="AZ4404"/>
      <c r="BA4404"/>
    </row>
    <row r="4405" spans="48:53" x14ac:dyDescent="0.3">
      <c r="AV4405"/>
      <c r="AW4405"/>
      <c r="AX4405"/>
      <c r="AY4405"/>
      <c r="AZ4405"/>
      <c r="BA4405"/>
    </row>
    <row r="4406" spans="48:53" x14ac:dyDescent="0.3">
      <c r="AV4406"/>
      <c r="AW4406"/>
      <c r="AX4406"/>
      <c r="AY4406"/>
      <c r="AZ4406"/>
      <c r="BA4406"/>
    </row>
    <row r="4407" spans="48:53" x14ac:dyDescent="0.3">
      <c r="AV4407"/>
      <c r="AW4407"/>
      <c r="AX4407"/>
      <c r="AY4407"/>
      <c r="AZ4407"/>
      <c r="BA4407"/>
    </row>
    <row r="4408" spans="48:53" x14ac:dyDescent="0.3">
      <c r="AV4408"/>
      <c r="AW4408"/>
      <c r="AX4408"/>
      <c r="AY4408"/>
      <c r="AZ4408"/>
      <c r="BA4408"/>
    </row>
    <row r="4409" spans="48:53" x14ac:dyDescent="0.3">
      <c r="AV4409"/>
      <c r="AW4409"/>
      <c r="AX4409"/>
      <c r="AY4409"/>
      <c r="AZ4409"/>
      <c r="BA4409"/>
    </row>
    <row r="4410" spans="48:53" x14ac:dyDescent="0.3">
      <c r="AV4410"/>
      <c r="AW4410"/>
      <c r="AX4410"/>
      <c r="AY4410"/>
      <c r="AZ4410"/>
      <c r="BA4410"/>
    </row>
    <row r="4411" spans="48:53" x14ac:dyDescent="0.3">
      <c r="AV4411"/>
      <c r="AW4411"/>
      <c r="AX4411"/>
      <c r="AY4411"/>
      <c r="AZ4411"/>
      <c r="BA4411"/>
    </row>
    <row r="4412" spans="48:53" x14ac:dyDescent="0.3">
      <c r="AV4412"/>
      <c r="AW4412"/>
      <c r="AX4412"/>
      <c r="AY4412"/>
      <c r="AZ4412"/>
      <c r="BA4412"/>
    </row>
    <row r="4413" spans="48:53" x14ac:dyDescent="0.3">
      <c r="AV4413"/>
      <c r="AW4413"/>
      <c r="AX4413"/>
      <c r="AY4413"/>
      <c r="AZ4413"/>
      <c r="BA4413"/>
    </row>
    <row r="4414" spans="48:53" x14ac:dyDescent="0.3">
      <c r="AV4414"/>
      <c r="AW4414"/>
      <c r="AX4414"/>
      <c r="AY4414"/>
      <c r="AZ4414"/>
      <c r="BA4414"/>
    </row>
    <row r="4415" spans="48:53" x14ac:dyDescent="0.3">
      <c r="AV4415"/>
      <c r="AW4415"/>
      <c r="AX4415"/>
      <c r="AY4415"/>
      <c r="AZ4415"/>
      <c r="BA4415"/>
    </row>
    <row r="4416" spans="48:53" x14ac:dyDescent="0.3">
      <c r="AV4416"/>
      <c r="AW4416"/>
      <c r="AX4416"/>
      <c r="AY4416"/>
      <c r="AZ4416"/>
      <c r="BA4416"/>
    </row>
    <row r="4417" spans="48:53" x14ac:dyDescent="0.3">
      <c r="AV4417"/>
      <c r="AW4417"/>
      <c r="AX4417"/>
      <c r="AY4417"/>
      <c r="AZ4417"/>
      <c r="BA4417"/>
    </row>
    <row r="4418" spans="48:53" x14ac:dyDescent="0.3">
      <c r="AV4418"/>
      <c r="AW4418"/>
      <c r="AX4418"/>
      <c r="AY4418"/>
      <c r="AZ4418"/>
      <c r="BA4418"/>
    </row>
    <row r="4419" spans="48:53" x14ac:dyDescent="0.3">
      <c r="AV4419"/>
      <c r="AW4419"/>
      <c r="AX4419"/>
      <c r="AY4419"/>
      <c r="AZ4419"/>
      <c r="BA4419"/>
    </row>
    <row r="4420" spans="48:53" x14ac:dyDescent="0.3">
      <c r="AV4420"/>
      <c r="AW4420"/>
      <c r="AX4420"/>
      <c r="AY4420"/>
      <c r="AZ4420"/>
      <c r="BA4420"/>
    </row>
    <row r="4421" spans="48:53" x14ac:dyDescent="0.3">
      <c r="AV4421"/>
      <c r="AW4421"/>
      <c r="AX4421"/>
      <c r="AY4421"/>
      <c r="AZ4421"/>
      <c r="BA4421"/>
    </row>
    <row r="4422" spans="48:53" x14ac:dyDescent="0.3">
      <c r="AV4422"/>
      <c r="AW4422"/>
      <c r="AX4422"/>
      <c r="AY4422"/>
      <c r="AZ4422"/>
      <c r="BA4422"/>
    </row>
    <row r="4423" spans="48:53" x14ac:dyDescent="0.3">
      <c r="AV4423"/>
      <c r="AW4423"/>
      <c r="AX4423"/>
      <c r="AY4423"/>
      <c r="AZ4423"/>
      <c r="BA4423"/>
    </row>
    <row r="4424" spans="48:53" x14ac:dyDescent="0.3">
      <c r="AV4424"/>
      <c r="AW4424"/>
      <c r="AX4424"/>
      <c r="AY4424"/>
      <c r="AZ4424"/>
      <c r="BA4424"/>
    </row>
    <row r="4425" spans="48:53" x14ac:dyDescent="0.3">
      <c r="AV4425"/>
      <c r="AW4425"/>
      <c r="AX4425"/>
      <c r="AY4425"/>
      <c r="AZ4425"/>
      <c r="BA4425"/>
    </row>
    <row r="4426" spans="48:53" x14ac:dyDescent="0.3">
      <c r="AV4426"/>
      <c r="AW4426"/>
      <c r="AX4426"/>
      <c r="AY4426"/>
      <c r="AZ4426"/>
      <c r="BA4426"/>
    </row>
    <row r="4427" spans="48:53" x14ac:dyDescent="0.3">
      <c r="AV4427"/>
      <c r="AW4427"/>
      <c r="AX4427"/>
      <c r="AY4427"/>
      <c r="AZ4427"/>
      <c r="BA4427"/>
    </row>
    <row r="4428" spans="48:53" x14ac:dyDescent="0.3">
      <c r="AV4428"/>
      <c r="AW4428"/>
      <c r="AX4428"/>
      <c r="AY4428"/>
      <c r="AZ4428"/>
      <c r="BA4428"/>
    </row>
    <row r="4429" spans="48:53" x14ac:dyDescent="0.3">
      <c r="AV4429"/>
      <c r="AW4429"/>
      <c r="AX4429"/>
      <c r="AY4429"/>
      <c r="AZ4429"/>
      <c r="BA4429"/>
    </row>
    <row r="4430" spans="48:53" x14ac:dyDescent="0.3">
      <c r="AV4430"/>
      <c r="AW4430"/>
      <c r="AX4430"/>
      <c r="AY4430"/>
      <c r="AZ4430"/>
      <c r="BA4430"/>
    </row>
    <row r="4431" spans="48:53" x14ac:dyDescent="0.3">
      <c r="AV4431"/>
      <c r="AW4431"/>
      <c r="AX4431"/>
      <c r="AY4431"/>
      <c r="AZ4431"/>
      <c r="BA4431"/>
    </row>
    <row r="4432" spans="48:53" x14ac:dyDescent="0.3">
      <c r="AV4432"/>
      <c r="AW4432"/>
      <c r="AX4432"/>
      <c r="AY4432"/>
      <c r="AZ4432"/>
      <c r="BA4432"/>
    </row>
    <row r="4433" spans="48:53" x14ac:dyDescent="0.3">
      <c r="AV4433"/>
      <c r="AW4433"/>
      <c r="AX4433"/>
      <c r="AY4433"/>
      <c r="AZ4433"/>
      <c r="BA4433"/>
    </row>
    <row r="4434" spans="48:53" x14ac:dyDescent="0.3">
      <c r="AV4434"/>
      <c r="AW4434"/>
      <c r="AX4434"/>
      <c r="AY4434"/>
      <c r="AZ4434"/>
      <c r="BA4434"/>
    </row>
    <row r="4435" spans="48:53" x14ac:dyDescent="0.3">
      <c r="AV4435"/>
      <c r="AW4435"/>
      <c r="AX4435"/>
      <c r="AY4435"/>
      <c r="AZ4435"/>
      <c r="BA4435"/>
    </row>
    <row r="4436" spans="48:53" x14ac:dyDescent="0.3">
      <c r="AV4436"/>
      <c r="AW4436"/>
      <c r="AX4436"/>
      <c r="AY4436"/>
      <c r="AZ4436"/>
      <c r="BA4436"/>
    </row>
    <row r="4437" spans="48:53" x14ac:dyDescent="0.3">
      <c r="AV4437"/>
      <c r="AW4437"/>
      <c r="AX4437"/>
      <c r="AY4437"/>
      <c r="AZ4437"/>
      <c r="BA4437"/>
    </row>
    <row r="4438" spans="48:53" x14ac:dyDescent="0.3">
      <c r="AV4438"/>
      <c r="AW4438"/>
      <c r="AX4438"/>
      <c r="AY4438"/>
      <c r="AZ4438"/>
      <c r="BA4438"/>
    </row>
    <row r="4439" spans="48:53" x14ac:dyDescent="0.3">
      <c r="AV4439"/>
      <c r="AW4439"/>
      <c r="AX4439"/>
      <c r="AY4439"/>
      <c r="AZ4439"/>
      <c r="BA4439"/>
    </row>
    <row r="4440" spans="48:53" x14ac:dyDescent="0.3">
      <c r="AV4440"/>
      <c r="AW4440"/>
      <c r="AX4440"/>
      <c r="AY4440"/>
      <c r="AZ4440"/>
      <c r="BA4440"/>
    </row>
    <row r="4441" spans="48:53" x14ac:dyDescent="0.3">
      <c r="AV4441"/>
      <c r="AW4441"/>
      <c r="AX4441"/>
      <c r="AY4441"/>
      <c r="AZ4441"/>
      <c r="BA4441"/>
    </row>
    <row r="4442" spans="48:53" x14ac:dyDescent="0.3">
      <c r="AV4442"/>
      <c r="AW4442"/>
      <c r="AX4442"/>
      <c r="AY4442"/>
      <c r="AZ4442"/>
      <c r="BA4442"/>
    </row>
    <row r="4443" spans="48:53" x14ac:dyDescent="0.3">
      <c r="AV4443"/>
      <c r="AW4443"/>
      <c r="AX4443"/>
      <c r="AY4443"/>
      <c r="AZ4443"/>
      <c r="BA4443"/>
    </row>
    <row r="4444" spans="48:53" x14ac:dyDescent="0.3">
      <c r="AV4444"/>
      <c r="AW4444"/>
      <c r="AX4444"/>
      <c r="AY4444"/>
      <c r="AZ4444"/>
      <c r="BA4444"/>
    </row>
    <row r="4445" spans="48:53" x14ac:dyDescent="0.3">
      <c r="AV4445"/>
      <c r="AW4445"/>
      <c r="AX4445"/>
      <c r="AY4445"/>
      <c r="AZ4445"/>
      <c r="BA4445"/>
    </row>
    <row r="4446" spans="48:53" x14ac:dyDescent="0.3">
      <c r="AV4446"/>
      <c r="AW4446"/>
      <c r="AX4446"/>
      <c r="AY4446"/>
      <c r="AZ4446"/>
      <c r="BA4446"/>
    </row>
    <row r="4447" spans="48:53" x14ac:dyDescent="0.3">
      <c r="AV4447"/>
      <c r="AW4447"/>
      <c r="AX4447"/>
      <c r="AY4447"/>
      <c r="AZ4447"/>
      <c r="BA4447"/>
    </row>
    <row r="4448" spans="48:53" x14ac:dyDescent="0.3">
      <c r="AV4448"/>
      <c r="AW4448"/>
      <c r="AX4448"/>
      <c r="AY4448"/>
      <c r="AZ4448"/>
      <c r="BA4448"/>
    </row>
    <row r="4449" spans="48:53" x14ac:dyDescent="0.3">
      <c r="AV4449"/>
      <c r="AW4449"/>
      <c r="AX4449"/>
      <c r="AY4449"/>
      <c r="AZ4449"/>
      <c r="BA4449"/>
    </row>
    <row r="4450" spans="48:53" x14ac:dyDescent="0.3">
      <c r="AV4450"/>
      <c r="AW4450"/>
      <c r="AX4450"/>
      <c r="AY4450"/>
      <c r="AZ4450"/>
      <c r="BA4450"/>
    </row>
    <row r="4451" spans="48:53" x14ac:dyDescent="0.3">
      <c r="AV4451"/>
      <c r="AW4451"/>
      <c r="AX4451"/>
      <c r="AY4451"/>
      <c r="AZ4451"/>
      <c r="BA4451"/>
    </row>
    <row r="4452" spans="48:53" x14ac:dyDescent="0.3">
      <c r="AV4452"/>
      <c r="AW4452"/>
      <c r="AX4452"/>
      <c r="AY4452"/>
      <c r="AZ4452"/>
      <c r="BA4452"/>
    </row>
    <row r="4453" spans="48:53" x14ac:dyDescent="0.3">
      <c r="AV4453"/>
      <c r="AW4453"/>
      <c r="AX4453"/>
      <c r="AY4453"/>
      <c r="AZ4453"/>
      <c r="BA4453"/>
    </row>
    <row r="4454" spans="48:53" x14ac:dyDescent="0.3">
      <c r="AV4454"/>
      <c r="AW4454"/>
      <c r="AX4454"/>
      <c r="AY4454"/>
      <c r="AZ4454"/>
      <c r="BA4454"/>
    </row>
    <row r="4455" spans="48:53" x14ac:dyDescent="0.3">
      <c r="AV4455"/>
      <c r="AW4455"/>
      <c r="AX4455"/>
      <c r="AY4455"/>
      <c r="AZ4455"/>
      <c r="BA4455"/>
    </row>
    <row r="4456" spans="48:53" x14ac:dyDescent="0.3">
      <c r="AV4456"/>
      <c r="AW4456"/>
      <c r="AX4456"/>
      <c r="AY4456"/>
      <c r="AZ4456"/>
      <c r="BA4456"/>
    </row>
    <row r="4457" spans="48:53" x14ac:dyDescent="0.3">
      <c r="AV4457"/>
      <c r="AW4457"/>
      <c r="AX4457"/>
      <c r="AY4457"/>
      <c r="AZ4457"/>
      <c r="BA4457"/>
    </row>
    <row r="4458" spans="48:53" x14ac:dyDescent="0.3">
      <c r="AV4458"/>
      <c r="AW4458"/>
      <c r="AX4458"/>
      <c r="AY4458"/>
      <c r="AZ4458"/>
      <c r="BA4458"/>
    </row>
    <row r="4459" spans="48:53" x14ac:dyDescent="0.3">
      <c r="AV4459"/>
      <c r="AW4459"/>
      <c r="AX4459"/>
      <c r="AY4459"/>
      <c r="AZ4459"/>
      <c r="BA4459"/>
    </row>
    <row r="4460" spans="48:53" x14ac:dyDescent="0.3">
      <c r="AV4460"/>
      <c r="AW4460"/>
      <c r="AX4460"/>
      <c r="AY4460"/>
      <c r="AZ4460"/>
      <c r="BA4460"/>
    </row>
    <row r="4461" spans="48:53" x14ac:dyDescent="0.3">
      <c r="AV4461"/>
      <c r="AW4461"/>
      <c r="AX4461"/>
      <c r="AY4461"/>
      <c r="AZ4461"/>
      <c r="BA4461"/>
    </row>
    <row r="4462" spans="48:53" x14ac:dyDescent="0.3">
      <c r="AV4462"/>
      <c r="AW4462"/>
      <c r="AX4462"/>
      <c r="AY4462"/>
      <c r="AZ4462"/>
      <c r="BA4462"/>
    </row>
    <row r="4463" spans="48:53" x14ac:dyDescent="0.3">
      <c r="AV4463"/>
      <c r="AW4463"/>
      <c r="AX4463"/>
      <c r="AY4463"/>
      <c r="AZ4463"/>
      <c r="BA4463"/>
    </row>
    <row r="4464" spans="48:53" x14ac:dyDescent="0.3">
      <c r="AV4464"/>
      <c r="AW4464"/>
      <c r="AX4464"/>
      <c r="AY4464"/>
      <c r="AZ4464"/>
      <c r="BA4464"/>
    </row>
    <row r="4465" spans="48:53" x14ac:dyDescent="0.3">
      <c r="AV4465"/>
      <c r="AW4465"/>
      <c r="AX4465"/>
      <c r="AY4465"/>
      <c r="AZ4465"/>
      <c r="BA4465"/>
    </row>
    <row r="4466" spans="48:53" x14ac:dyDescent="0.3">
      <c r="AV4466"/>
      <c r="AW4466"/>
      <c r="AX4466"/>
      <c r="AY4466"/>
      <c r="AZ4466"/>
      <c r="BA4466"/>
    </row>
    <row r="4467" spans="48:53" x14ac:dyDescent="0.3">
      <c r="AV4467"/>
      <c r="AW4467"/>
      <c r="AX4467"/>
      <c r="AY4467"/>
      <c r="AZ4467"/>
      <c r="BA4467"/>
    </row>
    <row r="4468" spans="48:53" x14ac:dyDescent="0.3">
      <c r="AV4468"/>
      <c r="AW4468"/>
      <c r="AX4468"/>
      <c r="AY4468"/>
      <c r="AZ4468"/>
      <c r="BA4468"/>
    </row>
    <row r="4469" spans="48:53" x14ac:dyDescent="0.3">
      <c r="AV4469"/>
      <c r="AW4469"/>
      <c r="AX4469"/>
      <c r="AY4469"/>
      <c r="AZ4469"/>
      <c r="BA4469"/>
    </row>
    <row r="4470" spans="48:53" x14ac:dyDescent="0.3">
      <c r="AV4470"/>
      <c r="AW4470"/>
      <c r="AX4470"/>
      <c r="AY4470"/>
      <c r="AZ4470"/>
      <c r="BA4470"/>
    </row>
    <row r="4471" spans="48:53" x14ac:dyDescent="0.3">
      <c r="AV4471"/>
      <c r="AW4471"/>
      <c r="AX4471"/>
      <c r="AY4471"/>
      <c r="AZ4471"/>
      <c r="BA4471"/>
    </row>
    <row r="4472" spans="48:53" x14ac:dyDescent="0.3">
      <c r="AV4472"/>
      <c r="AW4472"/>
      <c r="AX4472"/>
      <c r="AY4472"/>
      <c r="AZ4472"/>
      <c r="BA4472"/>
    </row>
    <row r="4473" spans="48:53" x14ac:dyDescent="0.3">
      <c r="AV4473"/>
      <c r="AW4473"/>
      <c r="AX4473"/>
      <c r="AY4473"/>
      <c r="AZ4473"/>
      <c r="BA4473"/>
    </row>
    <row r="4474" spans="48:53" x14ac:dyDescent="0.3">
      <c r="AV4474"/>
      <c r="AW4474"/>
      <c r="AX4474"/>
      <c r="AY4474"/>
      <c r="AZ4474"/>
      <c r="BA4474"/>
    </row>
    <row r="4475" spans="48:53" x14ac:dyDescent="0.3">
      <c r="AV4475"/>
      <c r="AW4475"/>
      <c r="AX4475"/>
      <c r="AY4475"/>
      <c r="AZ4475"/>
      <c r="BA4475"/>
    </row>
    <row r="4476" spans="48:53" x14ac:dyDescent="0.3">
      <c r="AV4476"/>
      <c r="AW4476"/>
      <c r="AX4476"/>
      <c r="AY4476"/>
      <c r="AZ4476"/>
      <c r="BA4476"/>
    </row>
    <row r="4477" spans="48:53" x14ac:dyDescent="0.3">
      <c r="AV4477"/>
      <c r="AW4477"/>
      <c r="AX4477"/>
      <c r="AY4477"/>
      <c r="AZ4477"/>
      <c r="BA4477"/>
    </row>
    <row r="4478" spans="48:53" x14ac:dyDescent="0.3">
      <c r="AV4478"/>
      <c r="AW4478"/>
      <c r="AX4478"/>
      <c r="AY4478"/>
      <c r="AZ4478"/>
      <c r="BA4478"/>
    </row>
    <row r="4479" spans="48:53" x14ac:dyDescent="0.3">
      <c r="AV4479"/>
      <c r="AW4479"/>
      <c r="AX4479"/>
      <c r="AY4479"/>
      <c r="AZ4479"/>
      <c r="BA4479"/>
    </row>
    <row r="4480" spans="48:53" x14ac:dyDescent="0.3">
      <c r="AV4480"/>
      <c r="AW4480"/>
      <c r="AX4480"/>
      <c r="AY4480"/>
      <c r="AZ4480"/>
      <c r="BA4480"/>
    </row>
    <row r="4481" spans="48:53" x14ac:dyDescent="0.3">
      <c r="AV4481"/>
      <c r="AW4481"/>
      <c r="AX4481"/>
      <c r="AY4481"/>
      <c r="AZ4481"/>
      <c r="BA4481"/>
    </row>
    <row r="4482" spans="48:53" x14ac:dyDescent="0.3">
      <c r="AV4482"/>
      <c r="AW4482"/>
      <c r="AX4482"/>
      <c r="AY4482"/>
      <c r="AZ4482"/>
      <c r="BA4482"/>
    </row>
    <row r="4483" spans="48:53" x14ac:dyDescent="0.3">
      <c r="AV4483"/>
      <c r="AW4483"/>
      <c r="AX4483"/>
      <c r="AY4483"/>
      <c r="AZ4483"/>
      <c r="BA4483"/>
    </row>
    <row r="4484" spans="48:53" x14ac:dyDescent="0.3">
      <c r="AV4484"/>
      <c r="AW4484"/>
      <c r="AX4484"/>
      <c r="AY4484"/>
      <c r="AZ4484"/>
      <c r="BA4484"/>
    </row>
    <row r="4485" spans="48:53" x14ac:dyDescent="0.3">
      <c r="AV4485"/>
      <c r="AW4485"/>
      <c r="AX4485"/>
      <c r="AY4485"/>
      <c r="AZ4485"/>
      <c r="BA4485"/>
    </row>
    <row r="4486" spans="48:53" x14ac:dyDescent="0.3">
      <c r="AV4486"/>
      <c r="AW4486"/>
      <c r="AX4486"/>
      <c r="AY4486"/>
      <c r="AZ4486"/>
      <c r="BA4486"/>
    </row>
    <row r="4487" spans="48:53" x14ac:dyDescent="0.3">
      <c r="AV4487"/>
      <c r="AW4487"/>
      <c r="AX4487"/>
      <c r="AY4487"/>
      <c r="AZ4487"/>
      <c r="BA4487"/>
    </row>
    <row r="4488" spans="48:53" x14ac:dyDescent="0.3">
      <c r="AV4488"/>
      <c r="AW4488"/>
      <c r="AX4488"/>
      <c r="AY4488"/>
      <c r="AZ4488"/>
      <c r="BA4488"/>
    </row>
    <row r="4489" spans="48:53" x14ac:dyDescent="0.3">
      <c r="AV4489"/>
      <c r="AW4489"/>
      <c r="AX4489"/>
      <c r="AY4489"/>
      <c r="AZ4489"/>
      <c r="BA4489"/>
    </row>
    <row r="4490" spans="48:53" x14ac:dyDescent="0.3">
      <c r="AV4490"/>
      <c r="AW4490"/>
      <c r="AX4490"/>
      <c r="AY4490"/>
      <c r="AZ4490"/>
      <c r="BA4490"/>
    </row>
    <row r="4491" spans="48:53" x14ac:dyDescent="0.3">
      <c r="AV4491"/>
      <c r="AW4491"/>
      <c r="AX4491"/>
      <c r="AY4491"/>
      <c r="AZ4491"/>
      <c r="BA4491"/>
    </row>
    <row r="4492" spans="48:53" x14ac:dyDescent="0.3">
      <c r="AV4492"/>
      <c r="AW4492"/>
      <c r="AX4492"/>
      <c r="AY4492"/>
      <c r="AZ4492"/>
      <c r="BA4492"/>
    </row>
    <row r="4493" spans="48:53" x14ac:dyDescent="0.3">
      <c r="AV4493"/>
      <c r="AW4493"/>
      <c r="AX4493"/>
      <c r="AY4493"/>
      <c r="AZ4493"/>
      <c r="BA4493"/>
    </row>
    <row r="4494" spans="48:53" x14ac:dyDescent="0.3">
      <c r="AV4494"/>
      <c r="AW4494"/>
      <c r="AX4494"/>
      <c r="AY4494"/>
      <c r="AZ4494"/>
      <c r="BA4494"/>
    </row>
    <row r="4495" spans="48:53" x14ac:dyDescent="0.3">
      <c r="AV4495"/>
      <c r="AW4495"/>
      <c r="AX4495"/>
      <c r="AY4495"/>
      <c r="AZ4495"/>
      <c r="BA4495"/>
    </row>
    <row r="4496" spans="48:53" x14ac:dyDescent="0.3">
      <c r="AV4496"/>
      <c r="AW4496"/>
      <c r="AX4496"/>
      <c r="AY4496"/>
      <c r="AZ4496"/>
      <c r="BA4496"/>
    </row>
    <row r="4497" spans="48:53" x14ac:dyDescent="0.3">
      <c r="AV4497"/>
      <c r="AW4497"/>
      <c r="AX4497"/>
      <c r="AY4497"/>
      <c r="AZ4497"/>
      <c r="BA4497"/>
    </row>
    <row r="4498" spans="48:53" x14ac:dyDescent="0.3">
      <c r="AV4498"/>
      <c r="AW4498"/>
      <c r="AX4498"/>
      <c r="AY4498"/>
      <c r="AZ4498"/>
      <c r="BA4498"/>
    </row>
    <row r="4499" spans="48:53" x14ac:dyDescent="0.3">
      <c r="AV4499"/>
      <c r="AW4499"/>
      <c r="AX4499"/>
      <c r="AY4499"/>
      <c r="AZ4499"/>
      <c r="BA4499"/>
    </row>
    <row r="4500" spans="48:53" x14ac:dyDescent="0.3">
      <c r="AV4500"/>
      <c r="AW4500"/>
      <c r="AX4500"/>
      <c r="AY4500"/>
      <c r="AZ4500"/>
      <c r="BA4500"/>
    </row>
    <row r="4501" spans="48:53" x14ac:dyDescent="0.3">
      <c r="AV4501"/>
      <c r="AW4501"/>
      <c r="AX4501"/>
      <c r="AY4501"/>
      <c r="AZ4501"/>
      <c r="BA4501"/>
    </row>
    <row r="4502" spans="48:53" x14ac:dyDescent="0.3">
      <c r="AV4502"/>
      <c r="AW4502"/>
      <c r="AX4502"/>
      <c r="AY4502"/>
      <c r="AZ4502"/>
      <c r="BA4502"/>
    </row>
    <row r="4503" spans="48:53" x14ac:dyDescent="0.3">
      <c r="AV4503"/>
      <c r="AW4503"/>
      <c r="AX4503"/>
      <c r="AY4503"/>
      <c r="AZ4503"/>
      <c r="BA4503"/>
    </row>
    <row r="4504" spans="48:53" x14ac:dyDescent="0.3">
      <c r="AV4504"/>
      <c r="AW4504"/>
      <c r="AX4504"/>
      <c r="AY4504"/>
      <c r="AZ4504"/>
      <c r="BA4504"/>
    </row>
    <row r="4505" spans="48:53" x14ac:dyDescent="0.3">
      <c r="AV4505"/>
      <c r="AW4505"/>
      <c r="AX4505"/>
      <c r="AY4505"/>
      <c r="AZ4505"/>
      <c r="BA4505"/>
    </row>
    <row r="4506" spans="48:53" x14ac:dyDescent="0.3">
      <c r="AV4506"/>
      <c r="AW4506"/>
      <c r="AX4506"/>
      <c r="AY4506"/>
      <c r="AZ4506"/>
      <c r="BA4506"/>
    </row>
    <row r="4507" spans="48:53" x14ac:dyDescent="0.3">
      <c r="AV4507"/>
      <c r="AW4507"/>
      <c r="AX4507"/>
      <c r="AY4507"/>
      <c r="AZ4507"/>
      <c r="BA4507"/>
    </row>
    <row r="4508" spans="48:53" x14ac:dyDescent="0.3">
      <c r="AV4508"/>
      <c r="AW4508"/>
      <c r="AX4508"/>
      <c r="AY4508"/>
      <c r="AZ4508"/>
      <c r="BA4508"/>
    </row>
    <row r="4509" spans="48:53" x14ac:dyDescent="0.3">
      <c r="AV4509"/>
      <c r="AW4509"/>
      <c r="AX4509"/>
      <c r="AY4509"/>
      <c r="AZ4509"/>
      <c r="BA4509"/>
    </row>
    <row r="4510" spans="48:53" x14ac:dyDescent="0.3">
      <c r="AV4510"/>
      <c r="AW4510"/>
      <c r="AX4510"/>
      <c r="AY4510"/>
      <c r="AZ4510"/>
      <c r="BA4510"/>
    </row>
    <row r="4511" spans="48:53" x14ac:dyDescent="0.3">
      <c r="AV4511"/>
      <c r="AW4511"/>
      <c r="AX4511"/>
      <c r="AY4511"/>
      <c r="AZ4511"/>
      <c r="BA4511"/>
    </row>
    <row r="4512" spans="48:53" x14ac:dyDescent="0.3">
      <c r="AV4512"/>
      <c r="AW4512"/>
      <c r="AX4512"/>
      <c r="AY4512"/>
      <c r="AZ4512"/>
      <c r="BA4512"/>
    </row>
    <row r="4513" spans="48:53" x14ac:dyDescent="0.3">
      <c r="AV4513"/>
      <c r="AW4513"/>
      <c r="AX4513"/>
      <c r="AY4513"/>
      <c r="AZ4513"/>
      <c r="BA4513"/>
    </row>
    <row r="4514" spans="48:53" x14ac:dyDescent="0.3">
      <c r="AV4514"/>
      <c r="AW4514"/>
      <c r="AX4514"/>
      <c r="AY4514"/>
      <c r="AZ4514"/>
      <c r="BA4514"/>
    </row>
    <row r="4515" spans="48:53" x14ac:dyDescent="0.3">
      <c r="AV4515"/>
      <c r="AW4515"/>
      <c r="AX4515"/>
      <c r="AY4515"/>
      <c r="AZ4515"/>
      <c r="BA4515"/>
    </row>
    <row r="4516" spans="48:53" x14ac:dyDescent="0.3">
      <c r="AV4516"/>
      <c r="AW4516"/>
      <c r="AX4516"/>
      <c r="AY4516"/>
      <c r="AZ4516"/>
      <c r="BA4516"/>
    </row>
    <row r="4517" spans="48:53" x14ac:dyDescent="0.3">
      <c r="AV4517"/>
      <c r="AW4517"/>
      <c r="AX4517"/>
      <c r="AY4517"/>
      <c r="AZ4517"/>
      <c r="BA4517"/>
    </row>
    <row r="4518" spans="48:53" x14ac:dyDescent="0.3">
      <c r="AV4518"/>
      <c r="AW4518"/>
      <c r="AX4518"/>
      <c r="AY4518"/>
      <c r="AZ4518"/>
      <c r="BA4518"/>
    </row>
    <row r="4519" spans="48:53" x14ac:dyDescent="0.3">
      <c r="AV4519"/>
      <c r="AW4519"/>
      <c r="AX4519"/>
      <c r="AY4519"/>
      <c r="AZ4519"/>
      <c r="BA4519"/>
    </row>
    <row r="4520" spans="48:53" x14ac:dyDescent="0.3">
      <c r="AV4520"/>
      <c r="AW4520"/>
      <c r="AX4520"/>
      <c r="AY4520"/>
      <c r="AZ4520"/>
      <c r="BA4520"/>
    </row>
    <row r="4521" spans="48:53" x14ac:dyDescent="0.3">
      <c r="AV4521"/>
      <c r="AW4521"/>
      <c r="AX4521"/>
      <c r="AY4521"/>
      <c r="AZ4521"/>
      <c r="BA4521"/>
    </row>
    <row r="4522" spans="48:53" x14ac:dyDescent="0.3">
      <c r="AV4522"/>
      <c r="AW4522"/>
      <c r="AX4522"/>
      <c r="AY4522"/>
      <c r="AZ4522"/>
      <c r="BA4522"/>
    </row>
    <row r="4523" spans="48:53" x14ac:dyDescent="0.3">
      <c r="AV4523"/>
      <c r="AW4523"/>
      <c r="AX4523"/>
      <c r="AY4523"/>
      <c r="AZ4523"/>
      <c r="BA4523"/>
    </row>
    <row r="4524" spans="48:53" x14ac:dyDescent="0.3">
      <c r="AV4524"/>
      <c r="AW4524"/>
      <c r="AX4524"/>
      <c r="AY4524"/>
      <c r="AZ4524"/>
      <c r="BA4524"/>
    </row>
    <row r="4525" spans="48:53" x14ac:dyDescent="0.3">
      <c r="AV4525"/>
      <c r="AW4525"/>
      <c r="AX4525"/>
      <c r="AY4525"/>
      <c r="AZ4525"/>
      <c r="BA4525"/>
    </row>
    <row r="4526" spans="48:53" x14ac:dyDescent="0.3">
      <c r="AV4526"/>
      <c r="AW4526"/>
      <c r="AX4526"/>
      <c r="AY4526"/>
      <c r="AZ4526"/>
      <c r="BA4526"/>
    </row>
    <row r="4527" spans="48:53" x14ac:dyDescent="0.3">
      <c r="AV4527"/>
      <c r="AW4527"/>
      <c r="AX4527"/>
      <c r="AY4527"/>
      <c r="AZ4527"/>
      <c r="BA4527"/>
    </row>
    <row r="4528" spans="48:53" x14ac:dyDescent="0.3">
      <c r="AV4528"/>
      <c r="AW4528"/>
      <c r="AX4528"/>
      <c r="AY4528"/>
      <c r="AZ4528"/>
      <c r="BA4528"/>
    </row>
    <row r="4529" spans="48:53" x14ac:dyDescent="0.3">
      <c r="AV4529"/>
      <c r="AW4529"/>
      <c r="AX4529"/>
      <c r="AY4529"/>
      <c r="AZ4529"/>
      <c r="BA4529"/>
    </row>
    <row r="4530" spans="48:53" x14ac:dyDescent="0.3">
      <c r="AV4530"/>
      <c r="AW4530"/>
      <c r="AX4530"/>
      <c r="AY4530"/>
      <c r="AZ4530"/>
      <c r="BA4530"/>
    </row>
    <row r="4531" spans="48:53" x14ac:dyDescent="0.3">
      <c r="AV4531"/>
      <c r="AW4531"/>
      <c r="AX4531"/>
      <c r="AY4531"/>
      <c r="AZ4531"/>
      <c r="BA4531"/>
    </row>
    <row r="4532" spans="48:53" x14ac:dyDescent="0.3">
      <c r="AV4532"/>
      <c r="AW4532"/>
      <c r="AX4532"/>
      <c r="AY4532"/>
      <c r="AZ4532"/>
      <c r="BA4532"/>
    </row>
    <row r="4533" spans="48:53" x14ac:dyDescent="0.3">
      <c r="AV4533"/>
      <c r="AW4533"/>
      <c r="AX4533"/>
      <c r="AY4533"/>
      <c r="AZ4533"/>
      <c r="BA4533"/>
    </row>
    <row r="4534" spans="48:53" x14ac:dyDescent="0.3">
      <c r="AV4534"/>
      <c r="AW4534"/>
      <c r="AX4534"/>
      <c r="AY4534"/>
      <c r="AZ4534"/>
      <c r="BA4534"/>
    </row>
    <row r="4535" spans="48:53" x14ac:dyDescent="0.3">
      <c r="AV4535"/>
      <c r="AW4535"/>
      <c r="AX4535"/>
      <c r="AY4535"/>
      <c r="AZ4535"/>
      <c r="BA4535"/>
    </row>
    <row r="4536" spans="48:53" x14ac:dyDescent="0.3">
      <c r="AV4536"/>
      <c r="AW4536"/>
      <c r="AX4536"/>
      <c r="AY4536"/>
      <c r="AZ4536"/>
      <c r="BA4536"/>
    </row>
    <row r="4537" spans="48:53" x14ac:dyDescent="0.3">
      <c r="AV4537"/>
      <c r="AW4537"/>
      <c r="AX4537"/>
      <c r="AY4537"/>
      <c r="AZ4537"/>
      <c r="BA4537"/>
    </row>
    <row r="4538" spans="48:53" x14ac:dyDescent="0.3">
      <c r="AV4538"/>
      <c r="AW4538"/>
      <c r="AX4538"/>
      <c r="AY4538"/>
      <c r="AZ4538"/>
      <c r="BA4538"/>
    </row>
    <row r="4539" spans="48:53" x14ac:dyDescent="0.3">
      <c r="AV4539"/>
      <c r="AW4539"/>
      <c r="AX4539"/>
      <c r="AY4539"/>
      <c r="AZ4539"/>
      <c r="BA4539"/>
    </row>
    <row r="4540" spans="48:53" x14ac:dyDescent="0.3">
      <c r="AV4540"/>
      <c r="AW4540"/>
      <c r="AX4540"/>
      <c r="AY4540"/>
      <c r="AZ4540"/>
      <c r="BA4540"/>
    </row>
    <row r="4541" spans="48:53" x14ac:dyDescent="0.3">
      <c r="AV4541"/>
      <c r="AW4541"/>
      <c r="AX4541"/>
      <c r="AY4541"/>
      <c r="AZ4541"/>
      <c r="BA4541"/>
    </row>
    <row r="4542" spans="48:53" x14ac:dyDescent="0.3">
      <c r="AV4542"/>
      <c r="AW4542"/>
      <c r="AX4542"/>
      <c r="AY4542"/>
      <c r="AZ4542"/>
      <c r="BA4542"/>
    </row>
    <row r="4543" spans="48:53" x14ac:dyDescent="0.3">
      <c r="AV4543"/>
      <c r="AW4543"/>
      <c r="AX4543"/>
      <c r="AY4543"/>
      <c r="AZ4543"/>
      <c r="BA4543"/>
    </row>
    <row r="4544" spans="48:53" x14ac:dyDescent="0.3">
      <c r="AV4544"/>
      <c r="AW4544"/>
      <c r="AX4544"/>
      <c r="AY4544"/>
      <c r="AZ4544"/>
      <c r="BA4544"/>
    </row>
    <row r="4545" spans="48:53" x14ac:dyDescent="0.3">
      <c r="AV4545"/>
      <c r="AW4545"/>
      <c r="AX4545"/>
      <c r="AY4545"/>
      <c r="AZ4545"/>
      <c r="BA4545"/>
    </row>
    <row r="4546" spans="48:53" x14ac:dyDescent="0.3">
      <c r="AV4546"/>
      <c r="AW4546"/>
      <c r="AX4546"/>
      <c r="AY4546"/>
      <c r="AZ4546"/>
      <c r="BA4546"/>
    </row>
    <row r="4547" spans="48:53" x14ac:dyDescent="0.3">
      <c r="AV4547"/>
      <c r="AW4547"/>
      <c r="AX4547"/>
      <c r="AY4547"/>
      <c r="AZ4547"/>
      <c r="BA4547"/>
    </row>
    <row r="4548" spans="48:53" x14ac:dyDescent="0.3">
      <c r="AV4548"/>
      <c r="AW4548"/>
      <c r="AX4548"/>
      <c r="AY4548"/>
      <c r="AZ4548"/>
      <c r="BA4548"/>
    </row>
    <row r="4549" spans="48:53" x14ac:dyDescent="0.3">
      <c r="AV4549"/>
      <c r="AW4549"/>
      <c r="AX4549"/>
      <c r="AY4549"/>
      <c r="AZ4549"/>
      <c r="BA4549"/>
    </row>
    <row r="4550" spans="48:53" x14ac:dyDescent="0.3">
      <c r="AV4550"/>
      <c r="AW4550"/>
      <c r="AX4550"/>
      <c r="AY4550"/>
      <c r="AZ4550"/>
      <c r="BA4550"/>
    </row>
    <row r="4551" spans="48:53" x14ac:dyDescent="0.3">
      <c r="AV4551"/>
      <c r="AW4551"/>
      <c r="AX4551"/>
      <c r="AY4551"/>
      <c r="AZ4551"/>
      <c r="BA4551"/>
    </row>
    <row r="4552" spans="48:53" x14ac:dyDescent="0.3">
      <c r="AV4552"/>
      <c r="AW4552"/>
      <c r="AX4552"/>
      <c r="AY4552"/>
      <c r="AZ4552"/>
      <c r="BA4552"/>
    </row>
    <row r="4553" spans="48:53" x14ac:dyDescent="0.3">
      <c r="AV4553"/>
      <c r="AW4553"/>
      <c r="AX4553"/>
      <c r="AY4553"/>
      <c r="AZ4553"/>
      <c r="BA4553"/>
    </row>
    <row r="4554" spans="48:53" x14ac:dyDescent="0.3">
      <c r="AV4554"/>
      <c r="AW4554"/>
      <c r="AX4554"/>
      <c r="AY4554"/>
      <c r="AZ4554"/>
      <c r="BA4554"/>
    </row>
    <row r="4555" spans="48:53" x14ac:dyDescent="0.3">
      <c r="AV4555"/>
      <c r="AW4555"/>
      <c r="AX4555"/>
      <c r="AY4555"/>
      <c r="AZ4555"/>
      <c r="BA4555"/>
    </row>
    <row r="4556" spans="48:53" x14ac:dyDescent="0.3">
      <c r="AV4556"/>
      <c r="AW4556"/>
      <c r="AX4556"/>
      <c r="AY4556"/>
      <c r="AZ4556"/>
      <c r="BA4556"/>
    </row>
    <row r="4557" spans="48:53" x14ac:dyDescent="0.3">
      <c r="AV4557"/>
      <c r="AW4557"/>
      <c r="AX4557"/>
      <c r="AY4557"/>
      <c r="AZ4557"/>
      <c r="BA4557"/>
    </row>
    <row r="4558" spans="48:53" x14ac:dyDescent="0.3">
      <c r="AV4558"/>
      <c r="AW4558"/>
      <c r="AX4558"/>
      <c r="AY4558"/>
      <c r="AZ4558"/>
      <c r="BA4558"/>
    </row>
    <row r="4559" spans="48:53" x14ac:dyDescent="0.3">
      <c r="AV4559"/>
      <c r="AW4559"/>
      <c r="AX4559"/>
      <c r="AY4559"/>
      <c r="AZ4559"/>
      <c r="BA4559"/>
    </row>
    <row r="4560" spans="48:53" x14ac:dyDescent="0.3">
      <c r="AV4560"/>
      <c r="AW4560"/>
      <c r="AX4560"/>
      <c r="AY4560"/>
      <c r="AZ4560"/>
      <c r="BA4560"/>
    </row>
    <row r="4561" spans="48:53" x14ac:dyDescent="0.3">
      <c r="AV4561"/>
      <c r="AW4561"/>
      <c r="AX4561"/>
      <c r="AY4561"/>
      <c r="AZ4561"/>
      <c r="BA4561"/>
    </row>
    <row r="4562" spans="48:53" x14ac:dyDescent="0.3">
      <c r="AV4562"/>
      <c r="AW4562"/>
      <c r="AX4562"/>
      <c r="AY4562"/>
      <c r="AZ4562"/>
      <c r="BA4562"/>
    </row>
    <row r="4563" spans="48:53" x14ac:dyDescent="0.3">
      <c r="AV4563"/>
      <c r="AW4563"/>
      <c r="AX4563"/>
      <c r="AY4563"/>
      <c r="AZ4563"/>
      <c r="BA4563"/>
    </row>
    <row r="4564" spans="48:53" x14ac:dyDescent="0.3">
      <c r="AV4564"/>
      <c r="AW4564"/>
      <c r="AX4564"/>
      <c r="AY4564"/>
      <c r="AZ4564"/>
      <c r="BA4564"/>
    </row>
    <row r="4565" spans="48:53" x14ac:dyDescent="0.3">
      <c r="AV4565"/>
      <c r="AW4565"/>
      <c r="AX4565"/>
      <c r="AY4565"/>
      <c r="AZ4565"/>
      <c r="BA4565"/>
    </row>
    <row r="4566" spans="48:53" x14ac:dyDescent="0.3">
      <c r="AV4566"/>
      <c r="AW4566"/>
      <c r="AX4566"/>
      <c r="AY4566"/>
      <c r="AZ4566"/>
      <c r="BA4566"/>
    </row>
    <row r="4567" spans="48:53" x14ac:dyDescent="0.3">
      <c r="AV4567"/>
      <c r="AW4567"/>
      <c r="AX4567"/>
      <c r="AY4567"/>
      <c r="AZ4567"/>
      <c r="BA4567"/>
    </row>
    <row r="4568" spans="48:53" x14ac:dyDescent="0.3">
      <c r="AV4568"/>
      <c r="AW4568"/>
      <c r="AX4568"/>
      <c r="AY4568"/>
      <c r="AZ4568"/>
      <c r="BA4568"/>
    </row>
    <row r="4569" spans="48:53" x14ac:dyDescent="0.3">
      <c r="AV4569"/>
      <c r="AW4569"/>
      <c r="AX4569"/>
      <c r="AY4569"/>
      <c r="AZ4569"/>
      <c r="BA4569"/>
    </row>
    <row r="4570" spans="48:53" x14ac:dyDescent="0.3">
      <c r="AV4570"/>
      <c r="AW4570"/>
      <c r="AX4570"/>
      <c r="AY4570"/>
      <c r="AZ4570"/>
      <c r="BA4570"/>
    </row>
    <row r="4571" spans="48:53" x14ac:dyDescent="0.3">
      <c r="AV4571"/>
      <c r="AW4571"/>
      <c r="AX4571"/>
      <c r="AY4571"/>
      <c r="AZ4571"/>
      <c r="BA4571"/>
    </row>
    <row r="4572" spans="48:53" x14ac:dyDescent="0.3">
      <c r="AV4572"/>
      <c r="AW4572"/>
      <c r="AX4572"/>
      <c r="AY4572"/>
      <c r="AZ4572"/>
      <c r="BA4572"/>
    </row>
    <row r="4573" spans="48:53" x14ac:dyDescent="0.3">
      <c r="AV4573"/>
      <c r="AW4573"/>
      <c r="AX4573"/>
      <c r="AY4573"/>
      <c r="AZ4573"/>
      <c r="BA4573"/>
    </row>
    <row r="4574" spans="48:53" x14ac:dyDescent="0.3">
      <c r="AV4574"/>
      <c r="AW4574"/>
      <c r="AX4574"/>
      <c r="AY4574"/>
      <c r="AZ4574"/>
      <c r="BA4574"/>
    </row>
    <row r="4575" spans="48:53" x14ac:dyDescent="0.3">
      <c r="AV4575"/>
      <c r="AW4575"/>
      <c r="AX4575"/>
      <c r="AY4575"/>
      <c r="AZ4575"/>
      <c r="BA4575"/>
    </row>
    <row r="4576" spans="48:53" x14ac:dyDescent="0.3">
      <c r="AV4576"/>
      <c r="AW4576"/>
      <c r="AX4576"/>
      <c r="AY4576"/>
      <c r="AZ4576"/>
      <c r="BA4576"/>
    </row>
    <row r="4577" spans="48:53" x14ac:dyDescent="0.3">
      <c r="AV4577"/>
      <c r="AW4577"/>
      <c r="AX4577"/>
      <c r="AY4577"/>
      <c r="AZ4577"/>
      <c r="BA4577"/>
    </row>
    <row r="4578" spans="48:53" x14ac:dyDescent="0.3">
      <c r="AV4578"/>
      <c r="AW4578"/>
      <c r="AX4578"/>
      <c r="AY4578"/>
      <c r="AZ4578"/>
      <c r="BA4578"/>
    </row>
    <row r="4579" spans="48:53" x14ac:dyDescent="0.3">
      <c r="AV4579"/>
      <c r="AW4579"/>
      <c r="AX4579"/>
      <c r="AY4579"/>
      <c r="AZ4579"/>
      <c r="BA4579"/>
    </row>
    <row r="4580" spans="48:53" x14ac:dyDescent="0.3">
      <c r="AV4580"/>
      <c r="AW4580"/>
      <c r="AX4580"/>
      <c r="AY4580"/>
      <c r="AZ4580"/>
      <c r="BA4580"/>
    </row>
    <row r="4581" spans="48:53" x14ac:dyDescent="0.3">
      <c r="AV4581"/>
      <c r="AW4581"/>
      <c r="AX4581"/>
      <c r="AY4581"/>
      <c r="AZ4581"/>
      <c r="BA4581"/>
    </row>
    <row r="4582" spans="48:53" x14ac:dyDescent="0.3">
      <c r="AV4582"/>
      <c r="AW4582"/>
      <c r="AX4582"/>
      <c r="AY4582"/>
      <c r="AZ4582"/>
      <c r="BA4582"/>
    </row>
    <row r="4583" spans="48:53" x14ac:dyDescent="0.3">
      <c r="AV4583"/>
      <c r="AW4583"/>
      <c r="AX4583"/>
      <c r="AY4583"/>
      <c r="AZ4583"/>
      <c r="BA4583"/>
    </row>
    <row r="4584" spans="48:53" x14ac:dyDescent="0.3">
      <c r="AV4584"/>
      <c r="AW4584"/>
      <c r="AX4584"/>
      <c r="AY4584"/>
      <c r="AZ4584"/>
      <c r="BA4584"/>
    </row>
    <row r="4585" spans="48:53" x14ac:dyDescent="0.3">
      <c r="AV4585"/>
      <c r="AW4585"/>
      <c r="AX4585"/>
      <c r="AY4585"/>
      <c r="AZ4585"/>
      <c r="BA4585"/>
    </row>
    <row r="4586" spans="48:53" x14ac:dyDescent="0.3">
      <c r="AV4586"/>
      <c r="AW4586"/>
      <c r="AX4586"/>
      <c r="AY4586"/>
      <c r="AZ4586"/>
      <c r="BA4586"/>
    </row>
    <row r="4587" spans="48:53" x14ac:dyDescent="0.3">
      <c r="AV4587"/>
      <c r="AW4587"/>
      <c r="AX4587"/>
      <c r="AY4587"/>
      <c r="AZ4587"/>
      <c r="BA4587"/>
    </row>
    <row r="4588" spans="48:53" x14ac:dyDescent="0.3">
      <c r="AV4588"/>
      <c r="AW4588"/>
      <c r="AX4588"/>
      <c r="AY4588"/>
      <c r="AZ4588"/>
      <c r="BA4588"/>
    </row>
    <row r="4589" spans="48:53" x14ac:dyDescent="0.3">
      <c r="AV4589"/>
      <c r="AW4589"/>
      <c r="AX4589"/>
      <c r="AY4589"/>
      <c r="AZ4589"/>
      <c r="BA4589"/>
    </row>
    <row r="4590" spans="48:53" x14ac:dyDescent="0.3">
      <c r="AV4590"/>
      <c r="AW4590"/>
      <c r="AX4590"/>
      <c r="AY4590"/>
      <c r="AZ4590"/>
      <c r="BA4590"/>
    </row>
    <row r="4591" spans="48:53" x14ac:dyDescent="0.3">
      <c r="AV4591"/>
      <c r="AW4591"/>
      <c r="AX4591"/>
      <c r="AY4591"/>
      <c r="AZ4591"/>
      <c r="BA4591"/>
    </row>
    <row r="4592" spans="48:53" x14ac:dyDescent="0.3">
      <c r="AV4592"/>
      <c r="AW4592"/>
      <c r="AX4592"/>
      <c r="AY4592"/>
      <c r="AZ4592"/>
      <c r="BA4592"/>
    </row>
    <row r="4593" spans="48:53" x14ac:dyDescent="0.3">
      <c r="AV4593"/>
      <c r="AW4593"/>
      <c r="AX4593"/>
      <c r="AY4593"/>
      <c r="AZ4593"/>
      <c r="BA4593"/>
    </row>
    <row r="4594" spans="48:53" x14ac:dyDescent="0.3">
      <c r="AV4594"/>
      <c r="AW4594"/>
      <c r="AX4594"/>
      <c r="AY4594"/>
      <c r="AZ4594"/>
      <c r="BA4594"/>
    </row>
    <row r="4595" spans="48:53" x14ac:dyDescent="0.3">
      <c r="AV4595"/>
      <c r="AW4595"/>
      <c r="AX4595"/>
      <c r="AY4595"/>
      <c r="AZ4595"/>
      <c r="BA4595"/>
    </row>
    <row r="4596" spans="48:53" x14ac:dyDescent="0.3">
      <c r="AV4596"/>
      <c r="AW4596"/>
      <c r="AX4596"/>
      <c r="AY4596"/>
      <c r="AZ4596"/>
      <c r="BA4596"/>
    </row>
    <row r="4597" spans="48:53" x14ac:dyDescent="0.3">
      <c r="AV4597"/>
      <c r="AW4597"/>
      <c r="AX4597"/>
      <c r="AY4597"/>
      <c r="AZ4597"/>
      <c r="BA4597"/>
    </row>
    <row r="4598" spans="48:53" x14ac:dyDescent="0.3">
      <c r="AV4598"/>
      <c r="AW4598"/>
      <c r="AX4598"/>
      <c r="AY4598"/>
      <c r="AZ4598"/>
      <c r="BA4598"/>
    </row>
    <row r="4599" spans="48:53" x14ac:dyDescent="0.3">
      <c r="AV4599"/>
      <c r="AW4599"/>
      <c r="AX4599"/>
      <c r="AY4599"/>
      <c r="AZ4599"/>
      <c r="BA4599"/>
    </row>
    <row r="4600" spans="48:53" x14ac:dyDescent="0.3">
      <c r="AV4600"/>
      <c r="AW4600"/>
      <c r="AX4600"/>
      <c r="AY4600"/>
      <c r="AZ4600"/>
      <c r="BA4600"/>
    </row>
    <row r="4601" spans="48:53" x14ac:dyDescent="0.3">
      <c r="AV4601"/>
      <c r="AW4601"/>
      <c r="AX4601"/>
      <c r="AY4601"/>
      <c r="AZ4601"/>
      <c r="BA4601"/>
    </row>
    <row r="4602" spans="48:53" x14ac:dyDescent="0.3">
      <c r="AV4602"/>
      <c r="AW4602"/>
      <c r="AX4602"/>
      <c r="AY4602"/>
      <c r="AZ4602"/>
      <c r="BA4602"/>
    </row>
    <row r="4603" spans="48:53" x14ac:dyDescent="0.3">
      <c r="AV4603"/>
      <c r="AW4603"/>
      <c r="AX4603"/>
      <c r="AY4603"/>
      <c r="AZ4603"/>
      <c r="BA4603"/>
    </row>
    <row r="4604" spans="48:53" x14ac:dyDescent="0.3">
      <c r="AV4604"/>
      <c r="AW4604"/>
      <c r="AX4604"/>
      <c r="AY4604"/>
      <c r="AZ4604"/>
      <c r="BA4604"/>
    </row>
    <row r="4605" spans="48:53" x14ac:dyDescent="0.3">
      <c r="AV4605"/>
      <c r="AW4605"/>
      <c r="AX4605"/>
      <c r="AY4605"/>
      <c r="AZ4605"/>
      <c r="BA4605"/>
    </row>
    <row r="4606" spans="48:53" x14ac:dyDescent="0.3">
      <c r="AV4606"/>
      <c r="AW4606"/>
      <c r="AX4606"/>
      <c r="AY4606"/>
      <c r="AZ4606"/>
      <c r="BA4606"/>
    </row>
    <row r="4607" spans="48:53" x14ac:dyDescent="0.3">
      <c r="AV4607"/>
      <c r="AW4607"/>
      <c r="AX4607"/>
      <c r="AY4607"/>
      <c r="AZ4607"/>
      <c r="BA4607"/>
    </row>
    <row r="4608" spans="48:53" x14ac:dyDescent="0.3">
      <c r="AV4608"/>
      <c r="AW4608"/>
      <c r="AX4608"/>
      <c r="AY4608"/>
      <c r="AZ4608"/>
      <c r="BA4608"/>
    </row>
    <row r="4609" spans="48:53" x14ac:dyDescent="0.3">
      <c r="AV4609"/>
      <c r="AW4609"/>
      <c r="AX4609"/>
      <c r="AY4609"/>
      <c r="AZ4609"/>
      <c r="BA4609"/>
    </row>
    <row r="4610" spans="48:53" x14ac:dyDescent="0.3">
      <c r="AV4610"/>
      <c r="AW4610"/>
      <c r="AX4610"/>
      <c r="AY4610"/>
      <c r="AZ4610"/>
      <c r="BA4610"/>
    </row>
    <row r="4611" spans="48:53" x14ac:dyDescent="0.3">
      <c r="AV4611"/>
      <c r="AW4611"/>
      <c r="AX4611"/>
      <c r="AY4611"/>
      <c r="AZ4611"/>
      <c r="BA4611"/>
    </row>
    <row r="4612" spans="48:53" x14ac:dyDescent="0.3">
      <c r="AV4612"/>
      <c r="AW4612"/>
      <c r="AX4612"/>
      <c r="AY4612"/>
      <c r="AZ4612"/>
      <c r="BA4612"/>
    </row>
    <row r="4613" spans="48:53" x14ac:dyDescent="0.3">
      <c r="AV4613"/>
      <c r="AW4613"/>
      <c r="AX4613"/>
      <c r="AY4613"/>
      <c r="AZ4613"/>
      <c r="BA4613"/>
    </row>
    <row r="4614" spans="48:53" x14ac:dyDescent="0.3">
      <c r="AV4614"/>
      <c r="AW4614"/>
      <c r="AX4614"/>
      <c r="AY4614"/>
      <c r="AZ4614"/>
      <c r="BA4614"/>
    </row>
    <row r="4615" spans="48:53" x14ac:dyDescent="0.3">
      <c r="AV4615"/>
      <c r="AW4615"/>
      <c r="AX4615"/>
      <c r="AY4615"/>
      <c r="AZ4615"/>
      <c r="BA4615"/>
    </row>
    <row r="4616" spans="48:53" x14ac:dyDescent="0.3">
      <c r="AV4616"/>
      <c r="AW4616"/>
      <c r="AX4616"/>
      <c r="AY4616"/>
      <c r="AZ4616"/>
      <c r="BA4616"/>
    </row>
    <row r="4617" spans="48:53" x14ac:dyDescent="0.3">
      <c r="AV4617"/>
      <c r="AW4617"/>
      <c r="AX4617"/>
      <c r="AY4617"/>
      <c r="AZ4617"/>
      <c r="BA4617"/>
    </row>
    <row r="4618" spans="48:53" x14ac:dyDescent="0.3">
      <c r="AV4618"/>
      <c r="AW4618"/>
      <c r="AX4618"/>
      <c r="AY4618"/>
      <c r="AZ4618"/>
      <c r="BA4618"/>
    </row>
    <row r="4619" spans="48:53" x14ac:dyDescent="0.3">
      <c r="AV4619"/>
      <c r="AW4619"/>
      <c r="AX4619"/>
      <c r="AY4619"/>
      <c r="AZ4619"/>
      <c r="BA4619"/>
    </row>
    <row r="4620" spans="48:53" x14ac:dyDescent="0.3">
      <c r="AV4620"/>
      <c r="AW4620"/>
      <c r="AX4620"/>
      <c r="AY4620"/>
      <c r="AZ4620"/>
      <c r="BA4620"/>
    </row>
    <row r="4621" spans="48:53" x14ac:dyDescent="0.3">
      <c r="AV4621"/>
      <c r="AW4621"/>
      <c r="AX4621"/>
      <c r="AY4621"/>
      <c r="AZ4621"/>
      <c r="BA4621"/>
    </row>
    <row r="4622" spans="48:53" x14ac:dyDescent="0.3">
      <c r="AV4622"/>
      <c r="AW4622"/>
      <c r="AX4622"/>
      <c r="AY4622"/>
      <c r="AZ4622"/>
      <c r="BA4622"/>
    </row>
    <row r="4623" spans="48:53" x14ac:dyDescent="0.3">
      <c r="AV4623"/>
      <c r="AW4623"/>
      <c r="AX4623"/>
      <c r="AY4623"/>
      <c r="AZ4623"/>
      <c r="BA4623"/>
    </row>
    <row r="4624" spans="48:53" x14ac:dyDescent="0.3">
      <c r="AV4624"/>
      <c r="AW4624"/>
      <c r="AX4624"/>
      <c r="AY4624"/>
      <c r="AZ4624"/>
      <c r="BA4624"/>
    </row>
    <row r="4625" spans="48:53" x14ac:dyDescent="0.3">
      <c r="AV4625"/>
      <c r="AW4625"/>
      <c r="AX4625"/>
      <c r="AY4625"/>
      <c r="AZ4625"/>
      <c r="BA4625"/>
    </row>
    <row r="4626" spans="48:53" x14ac:dyDescent="0.3">
      <c r="AV4626"/>
      <c r="AW4626"/>
      <c r="AX4626"/>
      <c r="AY4626"/>
      <c r="AZ4626"/>
      <c r="BA4626"/>
    </row>
    <row r="4627" spans="48:53" x14ac:dyDescent="0.3">
      <c r="AV4627"/>
      <c r="AW4627"/>
      <c r="AX4627"/>
      <c r="AY4627"/>
      <c r="AZ4627"/>
      <c r="BA4627"/>
    </row>
    <row r="4628" spans="48:53" x14ac:dyDescent="0.3">
      <c r="AV4628"/>
      <c r="AW4628"/>
      <c r="AX4628"/>
      <c r="AY4628"/>
      <c r="AZ4628"/>
      <c r="BA4628"/>
    </row>
    <row r="4629" spans="48:53" x14ac:dyDescent="0.3">
      <c r="AV4629"/>
      <c r="AW4629"/>
      <c r="AX4629"/>
      <c r="AY4629"/>
      <c r="AZ4629"/>
      <c r="BA4629"/>
    </row>
    <row r="4630" spans="48:53" x14ac:dyDescent="0.3">
      <c r="AV4630"/>
      <c r="AW4630"/>
      <c r="AX4630"/>
      <c r="AY4630"/>
      <c r="AZ4630"/>
      <c r="BA4630"/>
    </row>
    <row r="4631" spans="48:53" x14ac:dyDescent="0.3">
      <c r="AV4631"/>
      <c r="AW4631"/>
      <c r="AX4631"/>
      <c r="AY4631"/>
      <c r="AZ4631"/>
      <c r="BA4631"/>
    </row>
    <row r="4632" spans="48:53" x14ac:dyDescent="0.3">
      <c r="AV4632"/>
      <c r="AW4632"/>
      <c r="AX4632"/>
      <c r="AY4632"/>
      <c r="AZ4632"/>
      <c r="BA4632"/>
    </row>
    <row r="4633" spans="48:53" x14ac:dyDescent="0.3">
      <c r="AV4633"/>
      <c r="AW4633"/>
      <c r="AX4633"/>
      <c r="AY4633"/>
      <c r="AZ4633"/>
      <c r="BA4633"/>
    </row>
    <row r="4634" spans="48:53" x14ac:dyDescent="0.3">
      <c r="AV4634"/>
      <c r="AW4634"/>
      <c r="AX4634"/>
      <c r="AY4634"/>
      <c r="AZ4634"/>
      <c r="BA4634"/>
    </row>
    <row r="4635" spans="48:53" x14ac:dyDescent="0.3">
      <c r="AV4635"/>
      <c r="AW4635"/>
      <c r="AX4635"/>
      <c r="AY4635"/>
      <c r="AZ4635"/>
      <c r="BA4635"/>
    </row>
    <row r="4636" spans="48:53" x14ac:dyDescent="0.3">
      <c r="AV4636"/>
      <c r="AW4636"/>
      <c r="AX4636"/>
      <c r="AY4636"/>
      <c r="AZ4636"/>
      <c r="BA4636"/>
    </row>
    <row r="4637" spans="48:53" x14ac:dyDescent="0.3">
      <c r="AV4637"/>
      <c r="AW4637"/>
      <c r="AX4637"/>
      <c r="AY4637"/>
      <c r="AZ4637"/>
      <c r="BA4637"/>
    </row>
    <row r="4638" spans="48:53" x14ac:dyDescent="0.3">
      <c r="AV4638"/>
      <c r="AW4638"/>
      <c r="AX4638"/>
      <c r="AY4638"/>
      <c r="AZ4638"/>
      <c r="BA4638"/>
    </row>
    <row r="4639" spans="48:53" x14ac:dyDescent="0.3">
      <c r="AV4639"/>
      <c r="AW4639"/>
      <c r="AX4639"/>
      <c r="AY4639"/>
      <c r="AZ4639"/>
      <c r="BA4639"/>
    </row>
    <row r="4640" spans="48:53" x14ac:dyDescent="0.3">
      <c r="AV4640"/>
      <c r="AW4640"/>
      <c r="AX4640"/>
      <c r="AY4640"/>
      <c r="AZ4640"/>
      <c r="BA4640"/>
    </row>
    <row r="4641" spans="48:53" x14ac:dyDescent="0.3">
      <c r="AV4641"/>
      <c r="AW4641"/>
      <c r="AX4641"/>
      <c r="AY4641"/>
      <c r="AZ4641"/>
      <c r="BA4641"/>
    </row>
    <row r="4642" spans="48:53" x14ac:dyDescent="0.3">
      <c r="AV4642"/>
      <c r="AW4642"/>
      <c r="AX4642"/>
      <c r="AY4642"/>
      <c r="AZ4642"/>
      <c r="BA4642"/>
    </row>
    <row r="4643" spans="48:53" x14ac:dyDescent="0.3">
      <c r="AV4643"/>
      <c r="AW4643"/>
      <c r="AX4643"/>
      <c r="AY4643"/>
      <c r="AZ4643"/>
      <c r="BA4643"/>
    </row>
    <row r="4644" spans="48:53" x14ac:dyDescent="0.3">
      <c r="AV4644"/>
      <c r="AW4644"/>
      <c r="AX4644"/>
      <c r="AY4644"/>
      <c r="AZ4644"/>
      <c r="BA4644"/>
    </row>
    <row r="4645" spans="48:53" x14ac:dyDescent="0.3">
      <c r="AV4645"/>
      <c r="AW4645"/>
      <c r="AX4645"/>
      <c r="AY4645"/>
      <c r="AZ4645"/>
      <c r="BA4645"/>
    </row>
    <row r="4646" spans="48:53" x14ac:dyDescent="0.3">
      <c r="AV4646"/>
      <c r="AW4646"/>
      <c r="AX4646"/>
      <c r="AY4646"/>
      <c r="AZ4646"/>
      <c r="BA4646"/>
    </row>
    <row r="4647" spans="48:53" x14ac:dyDescent="0.3">
      <c r="AV4647"/>
      <c r="AW4647"/>
      <c r="AX4647"/>
      <c r="AY4647"/>
      <c r="AZ4647"/>
      <c r="BA4647"/>
    </row>
    <row r="4648" spans="48:53" x14ac:dyDescent="0.3">
      <c r="AV4648"/>
      <c r="AW4648"/>
      <c r="AX4648"/>
      <c r="AY4648"/>
      <c r="AZ4648"/>
      <c r="BA4648"/>
    </row>
    <row r="4649" spans="48:53" x14ac:dyDescent="0.3">
      <c r="AV4649"/>
      <c r="AW4649"/>
      <c r="AX4649"/>
      <c r="AY4649"/>
      <c r="AZ4649"/>
      <c r="BA4649"/>
    </row>
    <row r="4650" spans="48:53" x14ac:dyDescent="0.3">
      <c r="AV4650"/>
      <c r="AW4650"/>
      <c r="AX4650"/>
      <c r="AY4650"/>
      <c r="AZ4650"/>
      <c r="BA4650"/>
    </row>
    <row r="4651" spans="48:53" x14ac:dyDescent="0.3">
      <c r="AV4651"/>
      <c r="AW4651"/>
      <c r="AX4651"/>
      <c r="AY4651"/>
      <c r="AZ4651"/>
      <c r="BA4651"/>
    </row>
    <row r="4652" spans="48:53" x14ac:dyDescent="0.3">
      <c r="AV4652"/>
      <c r="AW4652"/>
      <c r="AX4652"/>
      <c r="AY4652"/>
      <c r="AZ4652"/>
      <c r="BA4652"/>
    </row>
    <row r="4653" spans="48:53" x14ac:dyDescent="0.3">
      <c r="AV4653"/>
      <c r="AW4653"/>
      <c r="AX4653"/>
      <c r="AY4653"/>
      <c r="AZ4653"/>
      <c r="BA4653"/>
    </row>
    <row r="4654" spans="48:53" x14ac:dyDescent="0.3">
      <c r="AV4654"/>
      <c r="AW4654"/>
      <c r="AX4654"/>
      <c r="AY4654"/>
      <c r="AZ4654"/>
      <c r="BA4654"/>
    </row>
    <row r="4655" spans="48:53" x14ac:dyDescent="0.3">
      <c r="AV4655"/>
      <c r="AW4655"/>
      <c r="AX4655"/>
      <c r="AY4655"/>
      <c r="AZ4655"/>
      <c r="BA4655"/>
    </row>
    <row r="4656" spans="48:53" x14ac:dyDescent="0.3">
      <c r="AV4656"/>
      <c r="AW4656"/>
      <c r="AX4656"/>
      <c r="AY4656"/>
      <c r="AZ4656"/>
      <c r="BA4656"/>
    </row>
    <row r="4657" spans="48:53" x14ac:dyDescent="0.3">
      <c r="AV4657"/>
      <c r="AW4657"/>
      <c r="AX4657"/>
      <c r="AY4657"/>
      <c r="AZ4657"/>
      <c r="BA4657"/>
    </row>
    <row r="4658" spans="48:53" x14ac:dyDescent="0.3">
      <c r="AV4658"/>
      <c r="AW4658"/>
      <c r="AX4658"/>
      <c r="AY4658"/>
      <c r="AZ4658"/>
      <c r="BA4658"/>
    </row>
    <row r="4659" spans="48:53" x14ac:dyDescent="0.3">
      <c r="AV4659"/>
      <c r="AW4659"/>
      <c r="AX4659"/>
      <c r="AY4659"/>
      <c r="AZ4659"/>
      <c r="BA4659"/>
    </row>
    <row r="4660" spans="48:53" x14ac:dyDescent="0.3">
      <c r="AV4660"/>
      <c r="AW4660"/>
      <c r="AX4660"/>
      <c r="AY4660"/>
      <c r="AZ4660"/>
      <c r="BA4660"/>
    </row>
    <row r="4661" spans="48:53" x14ac:dyDescent="0.3">
      <c r="AV4661"/>
      <c r="AW4661"/>
      <c r="AX4661"/>
      <c r="AY4661"/>
      <c r="AZ4661"/>
      <c r="BA4661"/>
    </row>
    <row r="4662" spans="48:53" x14ac:dyDescent="0.3">
      <c r="AV4662"/>
      <c r="AW4662"/>
      <c r="AX4662"/>
      <c r="AY4662"/>
      <c r="AZ4662"/>
      <c r="BA4662"/>
    </row>
    <row r="4663" spans="48:53" x14ac:dyDescent="0.3">
      <c r="AV4663"/>
      <c r="AW4663"/>
      <c r="AX4663"/>
      <c r="AY4663"/>
      <c r="AZ4663"/>
      <c r="BA4663"/>
    </row>
    <row r="4664" spans="48:53" x14ac:dyDescent="0.3">
      <c r="AV4664"/>
      <c r="AW4664"/>
      <c r="AX4664"/>
      <c r="AY4664"/>
      <c r="AZ4664"/>
      <c r="BA4664"/>
    </row>
    <row r="4665" spans="48:53" x14ac:dyDescent="0.3">
      <c r="AV4665"/>
      <c r="AW4665"/>
      <c r="AX4665"/>
      <c r="AY4665"/>
      <c r="AZ4665"/>
      <c r="BA4665"/>
    </row>
    <row r="4666" spans="48:53" x14ac:dyDescent="0.3">
      <c r="AV4666"/>
      <c r="AW4666"/>
      <c r="AX4666"/>
      <c r="AY4666"/>
      <c r="AZ4666"/>
      <c r="BA4666"/>
    </row>
    <row r="4667" spans="48:53" x14ac:dyDescent="0.3">
      <c r="AV4667"/>
      <c r="AW4667"/>
      <c r="AX4667"/>
      <c r="AY4667"/>
      <c r="AZ4667"/>
      <c r="BA4667"/>
    </row>
    <row r="4668" spans="48:53" x14ac:dyDescent="0.3">
      <c r="AV4668"/>
      <c r="AW4668"/>
      <c r="AX4668"/>
      <c r="AY4668"/>
      <c r="AZ4668"/>
      <c r="BA4668"/>
    </row>
    <row r="4669" spans="48:53" x14ac:dyDescent="0.3">
      <c r="AV4669"/>
      <c r="AW4669"/>
      <c r="AX4669"/>
      <c r="AY4669"/>
      <c r="AZ4669"/>
      <c r="BA4669"/>
    </row>
    <row r="4670" spans="48:53" x14ac:dyDescent="0.3">
      <c r="AV4670"/>
      <c r="AW4670"/>
      <c r="AX4670"/>
      <c r="AY4670"/>
      <c r="AZ4670"/>
      <c r="BA4670"/>
    </row>
    <row r="4671" spans="48:53" x14ac:dyDescent="0.3">
      <c r="AV4671"/>
      <c r="AW4671"/>
      <c r="AX4671"/>
      <c r="AY4671"/>
      <c r="AZ4671"/>
      <c r="BA4671"/>
    </row>
    <row r="4672" spans="48:53" x14ac:dyDescent="0.3">
      <c r="AV4672"/>
      <c r="AW4672"/>
      <c r="AX4672"/>
      <c r="AY4672"/>
      <c r="AZ4672"/>
      <c r="BA4672"/>
    </row>
    <row r="4673" spans="48:53" x14ac:dyDescent="0.3">
      <c r="AV4673"/>
      <c r="AW4673"/>
      <c r="AX4673"/>
      <c r="AY4673"/>
      <c r="AZ4673"/>
      <c r="BA4673"/>
    </row>
    <row r="4674" spans="48:53" x14ac:dyDescent="0.3">
      <c r="AV4674"/>
      <c r="AW4674"/>
      <c r="AX4674"/>
      <c r="AY4674"/>
      <c r="AZ4674"/>
      <c r="BA4674"/>
    </row>
    <row r="4675" spans="48:53" x14ac:dyDescent="0.3">
      <c r="AV4675"/>
      <c r="AW4675"/>
      <c r="AX4675"/>
      <c r="AY4675"/>
      <c r="AZ4675"/>
      <c r="BA4675"/>
    </row>
    <row r="4676" spans="48:53" x14ac:dyDescent="0.3">
      <c r="AV4676"/>
      <c r="AW4676"/>
      <c r="AX4676"/>
      <c r="AY4676"/>
      <c r="AZ4676"/>
      <c r="BA4676"/>
    </row>
    <row r="4677" spans="48:53" x14ac:dyDescent="0.3">
      <c r="AV4677"/>
      <c r="AW4677"/>
      <c r="AX4677"/>
      <c r="AY4677"/>
      <c r="AZ4677"/>
      <c r="BA4677"/>
    </row>
    <row r="4678" spans="48:53" x14ac:dyDescent="0.3">
      <c r="AV4678"/>
      <c r="AW4678"/>
      <c r="AX4678"/>
      <c r="AY4678"/>
      <c r="AZ4678"/>
      <c r="BA4678"/>
    </row>
    <row r="4679" spans="48:53" x14ac:dyDescent="0.3">
      <c r="AV4679"/>
      <c r="AW4679"/>
      <c r="AX4679"/>
      <c r="AY4679"/>
      <c r="AZ4679"/>
      <c r="BA4679"/>
    </row>
    <row r="4680" spans="48:53" x14ac:dyDescent="0.3">
      <c r="AV4680"/>
      <c r="AW4680"/>
      <c r="AX4680"/>
      <c r="AY4680"/>
      <c r="AZ4680"/>
      <c r="BA4680"/>
    </row>
    <row r="4681" spans="48:53" x14ac:dyDescent="0.3">
      <c r="AV4681"/>
      <c r="AW4681"/>
      <c r="AX4681"/>
      <c r="AY4681"/>
      <c r="AZ4681"/>
      <c r="BA4681"/>
    </row>
    <row r="4682" spans="48:53" x14ac:dyDescent="0.3">
      <c r="AV4682"/>
      <c r="AW4682"/>
      <c r="AX4682"/>
      <c r="AY4682"/>
      <c r="AZ4682"/>
      <c r="BA4682"/>
    </row>
    <row r="4683" spans="48:53" x14ac:dyDescent="0.3">
      <c r="AV4683"/>
      <c r="AW4683"/>
      <c r="AX4683"/>
      <c r="AY4683"/>
      <c r="AZ4683"/>
      <c r="BA4683"/>
    </row>
    <row r="4684" spans="48:53" x14ac:dyDescent="0.3">
      <c r="AV4684"/>
      <c r="AW4684"/>
      <c r="AX4684"/>
      <c r="AY4684"/>
      <c r="AZ4684"/>
      <c r="BA4684"/>
    </row>
    <row r="4685" spans="48:53" x14ac:dyDescent="0.3">
      <c r="AV4685"/>
      <c r="AW4685"/>
      <c r="AX4685"/>
      <c r="AY4685"/>
      <c r="AZ4685"/>
      <c r="BA4685"/>
    </row>
    <row r="4686" spans="48:53" x14ac:dyDescent="0.3">
      <c r="AV4686"/>
      <c r="AW4686"/>
      <c r="AX4686"/>
      <c r="AY4686"/>
      <c r="AZ4686"/>
      <c r="BA4686"/>
    </row>
    <row r="4687" spans="48:53" x14ac:dyDescent="0.3">
      <c r="AV4687"/>
      <c r="AW4687"/>
      <c r="AX4687"/>
      <c r="AY4687"/>
      <c r="AZ4687"/>
      <c r="BA4687"/>
    </row>
    <row r="4688" spans="48:53" x14ac:dyDescent="0.3">
      <c r="AV4688"/>
      <c r="AW4688"/>
      <c r="AX4688"/>
      <c r="AY4688"/>
      <c r="AZ4688"/>
      <c r="BA4688"/>
    </row>
    <row r="4689" spans="48:53" x14ac:dyDescent="0.3">
      <c r="AV4689"/>
      <c r="AW4689"/>
      <c r="AX4689"/>
      <c r="AY4689"/>
      <c r="AZ4689"/>
      <c r="BA4689"/>
    </row>
    <row r="4690" spans="48:53" x14ac:dyDescent="0.3">
      <c r="AV4690"/>
      <c r="AW4690"/>
      <c r="AX4690"/>
      <c r="AY4690"/>
      <c r="AZ4690"/>
      <c r="BA4690"/>
    </row>
    <row r="4691" spans="48:53" x14ac:dyDescent="0.3">
      <c r="AV4691"/>
      <c r="AW4691"/>
      <c r="AX4691"/>
      <c r="AY4691"/>
      <c r="AZ4691"/>
      <c r="BA4691"/>
    </row>
    <row r="4692" spans="48:53" x14ac:dyDescent="0.3">
      <c r="AV4692"/>
      <c r="AW4692"/>
      <c r="AX4692"/>
      <c r="AY4692"/>
      <c r="AZ4692"/>
      <c r="BA4692"/>
    </row>
    <row r="4693" spans="48:53" x14ac:dyDescent="0.3">
      <c r="AV4693"/>
      <c r="AW4693"/>
      <c r="AX4693"/>
      <c r="AY4693"/>
      <c r="AZ4693"/>
      <c r="BA4693"/>
    </row>
    <row r="4694" spans="48:53" x14ac:dyDescent="0.3">
      <c r="AV4694"/>
      <c r="AW4694"/>
      <c r="AX4694"/>
      <c r="AY4694"/>
      <c r="AZ4694"/>
      <c r="BA4694"/>
    </row>
    <row r="4695" spans="48:53" x14ac:dyDescent="0.3">
      <c r="AV4695"/>
      <c r="AW4695"/>
      <c r="AX4695"/>
      <c r="AY4695"/>
      <c r="AZ4695"/>
      <c r="BA4695"/>
    </row>
    <row r="4696" spans="48:53" x14ac:dyDescent="0.3">
      <c r="AV4696"/>
      <c r="AW4696"/>
      <c r="AX4696"/>
      <c r="AY4696"/>
      <c r="AZ4696"/>
      <c r="BA4696"/>
    </row>
    <row r="4697" spans="48:53" x14ac:dyDescent="0.3">
      <c r="AV4697"/>
      <c r="AW4697"/>
      <c r="AX4697"/>
      <c r="AY4697"/>
      <c r="AZ4697"/>
      <c r="BA4697"/>
    </row>
    <row r="4698" spans="48:53" x14ac:dyDescent="0.3">
      <c r="AV4698"/>
      <c r="AW4698"/>
      <c r="AX4698"/>
      <c r="AY4698"/>
      <c r="AZ4698"/>
      <c r="BA4698"/>
    </row>
    <row r="4699" spans="48:53" x14ac:dyDescent="0.3">
      <c r="AV4699"/>
      <c r="AW4699"/>
      <c r="AX4699"/>
      <c r="AY4699"/>
      <c r="AZ4699"/>
      <c r="BA4699"/>
    </row>
    <row r="4700" spans="48:53" x14ac:dyDescent="0.3">
      <c r="AV4700"/>
      <c r="AW4700"/>
      <c r="AX4700"/>
      <c r="AY4700"/>
      <c r="AZ4700"/>
      <c r="BA4700"/>
    </row>
    <row r="4701" spans="48:53" x14ac:dyDescent="0.3">
      <c r="AV4701"/>
      <c r="AW4701"/>
      <c r="AX4701"/>
      <c r="AY4701"/>
      <c r="AZ4701"/>
      <c r="BA4701"/>
    </row>
    <row r="4702" spans="48:53" x14ac:dyDescent="0.3">
      <c r="AV4702"/>
      <c r="AW4702"/>
      <c r="AX4702"/>
      <c r="AY4702"/>
      <c r="AZ4702"/>
      <c r="BA4702"/>
    </row>
    <row r="4703" spans="48:53" x14ac:dyDescent="0.3">
      <c r="AV4703"/>
      <c r="AW4703"/>
      <c r="AX4703"/>
      <c r="AY4703"/>
      <c r="AZ4703"/>
      <c r="BA4703"/>
    </row>
    <row r="4704" spans="48:53" x14ac:dyDescent="0.3">
      <c r="AV4704"/>
      <c r="AW4704"/>
      <c r="AX4704"/>
      <c r="AY4704"/>
      <c r="AZ4704"/>
      <c r="BA4704"/>
    </row>
    <row r="4705" spans="48:53" x14ac:dyDescent="0.3">
      <c r="AV4705"/>
      <c r="AW4705"/>
      <c r="AX4705"/>
      <c r="AY4705"/>
      <c r="AZ4705"/>
      <c r="BA4705"/>
    </row>
    <row r="4706" spans="48:53" x14ac:dyDescent="0.3">
      <c r="AV4706"/>
      <c r="AW4706"/>
      <c r="AX4706"/>
      <c r="AY4706"/>
      <c r="AZ4706"/>
      <c r="BA4706"/>
    </row>
    <row r="4707" spans="48:53" x14ac:dyDescent="0.3">
      <c r="AV4707"/>
      <c r="AW4707"/>
      <c r="AX4707"/>
      <c r="AY4707"/>
      <c r="AZ4707"/>
      <c r="BA4707"/>
    </row>
    <row r="4708" spans="48:53" x14ac:dyDescent="0.3">
      <c r="AV4708"/>
      <c r="AW4708"/>
      <c r="AX4708"/>
      <c r="AY4708"/>
      <c r="AZ4708"/>
      <c r="BA4708"/>
    </row>
    <row r="4709" spans="48:53" x14ac:dyDescent="0.3">
      <c r="AV4709"/>
      <c r="AW4709"/>
      <c r="AX4709"/>
      <c r="AY4709"/>
      <c r="AZ4709"/>
      <c r="BA4709"/>
    </row>
    <row r="4710" spans="48:53" x14ac:dyDescent="0.3">
      <c r="AV4710"/>
      <c r="AW4710"/>
      <c r="AX4710"/>
      <c r="AY4710"/>
      <c r="AZ4710"/>
      <c r="BA4710"/>
    </row>
    <row r="4711" spans="48:53" x14ac:dyDescent="0.3">
      <c r="AV4711"/>
      <c r="AW4711"/>
      <c r="AX4711"/>
      <c r="AY4711"/>
      <c r="AZ4711"/>
      <c r="BA4711"/>
    </row>
    <row r="4712" spans="48:53" x14ac:dyDescent="0.3">
      <c r="AV4712"/>
      <c r="AW4712"/>
      <c r="AX4712"/>
      <c r="AY4712"/>
      <c r="AZ4712"/>
      <c r="BA4712"/>
    </row>
    <row r="4713" spans="48:53" x14ac:dyDescent="0.3">
      <c r="AV4713"/>
      <c r="AW4713"/>
      <c r="AX4713"/>
      <c r="AY4713"/>
      <c r="AZ4713"/>
      <c r="BA4713"/>
    </row>
    <row r="4714" spans="48:53" x14ac:dyDescent="0.3">
      <c r="AV4714"/>
      <c r="AW4714"/>
      <c r="AX4714"/>
      <c r="AY4714"/>
      <c r="AZ4714"/>
      <c r="BA4714"/>
    </row>
    <row r="4715" spans="48:53" x14ac:dyDescent="0.3">
      <c r="AV4715"/>
      <c r="AW4715"/>
      <c r="AX4715"/>
      <c r="AY4715"/>
      <c r="AZ4715"/>
      <c r="BA4715"/>
    </row>
    <row r="4716" spans="48:53" x14ac:dyDescent="0.3">
      <c r="AV4716"/>
      <c r="AW4716"/>
      <c r="AX4716"/>
      <c r="AY4716"/>
      <c r="AZ4716"/>
      <c r="BA4716"/>
    </row>
    <row r="4717" spans="48:53" x14ac:dyDescent="0.3">
      <c r="AV4717"/>
      <c r="AW4717"/>
      <c r="AX4717"/>
      <c r="AY4717"/>
      <c r="AZ4717"/>
      <c r="BA4717"/>
    </row>
    <row r="4718" spans="48:53" x14ac:dyDescent="0.3">
      <c r="AV4718"/>
      <c r="AW4718"/>
      <c r="AX4718"/>
      <c r="AY4718"/>
      <c r="AZ4718"/>
      <c r="BA4718"/>
    </row>
    <row r="4719" spans="48:53" x14ac:dyDescent="0.3">
      <c r="AV4719"/>
      <c r="AW4719"/>
      <c r="AX4719"/>
      <c r="AY4719"/>
      <c r="AZ4719"/>
      <c r="BA4719"/>
    </row>
    <row r="4720" spans="48:53" x14ac:dyDescent="0.3">
      <c r="AV4720"/>
      <c r="AW4720"/>
      <c r="AX4720"/>
      <c r="AY4720"/>
      <c r="AZ4720"/>
      <c r="BA4720"/>
    </row>
    <row r="4721" spans="48:53" x14ac:dyDescent="0.3">
      <c r="AV4721"/>
      <c r="AW4721"/>
      <c r="AX4721"/>
      <c r="AY4721"/>
      <c r="AZ4721"/>
      <c r="BA4721"/>
    </row>
    <row r="4722" spans="48:53" x14ac:dyDescent="0.3">
      <c r="AV4722"/>
      <c r="AW4722"/>
      <c r="AX4722"/>
      <c r="AY4722"/>
      <c r="AZ4722"/>
      <c r="BA4722"/>
    </row>
    <row r="4723" spans="48:53" x14ac:dyDescent="0.3">
      <c r="AV4723"/>
      <c r="AW4723"/>
      <c r="AX4723"/>
      <c r="AY4723"/>
      <c r="AZ4723"/>
      <c r="BA4723"/>
    </row>
    <row r="4724" spans="48:53" x14ac:dyDescent="0.3">
      <c r="AV4724"/>
      <c r="AW4724"/>
      <c r="AX4724"/>
      <c r="AY4724"/>
      <c r="AZ4724"/>
      <c r="BA4724"/>
    </row>
    <row r="4725" spans="48:53" x14ac:dyDescent="0.3">
      <c r="AV4725"/>
      <c r="AW4725"/>
      <c r="AX4725"/>
      <c r="AY4725"/>
      <c r="AZ4725"/>
      <c r="BA4725"/>
    </row>
    <row r="4726" spans="48:53" x14ac:dyDescent="0.3">
      <c r="AV4726"/>
      <c r="AW4726"/>
      <c r="AX4726"/>
      <c r="AY4726"/>
      <c r="AZ4726"/>
      <c r="BA4726"/>
    </row>
    <row r="4727" spans="48:53" x14ac:dyDescent="0.3">
      <c r="AV4727"/>
      <c r="AW4727"/>
      <c r="AX4727"/>
      <c r="AY4727"/>
      <c r="AZ4727"/>
      <c r="BA4727"/>
    </row>
    <row r="4728" spans="48:53" x14ac:dyDescent="0.3">
      <c r="AV4728"/>
      <c r="AW4728"/>
      <c r="AX4728"/>
      <c r="AY4728"/>
      <c r="AZ4728"/>
      <c r="BA4728"/>
    </row>
    <row r="4729" spans="48:53" x14ac:dyDescent="0.3">
      <c r="AV4729"/>
      <c r="AW4729"/>
      <c r="AX4729"/>
      <c r="AY4729"/>
      <c r="AZ4729"/>
      <c r="BA4729"/>
    </row>
    <row r="4730" spans="48:53" x14ac:dyDescent="0.3">
      <c r="AV4730"/>
      <c r="AW4730"/>
      <c r="AX4730"/>
      <c r="AY4730"/>
      <c r="AZ4730"/>
      <c r="BA4730"/>
    </row>
    <row r="4731" spans="48:53" x14ac:dyDescent="0.3">
      <c r="AV4731"/>
      <c r="AW4731"/>
      <c r="AX4731"/>
      <c r="AY4731"/>
      <c r="AZ4731"/>
      <c r="BA4731"/>
    </row>
    <row r="4732" spans="48:53" x14ac:dyDescent="0.3">
      <c r="AV4732"/>
      <c r="AW4732"/>
      <c r="AX4732"/>
      <c r="AY4732"/>
      <c r="AZ4732"/>
      <c r="BA4732"/>
    </row>
    <row r="4733" spans="48:53" x14ac:dyDescent="0.3">
      <c r="AV4733"/>
      <c r="AW4733"/>
      <c r="AX4733"/>
      <c r="AY4733"/>
      <c r="AZ4733"/>
      <c r="BA4733"/>
    </row>
    <row r="4734" spans="48:53" x14ac:dyDescent="0.3">
      <c r="AV4734"/>
      <c r="AW4734"/>
      <c r="AX4734"/>
      <c r="AY4734"/>
      <c r="AZ4734"/>
      <c r="BA4734"/>
    </row>
    <row r="4735" spans="48:53" x14ac:dyDescent="0.3">
      <c r="AV4735"/>
      <c r="AW4735"/>
      <c r="AX4735"/>
      <c r="AY4735"/>
      <c r="AZ4735"/>
      <c r="BA4735"/>
    </row>
    <row r="4736" spans="48:53" x14ac:dyDescent="0.3">
      <c r="AV4736"/>
      <c r="AW4736"/>
      <c r="AX4736"/>
      <c r="AY4736"/>
      <c r="AZ4736"/>
      <c r="BA4736"/>
    </row>
    <row r="4737" spans="48:53" x14ac:dyDescent="0.3">
      <c r="AV4737"/>
      <c r="AW4737"/>
      <c r="AX4737"/>
      <c r="AY4737"/>
      <c r="AZ4737"/>
      <c r="BA4737"/>
    </row>
    <row r="4738" spans="48:53" x14ac:dyDescent="0.3">
      <c r="AV4738"/>
      <c r="AW4738"/>
      <c r="AX4738"/>
      <c r="AY4738"/>
      <c r="AZ4738"/>
      <c r="BA4738"/>
    </row>
    <row r="4739" spans="48:53" x14ac:dyDescent="0.3">
      <c r="AV4739"/>
      <c r="AW4739"/>
      <c r="AX4739"/>
      <c r="AY4739"/>
      <c r="AZ4739"/>
      <c r="BA4739"/>
    </row>
    <row r="4740" spans="48:53" x14ac:dyDescent="0.3">
      <c r="AV4740"/>
      <c r="AW4740"/>
      <c r="AX4740"/>
      <c r="AY4740"/>
      <c r="AZ4740"/>
      <c r="BA4740"/>
    </row>
    <row r="4741" spans="48:53" x14ac:dyDescent="0.3">
      <c r="AV4741"/>
      <c r="AW4741"/>
      <c r="AX4741"/>
      <c r="AY4741"/>
      <c r="AZ4741"/>
      <c r="BA4741"/>
    </row>
    <row r="4742" spans="48:53" x14ac:dyDescent="0.3">
      <c r="AV4742"/>
      <c r="AW4742"/>
      <c r="AX4742"/>
      <c r="AY4742"/>
      <c r="AZ4742"/>
      <c r="BA4742"/>
    </row>
    <row r="4743" spans="48:53" x14ac:dyDescent="0.3">
      <c r="AV4743"/>
      <c r="AW4743"/>
      <c r="AX4743"/>
      <c r="AY4743"/>
      <c r="AZ4743"/>
      <c r="BA4743"/>
    </row>
    <row r="4744" spans="48:53" x14ac:dyDescent="0.3">
      <c r="AV4744"/>
      <c r="AW4744"/>
      <c r="AX4744"/>
      <c r="AY4744"/>
      <c r="AZ4744"/>
      <c r="BA4744"/>
    </row>
    <row r="4745" spans="48:53" x14ac:dyDescent="0.3">
      <c r="AV4745"/>
      <c r="AW4745"/>
      <c r="AX4745"/>
      <c r="AY4745"/>
      <c r="AZ4745"/>
      <c r="BA4745"/>
    </row>
    <row r="4746" spans="48:53" x14ac:dyDescent="0.3">
      <c r="AV4746"/>
      <c r="AW4746"/>
      <c r="AX4746"/>
      <c r="AY4746"/>
      <c r="AZ4746"/>
      <c r="BA4746"/>
    </row>
    <row r="4747" spans="48:53" x14ac:dyDescent="0.3">
      <c r="AV4747"/>
      <c r="AW4747"/>
      <c r="AX4747"/>
      <c r="AY4747"/>
      <c r="AZ4747"/>
      <c r="BA4747"/>
    </row>
    <row r="4748" spans="48:53" x14ac:dyDescent="0.3">
      <c r="AV4748"/>
      <c r="AW4748"/>
      <c r="AX4748"/>
      <c r="AY4748"/>
      <c r="AZ4748"/>
      <c r="BA4748"/>
    </row>
    <row r="4749" spans="48:53" x14ac:dyDescent="0.3">
      <c r="AV4749"/>
      <c r="AW4749"/>
      <c r="AX4749"/>
      <c r="AY4749"/>
      <c r="AZ4749"/>
      <c r="BA4749"/>
    </row>
    <row r="4750" spans="48:53" x14ac:dyDescent="0.3">
      <c r="AV4750"/>
      <c r="AW4750"/>
      <c r="AX4750"/>
      <c r="AY4750"/>
      <c r="AZ4750"/>
      <c r="BA4750"/>
    </row>
    <row r="4751" spans="48:53" x14ac:dyDescent="0.3">
      <c r="AV4751"/>
      <c r="AW4751"/>
      <c r="AX4751"/>
      <c r="AY4751"/>
      <c r="AZ4751"/>
      <c r="BA4751"/>
    </row>
    <row r="4752" spans="48:53" x14ac:dyDescent="0.3">
      <c r="AV4752"/>
      <c r="AW4752"/>
      <c r="AX4752"/>
      <c r="AY4752"/>
      <c r="AZ4752"/>
      <c r="BA4752"/>
    </row>
    <row r="4753" spans="48:53" x14ac:dyDescent="0.3">
      <c r="AV4753"/>
      <c r="AW4753"/>
      <c r="AX4753"/>
      <c r="AY4753"/>
      <c r="AZ4753"/>
      <c r="BA4753"/>
    </row>
    <row r="4754" spans="48:53" x14ac:dyDescent="0.3">
      <c r="AV4754"/>
      <c r="AW4754"/>
      <c r="AX4754"/>
      <c r="AY4754"/>
      <c r="AZ4754"/>
      <c r="BA4754"/>
    </row>
    <row r="4755" spans="48:53" x14ac:dyDescent="0.3">
      <c r="AV4755"/>
      <c r="AW4755"/>
      <c r="AX4755"/>
      <c r="AY4755"/>
      <c r="AZ4755"/>
      <c r="BA4755"/>
    </row>
    <row r="4756" spans="48:53" x14ac:dyDescent="0.3">
      <c r="AV4756"/>
      <c r="AW4756"/>
      <c r="AX4756"/>
      <c r="AY4756"/>
      <c r="AZ4756"/>
      <c r="BA4756"/>
    </row>
    <row r="4757" spans="48:53" x14ac:dyDescent="0.3">
      <c r="AV4757"/>
      <c r="AW4757"/>
      <c r="AX4757"/>
      <c r="AY4757"/>
      <c r="AZ4757"/>
      <c r="BA4757"/>
    </row>
    <row r="4758" spans="48:53" x14ac:dyDescent="0.3">
      <c r="AV4758"/>
      <c r="AW4758"/>
      <c r="AX4758"/>
      <c r="AY4758"/>
      <c r="AZ4758"/>
      <c r="BA4758"/>
    </row>
    <row r="4759" spans="48:53" x14ac:dyDescent="0.3">
      <c r="AV4759"/>
      <c r="AW4759"/>
      <c r="AX4759"/>
      <c r="AY4759"/>
      <c r="AZ4759"/>
      <c r="BA4759"/>
    </row>
    <row r="4760" spans="48:53" x14ac:dyDescent="0.3">
      <c r="AV4760"/>
      <c r="AW4760"/>
      <c r="AX4760"/>
      <c r="AY4760"/>
      <c r="AZ4760"/>
      <c r="BA4760"/>
    </row>
    <row r="4761" spans="48:53" x14ac:dyDescent="0.3">
      <c r="AV4761"/>
      <c r="AW4761"/>
      <c r="AX4761"/>
      <c r="AY4761"/>
      <c r="AZ4761"/>
      <c r="BA4761"/>
    </row>
    <row r="4762" spans="48:53" x14ac:dyDescent="0.3">
      <c r="AV4762"/>
      <c r="AW4762"/>
      <c r="AX4762"/>
      <c r="AY4762"/>
      <c r="AZ4762"/>
      <c r="BA4762"/>
    </row>
    <row r="4763" spans="48:53" x14ac:dyDescent="0.3">
      <c r="AV4763"/>
      <c r="AW4763"/>
      <c r="AX4763"/>
      <c r="AY4763"/>
      <c r="AZ4763"/>
      <c r="BA4763"/>
    </row>
    <row r="4764" spans="48:53" x14ac:dyDescent="0.3">
      <c r="AV4764"/>
      <c r="AW4764"/>
      <c r="AX4764"/>
      <c r="AY4764"/>
      <c r="AZ4764"/>
      <c r="BA4764"/>
    </row>
    <row r="4765" spans="48:53" x14ac:dyDescent="0.3">
      <c r="AV4765"/>
      <c r="AW4765"/>
      <c r="AX4765"/>
      <c r="AY4765"/>
      <c r="AZ4765"/>
      <c r="BA4765"/>
    </row>
    <row r="4766" spans="48:53" x14ac:dyDescent="0.3">
      <c r="AV4766"/>
      <c r="AW4766"/>
      <c r="AX4766"/>
      <c r="AY4766"/>
      <c r="AZ4766"/>
      <c r="BA4766"/>
    </row>
    <row r="4767" spans="48:53" x14ac:dyDescent="0.3">
      <c r="AV4767"/>
      <c r="AW4767"/>
      <c r="AX4767"/>
      <c r="AY4767"/>
      <c r="AZ4767"/>
      <c r="BA4767"/>
    </row>
    <row r="4768" spans="48:53" x14ac:dyDescent="0.3">
      <c r="AV4768"/>
      <c r="AW4768"/>
      <c r="AX4768"/>
      <c r="AY4768"/>
      <c r="AZ4768"/>
      <c r="BA4768"/>
    </row>
    <row r="4769" spans="48:53" x14ac:dyDescent="0.3">
      <c r="AV4769"/>
      <c r="AW4769"/>
      <c r="AX4769"/>
      <c r="AY4769"/>
      <c r="AZ4769"/>
      <c r="BA4769"/>
    </row>
    <row r="4770" spans="48:53" x14ac:dyDescent="0.3">
      <c r="AV4770"/>
      <c r="AW4770"/>
      <c r="AX4770"/>
      <c r="AY4770"/>
      <c r="AZ4770"/>
      <c r="BA4770"/>
    </row>
    <row r="4771" spans="48:53" x14ac:dyDescent="0.3">
      <c r="AV4771"/>
      <c r="AW4771"/>
      <c r="AX4771"/>
      <c r="AY4771"/>
      <c r="AZ4771"/>
      <c r="BA4771"/>
    </row>
    <row r="4772" spans="48:53" x14ac:dyDescent="0.3">
      <c r="AV4772"/>
      <c r="AW4772"/>
      <c r="AX4772"/>
      <c r="AY4772"/>
      <c r="AZ4772"/>
      <c r="BA4772"/>
    </row>
    <row r="4773" spans="48:53" x14ac:dyDescent="0.3">
      <c r="AV4773"/>
      <c r="AW4773"/>
      <c r="AX4773"/>
      <c r="AY4773"/>
      <c r="AZ4773"/>
      <c r="BA4773"/>
    </row>
    <row r="4774" spans="48:53" x14ac:dyDescent="0.3">
      <c r="AV4774"/>
      <c r="AW4774"/>
      <c r="AX4774"/>
      <c r="AY4774"/>
      <c r="AZ4774"/>
      <c r="BA4774"/>
    </row>
    <row r="4775" spans="48:53" x14ac:dyDescent="0.3">
      <c r="AV4775"/>
      <c r="AW4775"/>
      <c r="AX4775"/>
      <c r="AY4775"/>
      <c r="AZ4775"/>
      <c r="BA4775"/>
    </row>
    <row r="4776" spans="48:53" x14ac:dyDescent="0.3">
      <c r="AV4776"/>
      <c r="AW4776"/>
      <c r="AX4776"/>
      <c r="AY4776"/>
      <c r="AZ4776"/>
      <c r="BA4776"/>
    </row>
    <row r="4777" spans="48:53" x14ac:dyDescent="0.3">
      <c r="AV4777"/>
      <c r="AW4777"/>
      <c r="AX4777"/>
      <c r="AY4777"/>
      <c r="AZ4777"/>
      <c r="BA4777"/>
    </row>
    <row r="4778" spans="48:53" x14ac:dyDescent="0.3">
      <c r="AV4778"/>
      <c r="AW4778"/>
      <c r="AX4778"/>
      <c r="AY4778"/>
      <c r="AZ4778"/>
      <c r="BA4778"/>
    </row>
    <row r="4779" spans="48:53" x14ac:dyDescent="0.3">
      <c r="AV4779"/>
      <c r="AW4779"/>
      <c r="AX4779"/>
      <c r="AY4779"/>
      <c r="AZ4779"/>
      <c r="BA4779"/>
    </row>
    <row r="4780" spans="48:53" x14ac:dyDescent="0.3">
      <c r="AV4780"/>
      <c r="AW4780"/>
      <c r="AX4780"/>
      <c r="AY4780"/>
      <c r="AZ4780"/>
      <c r="BA4780"/>
    </row>
    <row r="4781" spans="48:53" x14ac:dyDescent="0.3">
      <c r="AV4781"/>
      <c r="AW4781"/>
      <c r="AX4781"/>
      <c r="AY4781"/>
      <c r="AZ4781"/>
      <c r="BA4781"/>
    </row>
    <row r="4782" spans="48:53" x14ac:dyDescent="0.3">
      <c r="AV4782"/>
      <c r="AW4782"/>
      <c r="AX4782"/>
      <c r="AY4782"/>
      <c r="AZ4782"/>
      <c r="BA4782"/>
    </row>
    <row r="4783" spans="48:53" x14ac:dyDescent="0.3">
      <c r="AV4783"/>
      <c r="AW4783"/>
      <c r="AX4783"/>
      <c r="AY4783"/>
      <c r="AZ4783"/>
      <c r="BA4783"/>
    </row>
    <row r="4784" spans="48:53" x14ac:dyDescent="0.3">
      <c r="AV4784"/>
      <c r="AW4784"/>
      <c r="AX4784"/>
      <c r="AY4784"/>
      <c r="AZ4784"/>
      <c r="BA4784"/>
    </row>
    <row r="4785" spans="48:53" x14ac:dyDescent="0.3">
      <c r="AV4785"/>
      <c r="AW4785"/>
      <c r="AX4785"/>
      <c r="AY4785"/>
      <c r="AZ4785"/>
      <c r="BA4785"/>
    </row>
    <row r="4786" spans="48:53" x14ac:dyDescent="0.3">
      <c r="AV4786"/>
      <c r="AW4786"/>
      <c r="AX4786"/>
      <c r="AY4786"/>
      <c r="AZ4786"/>
      <c r="BA4786"/>
    </row>
    <row r="4787" spans="48:53" x14ac:dyDescent="0.3">
      <c r="AV4787"/>
      <c r="AW4787"/>
      <c r="AX4787"/>
      <c r="AY4787"/>
      <c r="AZ4787"/>
      <c r="BA4787"/>
    </row>
    <row r="4788" spans="48:53" x14ac:dyDescent="0.3">
      <c r="AV4788"/>
      <c r="AW4788"/>
      <c r="AX4788"/>
      <c r="AY4788"/>
      <c r="AZ4788"/>
      <c r="BA4788"/>
    </row>
    <row r="4789" spans="48:53" x14ac:dyDescent="0.3">
      <c r="AV4789"/>
      <c r="AW4789"/>
      <c r="AX4789"/>
      <c r="AY4789"/>
      <c r="AZ4789"/>
      <c r="BA4789"/>
    </row>
    <row r="4790" spans="48:53" x14ac:dyDescent="0.3">
      <c r="AV4790"/>
      <c r="AW4790"/>
      <c r="AX4790"/>
      <c r="AY4790"/>
      <c r="AZ4790"/>
      <c r="BA4790"/>
    </row>
    <row r="4791" spans="48:53" x14ac:dyDescent="0.3">
      <c r="AV4791"/>
      <c r="AW4791"/>
      <c r="AX4791"/>
      <c r="AY4791"/>
      <c r="AZ4791"/>
      <c r="BA4791"/>
    </row>
    <row r="4792" spans="48:53" x14ac:dyDescent="0.3">
      <c r="AV4792"/>
      <c r="AW4792"/>
      <c r="AX4792"/>
      <c r="AY4792"/>
      <c r="AZ4792"/>
      <c r="BA4792"/>
    </row>
    <row r="4793" spans="48:53" x14ac:dyDescent="0.3">
      <c r="AV4793"/>
      <c r="AW4793"/>
      <c r="AX4793"/>
      <c r="AY4793"/>
      <c r="AZ4793"/>
      <c r="BA4793"/>
    </row>
    <row r="4794" spans="48:53" x14ac:dyDescent="0.3">
      <c r="AV4794"/>
      <c r="AW4794"/>
      <c r="AX4794"/>
      <c r="AY4794"/>
      <c r="AZ4794"/>
      <c r="BA4794"/>
    </row>
    <row r="4795" spans="48:53" x14ac:dyDescent="0.3">
      <c r="AV4795"/>
      <c r="AW4795"/>
      <c r="AX4795"/>
      <c r="AY4795"/>
      <c r="AZ4795"/>
      <c r="BA4795"/>
    </row>
    <row r="4796" spans="48:53" x14ac:dyDescent="0.3">
      <c r="AV4796"/>
      <c r="AW4796"/>
      <c r="AX4796"/>
      <c r="AY4796"/>
      <c r="AZ4796"/>
      <c r="BA4796"/>
    </row>
    <row r="4797" spans="48:53" x14ac:dyDescent="0.3">
      <c r="AV4797"/>
      <c r="AW4797"/>
      <c r="AX4797"/>
      <c r="AY4797"/>
      <c r="AZ4797"/>
      <c r="BA4797"/>
    </row>
    <row r="4798" spans="48:53" x14ac:dyDescent="0.3">
      <c r="AV4798"/>
      <c r="AW4798"/>
      <c r="AX4798"/>
      <c r="AY4798"/>
      <c r="AZ4798"/>
      <c r="BA4798"/>
    </row>
    <row r="4799" spans="48:53" x14ac:dyDescent="0.3">
      <c r="AV4799"/>
      <c r="AW4799"/>
      <c r="AX4799"/>
      <c r="AY4799"/>
      <c r="AZ4799"/>
      <c r="BA4799"/>
    </row>
    <row r="4800" spans="48:53" x14ac:dyDescent="0.3">
      <c r="AV4800"/>
      <c r="AW4800"/>
      <c r="AX4800"/>
      <c r="AY4800"/>
      <c r="AZ4800"/>
      <c r="BA4800"/>
    </row>
    <row r="4801" spans="48:53" x14ac:dyDescent="0.3">
      <c r="AV4801"/>
      <c r="AW4801"/>
      <c r="AX4801"/>
      <c r="AY4801"/>
      <c r="AZ4801"/>
      <c r="BA4801"/>
    </row>
    <row r="4802" spans="48:53" x14ac:dyDescent="0.3">
      <c r="AV4802"/>
      <c r="AW4802"/>
      <c r="AX4802"/>
      <c r="AY4802"/>
      <c r="AZ4802"/>
      <c r="BA4802"/>
    </row>
    <row r="4803" spans="48:53" x14ac:dyDescent="0.3">
      <c r="AV4803"/>
      <c r="AW4803"/>
      <c r="AX4803"/>
      <c r="AY4803"/>
      <c r="AZ4803"/>
      <c r="BA4803"/>
    </row>
    <row r="4804" spans="48:53" x14ac:dyDescent="0.3">
      <c r="AV4804"/>
      <c r="AW4804"/>
      <c r="AX4804"/>
      <c r="AY4804"/>
      <c r="AZ4804"/>
      <c r="BA4804"/>
    </row>
    <row r="4805" spans="48:53" x14ac:dyDescent="0.3">
      <c r="AV4805"/>
      <c r="AW4805"/>
      <c r="AX4805"/>
      <c r="AY4805"/>
      <c r="AZ4805"/>
      <c r="BA4805"/>
    </row>
    <row r="4806" spans="48:53" x14ac:dyDescent="0.3">
      <c r="AV4806"/>
      <c r="AW4806"/>
      <c r="AX4806"/>
      <c r="AY4806"/>
      <c r="AZ4806"/>
      <c r="BA4806"/>
    </row>
    <row r="4807" spans="48:53" x14ac:dyDescent="0.3">
      <c r="AV4807"/>
      <c r="AW4807"/>
      <c r="AX4807"/>
      <c r="AY4807"/>
      <c r="AZ4807"/>
      <c r="BA4807"/>
    </row>
    <row r="4808" spans="48:53" x14ac:dyDescent="0.3">
      <c r="AV4808"/>
      <c r="AW4808"/>
      <c r="AX4808"/>
      <c r="AY4808"/>
      <c r="AZ4808"/>
      <c r="BA4808"/>
    </row>
    <row r="4809" spans="48:53" x14ac:dyDescent="0.3">
      <c r="AV4809"/>
      <c r="AW4809"/>
      <c r="AX4809"/>
      <c r="AY4809"/>
      <c r="AZ4809"/>
      <c r="BA4809"/>
    </row>
    <row r="4810" spans="48:53" x14ac:dyDescent="0.3">
      <c r="AV4810"/>
      <c r="AW4810"/>
      <c r="AX4810"/>
      <c r="AY4810"/>
      <c r="AZ4810"/>
      <c r="BA4810"/>
    </row>
    <row r="4811" spans="48:53" x14ac:dyDescent="0.3">
      <c r="AV4811"/>
      <c r="AW4811"/>
      <c r="AX4811"/>
      <c r="AY4811"/>
      <c r="AZ4811"/>
      <c r="BA4811"/>
    </row>
    <row r="4812" spans="48:53" x14ac:dyDescent="0.3">
      <c r="AV4812"/>
      <c r="AW4812"/>
      <c r="AX4812"/>
      <c r="AY4812"/>
      <c r="AZ4812"/>
      <c r="BA4812"/>
    </row>
    <row r="4813" spans="48:53" x14ac:dyDescent="0.3">
      <c r="AV4813"/>
      <c r="AW4813"/>
      <c r="AX4813"/>
      <c r="AY4813"/>
      <c r="AZ4813"/>
      <c r="BA4813"/>
    </row>
    <row r="4814" spans="48:53" x14ac:dyDescent="0.3">
      <c r="AV4814"/>
      <c r="AW4814"/>
      <c r="AX4814"/>
      <c r="AY4814"/>
      <c r="AZ4814"/>
      <c r="BA4814"/>
    </row>
    <row r="4815" spans="48:53" x14ac:dyDescent="0.3">
      <c r="AV4815"/>
      <c r="AW4815"/>
      <c r="AX4815"/>
      <c r="AY4815"/>
      <c r="AZ4815"/>
      <c r="BA4815"/>
    </row>
    <row r="4816" spans="48:53" x14ac:dyDescent="0.3">
      <c r="AV4816"/>
      <c r="AW4816"/>
      <c r="AX4816"/>
      <c r="AY4816"/>
      <c r="AZ4816"/>
      <c r="BA4816"/>
    </row>
    <row r="4817" spans="48:53" x14ac:dyDescent="0.3">
      <c r="AV4817"/>
      <c r="AW4817"/>
      <c r="AX4817"/>
      <c r="AY4817"/>
      <c r="AZ4817"/>
      <c r="BA4817"/>
    </row>
    <row r="4818" spans="48:53" x14ac:dyDescent="0.3">
      <c r="AV4818"/>
      <c r="AW4818"/>
      <c r="AX4818"/>
      <c r="AY4818"/>
      <c r="AZ4818"/>
      <c r="BA4818"/>
    </row>
    <row r="4819" spans="48:53" x14ac:dyDescent="0.3">
      <c r="AV4819"/>
      <c r="AW4819"/>
      <c r="AX4819"/>
      <c r="AY4819"/>
      <c r="AZ4819"/>
      <c r="BA4819"/>
    </row>
    <row r="4820" spans="48:53" x14ac:dyDescent="0.3">
      <c r="AV4820"/>
      <c r="AW4820"/>
      <c r="AX4820"/>
      <c r="AY4820"/>
      <c r="AZ4820"/>
      <c r="BA4820"/>
    </row>
    <row r="4821" spans="48:53" x14ac:dyDescent="0.3">
      <c r="AV4821"/>
      <c r="AW4821"/>
      <c r="AX4821"/>
      <c r="AY4821"/>
      <c r="AZ4821"/>
      <c r="BA4821"/>
    </row>
    <row r="4822" spans="48:53" x14ac:dyDescent="0.3">
      <c r="AV4822"/>
      <c r="AW4822"/>
      <c r="AX4822"/>
      <c r="AY4822"/>
      <c r="AZ4822"/>
      <c r="BA4822"/>
    </row>
    <row r="4823" spans="48:53" x14ac:dyDescent="0.3">
      <c r="AV4823"/>
      <c r="AW4823"/>
      <c r="AX4823"/>
      <c r="AY4823"/>
      <c r="AZ4823"/>
      <c r="BA4823"/>
    </row>
    <row r="4824" spans="48:53" x14ac:dyDescent="0.3">
      <c r="AV4824"/>
      <c r="AW4824"/>
      <c r="AX4824"/>
      <c r="AY4824"/>
      <c r="AZ4824"/>
      <c r="BA4824"/>
    </row>
    <row r="4825" spans="48:53" x14ac:dyDescent="0.3">
      <c r="AV4825"/>
      <c r="AW4825"/>
      <c r="AX4825"/>
      <c r="AY4825"/>
      <c r="AZ4825"/>
      <c r="BA4825"/>
    </row>
    <row r="4826" spans="48:53" x14ac:dyDescent="0.3">
      <c r="AV4826"/>
      <c r="AW4826"/>
      <c r="AX4826"/>
      <c r="AY4826"/>
      <c r="AZ4826"/>
      <c r="BA4826"/>
    </row>
    <row r="4827" spans="48:53" x14ac:dyDescent="0.3">
      <c r="AV4827"/>
      <c r="AW4827"/>
      <c r="AX4827"/>
      <c r="AY4827"/>
      <c r="AZ4827"/>
      <c r="BA4827"/>
    </row>
    <row r="4828" spans="48:53" x14ac:dyDescent="0.3">
      <c r="AV4828"/>
      <c r="AW4828"/>
      <c r="AX4828"/>
      <c r="AY4828"/>
      <c r="AZ4828"/>
      <c r="BA4828"/>
    </row>
    <row r="4829" spans="48:53" x14ac:dyDescent="0.3">
      <c r="AV4829"/>
      <c r="AW4829"/>
      <c r="AX4829"/>
      <c r="AY4829"/>
      <c r="AZ4829"/>
      <c r="BA4829"/>
    </row>
    <row r="4830" spans="48:53" x14ac:dyDescent="0.3">
      <c r="AV4830"/>
      <c r="AW4830"/>
      <c r="AX4830"/>
      <c r="AY4830"/>
      <c r="AZ4830"/>
      <c r="BA4830"/>
    </row>
    <row r="4831" spans="48:53" x14ac:dyDescent="0.3">
      <c r="AV4831"/>
      <c r="AW4831"/>
      <c r="AX4831"/>
      <c r="AY4831"/>
      <c r="AZ4831"/>
      <c r="BA4831"/>
    </row>
    <row r="4832" spans="48:53" x14ac:dyDescent="0.3">
      <c r="AV4832"/>
      <c r="AW4832"/>
      <c r="AX4832"/>
      <c r="AY4832"/>
      <c r="AZ4832"/>
      <c r="BA4832"/>
    </row>
    <row r="4833" spans="48:53" x14ac:dyDescent="0.3">
      <c r="AV4833"/>
      <c r="AW4833"/>
      <c r="AX4833"/>
      <c r="AY4833"/>
      <c r="AZ4833"/>
      <c r="BA4833"/>
    </row>
    <row r="4834" spans="48:53" x14ac:dyDescent="0.3">
      <c r="AV4834"/>
      <c r="AW4834"/>
      <c r="AX4834"/>
      <c r="AY4834"/>
      <c r="AZ4834"/>
      <c r="BA4834"/>
    </row>
    <row r="4835" spans="48:53" x14ac:dyDescent="0.3">
      <c r="AV4835"/>
      <c r="AW4835"/>
      <c r="AX4835"/>
      <c r="AY4835"/>
      <c r="AZ4835"/>
      <c r="BA4835"/>
    </row>
    <row r="4836" spans="48:53" x14ac:dyDescent="0.3">
      <c r="AV4836"/>
      <c r="AW4836"/>
      <c r="AX4836"/>
      <c r="AY4836"/>
      <c r="AZ4836"/>
      <c r="BA4836"/>
    </row>
    <row r="4837" spans="48:53" x14ac:dyDescent="0.3">
      <c r="AV4837"/>
      <c r="AW4837"/>
      <c r="AX4837"/>
      <c r="AY4837"/>
      <c r="AZ4837"/>
      <c r="BA4837"/>
    </row>
    <row r="4838" spans="48:53" x14ac:dyDescent="0.3">
      <c r="AV4838"/>
      <c r="AW4838"/>
      <c r="AX4838"/>
      <c r="AY4838"/>
      <c r="AZ4838"/>
      <c r="BA4838"/>
    </row>
    <row r="4839" spans="48:53" x14ac:dyDescent="0.3">
      <c r="AV4839"/>
      <c r="AW4839"/>
      <c r="AX4839"/>
      <c r="AY4839"/>
      <c r="AZ4839"/>
      <c r="BA4839"/>
    </row>
    <row r="4840" spans="48:53" x14ac:dyDescent="0.3">
      <c r="AV4840"/>
      <c r="AW4840"/>
      <c r="AX4840"/>
      <c r="AY4840"/>
      <c r="AZ4840"/>
      <c r="BA4840"/>
    </row>
    <row r="4841" spans="48:53" x14ac:dyDescent="0.3">
      <c r="AV4841"/>
      <c r="AW4841"/>
      <c r="AX4841"/>
      <c r="AY4841"/>
      <c r="AZ4841"/>
      <c r="BA4841"/>
    </row>
    <row r="4842" spans="48:53" x14ac:dyDescent="0.3">
      <c r="AV4842"/>
      <c r="AW4842"/>
      <c r="AX4842"/>
      <c r="AY4842"/>
      <c r="AZ4842"/>
      <c r="BA4842"/>
    </row>
    <row r="4843" spans="48:53" x14ac:dyDescent="0.3">
      <c r="AV4843"/>
      <c r="AW4843"/>
      <c r="AX4843"/>
      <c r="AY4843"/>
      <c r="AZ4843"/>
      <c r="BA4843"/>
    </row>
    <row r="4844" spans="48:53" x14ac:dyDescent="0.3">
      <c r="AV4844"/>
      <c r="AW4844"/>
      <c r="AX4844"/>
      <c r="AY4844"/>
      <c r="AZ4844"/>
      <c r="BA4844"/>
    </row>
    <row r="4845" spans="48:53" x14ac:dyDescent="0.3">
      <c r="AV4845"/>
      <c r="AW4845"/>
      <c r="AX4845"/>
      <c r="AY4845"/>
      <c r="AZ4845"/>
      <c r="BA4845"/>
    </row>
    <row r="4846" spans="48:53" x14ac:dyDescent="0.3">
      <c r="AV4846"/>
      <c r="AW4846"/>
      <c r="AX4846"/>
      <c r="AY4846"/>
      <c r="AZ4846"/>
      <c r="BA4846"/>
    </row>
    <row r="4847" spans="48:53" x14ac:dyDescent="0.3">
      <c r="AV4847"/>
      <c r="AW4847"/>
      <c r="AX4847"/>
      <c r="AY4847"/>
      <c r="AZ4847"/>
      <c r="BA4847"/>
    </row>
    <row r="4848" spans="48:53" x14ac:dyDescent="0.3">
      <c r="AV4848"/>
      <c r="AW4848"/>
      <c r="AX4848"/>
      <c r="AY4848"/>
      <c r="AZ4848"/>
      <c r="BA4848"/>
    </row>
    <row r="4849" spans="48:53" x14ac:dyDescent="0.3">
      <c r="AV4849"/>
      <c r="AW4849"/>
      <c r="AX4849"/>
      <c r="AY4849"/>
      <c r="AZ4849"/>
      <c r="BA4849"/>
    </row>
    <row r="4850" spans="48:53" x14ac:dyDescent="0.3">
      <c r="AV4850"/>
      <c r="AW4850"/>
      <c r="AX4850"/>
      <c r="AY4850"/>
      <c r="AZ4850"/>
      <c r="BA4850"/>
    </row>
    <row r="4851" spans="48:53" x14ac:dyDescent="0.3">
      <c r="AV4851"/>
      <c r="AW4851"/>
      <c r="AX4851"/>
      <c r="AY4851"/>
      <c r="AZ4851"/>
      <c r="BA4851"/>
    </row>
    <row r="4852" spans="48:53" x14ac:dyDescent="0.3">
      <c r="AV4852"/>
      <c r="AW4852"/>
      <c r="AX4852"/>
      <c r="AY4852"/>
      <c r="AZ4852"/>
      <c r="BA4852"/>
    </row>
    <row r="4853" spans="48:53" x14ac:dyDescent="0.3">
      <c r="AV4853"/>
      <c r="AW4853"/>
      <c r="AX4853"/>
      <c r="AY4853"/>
      <c r="AZ4853"/>
      <c r="BA4853"/>
    </row>
    <row r="4854" spans="48:53" x14ac:dyDescent="0.3">
      <c r="AV4854"/>
      <c r="AW4854"/>
      <c r="AX4854"/>
      <c r="AY4854"/>
      <c r="AZ4854"/>
      <c r="BA4854"/>
    </row>
    <row r="4855" spans="48:53" x14ac:dyDescent="0.3">
      <c r="AV4855"/>
      <c r="AW4855"/>
      <c r="AX4855"/>
      <c r="AY4855"/>
      <c r="AZ4855"/>
      <c r="BA4855"/>
    </row>
    <row r="4856" spans="48:53" x14ac:dyDescent="0.3">
      <c r="AV4856"/>
      <c r="AW4856"/>
      <c r="AX4856"/>
      <c r="AY4856"/>
      <c r="AZ4856"/>
      <c r="BA4856"/>
    </row>
    <row r="4857" spans="48:53" x14ac:dyDescent="0.3">
      <c r="AV4857"/>
      <c r="AW4857"/>
      <c r="AX4857"/>
      <c r="AY4857"/>
      <c r="AZ4857"/>
      <c r="BA4857"/>
    </row>
    <row r="4858" spans="48:53" x14ac:dyDescent="0.3">
      <c r="AV4858"/>
      <c r="AW4858"/>
      <c r="AX4858"/>
      <c r="AY4858"/>
      <c r="AZ4858"/>
      <c r="BA4858"/>
    </row>
    <row r="4859" spans="48:53" x14ac:dyDescent="0.3">
      <c r="AV4859"/>
      <c r="AW4859"/>
      <c r="AX4859"/>
      <c r="AY4859"/>
      <c r="AZ4859"/>
      <c r="BA4859"/>
    </row>
    <row r="4860" spans="48:53" x14ac:dyDescent="0.3">
      <c r="AV4860"/>
      <c r="AW4860"/>
      <c r="AX4860"/>
      <c r="AY4860"/>
      <c r="AZ4860"/>
      <c r="BA4860"/>
    </row>
    <row r="4861" spans="48:53" x14ac:dyDescent="0.3">
      <c r="AV4861"/>
      <c r="AW4861"/>
      <c r="AX4861"/>
      <c r="AY4861"/>
      <c r="AZ4861"/>
      <c r="BA4861"/>
    </row>
    <row r="4862" spans="48:53" x14ac:dyDescent="0.3">
      <c r="AV4862"/>
      <c r="AW4862"/>
      <c r="AX4862"/>
      <c r="AY4862"/>
      <c r="AZ4862"/>
      <c r="BA4862"/>
    </row>
    <row r="4863" spans="48:53" x14ac:dyDescent="0.3">
      <c r="AV4863"/>
      <c r="AW4863"/>
      <c r="AX4863"/>
      <c r="AY4863"/>
      <c r="AZ4863"/>
      <c r="BA4863"/>
    </row>
    <row r="4864" spans="48:53" x14ac:dyDescent="0.3">
      <c r="AV4864"/>
      <c r="AW4864"/>
      <c r="AX4864"/>
      <c r="AY4864"/>
      <c r="AZ4864"/>
      <c r="BA4864"/>
    </row>
    <row r="4865" spans="48:53" x14ac:dyDescent="0.3">
      <c r="AV4865"/>
      <c r="AW4865"/>
      <c r="AX4865"/>
      <c r="AY4865"/>
      <c r="AZ4865"/>
      <c r="BA4865"/>
    </row>
    <row r="4866" spans="48:53" x14ac:dyDescent="0.3">
      <c r="AV4866"/>
      <c r="AW4866"/>
      <c r="AX4866"/>
      <c r="AY4866"/>
      <c r="AZ4866"/>
      <c r="BA4866"/>
    </row>
    <row r="4867" spans="48:53" x14ac:dyDescent="0.3">
      <c r="AV4867"/>
      <c r="AW4867"/>
      <c r="AX4867"/>
      <c r="AY4867"/>
      <c r="AZ4867"/>
      <c r="BA4867"/>
    </row>
    <row r="4868" spans="48:53" x14ac:dyDescent="0.3">
      <c r="AV4868"/>
      <c r="AW4868"/>
      <c r="AX4868"/>
      <c r="AY4868"/>
      <c r="AZ4868"/>
      <c r="BA4868"/>
    </row>
    <row r="4869" spans="48:53" x14ac:dyDescent="0.3">
      <c r="AV4869"/>
      <c r="AW4869"/>
      <c r="AX4869"/>
      <c r="AY4869"/>
      <c r="AZ4869"/>
      <c r="BA4869"/>
    </row>
    <row r="4870" spans="48:53" x14ac:dyDescent="0.3">
      <c r="AV4870"/>
      <c r="AW4870"/>
      <c r="AX4870"/>
      <c r="AY4870"/>
      <c r="AZ4870"/>
      <c r="BA4870"/>
    </row>
    <row r="4871" spans="48:53" x14ac:dyDescent="0.3">
      <c r="AV4871"/>
      <c r="AW4871"/>
      <c r="AX4871"/>
      <c r="AY4871"/>
      <c r="AZ4871"/>
      <c r="BA4871"/>
    </row>
    <row r="4872" spans="48:53" x14ac:dyDescent="0.3">
      <c r="AV4872"/>
      <c r="AW4872"/>
      <c r="AX4872"/>
      <c r="AY4872"/>
      <c r="AZ4872"/>
      <c r="BA4872"/>
    </row>
    <row r="4873" spans="48:53" x14ac:dyDescent="0.3">
      <c r="AV4873"/>
      <c r="AW4873"/>
      <c r="AX4873"/>
      <c r="AY4873"/>
      <c r="AZ4873"/>
      <c r="BA4873"/>
    </row>
    <row r="4874" spans="48:53" x14ac:dyDescent="0.3">
      <c r="AV4874"/>
      <c r="AW4874"/>
      <c r="AX4874"/>
      <c r="AY4874"/>
      <c r="AZ4874"/>
      <c r="BA4874"/>
    </row>
    <row r="4875" spans="48:53" x14ac:dyDescent="0.3">
      <c r="AV4875"/>
      <c r="AW4875"/>
      <c r="AX4875"/>
      <c r="AY4875"/>
      <c r="AZ4875"/>
      <c r="BA4875"/>
    </row>
    <row r="4876" spans="48:53" x14ac:dyDescent="0.3">
      <c r="AV4876"/>
      <c r="AW4876"/>
      <c r="AX4876"/>
      <c r="AY4876"/>
      <c r="AZ4876"/>
      <c r="BA4876"/>
    </row>
    <row r="4877" spans="48:53" x14ac:dyDescent="0.3">
      <c r="AV4877"/>
      <c r="AW4877"/>
      <c r="AX4877"/>
      <c r="AY4877"/>
      <c r="AZ4877"/>
      <c r="BA4877"/>
    </row>
    <row r="4878" spans="48:53" x14ac:dyDescent="0.3">
      <c r="AV4878"/>
      <c r="AW4878"/>
      <c r="AX4878"/>
      <c r="AY4878"/>
      <c r="AZ4878"/>
      <c r="BA4878"/>
    </row>
    <row r="4879" spans="48:53" x14ac:dyDescent="0.3">
      <c r="AV4879"/>
      <c r="AW4879"/>
      <c r="AX4879"/>
      <c r="AY4879"/>
      <c r="AZ4879"/>
      <c r="BA4879"/>
    </row>
    <row r="4880" spans="48:53" x14ac:dyDescent="0.3">
      <c r="AV4880"/>
      <c r="AW4880"/>
      <c r="AX4880"/>
      <c r="AY4880"/>
      <c r="AZ4880"/>
      <c r="BA4880"/>
    </row>
    <row r="4881" spans="48:53" x14ac:dyDescent="0.3">
      <c r="AV4881"/>
      <c r="AW4881"/>
      <c r="AX4881"/>
      <c r="AY4881"/>
      <c r="AZ4881"/>
      <c r="BA4881"/>
    </row>
    <row r="4882" spans="48:53" x14ac:dyDescent="0.3">
      <c r="AV4882"/>
      <c r="AW4882"/>
      <c r="AX4882"/>
      <c r="AY4882"/>
      <c r="AZ4882"/>
      <c r="BA4882"/>
    </row>
    <row r="4883" spans="48:53" x14ac:dyDescent="0.3">
      <c r="AV4883"/>
      <c r="AW4883"/>
      <c r="AX4883"/>
      <c r="AY4883"/>
      <c r="AZ4883"/>
      <c r="BA4883"/>
    </row>
    <row r="4884" spans="48:53" x14ac:dyDescent="0.3">
      <c r="AV4884"/>
      <c r="AW4884"/>
      <c r="AX4884"/>
      <c r="AY4884"/>
      <c r="AZ4884"/>
      <c r="BA4884"/>
    </row>
    <row r="4885" spans="48:53" x14ac:dyDescent="0.3">
      <c r="AV4885"/>
      <c r="AW4885"/>
      <c r="AX4885"/>
      <c r="AY4885"/>
      <c r="AZ4885"/>
      <c r="BA4885"/>
    </row>
    <row r="4886" spans="48:53" x14ac:dyDescent="0.3">
      <c r="AV4886"/>
      <c r="AW4886"/>
      <c r="AX4886"/>
      <c r="AY4886"/>
      <c r="AZ4886"/>
      <c r="BA4886"/>
    </row>
    <row r="4887" spans="48:53" x14ac:dyDescent="0.3">
      <c r="AV4887"/>
      <c r="AW4887"/>
      <c r="AX4887"/>
      <c r="AY4887"/>
      <c r="AZ4887"/>
      <c r="BA4887"/>
    </row>
    <row r="4888" spans="48:53" x14ac:dyDescent="0.3">
      <c r="AV4888"/>
      <c r="AW4888"/>
      <c r="AX4888"/>
      <c r="AY4888"/>
      <c r="AZ4888"/>
      <c r="BA4888"/>
    </row>
    <row r="4889" spans="48:53" x14ac:dyDescent="0.3">
      <c r="AV4889"/>
      <c r="AW4889"/>
      <c r="AX4889"/>
      <c r="AY4889"/>
      <c r="AZ4889"/>
      <c r="BA4889"/>
    </row>
    <row r="4890" spans="48:53" x14ac:dyDescent="0.3">
      <c r="AV4890"/>
      <c r="AW4890"/>
      <c r="AX4890"/>
      <c r="AY4890"/>
      <c r="AZ4890"/>
      <c r="BA4890"/>
    </row>
    <row r="4891" spans="48:53" x14ac:dyDescent="0.3">
      <c r="AV4891"/>
      <c r="AW4891"/>
      <c r="AX4891"/>
      <c r="AY4891"/>
      <c r="AZ4891"/>
      <c r="BA4891"/>
    </row>
    <row r="4892" spans="48:53" x14ac:dyDescent="0.3">
      <c r="AV4892"/>
      <c r="AW4892"/>
      <c r="AX4892"/>
      <c r="AY4892"/>
      <c r="AZ4892"/>
      <c r="BA4892"/>
    </row>
    <row r="4893" spans="48:53" x14ac:dyDescent="0.3">
      <c r="AV4893"/>
      <c r="AW4893"/>
      <c r="AX4893"/>
      <c r="AY4893"/>
      <c r="AZ4893"/>
      <c r="BA4893"/>
    </row>
    <row r="4894" spans="48:53" x14ac:dyDescent="0.3">
      <c r="AV4894"/>
      <c r="AW4894"/>
      <c r="AX4894"/>
      <c r="AY4894"/>
      <c r="AZ4894"/>
      <c r="BA4894"/>
    </row>
    <row r="4895" spans="48:53" x14ac:dyDescent="0.3">
      <c r="AV4895"/>
      <c r="AW4895"/>
      <c r="AX4895"/>
      <c r="AY4895"/>
      <c r="AZ4895"/>
      <c r="BA4895"/>
    </row>
    <row r="4896" spans="48:53" x14ac:dyDescent="0.3">
      <c r="AV4896"/>
      <c r="AW4896"/>
      <c r="AX4896"/>
      <c r="AY4896"/>
      <c r="AZ4896"/>
      <c r="BA4896"/>
    </row>
    <row r="4897" spans="48:53" x14ac:dyDescent="0.3">
      <c r="AV4897"/>
      <c r="AW4897"/>
      <c r="AX4897"/>
      <c r="AY4897"/>
      <c r="AZ4897"/>
      <c r="BA4897"/>
    </row>
    <row r="4898" spans="48:53" x14ac:dyDescent="0.3">
      <c r="AV4898"/>
      <c r="AW4898"/>
      <c r="AX4898"/>
      <c r="AY4898"/>
      <c r="AZ4898"/>
      <c r="BA4898"/>
    </row>
    <row r="4899" spans="48:53" x14ac:dyDescent="0.3">
      <c r="AV4899"/>
      <c r="AW4899"/>
      <c r="AX4899"/>
      <c r="AY4899"/>
      <c r="AZ4899"/>
      <c r="BA4899"/>
    </row>
    <row r="4900" spans="48:53" x14ac:dyDescent="0.3">
      <c r="AV4900"/>
      <c r="AW4900"/>
      <c r="AX4900"/>
      <c r="AY4900"/>
      <c r="AZ4900"/>
      <c r="BA4900"/>
    </row>
    <row r="4901" spans="48:53" x14ac:dyDescent="0.3">
      <c r="AV4901"/>
      <c r="AW4901"/>
      <c r="AX4901"/>
      <c r="AY4901"/>
      <c r="AZ4901"/>
      <c r="BA4901"/>
    </row>
    <row r="4902" spans="48:53" x14ac:dyDescent="0.3">
      <c r="AV4902"/>
      <c r="AW4902"/>
      <c r="AX4902"/>
      <c r="AY4902"/>
      <c r="AZ4902"/>
      <c r="BA4902"/>
    </row>
    <row r="4903" spans="48:53" x14ac:dyDescent="0.3">
      <c r="AV4903"/>
      <c r="AW4903"/>
      <c r="AX4903"/>
      <c r="AY4903"/>
      <c r="AZ4903"/>
      <c r="BA4903"/>
    </row>
    <row r="4904" spans="48:53" x14ac:dyDescent="0.3">
      <c r="AV4904"/>
      <c r="AW4904"/>
      <c r="AX4904"/>
      <c r="AY4904"/>
      <c r="AZ4904"/>
      <c r="BA4904"/>
    </row>
    <row r="4905" spans="48:53" x14ac:dyDescent="0.3">
      <c r="AV4905"/>
      <c r="AW4905"/>
      <c r="AX4905"/>
      <c r="AY4905"/>
      <c r="AZ4905"/>
      <c r="BA4905"/>
    </row>
    <row r="4906" spans="48:53" x14ac:dyDescent="0.3">
      <c r="AV4906"/>
      <c r="AW4906"/>
      <c r="AX4906"/>
      <c r="AY4906"/>
      <c r="AZ4906"/>
      <c r="BA4906"/>
    </row>
    <row r="4907" spans="48:53" x14ac:dyDescent="0.3">
      <c r="AV4907"/>
      <c r="AW4907"/>
      <c r="AX4907"/>
      <c r="AY4907"/>
      <c r="AZ4907"/>
      <c r="BA4907"/>
    </row>
    <row r="4908" spans="48:53" x14ac:dyDescent="0.3">
      <c r="AV4908"/>
      <c r="AW4908"/>
      <c r="AX4908"/>
      <c r="AY4908"/>
      <c r="AZ4908"/>
      <c r="BA4908"/>
    </row>
    <row r="4909" spans="48:53" x14ac:dyDescent="0.3">
      <c r="AV4909"/>
      <c r="AW4909"/>
      <c r="AX4909"/>
      <c r="AY4909"/>
      <c r="AZ4909"/>
      <c r="BA4909"/>
    </row>
    <row r="4910" spans="48:53" x14ac:dyDescent="0.3">
      <c r="AV4910"/>
      <c r="AW4910"/>
      <c r="AX4910"/>
      <c r="AY4910"/>
      <c r="AZ4910"/>
      <c r="BA4910"/>
    </row>
    <row r="4911" spans="48:53" x14ac:dyDescent="0.3">
      <c r="AV4911"/>
      <c r="AW4911"/>
      <c r="AX4911"/>
      <c r="AY4911"/>
      <c r="AZ4911"/>
      <c r="BA4911"/>
    </row>
    <row r="4912" spans="48:53" x14ac:dyDescent="0.3">
      <c r="AV4912"/>
      <c r="AW4912"/>
      <c r="AX4912"/>
      <c r="AY4912"/>
      <c r="AZ4912"/>
      <c r="BA4912"/>
    </row>
    <row r="4913" spans="48:53" x14ac:dyDescent="0.3">
      <c r="AV4913"/>
      <c r="AW4913"/>
      <c r="AX4913"/>
      <c r="AY4913"/>
      <c r="AZ4913"/>
      <c r="BA4913"/>
    </row>
    <row r="4914" spans="48:53" x14ac:dyDescent="0.3">
      <c r="AV4914"/>
      <c r="AW4914"/>
      <c r="AX4914"/>
      <c r="AY4914"/>
      <c r="AZ4914"/>
      <c r="BA4914"/>
    </row>
    <row r="4915" spans="48:53" x14ac:dyDescent="0.3">
      <c r="AV4915"/>
      <c r="AW4915"/>
      <c r="AX4915"/>
      <c r="AY4915"/>
      <c r="AZ4915"/>
      <c r="BA4915"/>
    </row>
    <row r="4916" spans="48:53" x14ac:dyDescent="0.3">
      <c r="AV4916"/>
      <c r="AW4916"/>
      <c r="AX4916"/>
      <c r="AY4916"/>
      <c r="AZ4916"/>
      <c r="BA4916"/>
    </row>
    <row r="4917" spans="48:53" x14ac:dyDescent="0.3">
      <c r="AV4917"/>
      <c r="AW4917"/>
      <c r="AX4917"/>
      <c r="AY4917"/>
      <c r="AZ4917"/>
      <c r="BA4917"/>
    </row>
    <row r="4918" spans="48:53" x14ac:dyDescent="0.3">
      <c r="AV4918"/>
      <c r="AW4918"/>
      <c r="AX4918"/>
      <c r="AY4918"/>
      <c r="AZ4918"/>
      <c r="BA4918"/>
    </row>
    <row r="4919" spans="48:53" x14ac:dyDescent="0.3">
      <c r="AV4919"/>
      <c r="AW4919"/>
      <c r="AX4919"/>
      <c r="AY4919"/>
      <c r="AZ4919"/>
      <c r="BA4919"/>
    </row>
    <row r="4920" spans="48:53" x14ac:dyDescent="0.3">
      <c r="AV4920"/>
      <c r="AW4920"/>
      <c r="AX4920"/>
      <c r="AY4920"/>
      <c r="AZ4920"/>
      <c r="BA4920"/>
    </row>
    <row r="4921" spans="48:53" x14ac:dyDescent="0.3">
      <c r="AV4921"/>
      <c r="AW4921"/>
      <c r="AX4921"/>
      <c r="AY4921"/>
      <c r="AZ4921"/>
      <c r="BA4921"/>
    </row>
    <row r="4922" spans="48:53" x14ac:dyDescent="0.3">
      <c r="AV4922"/>
      <c r="AW4922"/>
      <c r="AX4922"/>
      <c r="AY4922"/>
      <c r="AZ4922"/>
      <c r="BA4922"/>
    </row>
    <row r="4923" spans="48:53" x14ac:dyDescent="0.3">
      <c r="AV4923"/>
      <c r="AW4923"/>
      <c r="AX4923"/>
      <c r="AY4923"/>
      <c r="AZ4923"/>
      <c r="BA4923"/>
    </row>
    <row r="4924" spans="48:53" x14ac:dyDescent="0.3">
      <c r="AV4924"/>
      <c r="AW4924"/>
      <c r="AX4924"/>
      <c r="AY4924"/>
      <c r="AZ4924"/>
      <c r="BA4924"/>
    </row>
    <row r="4925" spans="48:53" x14ac:dyDescent="0.3">
      <c r="AV4925"/>
      <c r="AW4925"/>
      <c r="AX4925"/>
      <c r="AY4925"/>
      <c r="AZ4925"/>
      <c r="BA4925"/>
    </row>
    <row r="4926" spans="48:53" x14ac:dyDescent="0.3">
      <c r="AV4926"/>
      <c r="AW4926"/>
      <c r="AX4926"/>
      <c r="AY4926"/>
      <c r="AZ4926"/>
      <c r="BA4926"/>
    </row>
    <row r="4927" spans="48:53" x14ac:dyDescent="0.3">
      <c r="AV4927"/>
      <c r="AW4927"/>
      <c r="AX4927"/>
      <c r="AY4927"/>
      <c r="AZ4927"/>
      <c r="BA4927"/>
    </row>
    <row r="4928" spans="48:53" x14ac:dyDescent="0.3">
      <c r="AV4928"/>
      <c r="AW4928"/>
      <c r="AX4928"/>
      <c r="AY4928"/>
      <c r="AZ4928"/>
      <c r="BA4928"/>
    </row>
    <row r="4929" spans="48:53" x14ac:dyDescent="0.3">
      <c r="AV4929"/>
      <c r="AW4929"/>
      <c r="AX4929"/>
      <c r="AY4929"/>
      <c r="AZ4929"/>
      <c r="BA4929"/>
    </row>
    <row r="4930" spans="48:53" x14ac:dyDescent="0.3">
      <c r="AV4930"/>
      <c r="AW4930"/>
      <c r="AX4930"/>
      <c r="AY4930"/>
      <c r="AZ4930"/>
      <c r="BA4930"/>
    </row>
    <row r="4931" spans="48:53" x14ac:dyDescent="0.3">
      <c r="AV4931"/>
      <c r="AW4931"/>
      <c r="AX4931"/>
      <c r="AY4931"/>
      <c r="AZ4931"/>
      <c r="BA4931"/>
    </row>
    <row r="4932" spans="48:53" x14ac:dyDescent="0.3">
      <c r="AV4932"/>
      <c r="AW4932"/>
      <c r="AX4932"/>
      <c r="AY4932"/>
      <c r="AZ4932"/>
      <c r="BA4932"/>
    </row>
    <row r="4933" spans="48:53" x14ac:dyDescent="0.3">
      <c r="AV4933"/>
      <c r="AW4933"/>
      <c r="AX4933"/>
      <c r="AY4933"/>
      <c r="AZ4933"/>
      <c r="BA4933"/>
    </row>
    <row r="4934" spans="48:53" x14ac:dyDescent="0.3">
      <c r="AV4934"/>
      <c r="AW4934"/>
      <c r="AX4934"/>
      <c r="AY4934"/>
      <c r="AZ4934"/>
      <c r="BA4934"/>
    </row>
    <row r="4935" spans="48:53" x14ac:dyDescent="0.3">
      <c r="AV4935"/>
      <c r="AW4935"/>
      <c r="AX4935"/>
      <c r="AY4935"/>
      <c r="AZ4935"/>
      <c r="BA4935"/>
    </row>
    <row r="4936" spans="48:53" x14ac:dyDescent="0.3">
      <c r="AV4936"/>
      <c r="AW4936"/>
      <c r="AX4936"/>
      <c r="AY4936"/>
      <c r="AZ4936"/>
      <c r="BA4936"/>
    </row>
    <row r="4937" spans="48:53" x14ac:dyDescent="0.3">
      <c r="AV4937"/>
      <c r="AW4937"/>
      <c r="AX4937"/>
      <c r="AY4937"/>
      <c r="AZ4937"/>
      <c r="BA4937"/>
    </row>
    <row r="4938" spans="48:53" x14ac:dyDescent="0.3">
      <c r="AV4938"/>
      <c r="AW4938"/>
      <c r="AX4938"/>
      <c r="AY4938"/>
      <c r="AZ4938"/>
      <c r="BA4938"/>
    </row>
    <row r="4939" spans="48:53" x14ac:dyDescent="0.3">
      <c r="AV4939"/>
      <c r="AW4939"/>
      <c r="AX4939"/>
      <c r="AY4939"/>
      <c r="AZ4939"/>
      <c r="BA4939"/>
    </row>
    <row r="4940" spans="48:53" x14ac:dyDescent="0.3">
      <c r="AV4940"/>
      <c r="AW4940"/>
      <c r="AX4940"/>
      <c r="AY4940"/>
      <c r="AZ4940"/>
      <c r="BA4940"/>
    </row>
    <row r="4941" spans="48:53" x14ac:dyDescent="0.3">
      <c r="AV4941"/>
      <c r="AW4941"/>
      <c r="AX4941"/>
      <c r="AY4941"/>
      <c r="AZ4941"/>
      <c r="BA4941"/>
    </row>
    <row r="4942" spans="48:53" x14ac:dyDescent="0.3">
      <c r="AV4942"/>
      <c r="AW4942"/>
      <c r="AX4942"/>
      <c r="AY4942"/>
      <c r="AZ4942"/>
      <c r="BA4942"/>
    </row>
    <row r="4943" spans="48:53" x14ac:dyDescent="0.3">
      <c r="AV4943"/>
      <c r="AW4943"/>
      <c r="AX4943"/>
      <c r="AY4943"/>
      <c r="AZ4943"/>
      <c r="BA4943"/>
    </row>
    <row r="4944" spans="48:53" x14ac:dyDescent="0.3">
      <c r="AV4944"/>
      <c r="AW4944"/>
      <c r="AX4944"/>
      <c r="AY4944"/>
      <c r="AZ4944"/>
      <c r="BA4944"/>
    </row>
    <row r="4945" spans="48:53" x14ac:dyDescent="0.3">
      <c r="AV4945"/>
      <c r="AW4945"/>
      <c r="AX4945"/>
      <c r="AY4945"/>
      <c r="AZ4945"/>
      <c r="BA4945"/>
    </row>
    <row r="4946" spans="48:53" x14ac:dyDescent="0.3">
      <c r="AV4946"/>
      <c r="AW4946"/>
      <c r="AX4946"/>
      <c r="AY4946"/>
      <c r="AZ4946"/>
      <c r="BA4946"/>
    </row>
    <row r="4947" spans="48:53" x14ac:dyDescent="0.3">
      <c r="AV4947"/>
      <c r="AW4947"/>
      <c r="AX4947"/>
      <c r="AY4947"/>
      <c r="AZ4947"/>
      <c r="BA4947"/>
    </row>
    <row r="4948" spans="48:53" x14ac:dyDescent="0.3">
      <c r="AV4948"/>
      <c r="AW4948"/>
      <c r="AX4948"/>
      <c r="AY4948"/>
      <c r="AZ4948"/>
      <c r="BA4948"/>
    </row>
    <row r="4949" spans="48:53" x14ac:dyDescent="0.3">
      <c r="AV4949"/>
      <c r="AW4949"/>
      <c r="AX4949"/>
      <c r="AY4949"/>
      <c r="AZ4949"/>
      <c r="BA4949"/>
    </row>
    <row r="4950" spans="48:53" x14ac:dyDescent="0.3">
      <c r="AV4950"/>
      <c r="AW4950"/>
      <c r="AX4950"/>
      <c r="AY4950"/>
      <c r="AZ4950"/>
      <c r="BA4950"/>
    </row>
    <row r="4951" spans="48:53" x14ac:dyDescent="0.3">
      <c r="AV4951"/>
      <c r="AW4951"/>
      <c r="AX4951"/>
      <c r="AY4951"/>
      <c r="AZ4951"/>
      <c r="BA4951"/>
    </row>
    <row r="4952" spans="48:53" x14ac:dyDescent="0.3">
      <c r="AV4952"/>
      <c r="AW4952"/>
      <c r="AX4952"/>
      <c r="AY4952"/>
      <c r="AZ4952"/>
      <c r="BA4952"/>
    </row>
    <row r="4953" spans="48:53" x14ac:dyDescent="0.3">
      <c r="AV4953"/>
      <c r="AW4953"/>
      <c r="AX4953"/>
      <c r="AY4953"/>
      <c r="AZ4953"/>
      <c r="BA4953"/>
    </row>
    <row r="4954" spans="48:53" x14ac:dyDescent="0.3">
      <c r="AV4954"/>
      <c r="AW4954"/>
      <c r="AX4954"/>
      <c r="AY4954"/>
      <c r="AZ4954"/>
      <c r="BA4954"/>
    </row>
    <row r="4955" spans="48:53" x14ac:dyDescent="0.3">
      <c r="AV4955"/>
      <c r="AW4955"/>
      <c r="AX4955"/>
      <c r="AY4955"/>
      <c r="AZ4955"/>
      <c r="BA4955"/>
    </row>
    <row r="4956" spans="48:53" x14ac:dyDescent="0.3">
      <c r="AV4956"/>
      <c r="AW4956"/>
      <c r="AX4956"/>
      <c r="AY4956"/>
      <c r="AZ4956"/>
      <c r="BA4956"/>
    </row>
    <row r="4957" spans="48:53" x14ac:dyDescent="0.3">
      <c r="AV4957"/>
      <c r="AW4957"/>
      <c r="AX4957"/>
      <c r="AY4957"/>
      <c r="AZ4957"/>
      <c r="BA4957"/>
    </row>
    <row r="4958" spans="48:53" x14ac:dyDescent="0.3">
      <c r="AV4958"/>
      <c r="AW4958"/>
      <c r="AX4958"/>
      <c r="AY4958"/>
      <c r="AZ4958"/>
      <c r="BA4958"/>
    </row>
    <row r="4959" spans="48:53" x14ac:dyDescent="0.3">
      <c r="AV4959"/>
      <c r="AW4959"/>
      <c r="AX4959"/>
      <c r="AY4959"/>
      <c r="AZ4959"/>
      <c r="BA4959"/>
    </row>
    <row r="4960" spans="48:53" x14ac:dyDescent="0.3">
      <c r="AV4960"/>
      <c r="AW4960"/>
      <c r="AX4960"/>
      <c r="AY4960"/>
      <c r="AZ4960"/>
      <c r="BA4960"/>
    </row>
    <row r="4961" spans="48:53" x14ac:dyDescent="0.3">
      <c r="AV4961"/>
      <c r="AW4961"/>
      <c r="AX4961"/>
      <c r="AY4961"/>
      <c r="AZ4961"/>
      <c r="BA4961"/>
    </row>
    <row r="4962" spans="48:53" x14ac:dyDescent="0.3">
      <c r="AV4962"/>
      <c r="AW4962"/>
      <c r="AX4962"/>
      <c r="AY4962"/>
      <c r="AZ4962"/>
      <c r="BA4962"/>
    </row>
    <row r="4963" spans="48:53" x14ac:dyDescent="0.3">
      <c r="AV4963"/>
      <c r="AW4963"/>
      <c r="AX4963"/>
      <c r="AY4963"/>
      <c r="AZ4963"/>
      <c r="BA4963"/>
    </row>
    <row r="4964" spans="48:53" x14ac:dyDescent="0.3">
      <c r="AV4964"/>
      <c r="AW4964"/>
      <c r="AX4964"/>
      <c r="AY4964"/>
      <c r="AZ4964"/>
      <c r="BA4964"/>
    </row>
    <row r="4965" spans="48:53" x14ac:dyDescent="0.3">
      <c r="AV4965"/>
      <c r="AW4965"/>
      <c r="AX4965"/>
      <c r="AY4965"/>
      <c r="AZ4965"/>
      <c r="BA4965"/>
    </row>
    <row r="4966" spans="48:53" x14ac:dyDescent="0.3">
      <c r="AV4966"/>
      <c r="AW4966"/>
      <c r="AX4966"/>
      <c r="AY4966"/>
      <c r="AZ4966"/>
      <c r="BA4966"/>
    </row>
    <row r="4967" spans="48:53" x14ac:dyDescent="0.3">
      <c r="AV4967"/>
      <c r="AW4967"/>
      <c r="AX4967"/>
      <c r="AY4967"/>
      <c r="AZ4967"/>
      <c r="BA4967"/>
    </row>
    <row r="4968" spans="48:53" x14ac:dyDescent="0.3">
      <c r="AV4968"/>
      <c r="AW4968"/>
      <c r="AX4968"/>
      <c r="AY4968"/>
      <c r="AZ4968"/>
      <c r="BA4968"/>
    </row>
    <row r="4969" spans="48:53" x14ac:dyDescent="0.3">
      <c r="AV4969"/>
      <c r="AW4969"/>
      <c r="AX4969"/>
      <c r="AY4969"/>
      <c r="AZ4969"/>
      <c r="BA4969"/>
    </row>
    <row r="4970" spans="48:53" x14ac:dyDescent="0.3">
      <c r="AV4970"/>
      <c r="AW4970"/>
      <c r="AX4970"/>
      <c r="AY4970"/>
      <c r="AZ4970"/>
      <c r="BA4970"/>
    </row>
    <row r="4971" spans="48:53" x14ac:dyDescent="0.3">
      <c r="AV4971"/>
      <c r="AW4971"/>
      <c r="AX4971"/>
      <c r="AY4971"/>
      <c r="AZ4971"/>
      <c r="BA4971"/>
    </row>
    <row r="4972" spans="48:53" x14ac:dyDescent="0.3">
      <c r="AV4972"/>
      <c r="AW4972"/>
      <c r="AX4972"/>
      <c r="AY4972"/>
      <c r="AZ4972"/>
      <c r="BA4972"/>
    </row>
    <row r="4973" spans="48:53" x14ac:dyDescent="0.3">
      <c r="AV4973"/>
      <c r="AW4973"/>
      <c r="AX4973"/>
      <c r="AY4973"/>
      <c r="AZ4973"/>
      <c r="BA4973"/>
    </row>
    <row r="4974" spans="48:53" x14ac:dyDescent="0.3">
      <c r="AV4974"/>
      <c r="AW4974"/>
      <c r="AX4974"/>
      <c r="AY4974"/>
      <c r="AZ4974"/>
      <c r="BA4974"/>
    </row>
    <row r="4975" spans="48:53" x14ac:dyDescent="0.3">
      <c r="AV4975"/>
      <c r="AW4975"/>
      <c r="AX4975"/>
      <c r="AY4975"/>
      <c r="AZ4975"/>
      <c r="BA4975"/>
    </row>
    <row r="4976" spans="48:53" x14ac:dyDescent="0.3">
      <c r="AV4976"/>
      <c r="AW4976"/>
      <c r="AX4976"/>
      <c r="AY4976"/>
      <c r="AZ4976"/>
      <c r="BA4976"/>
    </row>
    <row r="4977" spans="48:53" x14ac:dyDescent="0.3">
      <c r="AV4977"/>
      <c r="AW4977"/>
      <c r="AX4977"/>
      <c r="AY4977"/>
      <c r="AZ4977"/>
      <c r="BA4977"/>
    </row>
    <row r="4978" spans="48:53" x14ac:dyDescent="0.3">
      <c r="AV4978"/>
      <c r="AW4978"/>
      <c r="AX4978"/>
      <c r="AY4978"/>
      <c r="AZ4978"/>
      <c r="BA4978"/>
    </row>
    <row r="4979" spans="48:53" x14ac:dyDescent="0.3">
      <c r="AV4979"/>
      <c r="AW4979"/>
      <c r="AX4979"/>
      <c r="AY4979"/>
      <c r="AZ4979"/>
      <c r="BA4979"/>
    </row>
    <row r="4980" spans="48:53" x14ac:dyDescent="0.3">
      <c r="AV4980"/>
      <c r="AW4980"/>
      <c r="AX4980"/>
      <c r="AY4980"/>
      <c r="AZ4980"/>
      <c r="BA4980"/>
    </row>
    <row r="4981" spans="48:53" x14ac:dyDescent="0.3">
      <c r="AV4981"/>
      <c r="AW4981"/>
      <c r="AX4981"/>
      <c r="AY4981"/>
      <c r="AZ4981"/>
      <c r="BA4981"/>
    </row>
    <row r="4982" spans="48:53" x14ac:dyDescent="0.3">
      <c r="AV4982"/>
      <c r="AW4982"/>
      <c r="AX4982"/>
      <c r="AY4982"/>
      <c r="AZ4982"/>
      <c r="BA4982"/>
    </row>
    <row r="4983" spans="48:53" x14ac:dyDescent="0.3">
      <c r="AV4983"/>
      <c r="AW4983"/>
      <c r="AX4983"/>
      <c r="AY4983"/>
      <c r="AZ4983"/>
      <c r="BA4983"/>
    </row>
    <row r="4984" spans="48:53" x14ac:dyDescent="0.3">
      <c r="AV4984"/>
      <c r="AW4984"/>
      <c r="AX4984"/>
      <c r="AY4984"/>
      <c r="AZ4984"/>
      <c r="BA4984"/>
    </row>
    <row r="4985" spans="48:53" x14ac:dyDescent="0.3">
      <c r="AV4985"/>
      <c r="AW4985"/>
      <c r="AX4985"/>
      <c r="AY4985"/>
      <c r="AZ4985"/>
      <c r="BA4985"/>
    </row>
    <row r="4986" spans="48:53" x14ac:dyDescent="0.3">
      <c r="AV4986"/>
      <c r="AW4986"/>
      <c r="AX4986"/>
      <c r="AY4986"/>
      <c r="AZ4986"/>
      <c r="BA4986"/>
    </row>
    <row r="4987" spans="48:53" x14ac:dyDescent="0.3">
      <c r="AV4987"/>
      <c r="AW4987"/>
      <c r="AX4987"/>
      <c r="AY4987"/>
      <c r="AZ4987"/>
      <c r="BA4987"/>
    </row>
    <row r="4988" spans="48:53" x14ac:dyDescent="0.3">
      <c r="AV4988"/>
      <c r="AW4988"/>
      <c r="AX4988"/>
      <c r="AY4988"/>
      <c r="AZ4988"/>
      <c r="BA4988"/>
    </row>
    <row r="4989" spans="48:53" x14ac:dyDescent="0.3">
      <c r="AV4989"/>
      <c r="AW4989"/>
      <c r="AX4989"/>
      <c r="AY4989"/>
      <c r="AZ4989"/>
      <c r="BA4989"/>
    </row>
    <row r="4990" spans="48:53" x14ac:dyDescent="0.3">
      <c r="AV4990"/>
      <c r="AW4990"/>
      <c r="AX4990"/>
      <c r="AY4990"/>
      <c r="AZ4990"/>
      <c r="BA4990"/>
    </row>
    <row r="4991" spans="48:53" x14ac:dyDescent="0.3">
      <c r="AV4991"/>
      <c r="AW4991"/>
      <c r="AX4991"/>
      <c r="AY4991"/>
      <c r="AZ4991"/>
      <c r="BA4991"/>
    </row>
    <row r="4992" spans="48:53" x14ac:dyDescent="0.3">
      <c r="AV4992"/>
      <c r="AW4992"/>
      <c r="AX4992"/>
      <c r="AY4992"/>
      <c r="AZ4992"/>
      <c r="BA4992"/>
    </row>
    <row r="4993" spans="48:53" x14ac:dyDescent="0.3">
      <c r="AV4993"/>
      <c r="AW4993"/>
      <c r="AX4993"/>
      <c r="AY4993"/>
      <c r="AZ4993"/>
      <c r="BA4993"/>
    </row>
    <row r="4994" spans="48:53" x14ac:dyDescent="0.3">
      <c r="AV4994"/>
      <c r="AW4994"/>
      <c r="AX4994"/>
      <c r="AY4994"/>
      <c r="AZ4994"/>
      <c r="BA4994"/>
    </row>
    <row r="4995" spans="48:53" x14ac:dyDescent="0.3">
      <c r="AV4995"/>
      <c r="AW4995"/>
      <c r="AX4995"/>
      <c r="AY4995"/>
      <c r="AZ4995"/>
      <c r="BA4995"/>
    </row>
    <row r="4996" spans="48:53" x14ac:dyDescent="0.3">
      <c r="AV4996"/>
      <c r="AW4996"/>
      <c r="AX4996"/>
      <c r="AY4996"/>
      <c r="AZ4996"/>
      <c r="BA4996"/>
    </row>
    <row r="4997" spans="48:53" x14ac:dyDescent="0.3">
      <c r="AV4997"/>
      <c r="AW4997"/>
      <c r="AX4997"/>
      <c r="AY4997"/>
      <c r="AZ4997"/>
      <c r="BA4997"/>
    </row>
    <row r="4998" spans="48:53" x14ac:dyDescent="0.3">
      <c r="AV4998"/>
      <c r="AW4998"/>
      <c r="AX4998"/>
      <c r="AY4998"/>
      <c r="AZ4998"/>
      <c r="BA4998"/>
    </row>
    <row r="4999" spans="48:53" x14ac:dyDescent="0.3">
      <c r="AV4999"/>
      <c r="AW4999"/>
      <c r="AX4999"/>
      <c r="AY4999"/>
      <c r="AZ4999"/>
      <c r="BA4999"/>
    </row>
    <row r="5000" spans="48:53" x14ac:dyDescent="0.3">
      <c r="AV5000"/>
      <c r="AW5000"/>
      <c r="AX5000"/>
      <c r="AY5000"/>
      <c r="AZ5000"/>
      <c r="BA5000"/>
    </row>
    <row r="5001" spans="48:53" x14ac:dyDescent="0.3">
      <c r="AV5001"/>
      <c r="AW5001"/>
      <c r="AX5001"/>
      <c r="AY5001"/>
      <c r="AZ5001"/>
      <c r="BA5001"/>
    </row>
    <row r="5002" spans="48:53" x14ac:dyDescent="0.3">
      <c r="AV5002"/>
      <c r="AW5002"/>
      <c r="AX5002"/>
      <c r="AY5002"/>
      <c r="AZ5002"/>
      <c r="BA5002"/>
    </row>
    <row r="5003" spans="48:53" x14ac:dyDescent="0.3">
      <c r="AV5003"/>
      <c r="AW5003"/>
      <c r="AX5003"/>
      <c r="AY5003"/>
      <c r="AZ5003"/>
      <c r="BA5003"/>
    </row>
    <row r="5004" spans="48:53" x14ac:dyDescent="0.3">
      <c r="AV5004"/>
      <c r="AW5004"/>
      <c r="AX5004"/>
      <c r="AY5004"/>
      <c r="AZ5004"/>
      <c r="BA5004"/>
    </row>
    <row r="5005" spans="48:53" x14ac:dyDescent="0.3">
      <c r="AV5005"/>
      <c r="AW5005"/>
      <c r="AX5005"/>
      <c r="AY5005"/>
      <c r="AZ5005"/>
      <c r="BA5005"/>
    </row>
    <row r="5006" spans="48:53" x14ac:dyDescent="0.3">
      <c r="AV5006"/>
      <c r="AW5006"/>
      <c r="AX5006"/>
      <c r="AY5006"/>
      <c r="AZ5006"/>
      <c r="BA5006"/>
    </row>
    <row r="5007" spans="48:53" x14ac:dyDescent="0.3">
      <c r="AV5007"/>
      <c r="AW5007"/>
      <c r="AX5007"/>
      <c r="AY5007"/>
      <c r="AZ5007"/>
      <c r="BA5007"/>
    </row>
    <row r="5008" spans="48:53" x14ac:dyDescent="0.3">
      <c r="AV5008"/>
      <c r="AW5008"/>
      <c r="AX5008"/>
      <c r="AY5008"/>
      <c r="AZ5008"/>
      <c r="BA5008"/>
    </row>
    <row r="5009" spans="48:53" x14ac:dyDescent="0.3">
      <c r="AV5009"/>
      <c r="AW5009"/>
      <c r="AX5009"/>
      <c r="AY5009"/>
      <c r="AZ5009"/>
      <c r="BA5009"/>
    </row>
    <row r="5010" spans="48:53" x14ac:dyDescent="0.3">
      <c r="AV5010"/>
      <c r="AW5010"/>
      <c r="AX5010"/>
      <c r="AY5010"/>
      <c r="AZ5010"/>
      <c r="BA5010"/>
    </row>
    <row r="5011" spans="48:53" x14ac:dyDescent="0.3">
      <c r="AV5011"/>
      <c r="AW5011"/>
      <c r="AX5011"/>
      <c r="AY5011"/>
      <c r="AZ5011"/>
      <c r="BA5011"/>
    </row>
    <row r="5012" spans="48:53" x14ac:dyDescent="0.3">
      <c r="AV5012"/>
      <c r="AW5012"/>
      <c r="AX5012"/>
      <c r="AY5012"/>
      <c r="AZ5012"/>
      <c r="BA5012"/>
    </row>
    <row r="5013" spans="48:53" x14ac:dyDescent="0.3">
      <c r="AV5013"/>
      <c r="AW5013"/>
      <c r="AX5013"/>
      <c r="AY5013"/>
      <c r="AZ5013"/>
      <c r="BA5013"/>
    </row>
    <row r="5014" spans="48:53" x14ac:dyDescent="0.3">
      <c r="AV5014"/>
      <c r="AW5014"/>
      <c r="AX5014"/>
      <c r="AY5014"/>
      <c r="AZ5014"/>
      <c r="BA5014"/>
    </row>
    <row r="5015" spans="48:53" x14ac:dyDescent="0.3">
      <c r="AV5015"/>
      <c r="AW5015"/>
      <c r="AX5015"/>
      <c r="AY5015"/>
      <c r="AZ5015"/>
      <c r="BA5015"/>
    </row>
    <row r="5016" spans="48:53" x14ac:dyDescent="0.3">
      <c r="AV5016"/>
      <c r="AW5016"/>
      <c r="AX5016"/>
      <c r="AY5016"/>
      <c r="AZ5016"/>
      <c r="BA5016"/>
    </row>
    <row r="5017" spans="48:53" x14ac:dyDescent="0.3">
      <c r="AV5017"/>
      <c r="AW5017"/>
      <c r="AX5017"/>
      <c r="AY5017"/>
      <c r="AZ5017"/>
      <c r="BA5017"/>
    </row>
    <row r="5018" spans="48:53" x14ac:dyDescent="0.3">
      <c r="AV5018"/>
      <c r="AW5018"/>
      <c r="AX5018"/>
      <c r="AY5018"/>
      <c r="AZ5018"/>
      <c r="BA5018"/>
    </row>
    <row r="5019" spans="48:53" x14ac:dyDescent="0.3">
      <c r="AV5019"/>
      <c r="AW5019"/>
      <c r="AX5019"/>
      <c r="AY5019"/>
      <c r="AZ5019"/>
      <c r="BA5019"/>
    </row>
    <row r="5020" spans="48:53" x14ac:dyDescent="0.3">
      <c r="AV5020"/>
      <c r="AW5020"/>
      <c r="AX5020"/>
      <c r="AY5020"/>
      <c r="AZ5020"/>
      <c r="BA5020"/>
    </row>
    <row r="5021" spans="48:53" x14ac:dyDescent="0.3">
      <c r="AV5021"/>
      <c r="AW5021"/>
      <c r="AX5021"/>
      <c r="AY5021"/>
      <c r="AZ5021"/>
      <c r="BA5021"/>
    </row>
    <row r="5022" spans="48:53" x14ac:dyDescent="0.3">
      <c r="AV5022"/>
      <c r="AW5022"/>
      <c r="AX5022"/>
      <c r="AY5022"/>
      <c r="AZ5022"/>
      <c r="BA5022"/>
    </row>
    <row r="5023" spans="48:53" x14ac:dyDescent="0.3">
      <c r="AV5023"/>
      <c r="AW5023"/>
      <c r="AX5023"/>
      <c r="AY5023"/>
      <c r="AZ5023"/>
      <c r="BA5023"/>
    </row>
    <row r="5024" spans="48:53" x14ac:dyDescent="0.3">
      <c r="AV5024"/>
      <c r="AW5024"/>
      <c r="AX5024"/>
      <c r="AY5024"/>
      <c r="AZ5024"/>
      <c r="BA5024"/>
    </row>
    <row r="5025" spans="48:53" x14ac:dyDescent="0.3">
      <c r="AV5025"/>
      <c r="AW5025"/>
      <c r="AX5025"/>
      <c r="AY5025"/>
      <c r="AZ5025"/>
      <c r="BA5025"/>
    </row>
    <row r="5026" spans="48:53" x14ac:dyDescent="0.3">
      <c r="AV5026"/>
      <c r="AW5026"/>
      <c r="AX5026"/>
      <c r="AY5026"/>
      <c r="AZ5026"/>
      <c r="BA5026"/>
    </row>
    <row r="5027" spans="48:53" x14ac:dyDescent="0.3">
      <c r="AV5027"/>
      <c r="AW5027"/>
      <c r="AX5027"/>
      <c r="AY5027"/>
      <c r="AZ5027"/>
      <c r="BA5027"/>
    </row>
    <row r="5028" spans="48:53" x14ac:dyDescent="0.3">
      <c r="AV5028"/>
      <c r="AW5028"/>
      <c r="AX5028"/>
      <c r="AY5028"/>
      <c r="AZ5028"/>
      <c r="BA5028"/>
    </row>
    <row r="5029" spans="48:53" x14ac:dyDescent="0.3">
      <c r="AV5029"/>
      <c r="AW5029"/>
      <c r="AX5029"/>
      <c r="AY5029"/>
      <c r="AZ5029"/>
      <c r="BA5029"/>
    </row>
    <row r="5030" spans="48:53" x14ac:dyDescent="0.3">
      <c r="AV5030"/>
      <c r="AW5030"/>
      <c r="AX5030"/>
      <c r="AY5030"/>
      <c r="AZ5030"/>
      <c r="BA5030"/>
    </row>
    <row r="5031" spans="48:53" x14ac:dyDescent="0.3">
      <c r="AV5031"/>
      <c r="AW5031"/>
      <c r="AX5031"/>
      <c r="AY5031"/>
      <c r="AZ5031"/>
      <c r="BA5031"/>
    </row>
    <row r="5032" spans="48:53" x14ac:dyDescent="0.3">
      <c r="AV5032"/>
      <c r="AW5032"/>
      <c r="AX5032"/>
      <c r="AY5032"/>
      <c r="AZ5032"/>
      <c r="BA5032"/>
    </row>
    <row r="5033" spans="48:53" x14ac:dyDescent="0.3">
      <c r="AV5033"/>
      <c r="AW5033"/>
      <c r="AX5033"/>
      <c r="AY5033"/>
      <c r="AZ5033"/>
      <c r="BA5033"/>
    </row>
    <row r="5034" spans="48:53" x14ac:dyDescent="0.3">
      <c r="AV5034"/>
      <c r="AW5034"/>
      <c r="AX5034"/>
      <c r="AY5034"/>
      <c r="AZ5034"/>
      <c r="BA5034"/>
    </row>
    <row r="5035" spans="48:53" x14ac:dyDescent="0.3">
      <c r="AV5035"/>
      <c r="AW5035"/>
      <c r="AX5035"/>
      <c r="AY5035"/>
      <c r="AZ5035"/>
      <c r="BA5035"/>
    </row>
    <row r="5036" spans="48:53" x14ac:dyDescent="0.3">
      <c r="AV5036"/>
      <c r="AW5036"/>
      <c r="AX5036"/>
      <c r="AY5036"/>
      <c r="AZ5036"/>
      <c r="BA5036"/>
    </row>
    <row r="5037" spans="48:53" x14ac:dyDescent="0.3">
      <c r="AV5037"/>
      <c r="AW5037"/>
      <c r="AX5037"/>
      <c r="AY5037"/>
      <c r="AZ5037"/>
      <c r="BA5037"/>
    </row>
    <row r="5038" spans="48:53" x14ac:dyDescent="0.3">
      <c r="AV5038"/>
      <c r="AW5038"/>
      <c r="AX5038"/>
      <c r="AY5038"/>
      <c r="AZ5038"/>
      <c r="BA5038"/>
    </row>
    <row r="5039" spans="48:53" x14ac:dyDescent="0.3">
      <c r="AV5039"/>
      <c r="AW5039"/>
      <c r="AX5039"/>
      <c r="AY5039"/>
      <c r="AZ5039"/>
      <c r="BA5039"/>
    </row>
    <row r="5040" spans="48:53" x14ac:dyDescent="0.3">
      <c r="AV5040"/>
      <c r="AW5040"/>
      <c r="AX5040"/>
      <c r="AY5040"/>
      <c r="AZ5040"/>
      <c r="BA5040"/>
    </row>
    <row r="5041" spans="48:53" x14ac:dyDescent="0.3">
      <c r="AV5041"/>
      <c r="AW5041"/>
      <c r="AX5041"/>
      <c r="AY5041"/>
      <c r="AZ5041"/>
      <c r="BA5041"/>
    </row>
    <row r="5042" spans="48:53" x14ac:dyDescent="0.3">
      <c r="AV5042"/>
      <c r="AW5042"/>
      <c r="AX5042"/>
      <c r="AY5042"/>
      <c r="AZ5042"/>
      <c r="BA5042"/>
    </row>
    <row r="5043" spans="48:53" x14ac:dyDescent="0.3">
      <c r="AV5043"/>
      <c r="AW5043"/>
      <c r="AX5043"/>
      <c r="AY5043"/>
      <c r="AZ5043"/>
      <c r="BA5043"/>
    </row>
    <row r="5044" spans="48:53" x14ac:dyDescent="0.3">
      <c r="AV5044"/>
      <c r="AW5044"/>
      <c r="AX5044"/>
      <c r="AY5044"/>
      <c r="AZ5044"/>
      <c r="BA5044"/>
    </row>
    <row r="5045" spans="48:53" x14ac:dyDescent="0.3">
      <c r="AV5045"/>
      <c r="AW5045"/>
      <c r="AX5045"/>
      <c r="AY5045"/>
      <c r="AZ5045"/>
      <c r="BA5045"/>
    </row>
    <row r="5046" spans="48:53" x14ac:dyDescent="0.3">
      <c r="AV5046"/>
      <c r="AW5046"/>
      <c r="AX5046"/>
      <c r="AY5046"/>
      <c r="AZ5046"/>
      <c r="BA5046"/>
    </row>
    <row r="5047" spans="48:53" x14ac:dyDescent="0.3">
      <c r="AV5047"/>
      <c r="AW5047"/>
      <c r="AX5047"/>
      <c r="AY5047"/>
      <c r="AZ5047"/>
      <c r="BA5047"/>
    </row>
    <row r="5048" spans="48:53" x14ac:dyDescent="0.3">
      <c r="AV5048"/>
      <c r="AW5048"/>
      <c r="AX5048"/>
      <c r="AY5048"/>
      <c r="AZ5048"/>
      <c r="BA5048"/>
    </row>
    <row r="5049" spans="48:53" x14ac:dyDescent="0.3">
      <c r="AV5049"/>
      <c r="AW5049"/>
      <c r="AX5049"/>
      <c r="AY5049"/>
      <c r="AZ5049"/>
      <c r="BA5049"/>
    </row>
    <row r="5050" spans="48:53" x14ac:dyDescent="0.3">
      <c r="AV5050"/>
      <c r="AW5050"/>
      <c r="AX5050"/>
      <c r="AY5050"/>
      <c r="AZ5050"/>
      <c r="BA5050"/>
    </row>
    <row r="5051" spans="48:53" x14ac:dyDescent="0.3">
      <c r="AV5051"/>
      <c r="AW5051"/>
      <c r="AX5051"/>
      <c r="AY5051"/>
      <c r="AZ5051"/>
      <c r="BA5051"/>
    </row>
    <row r="5052" spans="48:53" x14ac:dyDescent="0.3">
      <c r="AV5052"/>
      <c r="AW5052"/>
      <c r="AX5052"/>
      <c r="AY5052"/>
      <c r="AZ5052"/>
      <c r="BA5052"/>
    </row>
    <row r="5053" spans="48:53" x14ac:dyDescent="0.3">
      <c r="AV5053"/>
      <c r="AW5053"/>
      <c r="AX5053"/>
      <c r="AY5053"/>
      <c r="AZ5053"/>
      <c r="BA5053"/>
    </row>
    <row r="5054" spans="48:53" x14ac:dyDescent="0.3">
      <c r="AV5054"/>
      <c r="AW5054"/>
      <c r="AX5054"/>
      <c r="AY5054"/>
      <c r="AZ5054"/>
      <c r="BA5054"/>
    </row>
    <row r="5055" spans="48:53" x14ac:dyDescent="0.3">
      <c r="AV5055"/>
      <c r="AW5055"/>
      <c r="AX5055"/>
      <c r="AY5055"/>
      <c r="AZ5055"/>
      <c r="BA5055"/>
    </row>
    <row r="5056" spans="48:53" x14ac:dyDescent="0.3">
      <c r="AV5056"/>
      <c r="AW5056"/>
      <c r="AX5056"/>
      <c r="AY5056"/>
      <c r="AZ5056"/>
      <c r="BA5056"/>
    </row>
    <row r="5057" spans="48:53" x14ac:dyDescent="0.3">
      <c r="AV5057"/>
      <c r="AW5057"/>
      <c r="AX5057"/>
      <c r="AY5057"/>
      <c r="AZ5057"/>
      <c r="BA5057"/>
    </row>
    <row r="5058" spans="48:53" x14ac:dyDescent="0.3">
      <c r="AV5058"/>
      <c r="AW5058"/>
      <c r="AX5058"/>
      <c r="AY5058"/>
      <c r="AZ5058"/>
      <c r="BA5058"/>
    </row>
    <row r="5059" spans="48:53" x14ac:dyDescent="0.3">
      <c r="AV5059"/>
      <c r="AW5059"/>
      <c r="AX5059"/>
      <c r="AY5059"/>
      <c r="AZ5059"/>
      <c r="BA5059"/>
    </row>
    <row r="5060" spans="48:53" x14ac:dyDescent="0.3">
      <c r="AV5060"/>
      <c r="AW5060"/>
      <c r="AX5060"/>
      <c r="AY5060"/>
      <c r="AZ5060"/>
      <c r="BA5060"/>
    </row>
    <row r="5061" spans="48:53" x14ac:dyDescent="0.3">
      <c r="AV5061"/>
      <c r="AW5061"/>
      <c r="AX5061"/>
      <c r="AY5061"/>
      <c r="AZ5061"/>
      <c r="BA5061"/>
    </row>
    <row r="5062" spans="48:53" x14ac:dyDescent="0.3">
      <c r="AV5062"/>
      <c r="AW5062"/>
      <c r="AX5062"/>
      <c r="AY5062"/>
      <c r="AZ5062"/>
      <c r="BA5062"/>
    </row>
    <row r="5063" spans="48:53" x14ac:dyDescent="0.3">
      <c r="AV5063"/>
      <c r="AW5063"/>
      <c r="AX5063"/>
      <c r="AY5063"/>
      <c r="AZ5063"/>
      <c r="BA5063"/>
    </row>
    <row r="5064" spans="48:53" x14ac:dyDescent="0.3">
      <c r="AV5064"/>
      <c r="AW5064"/>
      <c r="AX5064"/>
      <c r="AY5064"/>
      <c r="AZ5064"/>
      <c r="BA5064"/>
    </row>
    <row r="5065" spans="48:53" x14ac:dyDescent="0.3">
      <c r="AV5065"/>
      <c r="AW5065"/>
      <c r="AX5065"/>
      <c r="AY5065"/>
      <c r="AZ5065"/>
      <c r="BA5065"/>
    </row>
    <row r="5066" spans="48:53" x14ac:dyDescent="0.3">
      <c r="AV5066"/>
      <c r="AW5066"/>
      <c r="AX5066"/>
      <c r="AY5066"/>
      <c r="AZ5066"/>
      <c r="BA5066"/>
    </row>
    <row r="5067" spans="48:53" x14ac:dyDescent="0.3">
      <c r="AV5067"/>
      <c r="AW5067"/>
      <c r="AX5067"/>
      <c r="AY5067"/>
      <c r="AZ5067"/>
      <c r="BA5067"/>
    </row>
    <row r="5068" spans="48:53" x14ac:dyDescent="0.3">
      <c r="AV5068"/>
      <c r="AW5068"/>
      <c r="AX5068"/>
      <c r="AY5068"/>
      <c r="AZ5068"/>
      <c r="BA5068"/>
    </row>
    <row r="5069" spans="48:53" x14ac:dyDescent="0.3">
      <c r="AV5069"/>
      <c r="AW5069"/>
      <c r="AX5069"/>
      <c r="AY5069"/>
      <c r="AZ5069"/>
      <c r="BA5069"/>
    </row>
    <row r="5070" spans="48:53" x14ac:dyDescent="0.3">
      <c r="AV5070"/>
      <c r="AW5070"/>
      <c r="AX5070"/>
      <c r="AY5070"/>
      <c r="AZ5070"/>
      <c r="BA5070"/>
    </row>
    <row r="5071" spans="48:53" x14ac:dyDescent="0.3">
      <c r="AV5071"/>
      <c r="AW5071"/>
      <c r="AX5071"/>
      <c r="AY5071"/>
      <c r="AZ5071"/>
      <c r="BA5071"/>
    </row>
    <row r="5072" spans="48:53" x14ac:dyDescent="0.3">
      <c r="AV5072"/>
      <c r="AW5072"/>
      <c r="AX5072"/>
      <c r="AY5072"/>
      <c r="AZ5072"/>
      <c r="BA5072"/>
    </row>
    <row r="5073" spans="48:53" x14ac:dyDescent="0.3">
      <c r="AV5073"/>
      <c r="AW5073"/>
      <c r="AX5073"/>
      <c r="AY5073"/>
      <c r="AZ5073"/>
      <c r="BA5073"/>
    </row>
    <row r="5074" spans="48:53" x14ac:dyDescent="0.3">
      <c r="AV5074"/>
      <c r="AW5074"/>
      <c r="AX5074"/>
      <c r="AY5074"/>
      <c r="AZ5074"/>
      <c r="BA5074"/>
    </row>
    <row r="5075" spans="48:53" x14ac:dyDescent="0.3">
      <c r="AV5075"/>
      <c r="AW5075"/>
      <c r="AX5075"/>
      <c r="AY5075"/>
      <c r="AZ5075"/>
      <c r="BA5075"/>
    </row>
    <row r="5076" spans="48:53" x14ac:dyDescent="0.3">
      <c r="AV5076"/>
      <c r="AW5076"/>
      <c r="AX5076"/>
      <c r="AY5076"/>
      <c r="AZ5076"/>
      <c r="BA5076"/>
    </row>
    <row r="5077" spans="48:53" x14ac:dyDescent="0.3">
      <c r="AV5077"/>
      <c r="AW5077"/>
      <c r="AX5077"/>
      <c r="AY5077"/>
      <c r="AZ5077"/>
      <c r="BA5077"/>
    </row>
    <row r="5078" spans="48:53" x14ac:dyDescent="0.3">
      <c r="AV5078"/>
      <c r="AW5078"/>
      <c r="AX5078"/>
      <c r="AY5078"/>
      <c r="AZ5078"/>
      <c r="BA5078"/>
    </row>
    <row r="5079" spans="48:53" x14ac:dyDescent="0.3">
      <c r="AV5079"/>
      <c r="AW5079"/>
      <c r="AX5079"/>
      <c r="AY5079"/>
      <c r="AZ5079"/>
      <c r="BA5079"/>
    </row>
    <row r="5080" spans="48:53" x14ac:dyDescent="0.3">
      <c r="AV5080"/>
      <c r="AW5080"/>
      <c r="AX5080"/>
      <c r="AY5080"/>
      <c r="AZ5080"/>
      <c r="BA5080"/>
    </row>
    <row r="5081" spans="48:53" x14ac:dyDescent="0.3">
      <c r="AV5081"/>
      <c r="AW5081"/>
      <c r="AX5081"/>
      <c r="AY5081"/>
      <c r="AZ5081"/>
      <c r="BA5081"/>
    </row>
    <row r="5082" spans="48:53" x14ac:dyDescent="0.3">
      <c r="AV5082"/>
      <c r="AW5082"/>
      <c r="AX5082"/>
      <c r="AY5082"/>
      <c r="AZ5082"/>
      <c r="BA5082"/>
    </row>
    <row r="5083" spans="48:53" x14ac:dyDescent="0.3">
      <c r="AV5083"/>
      <c r="AW5083"/>
      <c r="AX5083"/>
      <c r="AY5083"/>
      <c r="AZ5083"/>
      <c r="BA5083"/>
    </row>
    <row r="5084" spans="48:53" x14ac:dyDescent="0.3">
      <c r="AV5084"/>
      <c r="AW5084"/>
      <c r="AX5084"/>
      <c r="AY5084"/>
      <c r="AZ5084"/>
      <c r="BA5084"/>
    </row>
    <row r="5085" spans="48:53" x14ac:dyDescent="0.3">
      <c r="AV5085"/>
      <c r="AW5085"/>
      <c r="AX5085"/>
      <c r="AY5085"/>
      <c r="AZ5085"/>
      <c r="BA5085"/>
    </row>
    <row r="5086" spans="48:53" x14ac:dyDescent="0.3">
      <c r="AV5086"/>
      <c r="AW5086"/>
      <c r="AX5086"/>
      <c r="AY5086"/>
      <c r="AZ5086"/>
      <c r="BA5086"/>
    </row>
    <row r="5087" spans="48:53" x14ac:dyDescent="0.3">
      <c r="AV5087"/>
      <c r="AW5087"/>
      <c r="AX5087"/>
      <c r="AY5087"/>
      <c r="AZ5087"/>
      <c r="BA5087"/>
    </row>
    <row r="5088" spans="48:53" x14ac:dyDescent="0.3">
      <c r="AV5088"/>
      <c r="AW5088"/>
      <c r="AX5088"/>
      <c r="AY5088"/>
      <c r="AZ5088"/>
      <c r="BA5088"/>
    </row>
    <row r="5089" spans="48:53" x14ac:dyDescent="0.3">
      <c r="AV5089"/>
      <c r="AW5089"/>
      <c r="AX5089"/>
      <c r="AY5089"/>
      <c r="AZ5089"/>
      <c r="BA5089"/>
    </row>
    <row r="5090" spans="48:53" x14ac:dyDescent="0.3">
      <c r="AV5090"/>
      <c r="AW5090"/>
      <c r="AX5090"/>
      <c r="AY5090"/>
      <c r="AZ5090"/>
      <c r="BA5090"/>
    </row>
    <row r="5091" spans="48:53" x14ac:dyDescent="0.3">
      <c r="AV5091"/>
      <c r="AW5091"/>
      <c r="AX5091"/>
      <c r="AY5091"/>
      <c r="AZ5091"/>
      <c r="BA5091"/>
    </row>
    <row r="5092" spans="48:53" x14ac:dyDescent="0.3">
      <c r="AV5092"/>
      <c r="AW5092"/>
      <c r="AX5092"/>
      <c r="AY5092"/>
      <c r="AZ5092"/>
      <c r="BA5092"/>
    </row>
    <row r="5093" spans="48:53" x14ac:dyDescent="0.3">
      <c r="AV5093"/>
      <c r="AW5093"/>
      <c r="AX5093"/>
      <c r="AY5093"/>
      <c r="AZ5093"/>
      <c r="BA5093"/>
    </row>
    <row r="5094" spans="48:53" x14ac:dyDescent="0.3">
      <c r="AV5094"/>
      <c r="AW5094"/>
      <c r="AX5094"/>
      <c r="AY5094"/>
      <c r="AZ5094"/>
      <c r="BA5094"/>
    </row>
    <row r="5095" spans="48:53" x14ac:dyDescent="0.3">
      <c r="AV5095"/>
      <c r="AW5095"/>
      <c r="AX5095"/>
      <c r="AY5095"/>
      <c r="AZ5095"/>
      <c r="BA5095"/>
    </row>
    <row r="5096" spans="48:53" x14ac:dyDescent="0.3">
      <c r="AV5096"/>
      <c r="AW5096"/>
      <c r="AX5096"/>
      <c r="AY5096"/>
      <c r="AZ5096"/>
      <c r="BA5096"/>
    </row>
    <row r="5097" spans="48:53" x14ac:dyDescent="0.3">
      <c r="AV5097"/>
      <c r="AW5097"/>
      <c r="AX5097"/>
      <c r="AY5097"/>
      <c r="AZ5097"/>
      <c r="BA5097"/>
    </row>
    <row r="5098" spans="48:53" x14ac:dyDescent="0.3">
      <c r="AV5098"/>
      <c r="AW5098"/>
      <c r="AX5098"/>
      <c r="AY5098"/>
      <c r="AZ5098"/>
      <c r="BA5098"/>
    </row>
    <row r="5099" spans="48:53" x14ac:dyDescent="0.3">
      <c r="AV5099"/>
      <c r="AW5099"/>
      <c r="AX5099"/>
      <c r="AY5099"/>
      <c r="AZ5099"/>
      <c r="BA5099"/>
    </row>
    <row r="5100" spans="48:53" x14ac:dyDescent="0.3">
      <c r="AV5100"/>
      <c r="AW5100"/>
      <c r="AX5100"/>
      <c r="AY5100"/>
      <c r="AZ5100"/>
      <c r="BA5100"/>
    </row>
    <row r="5101" spans="48:53" x14ac:dyDescent="0.3">
      <c r="AV5101"/>
      <c r="AW5101"/>
      <c r="AX5101"/>
      <c r="AY5101"/>
      <c r="AZ5101"/>
      <c r="BA5101"/>
    </row>
    <row r="5102" spans="48:53" x14ac:dyDescent="0.3">
      <c r="AV5102"/>
      <c r="AW5102"/>
      <c r="AX5102"/>
      <c r="AY5102"/>
      <c r="AZ5102"/>
      <c r="BA5102"/>
    </row>
    <row r="5103" spans="48:53" x14ac:dyDescent="0.3">
      <c r="AV5103"/>
      <c r="AW5103"/>
      <c r="AX5103"/>
      <c r="AY5103"/>
      <c r="AZ5103"/>
      <c r="BA5103"/>
    </row>
    <row r="5104" spans="48:53" x14ac:dyDescent="0.3">
      <c r="AV5104"/>
      <c r="AW5104"/>
      <c r="AX5104"/>
      <c r="AY5104"/>
      <c r="AZ5104"/>
      <c r="BA5104"/>
    </row>
    <row r="5105" spans="48:53" x14ac:dyDescent="0.3">
      <c r="AV5105"/>
      <c r="AW5105"/>
      <c r="AX5105"/>
      <c r="AY5105"/>
      <c r="AZ5105"/>
      <c r="BA5105"/>
    </row>
    <row r="5106" spans="48:53" x14ac:dyDescent="0.3">
      <c r="AV5106"/>
      <c r="AW5106"/>
      <c r="AX5106"/>
      <c r="AY5106"/>
      <c r="AZ5106"/>
      <c r="BA5106"/>
    </row>
    <row r="5107" spans="48:53" x14ac:dyDescent="0.3">
      <c r="AV5107"/>
      <c r="AW5107"/>
      <c r="AX5107"/>
      <c r="AY5107"/>
      <c r="AZ5107"/>
      <c r="BA5107"/>
    </row>
    <row r="5108" spans="48:53" x14ac:dyDescent="0.3">
      <c r="AV5108"/>
      <c r="AW5108"/>
      <c r="AX5108"/>
      <c r="AY5108"/>
      <c r="AZ5108"/>
      <c r="BA5108"/>
    </row>
    <row r="5109" spans="48:53" x14ac:dyDescent="0.3">
      <c r="AV5109"/>
      <c r="AW5109"/>
      <c r="AX5109"/>
      <c r="AY5109"/>
      <c r="AZ5109"/>
      <c r="BA5109"/>
    </row>
    <row r="5110" spans="48:53" x14ac:dyDescent="0.3">
      <c r="AV5110"/>
      <c r="AW5110"/>
      <c r="AX5110"/>
      <c r="AY5110"/>
      <c r="AZ5110"/>
      <c r="BA5110"/>
    </row>
    <row r="5111" spans="48:53" x14ac:dyDescent="0.3">
      <c r="AV5111"/>
      <c r="AW5111"/>
      <c r="AX5111"/>
      <c r="AY5111"/>
      <c r="AZ5111"/>
      <c r="BA5111"/>
    </row>
    <row r="5112" spans="48:53" x14ac:dyDescent="0.3">
      <c r="AV5112"/>
      <c r="AW5112"/>
      <c r="AX5112"/>
      <c r="AY5112"/>
      <c r="AZ5112"/>
      <c r="BA5112"/>
    </row>
    <row r="5113" spans="48:53" x14ac:dyDescent="0.3">
      <c r="AV5113"/>
      <c r="AW5113"/>
      <c r="AX5113"/>
      <c r="AY5113"/>
      <c r="AZ5113"/>
      <c r="BA5113"/>
    </row>
    <row r="5114" spans="48:53" x14ac:dyDescent="0.3">
      <c r="AV5114"/>
      <c r="AW5114"/>
      <c r="AX5114"/>
      <c r="AY5114"/>
      <c r="AZ5114"/>
      <c r="BA5114"/>
    </row>
    <row r="5115" spans="48:53" x14ac:dyDescent="0.3">
      <c r="AV5115"/>
      <c r="AW5115"/>
      <c r="AX5115"/>
      <c r="AY5115"/>
      <c r="AZ5115"/>
      <c r="BA5115"/>
    </row>
    <row r="5116" spans="48:53" x14ac:dyDescent="0.3">
      <c r="AV5116"/>
      <c r="AW5116"/>
      <c r="AX5116"/>
      <c r="AY5116"/>
      <c r="AZ5116"/>
      <c r="BA5116"/>
    </row>
    <row r="5117" spans="48:53" x14ac:dyDescent="0.3">
      <c r="AV5117"/>
      <c r="AW5117"/>
      <c r="AX5117"/>
      <c r="AY5117"/>
      <c r="AZ5117"/>
      <c r="BA5117"/>
    </row>
    <row r="5118" spans="48:53" x14ac:dyDescent="0.3">
      <c r="AV5118"/>
      <c r="AW5118"/>
      <c r="AX5118"/>
      <c r="AY5118"/>
      <c r="AZ5118"/>
      <c r="BA5118"/>
    </row>
    <row r="5119" spans="48:53" x14ac:dyDescent="0.3">
      <c r="AV5119"/>
      <c r="AW5119"/>
      <c r="AX5119"/>
      <c r="AY5119"/>
      <c r="AZ5119"/>
      <c r="BA5119"/>
    </row>
    <row r="5120" spans="48:53" x14ac:dyDescent="0.3">
      <c r="AV5120"/>
      <c r="AW5120"/>
      <c r="AX5120"/>
      <c r="AY5120"/>
      <c r="AZ5120"/>
      <c r="BA5120"/>
    </row>
    <row r="5121" spans="48:53" x14ac:dyDescent="0.3">
      <c r="AV5121"/>
      <c r="AW5121"/>
      <c r="AX5121"/>
      <c r="AY5121"/>
      <c r="AZ5121"/>
      <c r="BA5121"/>
    </row>
    <row r="5122" spans="48:53" x14ac:dyDescent="0.3">
      <c r="AV5122"/>
      <c r="AW5122"/>
      <c r="AX5122"/>
      <c r="AY5122"/>
      <c r="AZ5122"/>
      <c r="BA5122"/>
    </row>
    <row r="5123" spans="48:53" x14ac:dyDescent="0.3">
      <c r="AV5123"/>
      <c r="AW5123"/>
      <c r="AX5123"/>
      <c r="AY5123"/>
      <c r="AZ5123"/>
      <c r="BA5123"/>
    </row>
    <row r="5124" spans="48:53" x14ac:dyDescent="0.3">
      <c r="AV5124"/>
      <c r="AW5124"/>
      <c r="AX5124"/>
      <c r="AY5124"/>
      <c r="AZ5124"/>
      <c r="BA5124"/>
    </row>
    <row r="5125" spans="48:53" x14ac:dyDescent="0.3">
      <c r="AV5125"/>
      <c r="AW5125"/>
      <c r="AX5125"/>
      <c r="AY5125"/>
      <c r="AZ5125"/>
      <c r="BA5125"/>
    </row>
    <row r="5126" spans="48:53" x14ac:dyDescent="0.3">
      <c r="AV5126"/>
      <c r="AW5126"/>
      <c r="AX5126"/>
      <c r="AY5126"/>
      <c r="AZ5126"/>
      <c r="BA5126"/>
    </row>
    <row r="5127" spans="48:53" x14ac:dyDescent="0.3">
      <c r="AV5127"/>
      <c r="AW5127"/>
      <c r="AX5127"/>
      <c r="AY5127"/>
      <c r="AZ5127"/>
      <c r="BA5127"/>
    </row>
    <row r="5128" spans="48:53" x14ac:dyDescent="0.3">
      <c r="AV5128"/>
      <c r="AW5128"/>
      <c r="AX5128"/>
      <c r="AY5128"/>
      <c r="AZ5128"/>
      <c r="BA5128"/>
    </row>
    <row r="5129" spans="48:53" x14ac:dyDescent="0.3">
      <c r="AV5129"/>
      <c r="AW5129"/>
      <c r="AX5129"/>
      <c r="AY5129"/>
      <c r="AZ5129"/>
      <c r="BA5129"/>
    </row>
    <row r="5130" spans="48:53" x14ac:dyDescent="0.3">
      <c r="AV5130"/>
      <c r="AW5130"/>
      <c r="AX5130"/>
      <c r="AY5130"/>
      <c r="AZ5130"/>
      <c r="BA5130"/>
    </row>
    <row r="5131" spans="48:53" x14ac:dyDescent="0.3">
      <c r="AV5131"/>
      <c r="AW5131"/>
      <c r="AX5131"/>
      <c r="AY5131"/>
      <c r="AZ5131"/>
      <c r="BA5131"/>
    </row>
    <row r="5132" spans="48:53" x14ac:dyDescent="0.3">
      <c r="AV5132"/>
      <c r="AW5132"/>
      <c r="AX5132"/>
      <c r="AY5132"/>
      <c r="AZ5132"/>
      <c r="BA5132"/>
    </row>
    <row r="5133" spans="48:53" x14ac:dyDescent="0.3">
      <c r="AV5133"/>
      <c r="AW5133"/>
      <c r="AX5133"/>
      <c r="AY5133"/>
      <c r="AZ5133"/>
      <c r="BA5133"/>
    </row>
    <row r="5134" spans="48:53" x14ac:dyDescent="0.3">
      <c r="AV5134"/>
      <c r="AW5134"/>
      <c r="AX5134"/>
      <c r="AY5134"/>
      <c r="AZ5134"/>
      <c r="BA5134"/>
    </row>
    <row r="5135" spans="48:53" x14ac:dyDescent="0.3">
      <c r="AV5135"/>
      <c r="AW5135"/>
      <c r="AX5135"/>
      <c r="AY5135"/>
      <c r="AZ5135"/>
      <c r="BA5135"/>
    </row>
    <row r="5136" spans="48:53" x14ac:dyDescent="0.3">
      <c r="AV5136"/>
      <c r="AW5136"/>
      <c r="AX5136"/>
      <c r="AY5136"/>
      <c r="AZ5136"/>
      <c r="BA5136"/>
    </row>
    <row r="5137" spans="48:53" x14ac:dyDescent="0.3">
      <c r="AV5137"/>
      <c r="AW5137"/>
      <c r="AX5137"/>
      <c r="AY5137"/>
      <c r="AZ5137"/>
      <c r="BA5137"/>
    </row>
    <row r="5138" spans="48:53" x14ac:dyDescent="0.3">
      <c r="AV5138"/>
      <c r="AW5138"/>
      <c r="AX5138"/>
      <c r="AY5138"/>
      <c r="AZ5138"/>
      <c r="BA5138"/>
    </row>
    <row r="5139" spans="48:53" x14ac:dyDescent="0.3">
      <c r="AV5139"/>
      <c r="AW5139"/>
      <c r="AX5139"/>
      <c r="AY5139"/>
      <c r="AZ5139"/>
      <c r="BA5139"/>
    </row>
    <row r="5140" spans="48:53" x14ac:dyDescent="0.3">
      <c r="AV5140"/>
      <c r="AW5140"/>
      <c r="AX5140"/>
      <c r="AY5140"/>
      <c r="AZ5140"/>
      <c r="BA5140"/>
    </row>
    <row r="5141" spans="48:53" x14ac:dyDescent="0.3">
      <c r="AV5141"/>
      <c r="AW5141"/>
      <c r="AX5141"/>
      <c r="AY5141"/>
      <c r="AZ5141"/>
      <c r="BA5141"/>
    </row>
    <row r="5142" spans="48:53" x14ac:dyDescent="0.3">
      <c r="AV5142"/>
      <c r="AW5142"/>
      <c r="AX5142"/>
      <c r="AY5142"/>
      <c r="AZ5142"/>
      <c r="BA5142"/>
    </row>
    <row r="5143" spans="48:53" x14ac:dyDescent="0.3">
      <c r="AV5143"/>
      <c r="AW5143"/>
      <c r="AX5143"/>
      <c r="AY5143"/>
      <c r="AZ5143"/>
      <c r="BA5143"/>
    </row>
    <row r="5144" spans="48:53" x14ac:dyDescent="0.3">
      <c r="AV5144"/>
      <c r="AW5144"/>
      <c r="AX5144"/>
      <c r="AY5144"/>
      <c r="AZ5144"/>
      <c r="BA5144"/>
    </row>
    <row r="5145" spans="48:53" x14ac:dyDescent="0.3">
      <c r="AV5145"/>
      <c r="AW5145"/>
      <c r="AX5145"/>
      <c r="AY5145"/>
      <c r="AZ5145"/>
      <c r="BA5145"/>
    </row>
    <row r="5146" spans="48:53" x14ac:dyDescent="0.3">
      <c r="AV5146"/>
      <c r="AW5146"/>
      <c r="AX5146"/>
      <c r="AY5146"/>
      <c r="AZ5146"/>
      <c r="BA5146"/>
    </row>
    <row r="5147" spans="48:53" x14ac:dyDescent="0.3">
      <c r="AV5147"/>
      <c r="AW5147"/>
      <c r="AX5147"/>
      <c r="AY5147"/>
      <c r="AZ5147"/>
      <c r="BA5147"/>
    </row>
    <row r="5148" spans="48:53" x14ac:dyDescent="0.3">
      <c r="AV5148"/>
      <c r="AW5148"/>
      <c r="AX5148"/>
      <c r="AY5148"/>
      <c r="AZ5148"/>
      <c r="BA5148"/>
    </row>
    <row r="5149" spans="48:53" x14ac:dyDescent="0.3">
      <c r="AV5149"/>
      <c r="AW5149"/>
      <c r="AX5149"/>
      <c r="AY5149"/>
      <c r="AZ5149"/>
      <c r="BA5149"/>
    </row>
    <row r="5150" spans="48:53" x14ac:dyDescent="0.3">
      <c r="AV5150"/>
      <c r="AW5150"/>
      <c r="AX5150"/>
      <c r="AY5150"/>
      <c r="AZ5150"/>
      <c r="BA5150"/>
    </row>
    <row r="5151" spans="48:53" x14ac:dyDescent="0.3">
      <c r="AV5151"/>
      <c r="AW5151"/>
      <c r="AX5151"/>
      <c r="AY5151"/>
      <c r="AZ5151"/>
      <c r="BA5151"/>
    </row>
    <row r="5152" spans="48:53" x14ac:dyDescent="0.3">
      <c r="AV5152"/>
      <c r="AW5152"/>
      <c r="AX5152"/>
      <c r="AY5152"/>
      <c r="AZ5152"/>
      <c r="BA5152"/>
    </row>
    <row r="5153" spans="48:53" x14ac:dyDescent="0.3">
      <c r="AV5153"/>
      <c r="AW5153"/>
      <c r="AX5153"/>
      <c r="AY5153"/>
      <c r="AZ5153"/>
      <c r="BA5153"/>
    </row>
    <row r="5154" spans="48:53" x14ac:dyDescent="0.3">
      <c r="AV5154"/>
      <c r="AW5154"/>
      <c r="AX5154"/>
      <c r="AY5154"/>
      <c r="AZ5154"/>
      <c r="BA5154"/>
    </row>
    <row r="5155" spans="48:53" x14ac:dyDescent="0.3">
      <c r="AV5155"/>
      <c r="AW5155"/>
      <c r="AX5155"/>
      <c r="AY5155"/>
      <c r="AZ5155"/>
      <c r="BA5155"/>
    </row>
    <row r="5156" spans="48:53" x14ac:dyDescent="0.3">
      <c r="AV5156"/>
      <c r="AW5156"/>
      <c r="AX5156"/>
      <c r="AY5156"/>
      <c r="AZ5156"/>
      <c r="BA5156"/>
    </row>
    <row r="5157" spans="48:53" x14ac:dyDescent="0.3">
      <c r="AV5157"/>
      <c r="AW5157"/>
      <c r="AX5157"/>
      <c r="AY5157"/>
      <c r="AZ5157"/>
      <c r="BA5157"/>
    </row>
    <row r="5158" spans="48:53" x14ac:dyDescent="0.3">
      <c r="AV5158"/>
      <c r="AW5158"/>
      <c r="AX5158"/>
      <c r="AY5158"/>
      <c r="AZ5158"/>
      <c r="BA5158"/>
    </row>
    <row r="5159" spans="48:53" x14ac:dyDescent="0.3">
      <c r="AV5159"/>
      <c r="AW5159"/>
      <c r="AX5159"/>
      <c r="AY5159"/>
      <c r="AZ5159"/>
      <c r="BA5159"/>
    </row>
    <row r="5160" spans="48:53" x14ac:dyDescent="0.3">
      <c r="AV5160"/>
      <c r="AW5160"/>
      <c r="AX5160"/>
      <c r="AY5160"/>
      <c r="AZ5160"/>
      <c r="BA5160"/>
    </row>
    <row r="5161" spans="48:53" x14ac:dyDescent="0.3">
      <c r="AV5161"/>
      <c r="AW5161"/>
      <c r="AX5161"/>
      <c r="AY5161"/>
      <c r="AZ5161"/>
      <c r="BA5161"/>
    </row>
    <row r="5162" spans="48:53" x14ac:dyDescent="0.3">
      <c r="AV5162"/>
      <c r="AW5162"/>
      <c r="AX5162"/>
      <c r="AY5162"/>
      <c r="AZ5162"/>
      <c r="BA5162"/>
    </row>
    <row r="5163" spans="48:53" x14ac:dyDescent="0.3">
      <c r="AV5163"/>
      <c r="AW5163"/>
      <c r="AX5163"/>
      <c r="AY5163"/>
      <c r="AZ5163"/>
      <c r="BA5163"/>
    </row>
    <row r="5164" spans="48:53" x14ac:dyDescent="0.3">
      <c r="AV5164"/>
      <c r="AW5164"/>
      <c r="AX5164"/>
      <c r="AY5164"/>
      <c r="AZ5164"/>
      <c r="BA5164"/>
    </row>
    <row r="5165" spans="48:53" x14ac:dyDescent="0.3">
      <c r="AV5165"/>
      <c r="AW5165"/>
      <c r="AX5165"/>
      <c r="AY5165"/>
      <c r="AZ5165"/>
      <c r="BA5165"/>
    </row>
    <row r="5166" spans="48:53" x14ac:dyDescent="0.3">
      <c r="AV5166"/>
      <c r="AW5166"/>
      <c r="AX5166"/>
      <c r="AY5166"/>
      <c r="AZ5166"/>
      <c r="BA5166"/>
    </row>
    <row r="5167" spans="48:53" x14ac:dyDescent="0.3">
      <c r="AV5167"/>
      <c r="AW5167"/>
      <c r="AX5167"/>
      <c r="AY5167"/>
      <c r="AZ5167"/>
      <c r="BA5167"/>
    </row>
    <row r="5168" spans="48:53" x14ac:dyDescent="0.3">
      <c r="AV5168"/>
      <c r="AW5168"/>
      <c r="AX5168"/>
      <c r="AY5168"/>
      <c r="AZ5168"/>
      <c r="BA5168"/>
    </row>
    <row r="5169" spans="48:53" x14ac:dyDescent="0.3">
      <c r="AV5169"/>
      <c r="AW5169"/>
      <c r="AX5169"/>
      <c r="AY5169"/>
      <c r="AZ5169"/>
      <c r="BA5169"/>
    </row>
    <row r="5170" spans="48:53" x14ac:dyDescent="0.3">
      <c r="AV5170"/>
      <c r="AW5170"/>
      <c r="AX5170"/>
      <c r="AY5170"/>
      <c r="AZ5170"/>
      <c r="BA5170"/>
    </row>
    <row r="5171" spans="48:53" x14ac:dyDescent="0.3">
      <c r="AV5171"/>
      <c r="AW5171"/>
      <c r="AX5171"/>
      <c r="AY5171"/>
      <c r="AZ5171"/>
      <c r="BA5171"/>
    </row>
    <row r="5172" spans="48:53" x14ac:dyDescent="0.3">
      <c r="AV5172"/>
      <c r="AW5172"/>
      <c r="AX5172"/>
      <c r="AY5172"/>
      <c r="AZ5172"/>
      <c r="BA5172"/>
    </row>
    <row r="5173" spans="48:53" x14ac:dyDescent="0.3">
      <c r="AV5173"/>
      <c r="AW5173"/>
      <c r="AX5173"/>
      <c r="AY5173"/>
      <c r="AZ5173"/>
      <c r="BA5173"/>
    </row>
    <row r="5174" spans="48:53" x14ac:dyDescent="0.3">
      <c r="AV5174"/>
      <c r="AW5174"/>
      <c r="AX5174"/>
      <c r="AY5174"/>
      <c r="AZ5174"/>
      <c r="BA5174"/>
    </row>
    <row r="5175" spans="48:53" x14ac:dyDescent="0.3">
      <c r="AV5175"/>
      <c r="AW5175"/>
      <c r="AX5175"/>
      <c r="AY5175"/>
      <c r="AZ5175"/>
      <c r="BA5175"/>
    </row>
    <row r="5176" spans="48:53" x14ac:dyDescent="0.3">
      <c r="AV5176"/>
      <c r="AW5176"/>
      <c r="AX5176"/>
      <c r="AY5176"/>
      <c r="AZ5176"/>
      <c r="BA5176"/>
    </row>
    <row r="5177" spans="48:53" x14ac:dyDescent="0.3">
      <c r="AV5177"/>
      <c r="AW5177"/>
      <c r="AX5177"/>
      <c r="AY5177"/>
      <c r="AZ5177"/>
      <c r="BA5177"/>
    </row>
    <row r="5178" spans="48:53" x14ac:dyDescent="0.3">
      <c r="AV5178"/>
      <c r="AW5178"/>
      <c r="AX5178"/>
      <c r="AY5178"/>
      <c r="AZ5178"/>
      <c r="BA5178"/>
    </row>
    <row r="5179" spans="48:53" x14ac:dyDescent="0.3">
      <c r="AV5179"/>
      <c r="AW5179"/>
      <c r="AX5179"/>
      <c r="AY5179"/>
      <c r="AZ5179"/>
      <c r="BA5179"/>
    </row>
    <row r="5180" spans="48:53" x14ac:dyDescent="0.3">
      <c r="AV5180"/>
      <c r="AW5180"/>
      <c r="AX5180"/>
      <c r="AY5180"/>
      <c r="AZ5180"/>
      <c r="BA5180"/>
    </row>
    <row r="5181" spans="48:53" x14ac:dyDescent="0.3">
      <c r="AV5181"/>
      <c r="AW5181"/>
      <c r="AX5181"/>
      <c r="AY5181"/>
      <c r="AZ5181"/>
      <c r="BA5181"/>
    </row>
    <row r="5182" spans="48:53" x14ac:dyDescent="0.3">
      <c r="AV5182"/>
      <c r="AW5182"/>
      <c r="AX5182"/>
      <c r="AY5182"/>
      <c r="AZ5182"/>
      <c r="BA5182"/>
    </row>
    <row r="5183" spans="48:53" x14ac:dyDescent="0.3">
      <c r="AV5183"/>
      <c r="AW5183"/>
      <c r="AX5183"/>
      <c r="AY5183"/>
      <c r="AZ5183"/>
      <c r="BA5183"/>
    </row>
    <row r="5184" spans="48:53" x14ac:dyDescent="0.3">
      <c r="AV5184"/>
      <c r="AW5184"/>
      <c r="AX5184"/>
      <c r="AY5184"/>
      <c r="AZ5184"/>
      <c r="BA5184"/>
    </row>
    <row r="5185" spans="48:53" x14ac:dyDescent="0.3">
      <c r="AV5185"/>
      <c r="AW5185"/>
      <c r="AX5185"/>
      <c r="AY5185"/>
      <c r="AZ5185"/>
      <c r="BA5185"/>
    </row>
    <row r="5186" spans="48:53" x14ac:dyDescent="0.3">
      <c r="AV5186"/>
      <c r="AW5186"/>
      <c r="AX5186"/>
      <c r="AY5186"/>
      <c r="AZ5186"/>
      <c r="BA5186"/>
    </row>
    <row r="5187" spans="48:53" x14ac:dyDescent="0.3">
      <c r="AV5187"/>
      <c r="AW5187"/>
      <c r="AX5187"/>
      <c r="AY5187"/>
      <c r="AZ5187"/>
      <c r="BA5187"/>
    </row>
    <row r="5188" spans="48:53" x14ac:dyDescent="0.3">
      <c r="AV5188"/>
      <c r="AW5188"/>
      <c r="AX5188"/>
      <c r="AY5188"/>
      <c r="AZ5188"/>
      <c r="BA5188"/>
    </row>
    <row r="5189" spans="48:53" x14ac:dyDescent="0.3">
      <c r="AV5189"/>
      <c r="AW5189"/>
      <c r="AX5189"/>
      <c r="AY5189"/>
      <c r="AZ5189"/>
      <c r="BA5189"/>
    </row>
    <row r="5190" spans="48:53" x14ac:dyDescent="0.3">
      <c r="AV5190"/>
      <c r="AW5190"/>
      <c r="AX5190"/>
      <c r="AY5190"/>
      <c r="AZ5190"/>
      <c r="BA5190"/>
    </row>
    <row r="5191" spans="48:53" x14ac:dyDescent="0.3">
      <c r="AV5191"/>
      <c r="AW5191"/>
      <c r="AX5191"/>
      <c r="AY5191"/>
      <c r="AZ5191"/>
      <c r="BA5191"/>
    </row>
    <row r="5192" spans="48:53" x14ac:dyDescent="0.3">
      <c r="AV5192"/>
      <c r="AW5192"/>
      <c r="AX5192"/>
      <c r="AY5192"/>
      <c r="AZ5192"/>
      <c r="BA5192"/>
    </row>
    <row r="5193" spans="48:53" x14ac:dyDescent="0.3">
      <c r="AV5193"/>
      <c r="AW5193"/>
      <c r="AX5193"/>
      <c r="AY5193"/>
      <c r="AZ5193"/>
      <c r="BA5193"/>
    </row>
    <row r="5194" spans="48:53" x14ac:dyDescent="0.3">
      <c r="AV5194"/>
      <c r="AW5194"/>
      <c r="AX5194"/>
      <c r="AY5194"/>
      <c r="AZ5194"/>
      <c r="BA5194"/>
    </row>
    <row r="5195" spans="48:53" x14ac:dyDescent="0.3">
      <c r="AV5195"/>
      <c r="AW5195"/>
      <c r="AX5195"/>
      <c r="AY5195"/>
      <c r="AZ5195"/>
      <c r="BA5195"/>
    </row>
    <row r="5196" spans="48:53" x14ac:dyDescent="0.3">
      <c r="AV5196"/>
      <c r="AW5196"/>
      <c r="AX5196"/>
      <c r="AY5196"/>
      <c r="AZ5196"/>
      <c r="BA5196"/>
    </row>
    <row r="5197" spans="48:53" x14ac:dyDescent="0.3">
      <c r="AV5197"/>
      <c r="AW5197"/>
      <c r="AX5197"/>
      <c r="AY5197"/>
      <c r="AZ5197"/>
      <c r="BA5197"/>
    </row>
    <row r="5198" spans="48:53" x14ac:dyDescent="0.3">
      <c r="AV5198"/>
      <c r="AW5198"/>
      <c r="AX5198"/>
      <c r="AY5198"/>
      <c r="AZ5198"/>
      <c r="BA5198"/>
    </row>
    <row r="5199" spans="48:53" x14ac:dyDescent="0.3">
      <c r="AV5199"/>
      <c r="AW5199"/>
      <c r="AX5199"/>
      <c r="AY5199"/>
      <c r="AZ5199"/>
      <c r="BA5199"/>
    </row>
    <row r="5200" spans="48:53" x14ac:dyDescent="0.3">
      <c r="AV5200"/>
      <c r="AW5200"/>
      <c r="AX5200"/>
      <c r="AY5200"/>
      <c r="AZ5200"/>
      <c r="BA5200"/>
    </row>
    <row r="5201" spans="48:53" x14ac:dyDescent="0.3">
      <c r="AV5201"/>
      <c r="AW5201"/>
      <c r="AX5201"/>
      <c r="AY5201"/>
      <c r="AZ5201"/>
      <c r="BA5201"/>
    </row>
    <row r="5202" spans="48:53" x14ac:dyDescent="0.3">
      <c r="AV5202"/>
      <c r="AW5202"/>
      <c r="AX5202"/>
      <c r="AY5202"/>
      <c r="AZ5202"/>
      <c r="BA5202"/>
    </row>
    <row r="5203" spans="48:53" x14ac:dyDescent="0.3">
      <c r="AV5203"/>
      <c r="AW5203"/>
      <c r="AX5203"/>
      <c r="AY5203"/>
      <c r="AZ5203"/>
      <c r="BA5203"/>
    </row>
    <row r="5204" spans="48:53" x14ac:dyDescent="0.3">
      <c r="AV5204"/>
      <c r="AW5204"/>
      <c r="AX5204"/>
      <c r="AY5204"/>
      <c r="AZ5204"/>
      <c r="BA5204"/>
    </row>
    <row r="5205" spans="48:53" x14ac:dyDescent="0.3">
      <c r="AV5205"/>
      <c r="AW5205"/>
      <c r="AX5205"/>
      <c r="AY5205"/>
      <c r="AZ5205"/>
      <c r="BA5205"/>
    </row>
    <row r="5206" spans="48:53" x14ac:dyDescent="0.3">
      <c r="AV5206"/>
      <c r="AW5206"/>
      <c r="AX5206"/>
      <c r="AY5206"/>
      <c r="AZ5206"/>
      <c r="BA5206"/>
    </row>
    <row r="5207" spans="48:53" x14ac:dyDescent="0.3">
      <c r="AV5207"/>
      <c r="AW5207"/>
      <c r="AX5207"/>
      <c r="AY5207"/>
      <c r="AZ5207"/>
      <c r="BA5207"/>
    </row>
    <row r="5208" spans="48:53" x14ac:dyDescent="0.3">
      <c r="AV5208"/>
      <c r="AW5208"/>
      <c r="AX5208"/>
      <c r="AY5208"/>
      <c r="AZ5208"/>
      <c r="BA5208"/>
    </row>
    <row r="5209" spans="48:53" x14ac:dyDescent="0.3">
      <c r="AV5209"/>
      <c r="AW5209"/>
      <c r="AX5209"/>
      <c r="AY5209"/>
      <c r="AZ5209"/>
      <c r="BA5209"/>
    </row>
    <row r="5210" spans="48:53" x14ac:dyDescent="0.3">
      <c r="AV5210"/>
      <c r="AW5210"/>
      <c r="AX5210"/>
      <c r="AY5210"/>
      <c r="AZ5210"/>
      <c r="BA5210"/>
    </row>
    <row r="5211" spans="48:53" x14ac:dyDescent="0.3">
      <c r="AV5211"/>
      <c r="AW5211"/>
      <c r="AX5211"/>
      <c r="AY5211"/>
      <c r="AZ5211"/>
      <c r="BA5211"/>
    </row>
    <row r="5212" spans="48:53" x14ac:dyDescent="0.3">
      <c r="AV5212"/>
      <c r="AW5212"/>
      <c r="AX5212"/>
      <c r="AY5212"/>
      <c r="AZ5212"/>
      <c r="BA5212"/>
    </row>
    <row r="5213" spans="48:53" x14ac:dyDescent="0.3">
      <c r="AV5213"/>
      <c r="AW5213"/>
      <c r="AX5213"/>
      <c r="AY5213"/>
      <c r="AZ5213"/>
      <c r="BA5213"/>
    </row>
    <row r="5214" spans="48:53" x14ac:dyDescent="0.3">
      <c r="AV5214"/>
      <c r="AW5214"/>
      <c r="AX5214"/>
      <c r="AY5214"/>
      <c r="AZ5214"/>
      <c r="BA5214"/>
    </row>
    <row r="5215" spans="48:53" x14ac:dyDescent="0.3">
      <c r="AV5215"/>
      <c r="AW5215"/>
      <c r="AX5215"/>
      <c r="AY5215"/>
      <c r="AZ5215"/>
      <c r="BA5215"/>
    </row>
    <row r="5216" spans="48:53" x14ac:dyDescent="0.3">
      <c r="AV5216"/>
      <c r="AW5216"/>
      <c r="AX5216"/>
      <c r="AY5216"/>
      <c r="AZ5216"/>
      <c r="BA5216"/>
    </row>
    <row r="5217" spans="48:53" x14ac:dyDescent="0.3">
      <c r="AV5217"/>
      <c r="AW5217"/>
      <c r="AX5217"/>
      <c r="AY5217"/>
      <c r="AZ5217"/>
      <c r="BA5217"/>
    </row>
    <row r="5218" spans="48:53" x14ac:dyDescent="0.3">
      <c r="AV5218"/>
      <c r="AW5218"/>
      <c r="AX5218"/>
      <c r="AY5218"/>
      <c r="AZ5218"/>
      <c r="BA5218"/>
    </row>
    <row r="5219" spans="48:53" x14ac:dyDescent="0.3">
      <c r="AV5219"/>
      <c r="AW5219"/>
      <c r="AX5219"/>
      <c r="AY5219"/>
      <c r="AZ5219"/>
      <c r="BA5219"/>
    </row>
    <row r="5220" spans="48:53" x14ac:dyDescent="0.3">
      <c r="AV5220"/>
      <c r="AW5220"/>
      <c r="AX5220"/>
      <c r="AY5220"/>
      <c r="AZ5220"/>
      <c r="BA5220"/>
    </row>
    <row r="5221" spans="48:53" x14ac:dyDescent="0.3">
      <c r="AV5221"/>
      <c r="AW5221"/>
      <c r="AX5221"/>
      <c r="AY5221"/>
      <c r="AZ5221"/>
      <c r="BA5221"/>
    </row>
    <row r="5222" spans="48:53" x14ac:dyDescent="0.3">
      <c r="AV5222"/>
      <c r="AW5222"/>
      <c r="AX5222"/>
      <c r="AY5222"/>
      <c r="AZ5222"/>
      <c r="BA5222"/>
    </row>
    <row r="5223" spans="48:53" x14ac:dyDescent="0.3">
      <c r="AV5223"/>
      <c r="AW5223"/>
      <c r="AX5223"/>
      <c r="AY5223"/>
      <c r="AZ5223"/>
      <c r="BA5223"/>
    </row>
    <row r="5224" spans="48:53" x14ac:dyDescent="0.3">
      <c r="AV5224"/>
      <c r="AW5224"/>
      <c r="AX5224"/>
      <c r="AY5224"/>
      <c r="AZ5224"/>
      <c r="BA5224"/>
    </row>
    <row r="5225" spans="48:53" x14ac:dyDescent="0.3">
      <c r="AV5225"/>
      <c r="AW5225"/>
      <c r="AX5225"/>
      <c r="AY5225"/>
      <c r="AZ5225"/>
      <c r="BA5225"/>
    </row>
    <row r="5226" spans="48:53" x14ac:dyDescent="0.3">
      <c r="AV5226"/>
      <c r="AW5226"/>
      <c r="AX5226"/>
      <c r="AY5226"/>
      <c r="AZ5226"/>
      <c r="BA5226"/>
    </row>
    <row r="5227" spans="48:53" x14ac:dyDescent="0.3">
      <c r="AV5227"/>
      <c r="AW5227"/>
      <c r="AX5227"/>
      <c r="AY5227"/>
      <c r="AZ5227"/>
      <c r="BA5227"/>
    </row>
    <row r="5228" spans="48:53" x14ac:dyDescent="0.3">
      <c r="AV5228"/>
      <c r="AW5228"/>
      <c r="AX5228"/>
      <c r="AY5228"/>
      <c r="AZ5228"/>
      <c r="BA5228"/>
    </row>
    <row r="5229" spans="48:53" x14ac:dyDescent="0.3">
      <c r="AV5229"/>
      <c r="AW5229"/>
      <c r="AX5229"/>
      <c r="AY5229"/>
      <c r="AZ5229"/>
      <c r="BA5229"/>
    </row>
    <row r="5230" spans="48:53" x14ac:dyDescent="0.3">
      <c r="AV5230"/>
      <c r="AW5230"/>
      <c r="AX5230"/>
      <c r="AY5230"/>
      <c r="AZ5230"/>
      <c r="BA5230"/>
    </row>
    <row r="5231" spans="48:53" x14ac:dyDescent="0.3">
      <c r="AV5231"/>
      <c r="AW5231"/>
      <c r="AX5231"/>
      <c r="AY5231"/>
      <c r="AZ5231"/>
      <c r="BA5231"/>
    </row>
    <row r="5232" spans="48:53" x14ac:dyDescent="0.3">
      <c r="AV5232"/>
      <c r="AW5232"/>
      <c r="AX5232"/>
      <c r="AY5232"/>
      <c r="AZ5232"/>
      <c r="BA5232"/>
    </row>
    <row r="5233" spans="48:53" x14ac:dyDescent="0.3">
      <c r="AV5233"/>
      <c r="AW5233"/>
      <c r="AX5233"/>
      <c r="AY5233"/>
      <c r="AZ5233"/>
      <c r="BA5233"/>
    </row>
    <row r="5234" spans="48:53" x14ac:dyDescent="0.3">
      <c r="AV5234"/>
      <c r="AW5234"/>
      <c r="AX5234"/>
      <c r="AY5234"/>
      <c r="AZ5234"/>
      <c r="BA5234"/>
    </row>
    <row r="5235" spans="48:53" x14ac:dyDescent="0.3">
      <c r="AV5235"/>
      <c r="AW5235"/>
      <c r="AX5235"/>
      <c r="AY5235"/>
      <c r="AZ5235"/>
      <c r="BA5235"/>
    </row>
    <row r="5236" spans="48:53" x14ac:dyDescent="0.3">
      <c r="AV5236"/>
      <c r="AW5236"/>
      <c r="AX5236"/>
      <c r="AY5236"/>
      <c r="AZ5236"/>
      <c r="BA5236"/>
    </row>
    <row r="5237" spans="48:53" x14ac:dyDescent="0.3">
      <c r="AV5237"/>
      <c r="AW5237"/>
      <c r="AX5237"/>
      <c r="AY5237"/>
      <c r="AZ5237"/>
      <c r="BA5237"/>
    </row>
    <row r="5238" spans="48:53" x14ac:dyDescent="0.3">
      <c r="AV5238"/>
      <c r="AW5238"/>
      <c r="AX5238"/>
      <c r="AY5238"/>
      <c r="AZ5238"/>
      <c r="BA5238"/>
    </row>
    <row r="5239" spans="48:53" x14ac:dyDescent="0.3">
      <c r="AV5239"/>
      <c r="AW5239"/>
      <c r="AX5239"/>
      <c r="AY5239"/>
      <c r="AZ5239"/>
      <c r="BA5239"/>
    </row>
    <row r="5240" spans="48:53" x14ac:dyDescent="0.3">
      <c r="AV5240"/>
      <c r="AW5240"/>
      <c r="AX5240"/>
      <c r="AY5240"/>
      <c r="AZ5240"/>
      <c r="BA5240"/>
    </row>
    <row r="5241" spans="48:53" x14ac:dyDescent="0.3">
      <c r="AV5241"/>
      <c r="AW5241"/>
      <c r="AX5241"/>
      <c r="AY5241"/>
      <c r="AZ5241"/>
      <c r="BA5241"/>
    </row>
    <row r="5242" spans="48:53" x14ac:dyDescent="0.3">
      <c r="AV5242"/>
      <c r="AW5242"/>
      <c r="AX5242"/>
      <c r="AY5242"/>
      <c r="AZ5242"/>
      <c r="BA5242"/>
    </row>
    <row r="5243" spans="48:53" x14ac:dyDescent="0.3">
      <c r="AV5243"/>
      <c r="AW5243"/>
      <c r="AX5243"/>
      <c r="AY5243"/>
      <c r="AZ5243"/>
      <c r="BA5243"/>
    </row>
    <row r="5244" spans="48:53" x14ac:dyDescent="0.3">
      <c r="AV5244"/>
      <c r="AW5244"/>
      <c r="AX5244"/>
      <c r="AY5244"/>
      <c r="AZ5244"/>
      <c r="BA5244"/>
    </row>
    <row r="5245" spans="48:53" x14ac:dyDescent="0.3">
      <c r="AV5245"/>
      <c r="AW5245"/>
      <c r="AX5245"/>
      <c r="AY5245"/>
      <c r="AZ5245"/>
      <c r="BA5245"/>
    </row>
    <row r="5246" spans="48:53" x14ac:dyDescent="0.3">
      <c r="AV5246"/>
      <c r="AW5246"/>
      <c r="AX5246"/>
      <c r="AY5246"/>
      <c r="AZ5246"/>
      <c r="BA5246"/>
    </row>
    <row r="5247" spans="48:53" x14ac:dyDescent="0.3">
      <c r="AV5247"/>
      <c r="AW5247"/>
      <c r="AX5247"/>
      <c r="AY5247"/>
      <c r="AZ5247"/>
      <c r="BA5247"/>
    </row>
    <row r="5248" spans="48:53" x14ac:dyDescent="0.3">
      <c r="AV5248"/>
      <c r="AW5248"/>
      <c r="AX5248"/>
      <c r="AY5248"/>
      <c r="AZ5248"/>
      <c r="BA5248"/>
    </row>
    <row r="5249" spans="48:53" x14ac:dyDescent="0.3">
      <c r="AV5249"/>
      <c r="AW5249"/>
      <c r="AX5249"/>
      <c r="AY5249"/>
      <c r="AZ5249"/>
      <c r="BA5249"/>
    </row>
    <row r="5250" spans="48:53" x14ac:dyDescent="0.3">
      <c r="AV5250"/>
      <c r="AW5250"/>
      <c r="AX5250"/>
      <c r="AY5250"/>
      <c r="AZ5250"/>
      <c r="BA5250"/>
    </row>
    <row r="5251" spans="48:53" x14ac:dyDescent="0.3">
      <c r="AV5251"/>
      <c r="AW5251"/>
      <c r="AX5251"/>
      <c r="AY5251"/>
      <c r="AZ5251"/>
      <c r="BA5251"/>
    </row>
    <row r="5252" spans="48:53" x14ac:dyDescent="0.3">
      <c r="AV5252"/>
      <c r="AW5252"/>
      <c r="AX5252"/>
      <c r="AY5252"/>
      <c r="AZ5252"/>
      <c r="BA5252"/>
    </row>
    <row r="5253" spans="48:53" x14ac:dyDescent="0.3">
      <c r="AV5253"/>
      <c r="AW5253"/>
      <c r="AX5253"/>
      <c r="AY5253"/>
      <c r="AZ5253"/>
      <c r="BA5253"/>
    </row>
    <row r="5254" spans="48:53" x14ac:dyDescent="0.3">
      <c r="AV5254"/>
      <c r="AW5254"/>
      <c r="AX5254"/>
      <c r="AY5254"/>
      <c r="AZ5254"/>
      <c r="BA5254"/>
    </row>
    <row r="5255" spans="48:53" x14ac:dyDescent="0.3">
      <c r="AV5255"/>
      <c r="AW5255"/>
      <c r="AX5255"/>
      <c r="AY5255"/>
      <c r="AZ5255"/>
      <c r="BA5255"/>
    </row>
    <row r="5256" spans="48:53" x14ac:dyDescent="0.3">
      <c r="AV5256"/>
      <c r="AW5256"/>
      <c r="AX5256"/>
      <c r="AY5256"/>
      <c r="AZ5256"/>
      <c r="BA5256"/>
    </row>
    <row r="5257" spans="48:53" x14ac:dyDescent="0.3">
      <c r="AV5257"/>
      <c r="AW5257"/>
      <c r="AX5257"/>
      <c r="AY5257"/>
      <c r="AZ5257"/>
      <c r="BA5257"/>
    </row>
    <row r="5258" spans="48:53" x14ac:dyDescent="0.3">
      <c r="AV5258"/>
      <c r="AW5258"/>
      <c r="AX5258"/>
      <c r="AY5258"/>
      <c r="AZ5258"/>
      <c r="BA5258"/>
    </row>
    <row r="5259" spans="48:53" x14ac:dyDescent="0.3">
      <c r="AV5259"/>
      <c r="AW5259"/>
      <c r="AX5259"/>
      <c r="AY5259"/>
      <c r="AZ5259"/>
      <c r="BA5259"/>
    </row>
    <row r="5260" spans="48:53" x14ac:dyDescent="0.3">
      <c r="AV5260"/>
      <c r="AW5260"/>
      <c r="AX5260"/>
      <c r="AY5260"/>
      <c r="AZ5260"/>
      <c r="BA5260"/>
    </row>
    <row r="5261" spans="48:53" x14ac:dyDescent="0.3">
      <c r="AV5261"/>
      <c r="AW5261"/>
      <c r="AX5261"/>
      <c r="AY5261"/>
      <c r="AZ5261"/>
      <c r="BA5261"/>
    </row>
    <row r="5262" spans="48:53" x14ac:dyDescent="0.3">
      <c r="AV5262"/>
      <c r="AW5262"/>
      <c r="AX5262"/>
      <c r="AY5262"/>
      <c r="AZ5262"/>
      <c r="BA5262"/>
    </row>
    <row r="5263" spans="48:53" x14ac:dyDescent="0.3">
      <c r="AV5263"/>
      <c r="AW5263"/>
      <c r="AX5263"/>
      <c r="AY5263"/>
      <c r="AZ5263"/>
      <c r="BA5263"/>
    </row>
    <row r="5264" spans="48:53" x14ac:dyDescent="0.3">
      <c r="AV5264"/>
      <c r="AW5264"/>
      <c r="AX5264"/>
      <c r="AY5264"/>
      <c r="AZ5264"/>
      <c r="BA5264"/>
    </row>
    <row r="5265" spans="48:53" x14ac:dyDescent="0.3">
      <c r="AV5265"/>
      <c r="AW5265"/>
      <c r="AX5265"/>
      <c r="AY5265"/>
      <c r="AZ5265"/>
      <c r="BA5265"/>
    </row>
    <row r="5266" spans="48:53" x14ac:dyDescent="0.3">
      <c r="AV5266"/>
      <c r="AW5266"/>
      <c r="AX5266"/>
      <c r="AY5266"/>
      <c r="AZ5266"/>
      <c r="BA5266"/>
    </row>
    <row r="5267" spans="48:53" x14ac:dyDescent="0.3">
      <c r="AV5267"/>
      <c r="AW5267"/>
      <c r="AX5267"/>
      <c r="AY5267"/>
      <c r="AZ5267"/>
      <c r="BA5267"/>
    </row>
    <row r="5268" spans="48:53" x14ac:dyDescent="0.3">
      <c r="AV5268"/>
      <c r="AW5268"/>
      <c r="AX5268"/>
      <c r="AY5268"/>
      <c r="AZ5268"/>
      <c r="BA5268"/>
    </row>
    <row r="5269" spans="48:53" x14ac:dyDescent="0.3">
      <c r="AV5269"/>
      <c r="AW5269"/>
      <c r="AX5269"/>
      <c r="AY5269"/>
      <c r="AZ5269"/>
      <c r="BA5269"/>
    </row>
    <row r="5270" spans="48:53" x14ac:dyDescent="0.3">
      <c r="AV5270"/>
      <c r="AW5270"/>
      <c r="AX5270"/>
      <c r="AY5270"/>
      <c r="AZ5270"/>
      <c r="BA5270"/>
    </row>
    <row r="5271" spans="48:53" x14ac:dyDescent="0.3">
      <c r="AV5271"/>
      <c r="AW5271"/>
      <c r="AX5271"/>
      <c r="AY5271"/>
      <c r="AZ5271"/>
      <c r="BA5271"/>
    </row>
    <row r="5272" spans="48:53" x14ac:dyDescent="0.3">
      <c r="AV5272"/>
      <c r="AW5272"/>
      <c r="AX5272"/>
      <c r="AY5272"/>
      <c r="AZ5272"/>
      <c r="BA5272"/>
    </row>
    <row r="5273" spans="48:53" x14ac:dyDescent="0.3">
      <c r="AV5273"/>
      <c r="AW5273"/>
      <c r="AX5273"/>
      <c r="AY5273"/>
      <c r="AZ5273"/>
      <c r="BA5273"/>
    </row>
    <row r="5274" spans="48:53" x14ac:dyDescent="0.3">
      <c r="AV5274"/>
      <c r="AW5274"/>
      <c r="AX5274"/>
      <c r="AY5274"/>
      <c r="AZ5274"/>
      <c r="BA5274"/>
    </row>
    <row r="5275" spans="48:53" x14ac:dyDescent="0.3">
      <c r="AV5275"/>
      <c r="AW5275"/>
      <c r="AX5275"/>
      <c r="AY5275"/>
      <c r="AZ5275"/>
      <c r="BA5275"/>
    </row>
    <row r="5276" spans="48:53" x14ac:dyDescent="0.3">
      <c r="AV5276"/>
      <c r="AW5276"/>
      <c r="AX5276"/>
      <c r="AY5276"/>
      <c r="AZ5276"/>
      <c r="BA5276"/>
    </row>
    <row r="5277" spans="48:53" x14ac:dyDescent="0.3">
      <c r="AV5277"/>
      <c r="AW5277"/>
      <c r="AX5277"/>
      <c r="AY5277"/>
      <c r="AZ5277"/>
      <c r="BA5277"/>
    </row>
    <row r="5278" spans="48:53" x14ac:dyDescent="0.3">
      <c r="AV5278"/>
      <c r="AW5278"/>
      <c r="AX5278"/>
      <c r="AY5278"/>
      <c r="AZ5278"/>
      <c r="BA5278"/>
    </row>
    <row r="5279" spans="48:53" x14ac:dyDescent="0.3">
      <c r="AV5279"/>
      <c r="AW5279"/>
      <c r="AX5279"/>
      <c r="AY5279"/>
      <c r="AZ5279"/>
      <c r="BA5279"/>
    </row>
    <row r="5280" spans="48:53" x14ac:dyDescent="0.3">
      <c r="AV5280"/>
      <c r="AW5280"/>
      <c r="AX5280"/>
      <c r="AY5280"/>
      <c r="AZ5280"/>
      <c r="BA5280"/>
    </row>
    <row r="5281" spans="48:53" x14ac:dyDescent="0.3">
      <c r="AV5281"/>
      <c r="AW5281"/>
      <c r="AX5281"/>
      <c r="AY5281"/>
      <c r="AZ5281"/>
      <c r="BA5281"/>
    </row>
    <row r="5282" spans="48:53" x14ac:dyDescent="0.3">
      <c r="AV5282"/>
      <c r="AW5282"/>
      <c r="AX5282"/>
      <c r="AY5282"/>
      <c r="AZ5282"/>
      <c r="BA5282"/>
    </row>
    <row r="5283" spans="48:53" x14ac:dyDescent="0.3">
      <c r="AV5283"/>
      <c r="AW5283"/>
      <c r="AX5283"/>
      <c r="AY5283"/>
      <c r="AZ5283"/>
      <c r="BA5283"/>
    </row>
    <row r="5284" spans="48:53" x14ac:dyDescent="0.3">
      <c r="AV5284"/>
      <c r="AW5284"/>
      <c r="AX5284"/>
      <c r="AY5284"/>
      <c r="AZ5284"/>
      <c r="BA5284"/>
    </row>
    <row r="5285" spans="48:53" x14ac:dyDescent="0.3">
      <c r="AV5285"/>
      <c r="AW5285"/>
      <c r="AX5285"/>
      <c r="AY5285"/>
      <c r="AZ5285"/>
      <c r="BA5285"/>
    </row>
    <row r="5286" spans="48:53" x14ac:dyDescent="0.3">
      <c r="AV5286"/>
      <c r="AW5286"/>
      <c r="AX5286"/>
      <c r="AY5286"/>
      <c r="AZ5286"/>
      <c r="BA5286"/>
    </row>
    <row r="5287" spans="48:53" x14ac:dyDescent="0.3">
      <c r="AV5287"/>
      <c r="AW5287"/>
      <c r="AX5287"/>
      <c r="AY5287"/>
      <c r="AZ5287"/>
      <c r="BA5287"/>
    </row>
    <row r="5288" spans="48:53" x14ac:dyDescent="0.3">
      <c r="AV5288"/>
      <c r="AW5288"/>
      <c r="AX5288"/>
      <c r="AY5288"/>
      <c r="AZ5288"/>
      <c r="BA5288"/>
    </row>
    <row r="5289" spans="48:53" x14ac:dyDescent="0.3">
      <c r="AV5289"/>
      <c r="AW5289"/>
      <c r="AX5289"/>
      <c r="AY5289"/>
      <c r="AZ5289"/>
      <c r="BA5289"/>
    </row>
    <row r="5290" spans="48:53" x14ac:dyDescent="0.3">
      <c r="AV5290"/>
      <c r="AW5290"/>
      <c r="AX5290"/>
      <c r="AY5290"/>
      <c r="AZ5290"/>
      <c r="BA5290"/>
    </row>
    <row r="5291" spans="48:53" x14ac:dyDescent="0.3">
      <c r="AV5291"/>
      <c r="AW5291"/>
      <c r="AX5291"/>
      <c r="AY5291"/>
      <c r="AZ5291"/>
      <c r="BA5291"/>
    </row>
    <row r="5292" spans="48:53" x14ac:dyDescent="0.3">
      <c r="AV5292"/>
      <c r="AW5292"/>
      <c r="AX5292"/>
      <c r="AY5292"/>
      <c r="AZ5292"/>
      <c r="BA5292"/>
    </row>
    <row r="5293" spans="48:53" x14ac:dyDescent="0.3">
      <c r="AV5293"/>
      <c r="AW5293"/>
      <c r="AX5293"/>
      <c r="AY5293"/>
      <c r="AZ5293"/>
      <c r="BA5293"/>
    </row>
    <row r="5294" spans="48:53" x14ac:dyDescent="0.3">
      <c r="AV5294"/>
      <c r="AW5294"/>
      <c r="AX5294"/>
      <c r="AY5294"/>
      <c r="AZ5294"/>
      <c r="BA5294"/>
    </row>
    <row r="5295" spans="48:53" x14ac:dyDescent="0.3">
      <c r="AV5295"/>
      <c r="AW5295"/>
      <c r="AX5295"/>
      <c r="AY5295"/>
      <c r="AZ5295"/>
      <c r="BA5295"/>
    </row>
    <row r="5296" spans="48:53" x14ac:dyDescent="0.3">
      <c r="AV5296"/>
      <c r="AW5296"/>
      <c r="AX5296"/>
      <c r="AY5296"/>
      <c r="AZ5296"/>
      <c r="BA5296"/>
    </row>
    <row r="5297" spans="48:53" x14ac:dyDescent="0.3">
      <c r="AV5297"/>
      <c r="AW5297"/>
      <c r="AX5297"/>
      <c r="AY5297"/>
      <c r="AZ5297"/>
      <c r="BA5297"/>
    </row>
    <row r="5298" spans="48:53" x14ac:dyDescent="0.3">
      <c r="AV5298"/>
      <c r="AW5298"/>
      <c r="AX5298"/>
      <c r="AY5298"/>
      <c r="AZ5298"/>
      <c r="BA5298"/>
    </row>
    <row r="5299" spans="48:53" x14ac:dyDescent="0.3">
      <c r="AV5299"/>
      <c r="AW5299"/>
      <c r="AX5299"/>
      <c r="AY5299"/>
      <c r="AZ5299"/>
      <c r="BA5299"/>
    </row>
    <row r="5300" spans="48:53" x14ac:dyDescent="0.3">
      <c r="AV5300"/>
      <c r="AW5300"/>
      <c r="AX5300"/>
      <c r="AY5300"/>
      <c r="AZ5300"/>
      <c r="BA5300"/>
    </row>
    <row r="5301" spans="48:53" x14ac:dyDescent="0.3">
      <c r="AV5301"/>
      <c r="AW5301"/>
      <c r="AX5301"/>
      <c r="AY5301"/>
      <c r="AZ5301"/>
      <c r="BA5301"/>
    </row>
    <row r="5302" spans="48:53" x14ac:dyDescent="0.3">
      <c r="AV5302"/>
      <c r="AW5302"/>
      <c r="AX5302"/>
      <c r="AY5302"/>
      <c r="AZ5302"/>
      <c r="BA5302"/>
    </row>
    <row r="5303" spans="48:53" x14ac:dyDescent="0.3">
      <c r="AV5303"/>
      <c r="AW5303"/>
      <c r="AX5303"/>
      <c r="AY5303"/>
      <c r="AZ5303"/>
      <c r="BA5303"/>
    </row>
    <row r="5304" spans="48:53" x14ac:dyDescent="0.3">
      <c r="AV5304"/>
      <c r="AW5304"/>
      <c r="AX5304"/>
      <c r="AY5304"/>
      <c r="AZ5304"/>
      <c r="BA5304"/>
    </row>
    <row r="5305" spans="48:53" x14ac:dyDescent="0.3">
      <c r="AV5305"/>
      <c r="AW5305"/>
      <c r="AX5305"/>
      <c r="AY5305"/>
      <c r="AZ5305"/>
      <c r="BA5305"/>
    </row>
    <row r="5306" spans="48:53" x14ac:dyDescent="0.3">
      <c r="AV5306"/>
      <c r="AW5306"/>
      <c r="AX5306"/>
      <c r="AY5306"/>
      <c r="AZ5306"/>
      <c r="BA5306"/>
    </row>
    <row r="5307" spans="48:53" x14ac:dyDescent="0.3">
      <c r="AV5307"/>
      <c r="AW5307"/>
      <c r="AX5307"/>
      <c r="AY5307"/>
      <c r="AZ5307"/>
      <c r="BA5307"/>
    </row>
    <row r="5308" spans="48:53" x14ac:dyDescent="0.3">
      <c r="AV5308"/>
      <c r="AW5308"/>
      <c r="AX5308"/>
      <c r="AY5308"/>
      <c r="AZ5308"/>
      <c r="BA5308"/>
    </row>
    <row r="5309" spans="48:53" x14ac:dyDescent="0.3">
      <c r="AV5309"/>
      <c r="AW5309"/>
      <c r="AX5309"/>
      <c r="AY5309"/>
      <c r="AZ5309"/>
      <c r="BA5309"/>
    </row>
    <row r="5310" spans="48:53" x14ac:dyDescent="0.3">
      <c r="AV5310"/>
      <c r="AW5310"/>
      <c r="AX5310"/>
      <c r="AY5310"/>
      <c r="AZ5310"/>
      <c r="BA5310"/>
    </row>
    <row r="5311" spans="48:53" x14ac:dyDescent="0.3">
      <c r="AV5311"/>
      <c r="AW5311"/>
      <c r="AX5311"/>
      <c r="AY5311"/>
      <c r="AZ5311"/>
      <c r="BA5311"/>
    </row>
    <row r="5312" spans="48:53" x14ac:dyDescent="0.3">
      <c r="AV5312"/>
      <c r="AW5312"/>
      <c r="AX5312"/>
      <c r="AY5312"/>
      <c r="AZ5312"/>
      <c r="BA5312"/>
    </row>
    <row r="5313" spans="48:53" x14ac:dyDescent="0.3">
      <c r="AV5313"/>
      <c r="AW5313"/>
      <c r="AX5313"/>
      <c r="AY5313"/>
      <c r="AZ5313"/>
      <c r="BA5313"/>
    </row>
    <row r="5314" spans="48:53" x14ac:dyDescent="0.3">
      <c r="AV5314"/>
      <c r="AW5314"/>
      <c r="AX5314"/>
      <c r="AY5314"/>
      <c r="AZ5314"/>
      <c r="BA5314"/>
    </row>
    <row r="5315" spans="48:53" x14ac:dyDescent="0.3">
      <c r="AV5315"/>
      <c r="AW5315"/>
      <c r="AX5315"/>
      <c r="AY5315"/>
      <c r="AZ5315"/>
      <c r="BA5315"/>
    </row>
    <row r="5316" spans="48:53" x14ac:dyDescent="0.3">
      <c r="AV5316"/>
      <c r="AW5316"/>
      <c r="AX5316"/>
      <c r="AY5316"/>
      <c r="AZ5316"/>
      <c r="BA5316"/>
    </row>
    <row r="5317" spans="48:53" x14ac:dyDescent="0.3">
      <c r="AV5317"/>
      <c r="AW5317"/>
      <c r="AX5317"/>
      <c r="AY5317"/>
      <c r="AZ5317"/>
      <c r="BA5317"/>
    </row>
    <row r="5318" spans="48:53" x14ac:dyDescent="0.3">
      <c r="AV5318"/>
      <c r="AW5318"/>
      <c r="AX5318"/>
      <c r="AY5318"/>
      <c r="AZ5318"/>
      <c r="BA5318"/>
    </row>
    <row r="5319" spans="48:53" x14ac:dyDescent="0.3">
      <c r="AV5319"/>
      <c r="AW5319"/>
      <c r="AX5319"/>
      <c r="AY5319"/>
      <c r="AZ5319"/>
      <c r="BA5319"/>
    </row>
    <row r="5320" spans="48:53" x14ac:dyDescent="0.3">
      <c r="AV5320"/>
      <c r="AW5320"/>
      <c r="AX5320"/>
      <c r="AY5320"/>
      <c r="AZ5320"/>
      <c r="BA5320"/>
    </row>
    <row r="5321" spans="48:53" x14ac:dyDescent="0.3">
      <c r="AV5321"/>
      <c r="AW5321"/>
      <c r="AX5321"/>
      <c r="AY5321"/>
      <c r="AZ5321"/>
      <c r="BA5321"/>
    </row>
    <row r="5322" spans="48:53" x14ac:dyDescent="0.3">
      <c r="AV5322"/>
      <c r="AW5322"/>
      <c r="AX5322"/>
      <c r="AY5322"/>
      <c r="AZ5322"/>
      <c r="BA5322"/>
    </row>
    <row r="5323" spans="48:53" x14ac:dyDescent="0.3">
      <c r="AV5323"/>
      <c r="AW5323"/>
      <c r="AX5323"/>
      <c r="AY5323"/>
      <c r="AZ5323"/>
      <c r="BA5323"/>
    </row>
    <row r="5324" spans="48:53" x14ac:dyDescent="0.3">
      <c r="AV5324"/>
      <c r="AW5324"/>
      <c r="AX5324"/>
      <c r="AY5324"/>
      <c r="AZ5324"/>
      <c r="BA5324"/>
    </row>
    <row r="5325" spans="48:53" x14ac:dyDescent="0.3">
      <c r="AV5325"/>
      <c r="AW5325"/>
      <c r="AX5325"/>
      <c r="AY5325"/>
      <c r="AZ5325"/>
      <c r="BA5325"/>
    </row>
    <row r="5326" spans="48:53" x14ac:dyDescent="0.3">
      <c r="AV5326"/>
      <c r="AW5326"/>
      <c r="AX5326"/>
      <c r="AY5326"/>
      <c r="AZ5326"/>
      <c r="BA5326"/>
    </row>
    <row r="5327" spans="48:53" x14ac:dyDescent="0.3">
      <c r="AV5327"/>
      <c r="AW5327"/>
      <c r="AX5327"/>
      <c r="AY5327"/>
      <c r="AZ5327"/>
      <c r="BA5327"/>
    </row>
    <row r="5328" spans="48:53" x14ac:dyDescent="0.3">
      <c r="AV5328"/>
      <c r="AW5328"/>
      <c r="AX5328"/>
      <c r="AY5328"/>
      <c r="AZ5328"/>
      <c r="BA5328"/>
    </row>
    <row r="5329" spans="48:53" x14ac:dyDescent="0.3">
      <c r="AV5329"/>
      <c r="AW5329"/>
      <c r="AX5329"/>
      <c r="AY5329"/>
      <c r="AZ5329"/>
      <c r="BA5329"/>
    </row>
    <row r="5330" spans="48:53" x14ac:dyDescent="0.3">
      <c r="AV5330"/>
      <c r="AW5330"/>
      <c r="AX5330"/>
      <c r="AY5330"/>
      <c r="AZ5330"/>
      <c r="BA5330"/>
    </row>
    <row r="5331" spans="48:53" x14ac:dyDescent="0.3">
      <c r="AV5331"/>
      <c r="AW5331"/>
      <c r="AX5331"/>
      <c r="AY5331"/>
      <c r="AZ5331"/>
      <c r="BA5331"/>
    </row>
    <row r="5332" spans="48:53" x14ac:dyDescent="0.3">
      <c r="AV5332"/>
      <c r="AW5332"/>
      <c r="AX5332"/>
      <c r="AY5332"/>
      <c r="AZ5332"/>
      <c r="BA5332"/>
    </row>
    <row r="5333" spans="48:53" x14ac:dyDescent="0.3">
      <c r="AV5333"/>
      <c r="AW5333"/>
      <c r="AX5333"/>
      <c r="AY5333"/>
      <c r="AZ5333"/>
      <c r="BA5333"/>
    </row>
    <row r="5334" spans="48:53" x14ac:dyDescent="0.3">
      <c r="AV5334"/>
      <c r="AW5334"/>
      <c r="AX5334"/>
      <c r="AY5334"/>
      <c r="AZ5334"/>
      <c r="BA5334"/>
    </row>
    <row r="5335" spans="48:53" x14ac:dyDescent="0.3">
      <c r="AV5335"/>
      <c r="AW5335"/>
      <c r="AX5335"/>
      <c r="AY5335"/>
      <c r="AZ5335"/>
      <c r="BA5335"/>
    </row>
    <row r="5336" spans="48:53" x14ac:dyDescent="0.3">
      <c r="AV5336"/>
      <c r="AW5336"/>
      <c r="AX5336"/>
      <c r="AY5336"/>
      <c r="AZ5336"/>
      <c r="BA5336"/>
    </row>
    <row r="5337" spans="48:53" x14ac:dyDescent="0.3">
      <c r="AV5337"/>
      <c r="AW5337"/>
      <c r="AX5337"/>
      <c r="AY5337"/>
      <c r="AZ5337"/>
      <c r="BA5337"/>
    </row>
    <row r="5338" spans="48:53" x14ac:dyDescent="0.3">
      <c r="AV5338"/>
      <c r="AW5338"/>
      <c r="AX5338"/>
      <c r="AY5338"/>
      <c r="AZ5338"/>
      <c r="BA5338"/>
    </row>
    <row r="5339" spans="48:53" x14ac:dyDescent="0.3">
      <c r="AV5339"/>
      <c r="AW5339"/>
      <c r="AX5339"/>
      <c r="AY5339"/>
      <c r="AZ5339"/>
      <c r="BA5339"/>
    </row>
    <row r="5340" spans="48:53" x14ac:dyDescent="0.3">
      <c r="AV5340"/>
      <c r="AW5340"/>
      <c r="AX5340"/>
      <c r="AY5340"/>
      <c r="AZ5340"/>
      <c r="BA5340"/>
    </row>
    <row r="5341" spans="48:53" x14ac:dyDescent="0.3">
      <c r="AV5341"/>
      <c r="AW5341"/>
      <c r="AX5341"/>
      <c r="AY5341"/>
      <c r="AZ5341"/>
      <c r="BA5341"/>
    </row>
    <row r="5342" spans="48:53" x14ac:dyDescent="0.3">
      <c r="AV5342"/>
      <c r="AW5342"/>
      <c r="AX5342"/>
      <c r="AY5342"/>
      <c r="AZ5342"/>
      <c r="BA5342"/>
    </row>
    <row r="5343" spans="48:53" x14ac:dyDescent="0.3">
      <c r="AV5343"/>
      <c r="AW5343"/>
      <c r="AX5343"/>
      <c r="AY5343"/>
      <c r="AZ5343"/>
      <c r="BA5343"/>
    </row>
    <row r="5344" spans="48:53" x14ac:dyDescent="0.3">
      <c r="AV5344"/>
      <c r="AW5344"/>
      <c r="AX5344"/>
      <c r="AY5344"/>
      <c r="AZ5344"/>
      <c r="BA5344"/>
    </row>
    <row r="5345" spans="48:53" x14ac:dyDescent="0.3">
      <c r="AV5345"/>
      <c r="AW5345"/>
      <c r="AX5345"/>
      <c r="AY5345"/>
      <c r="AZ5345"/>
      <c r="BA5345"/>
    </row>
    <row r="5346" spans="48:53" x14ac:dyDescent="0.3">
      <c r="AV5346"/>
      <c r="AW5346"/>
      <c r="AX5346"/>
      <c r="AY5346"/>
      <c r="AZ5346"/>
      <c r="BA5346"/>
    </row>
    <row r="5347" spans="48:53" x14ac:dyDescent="0.3">
      <c r="AV5347"/>
      <c r="AW5347"/>
      <c r="AX5347"/>
      <c r="AY5347"/>
      <c r="AZ5347"/>
      <c r="BA5347"/>
    </row>
    <row r="5348" spans="48:53" x14ac:dyDescent="0.3">
      <c r="AV5348"/>
      <c r="AW5348"/>
      <c r="AX5348"/>
      <c r="AY5348"/>
      <c r="AZ5348"/>
      <c r="BA5348"/>
    </row>
    <row r="5349" spans="48:53" x14ac:dyDescent="0.3">
      <c r="AV5349"/>
      <c r="AW5349"/>
      <c r="AX5349"/>
      <c r="AY5349"/>
      <c r="AZ5349"/>
      <c r="BA5349"/>
    </row>
    <row r="5350" spans="48:53" x14ac:dyDescent="0.3">
      <c r="AV5350"/>
      <c r="AW5350"/>
      <c r="AX5350"/>
      <c r="AY5350"/>
      <c r="AZ5350"/>
      <c r="BA5350"/>
    </row>
    <row r="5351" spans="48:53" x14ac:dyDescent="0.3">
      <c r="AV5351"/>
      <c r="AW5351"/>
      <c r="AX5351"/>
      <c r="AY5351"/>
      <c r="AZ5351"/>
      <c r="BA5351"/>
    </row>
    <row r="5352" spans="48:53" x14ac:dyDescent="0.3">
      <c r="AV5352"/>
      <c r="AW5352"/>
      <c r="AX5352"/>
      <c r="AY5352"/>
      <c r="AZ5352"/>
      <c r="BA5352"/>
    </row>
    <row r="5353" spans="48:53" x14ac:dyDescent="0.3">
      <c r="AV5353"/>
      <c r="AW5353"/>
      <c r="AX5353"/>
      <c r="AY5353"/>
      <c r="AZ5353"/>
      <c r="BA5353"/>
    </row>
    <row r="5354" spans="48:53" x14ac:dyDescent="0.3">
      <c r="AV5354"/>
      <c r="AW5354"/>
      <c r="AX5354"/>
      <c r="AY5354"/>
      <c r="AZ5354"/>
      <c r="BA5354"/>
    </row>
    <row r="5355" spans="48:53" x14ac:dyDescent="0.3">
      <c r="AV5355"/>
      <c r="AW5355"/>
      <c r="AX5355"/>
      <c r="AY5355"/>
      <c r="AZ5355"/>
      <c r="BA5355"/>
    </row>
    <row r="5356" spans="48:53" x14ac:dyDescent="0.3">
      <c r="AV5356"/>
      <c r="AW5356"/>
      <c r="AX5356"/>
      <c r="AY5356"/>
      <c r="AZ5356"/>
      <c r="BA5356"/>
    </row>
    <row r="5357" spans="48:53" x14ac:dyDescent="0.3">
      <c r="AV5357"/>
      <c r="AW5357"/>
      <c r="AX5357"/>
      <c r="AY5357"/>
      <c r="AZ5357"/>
      <c r="BA5357"/>
    </row>
    <row r="5358" spans="48:53" x14ac:dyDescent="0.3">
      <c r="AV5358"/>
      <c r="AW5358"/>
      <c r="AX5358"/>
      <c r="AY5358"/>
      <c r="AZ5358"/>
      <c r="BA5358"/>
    </row>
    <row r="5359" spans="48:53" x14ac:dyDescent="0.3">
      <c r="AV5359"/>
      <c r="AW5359"/>
      <c r="AX5359"/>
      <c r="AY5359"/>
      <c r="AZ5359"/>
      <c r="BA5359"/>
    </row>
    <row r="5360" spans="48:53" x14ac:dyDescent="0.3">
      <c r="AV5360"/>
      <c r="AW5360"/>
      <c r="AX5360"/>
      <c r="AY5360"/>
      <c r="AZ5360"/>
      <c r="BA5360"/>
    </row>
    <row r="5361" spans="48:53" x14ac:dyDescent="0.3">
      <c r="AV5361"/>
      <c r="AW5361"/>
      <c r="AX5361"/>
      <c r="AY5361"/>
      <c r="AZ5361"/>
      <c r="BA5361"/>
    </row>
    <row r="5362" spans="48:53" x14ac:dyDescent="0.3">
      <c r="AV5362"/>
      <c r="AW5362"/>
      <c r="AX5362"/>
      <c r="AY5362"/>
      <c r="AZ5362"/>
      <c r="BA5362"/>
    </row>
    <row r="5363" spans="48:53" x14ac:dyDescent="0.3">
      <c r="AV5363"/>
      <c r="AW5363"/>
      <c r="AX5363"/>
      <c r="AY5363"/>
      <c r="AZ5363"/>
      <c r="BA5363"/>
    </row>
    <row r="5364" spans="48:53" x14ac:dyDescent="0.3">
      <c r="AV5364"/>
      <c r="AW5364"/>
      <c r="AX5364"/>
      <c r="AY5364"/>
      <c r="AZ5364"/>
      <c r="BA5364"/>
    </row>
    <row r="5365" spans="48:53" x14ac:dyDescent="0.3">
      <c r="AV5365"/>
      <c r="AW5365"/>
      <c r="AX5365"/>
      <c r="AY5365"/>
      <c r="AZ5365"/>
      <c r="BA5365"/>
    </row>
    <row r="5366" spans="48:53" x14ac:dyDescent="0.3">
      <c r="AV5366"/>
      <c r="AW5366"/>
      <c r="AX5366"/>
      <c r="AY5366"/>
      <c r="AZ5366"/>
      <c r="BA5366"/>
    </row>
    <row r="5367" spans="48:53" x14ac:dyDescent="0.3">
      <c r="AV5367"/>
      <c r="AW5367"/>
      <c r="AX5367"/>
      <c r="AY5367"/>
      <c r="AZ5367"/>
      <c r="BA5367"/>
    </row>
    <row r="5368" spans="48:53" x14ac:dyDescent="0.3">
      <c r="AV5368"/>
      <c r="AW5368"/>
      <c r="AX5368"/>
      <c r="AY5368"/>
      <c r="AZ5368"/>
      <c r="BA5368"/>
    </row>
    <row r="5369" spans="48:53" x14ac:dyDescent="0.3">
      <c r="AV5369"/>
      <c r="AW5369"/>
      <c r="AX5369"/>
      <c r="AY5369"/>
      <c r="AZ5369"/>
      <c r="BA5369"/>
    </row>
    <row r="5370" spans="48:53" x14ac:dyDescent="0.3">
      <c r="AV5370"/>
      <c r="AW5370"/>
      <c r="AX5370"/>
      <c r="AY5370"/>
      <c r="AZ5370"/>
      <c r="BA5370"/>
    </row>
    <row r="5371" spans="48:53" x14ac:dyDescent="0.3">
      <c r="AV5371"/>
      <c r="AW5371"/>
      <c r="AX5371"/>
      <c r="AY5371"/>
      <c r="AZ5371"/>
      <c r="BA5371"/>
    </row>
    <row r="5372" spans="48:53" x14ac:dyDescent="0.3">
      <c r="AV5372"/>
      <c r="AW5372"/>
      <c r="AX5372"/>
      <c r="AY5372"/>
      <c r="AZ5372"/>
      <c r="BA5372"/>
    </row>
    <row r="5373" spans="48:53" x14ac:dyDescent="0.3">
      <c r="AV5373"/>
      <c r="AW5373"/>
      <c r="AX5373"/>
      <c r="AY5373"/>
      <c r="AZ5373"/>
      <c r="BA5373"/>
    </row>
    <row r="5374" spans="48:53" x14ac:dyDescent="0.3">
      <c r="AV5374"/>
      <c r="AW5374"/>
      <c r="AX5374"/>
      <c r="AY5374"/>
      <c r="AZ5374"/>
      <c r="BA5374"/>
    </row>
    <row r="5375" spans="48:53" x14ac:dyDescent="0.3">
      <c r="AV5375"/>
      <c r="AW5375"/>
      <c r="AX5375"/>
      <c r="AY5375"/>
      <c r="AZ5375"/>
      <c r="BA5375"/>
    </row>
    <row r="5376" spans="48:53" x14ac:dyDescent="0.3">
      <c r="AV5376"/>
      <c r="AW5376"/>
      <c r="AX5376"/>
      <c r="AY5376"/>
      <c r="AZ5376"/>
      <c r="BA5376"/>
    </row>
    <row r="5377" spans="48:53" x14ac:dyDescent="0.3">
      <c r="AV5377"/>
      <c r="AW5377"/>
      <c r="AX5377"/>
      <c r="AY5377"/>
      <c r="AZ5377"/>
      <c r="BA5377"/>
    </row>
    <row r="5378" spans="48:53" x14ac:dyDescent="0.3">
      <c r="AV5378"/>
      <c r="AW5378"/>
      <c r="AX5378"/>
      <c r="AY5378"/>
      <c r="AZ5378"/>
      <c r="BA5378"/>
    </row>
    <row r="5379" spans="48:53" x14ac:dyDescent="0.3">
      <c r="AV5379"/>
      <c r="AW5379"/>
      <c r="AX5379"/>
      <c r="AY5379"/>
      <c r="AZ5379"/>
      <c r="BA5379"/>
    </row>
    <row r="5380" spans="48:53" x14ac:dyDescent="0.3">
      <c r="AV5380"/>
      <c r="AW5380"/>
      <c r="AX5380"/>
      <c r="AY5380"/>
      <c r="AZ5380"/>
      <c r="BA5380"/>
    </row>
    <row r="5381" spans="48:53" x14ac:dyDescent="0.3">
      <c r="AV5381"/>
      <c r="AW5381"/>
      <c r="AX5381"/>
      <c r="AY5381"/>
      <c r="AZ5381"/>
      <c r="BA5381"/>
    </row>
    <row r="5382" spans="48:53" x14ac:dyDescent="0.3">
      <c r="AV5382"/>
      <c r="AW5382"/>
      <c r="AX5382"/>
      <c r="AY5382"/>
      <c r="AZ5382"/>
      <c r="BA5382"/>
    </row>
    <row r="5383" spans="48:53" x14ac:dyDescent="0.3">
      <c r="AV5383"/>
      <c r="AW5383"/>
      <c r="AX5383"/>
      <c r="AY5383"/>
      <c r="AZ5383"/>
      <c r="BA5383"/>
    </row>
    <row r="5384" spans="48:53" x14ac:dyDescent="0.3">
      <c r="AV5384"/>
      <c r="AW5384"/>
      <c r="AX5384"/>
      <c r="AY5384"/>
      <c r="AZ5384"/>
      <c r="BA5384"/>
    </row>
    <row r="5385" spans="48:53" x14ac:dyDescent="0.3">
      <c r="AV5385"/>
      <c r="AW5385"/>
      <c r="AX5385"/>
      <c r="AY5385"/>
      <c r="AZ5385"/>
      <c r="BA5385"/>
    </row>
    <row r="5386" spans="48:53" x14ac:dyDescent="0.3">
      <c r="AV5386"/>
      <c r="AW5386"/>
      <c r="AX5386"/>
      <c r="AY5386"/>
      <c r="AZ5386"/>
      <c r="BA5386"/>
    </row>
    <row r="5387" spans="48:53" x14ac:dyDescent="0.3">
      <c r="AV5387"/>
      <c r="AW5387"/>
      <c r="AX5387"/>
      <c r="AY5387"/>
      <c r="AZ5387"/>
      <c r="BA5387"/>
    </row>
    <row r="5388" spans="48:53" x14ac:dyDescent="0.3">
      <c r="AV5388"/>
      <c r="AW5388"/>
      <c r="AX5388"/>
      <c r="AY5388"/>
      <c r="AZ5388"/>
      <c r="BA5388"/>
    </row>
    <row r="5389" spans="48:53" x14ac:dyDescent="0.3">
      <c r="AV5389"/>
      <c r="AW5389"/>
      <c r="AX5389"/>
      <c r="AY5389"/>
      <c r="AZ5389"/>
      <c r="BA5389"/>
    </row>
    <row r="5390" spans="48:53" x14ac:dyDescent="0.3">
      <c r="AV5390"/>
      <c r="AW5390"/>
      <c r="AX5390"/>
      <c r="AY5390"/>
      <c r="AZ5390"/>
      <c r="BA5390"/>
    </row>
    <row r="5391" spans="48:53" x14ac:dyDescent="0.3">
      <c r="AV5391"/>
      <c r="AW5391"/>
      <c r="AX5391"/>
      <c r="AY5391"/>
      <c r="AZ5391"/>
      <c r="BA5391"/>
    </row>
    <row r="5392" spans="48:53" x14ac:dyDescent="0.3">
      <c r="AV5392"/>
      <c r="AW5392"/>
      <c r="AX5392"/>
      <c r="AY5392"/>
      <c r="AZ5392"/>
      <c r="BA5392"/>
    </row>
    <row r="5393" spans="48:53" x14ac:dyDescent="0.3">
      <c r="AV5393"/>
      <c r="AW5393"/>
      <c r="AX5393"/>
      <c r="AY5393"/>
      <c r="AZ5393"/>
      <c r="BA5393"/>
    </row>
    <row r="5394" spans="48:53" x14ac:dyDescent="0.3">
      <c r="AV5394"/>
      <c r="AW5394"/>
      <c r="AX5394"/>
      <c r="AY5394"/>
      <c r="AZ5394"/>
      <c r="BA5394"/>
    </row>
    <row r="5395" spans="48:53" x14ac:dyDescent="0.3">
      <c r="AV5395"/>
      <c r="AW5395"/>
      <c r="AX5395"/>
      <c r="AY5395"/>
      <c r="AZ5395"/>
      <c r="BA5395"/>
    </row>
    <row r="5396" spans="48:53" x14ac:dyDescent="0.3">
      <c r="AV5396"/>
      <c r="AW5396"/>
      <c r="AX5396"/>
      <c r="AY5396"/>
      <c r="AZ5396"/>
      <c r="BA5396"/>
    </row>
    <row r="5397" spans="48:53" x14ac:dyDescent="0.3">
      <c r="AV5397"/>
      <c r="AW5397"/>
      <c r="AX5397"/>
      <c r="AY5397"/>
      <c r="AZ5397"/>
      <c r="BA5397"/>
    </row>
    <row r="5398" spans="48:53" x14ac:dyDescent="0.3">
      <c r="AV5398"/>
      <c r="AW5398"/>
      <c r="AX5398"/>
      <c r="AY5398"/>
      <c r="AZ5398"/>
      <c r="BA5398"/>
    </row>
    <row r="5399" spans="48:53" x14ac:dyDescent="0.3">
      <c r="AV5399"/>
      <c r="AW5399"/>
      <c r="AX5399"/>
      <c r="AY5399"/>
      <c r="AZ5399"/>
      <c r="BA5399"/>
    </row>
    <row r="5400" spans="48:53" x14ac:dyDescent="0.3">
      <c r="AV5400"/>
      <c r="AW5400"/>
      <c r="AX5400"/>
      <c r="AY5400"/>
      <c r="AZ5400"/>
      <c r="BA5400"/>
    </row>
    <row r="5401" spans="48:53" x14ac:dyDescent="0.3">
      <c r="AV5401"/>
      <c r="AW5401"/>
      <c r="AX5401"/>
      <c r="AY5401"/>
      <c r="AZ5401"/>
      <c r="BA5401"/>
    </row>
    <row r="5402" spans="48:53" x14ac:dyDescent="0.3">
      <c r="AV5402"/>
      <c r="AW5402"/>
      <c r="AX5402"/>
      <c r="AY5402"/>
      <c r="AZ5402"/>
      <c r="BA5402"/>
    </row>
    <row r="5403" spans="48:53" x14ac:dyDescent="0.3">
      <c r="AV5403"/>
      <c r="AW5403"/>
      <c r="AX5403"/>
      <c r="AY5403"/>
      <c r="AZ5403"/>
      <c r="BA5403"/>
    </row>
    <row r="5404" spans="48:53" x14ac:dyDescent="0.3">
      <c r="AV5404"/>
      <c r="AW5404"/>
      <c r="AX5404"/>
      <c r="AY5404"/>
      <c r="AZ5404"/>
      <c r="BA5404"/>
    </row>
    <row r="5405" spans="48:53" x14ac:dyDescent="0.3">
      <c r="AV5405"/>
      <c r="AW5405"/>
      <c r="AX5405"/>
      <c r="AY5405"/>
      <c r="AZ5405"/>
      <c r="BA5405"/>
    </row>
    <row r="5406" spans="48:53" x14ac:dyDescent="0.3">
      <c r="AV5406"/>
      <c r="AW5406"/>
      <c r="AX5406"/>
      <c r="AY5406"/>
      <c r="AZ5406"/>
      <c r="BA5406"/>
    </row>
    <row r="5407" spans="48:53" x14ac:dyDescent="0.3">
      <c r="AV5407"/>
      <c r="AW5407"/>
      <c r="AX5407"/>
      <c r="AY5407"/>
      <c r="AZ5407"/>
      <c r="BA5407"/>
    </row>
    <row r="5408" spans="48:53" x14ac:dyDescent="0.3">
      <c r="AV5408"/>
      <c r="AW5408"/>
      <c r="AX5408"/>
      <c r="AY5408"/>
      <c r="AZ5408"/>
      <c r="BA5408"/>
    </row>
    <row r="5409" spans="48:53" x14ac:dyDescent="0.3">
      <c r="AV5409"/>
      <c r="AW5409"/>
      <c r="AX5409"/>
      <c r="AY5409"/>
      <c r="AZ5409"/>
      <c r="BA5409"/>
    </row>
    <row r="5410" spans="48:53" x14ac:dyDescent="0.3">
      <c r="AV5410"/>
      <c r="AW5410"/>
      <c r="AX5410"/>
      <c r="AY5410"/>
      <c r="AZ5410"/>
      <c r="BA5410"/>
    </row>
    <row r="5411" spans="48:53" x14ac:dyDescent="0.3">
      <c r="AV5411"/>
      <c r="AW5411"/>
      <c r="AX5411"/>
      <c r="AY5411"/>
      <c r="AZ5411"/>
      <c r="BA5411"/>
    </row>
    <row r="5412" spans="48:53" x14ac:dyDescent="0.3">
      <c r="AV5412"/>
      <c r="AW5412"/>
      <c r="AX5412"/>
      <c r="AY5412"/>
      <c r="AZ5412"/>
      <c r="BA5412"/>
    </row>
    <row r="5413" spans="48:53" x14ac:dyDescent="0.3">
      <c r="AV5413"/>
      <c r="AW5413"/>
      <c r="AX5413"/>
      <c r="AY5413"/>
      <c r="AZ5413"/>
      <c r="BA5413"/>
    </row>
    <row r="5414" spans="48:53" x14ac:dyDescent="0.3">
      <c r="AV5414"/>
      <c r="AW5414"/>
      <c r="AX5414"/>
      <c r="AY5414"/>
      <c r="AZ5414"/>
      <c r="BA5414"/>
    </row>
    <row r="5415" spans="48:53" x14ac:dyDescent="0.3">
      <c r="AV5415"/>
      <c r="AW5415"/>
      <c r="AX5415"/>
      <c r="AY5415"/>
      <c r="AZ5415"/>
      <c r="BA5415"/>
    </row>
    <row r="5416" spans="48:53" x14ac:dyDescent="0.3">
      <c r="AV5416"/>
      <c r="AW5416"/>
      <c r="AX5416"/>
      <c r="AY5416"/>
      <c r="AZ5416"/>
      <c r="BA5416"/>
    </row>
    <row r="5417" spans="48:53" x14ac:dyDescent="0.3">
      <c r="AV5417"/>
      <c r="AW5417"/>
      <c r="AX5417"/>
      <c r="AY5417"/>
      <c r="AZ5417"/>
      <c r="BA5417"/>
    </row>
    <row r="5418" spans="48:53" x14ac:dyDescent="0.3">
      <c r="AV5418"/>
      <c r="AW5418"/>
      <c r="AX5418"/>
      <c r="AY5418"/>
      <c r="AZ5418"/>
      <c r="BA5418"/>
    </row>
    <row r="5419" spans="48:53" x14ac:dyDescent="0.3">
      <c r="AV5419"/>
      <c r="AW5419"/>
      <c r="AX5419"/>
      <c r="AY5419"/>
      <c r="AZ5419"/>
      <c r="BA5419"/>
    </row>
    <row r="5420" spans="48:53" x14ac:dyDescent="0.3">
      <c r="AV5420"/>
      <c r="AW5420"/>
      <c r="AX5420"/>
      <c r="AY5420"/>
      <c r="AZ5420"/>
      <c r="BA5420"/>
    </row>
    <row r="5421" spans="48:53" x14ac:dyDescent="0.3">
      <c r="AV5421"/>
      <c r="AW5421"/>
      <c r="AX5421"/>
      <c r="AY5421"/>
      <c r="AZ5421"/>
      <c r="BA5421"/>
    </row>
    <row r="5422" spans="48:53" x14ac:dyDescent="0.3">
      <c r="AV5422"/>
      <c r="AW5422"/>
      <c r="AX5422"/>
      <c r="AY5422"/>
      <c r="AZ5422"/>
      <c r="BA5422"/>
    </row>
    <row r="5423" spans="48:53" x14ac:dyDescent="0.3">
      <c r="AV5423"/>
      <c r="AW5423"/>
      <c r="AX5423"/>
      <c r="AY5423"/>
      <c r="AZ5423"/>
      <c r="BA5423"/>
    </row>
    <row r="5424" spans="48:53" x14ac:dyDescent="0.3">
      <c r="AV5424"/>
      <c r="AW5424"/>
      <c r="AX5424"/>
      <c r="AY5424"/>
      <c r="AZ5424"/>
      <c r="BA5424"/>
    </row>
    <row r="5425" spans="48:53" x14ac:dyDescent="0.3">
      <c r="AV5425"/>
      <c r="AW5425"/>
      <c r="AX5425"/>
      <c r="AY5425"/>
      <c r="AZ5425"/>
      <c r="BA5425"/>
    </row>
    <row r="5426" spans="48:53" x14ac:dyDescent="0.3">
      <c r="AV5426"/>
      <c r="AW5426"/>
      <c r="AX5426"/>
      <c r="AY5426"/>
      <c r="AZ5426"/>
      <c r="BA5426"/>
    </row>
    <row r="5427" spans="48:53" x14ac:dyDescent="0.3">
      <c r="AV5427"/>
      <c r="AW5427"/>
      <c r="AX5427"/>
      <c r="AY5427"/>
      <c r="AZ5427"/>
      <c r="BA5427"/>
    </row>
    <row r="5428" spans="48:53" x14ac:dyDescent="0.3">
      <c r="AV5428"/>
      <c r="AW5428"/>
      <c r="AX5428"/>
      <c r="AY5428"/>
      <c r="AZ5428"/>
      <c r="BA5428"/>
    </row>
    <row r="5429" spans="48:53" x14ac:dyDescent="0.3">
      <c r="AV5429"/>
      <c r="AW5429"/>
      <c r="AX5429"/>
      <c r="AY5429"/>
      <c r="AZ5429"/>
      <c r="BA5429"/>
    </row>
    <row r="5430" spans="48:53" x14ac:dyDescent="0.3">
      <c r="AV5430"/>
      <c r="AW5430"/>
      <c r="AX5430"/>
      <c r="AY5430"/>
      <c r="AZ5430"/>
      <c r="BA5430"/>
    </row>
    <row r="5431" spans="48:53" x14ac:dyDescent="0.3">
      <c r="AV5431"/>
      <c r="AW5431"/>
      <c r="AX5431"/>
      <c r="AY5431"/>
      <c r="AZ5431"/>
      <c r="BA5431"/>
    </row>
    <row r="5432" spans="48:53" x14ac:dyDescent="0.3">
      <c r="AV5432"/>
      <c r="AW5432"/>
      <c r="AX5432"/>
      <c r="AY5432"/>
      <c r="AZ5432"/>
      <c r="BA5432"/>
    </row>
    <row r="5433" spans="48:53" x14ac:dyDescent="0.3">
      <c r="AV5433"/>
      <c r="AW5433"/>
      <c r="AX5433"/>
      <c r="AY5433"/>
      <c r="AZ5433"/>
      <c r="BA5433"/>
    </row>
    <row r="5434" spans="48:53" x14ac:dyDescent="0.3">
      <c r="AV5434"/>
      <c r="AW5434"/>
      <c r="AX5434"/>
      <c r="AY5434"/>
      <c r="AZ5434"/>
      <c r="BA5434"/>
    </row>
    <row r="5435" spans="48:53" x14ac:dyDescent="0.3">
      <c r="AV5435"/>
      <c r="AW5435"/>
      <c r="AX5435"/>
      <c r="AY5435"/>
      <c r="AZ5435"/>
      <c r="BA5435"/>
    </row>
    <row r="5436" spans="48:53" x14ac:dyDescent="0.3">
      <c r="AV5436"/>
      <c r="AW5436"/>
      <c r="AX5436"/>
      <c r="AY5436"/>
      <c r="AZ5436"/>
      <c r="BA5436"/>
    </row>
    <row r="5437" spans="48:53" x14ac:dyDescent="0.3">
      <c r="AV5437"/>
      <c r="AW5437"/>
      <c r="AX5437"/>
      <c r="AY5437"/>
      <c r="AZ5437"/>
      <c r="BA5437"/>
    </row>
    <row r="5438" spans="48:53" x14ac:dyDescent="0.3">
      <c r="AV5438"/>
      <c r="AW5438"/>
      <c r="AX5438"/>
      <c r="AY5438"/>
      <c r="AZ5438"/>
      <c r="BA5438"/>
    </row>
    <row r="5439" spans="48:53" x14ac:dyDescent="0.3">
      <c r="AV5439"/>
      <c r="AW5439"/>
      <c r="AX5439"/>
      <c r="AY5439"/>
      <c r="AZ5439"/>
      <c r="BA5439"/>
    </row>
    <row r="5440" spans="48:53" x14ac:dyDescent="0.3">
      <c r="AV5440"/>
      <c r="AW5440"/>
      <c r="AX5440"/>
      <c r="AY5440"/>
      <c r="AZ5440"/>
      <c r="BA5440"/>
    </row>
    <row r="5441" spans="48:53" x14ac:dyDescent="0.3">
      <c r="AV5441"/>
      <c r="AW5441"/>
      <c r="AX5441"/>
      <c r="AY5441"/>
      <c r="AZ5441"/>
      <c r="BA5441"/>
    </row>
    <row r="5442" spans="48:53" x14ac:dyDescent="0.3">
      <c r="AV5442"/>
      <c r="AW5442"/>
      <c r="AX5442"/>
      <c r="AY5442"/>
      <c r="AZ5442"/>
      <c r="BA5442"/>
    </row>
    <row r="5443" spans="48:53" x14ac:dyDescent="0.3">
      <c r="AV5443"/>
      <c r="AW5443"/>
      <c r="AX5443"/>
      <c r="AY5443"/>
      <c r="AZ5443"/>
      <c r="BA5443"/>
    </row>
    <row r="5444" spans="48:53" x14ac:dyDescent="0.3">
      <c r="AV5444"/>
      <c r="AW5444"/>
      <c r="AX5444"/>
      <c r="AY5444"/>
      <c r="AZ5444"/>
      <c r="BA5444"/>
    </row>
    <row r="5445" spans="48:53" x14ac:dyDescent="0.3">
      <c r="AV5445"/>
      <c r="AW5445"/>
      <c r="AX5445"/>
      <c r="AY5445"/>
      <c r="AZ5445"/>
      <c r="BA5445"/>
    </row>
    <row r="5446" spans="48:53" x14ac:dyDescent="0.3">
      <c r="AV5446"/>
      <c r="AW5446"/>
      <c r="AX5446"/>
      <c r="AY5446"/>
      <c r="AZ5446"/>
      <c r="BA5446"/>
    </row>
    <row r="5447" spans="48:53" x14ac:dyDescent="0.3">
      <c r="AV5447"/>
      <c r="AW5447"/>
      <c r="AX5447"/>
      <c r="AY5447"/>
      <c r="AZ5447"/>
      <c r="BA5447"/>
    </row>
    <row r="5448" spans="48:53" x14ac:dyDescent="0.3">
      <c r="AV5448"/>
      <c r="AW5448"/>
      <c r="AX5448"/>
      <c r="AY5448"/>
      <c r="AZ5448"/>
      <c r="BA5448"/>
    </row>
    <row r="5449" spans="48:53" x14ac:dyDescent="0.3">
      <c r="AV5449"/>
      <c r="AW5449"/>
      <c r="AX5449"/>
      <c r="AY5449"/>
      <c r="AZ5449"/>
      <c r="BA5449"/>
    </row>
    <row r="5450" spans="48:53" x14ac:dyDescent="0.3">
      <c r="AV5450"/>
      <c r="AW5450"/>
      <c r="AX5450"/>
      <c r="AY5450"/>
      <c r="AZ5450"/>
      <c r="BA5450"/>
    </row>
    <row r="5451" spans="48:53" x14ac:dyDescent="0.3">
      <c r="AV5451"/>
      <c r="AW5451"/>
      <c r="AX5451"/>
      <c r="AY5451"/>
      <c r="AZ5451"/>
      <c r="BA5451"/>
    </row>
    <row r="5452" spans="48:53" x14ac:dyDescent="0.3">
      <c r="AV5452"/>
      <c r="AW5452"/>
      <c r="AX5452"/>
      <c r="AY5452"/>
      <c r="AZ5452"/>
      <c r="BA5452"/>
    </row>
    <row r="5453" spans="48:53" x14ac:dyDescent="0.3">
      <c r="AV5453"/>
      <c r="AW5453"/>
      <c r="AX5453"/>
      <c r="AY5453"/>
      <c r="AZ5453"/>
      <c r="BA5453"/>
    </row>
    <row r="5454" spans="48:53" x14ac:dyDescent="0.3">
      <c r="AV5454"/>
      <c r="AW5454"/>
      <c r="AX5454"/>
      <c r="AY5454"/>
      <c r="AZ5454"/>
      <c r="BA5454"/>
    </row>
    <row r="5455" spans="48:53" x14ac:dyDescent="0.3">
      <c r="AV5455"/>
      <c r="AW5455"/>
      <c r="AX5455"/>
      <c r="AY5455"/>
      <c r="AZ5455"/>
      <c r="BA5455"/>
    </row>
    <row r="5456" spans="48:53" x14ac:dyDescent="0.3">
      <c r="AV5456"/>
      <c r="AW5456"/>
      <c r="AX5456"/>
      <c r="AY5456"/>
      <c r="AZ5456"/>
      <c r="BA5456"/>
    </row>
    <row r="5457" spans="48:53" x14ac:dyDescent="0.3">
      <c r="AV5457"/>
      <c r="AW5457"/>
      <c r="AX5457"/>
      <c r="AY5457"/>
      <c r="AZ5457"/>
      <c r="BA5457"/>
    </row>
    <row r="5458" spans="48:53" x14ac:dyDescent="0.3">
      <c r="AV5458"/>
      <c r="AW5458"/>
      <c r="AX5458"/>
      <c r="AY5458"/>
      <c r="AZ5458"/>
      <c r="BA5458"/>
    </row>
    <row r="5459" spans="48:53" x14ac:dyDescent="0.3">
      <c r="AV5459"/>
      <c r="AW5459"/>
      <c r="AX5459"/>
      <c r="AY5459"/>
      <c r="AZ5459"/>
      <c r="BA5459"/>
    </row>
    <row r="5460" spans="48:53" x14ac:dyDescent="0.3">
      <c r="AV5460"/>
      <c r="AW5460"/>
      <c r="AX5460"/>
      <c r="AY5460"/>
      <c r="AZ5460"/>
      <c r="BA5460"/>
    </row>
    <row r="5461" spans="48:53" x14ac:dyDescent="0.3">
      <c r="AV5461"/>
      <c r="AW5461"/>
      <c r="AX5461"/>
      <c r="AY5461"/>
      <c r="AZ5461"/>
      <c r="BA5461"/>
    </row>
    <row r="5462" spans="48:53" x14ac:dyDescent="0.3">
      <c r="AV5462"/>
      <c r="AW5462"/>
      <c r="AX5462"/>
      <c r="AY5462"/>
      <c r="AZ5462"/>
      <c r="BA5462"/>
    </row>
    <row r="5463" spans="48:53" x14ac:dyDescent="0.3">
      <c r="AV5463"/>
      <c r="AW5463"/>
      <c r="AX5463"/>
      <c r="AY5463"/>
      <c r="AZ5463"/>
      <c r="BA5463"/>
    </row>
    <row r="5464" spans="48:53" x14ac:dyDescent="0.3">
      <c r="AV5464"/>
      <c r="AW5464"/>
      <c r="AX5464"/>
      <c r="AY5464"/>
      <c r="AZ5464"/>
      <c r="BA5464"/>
    </row>
    <row r="5465" spans="48:53" x14ac:dyDescent="0.3">
      <c r="AV5465"/>
      <c r="AW5465"/>
      <c r="AX5465"/>
      <c r="AY5465"/>
      <c r="AZ5465"/>
      <c r="BA5465"/>
    </row>
    <row r="5466" spans="48:53" x14ac:dyDescent="0.3">
      <c r="AV5466"/>
      <c r="AW5466"/>
      <c r="AX5466"/>
      <c r="AY5466"/>
      <c r="AZ5466"/>
      <c r="BA5466"/>
    </row>
    <row r="5467" spans="48:53" x14ac:dyDescent="0.3">
      <c r="AV5467"/>
      <c r="AW5467"/>
      <c r="AX5467"/>
      <c r="AY5467"/>
      <c r="AZ5467"/>
      <c r="BA5467"/>
    </row>
    <row r="5468" spans="48:53" x14ac:dyDescent="0.3">
      <c r="AV5468"/>
      <c r="AW5468"/>
      <c r="AX5468"/>
      <c r="AY5468"/>
      <c r="AZ5468"/>
      <c r="BA5468"/>
    </row>
    <row r="5469" spans="48:53" x14ac:dyDescent="0.3">
      <c r="AV5469"/>
      <c r="AW5469"/>
      <c r="AX5469"/>
      <c r="AY5469"/>
      <c r="AZ5469"/>
      <c r="BA5469"/>
    </row>
    <row r="5470" spans="48:53" x14ac:dyDescent="0.3">
      <c r="AV5470"/>
      <c r="AW5470"/>
      <c r="AX5470"/>
      <c r="AY5470"/>
      <c r="AZ5470"/>
      <c r="BA5470"/>
    </row>
    <row r="5471" spans="48:53" x14ac:dyDescent="0.3">
      <c r="AV5471"/>
      <c r="AW5471"/>
      <c r="AX5471"/>
      <c r="AY5471"/>
      <c r="AZ5471"/>
      <c r="BA5471"/>
    </row>
    <row r="5472" spans="48:53" x14ac:dyDescent="0.3">
      <c r="AV5472"/>
      <c r="AW5472"/>
      <c r="AX5472"/>
      <c r="AY5472"/>
      <c r="AZ5472"/>
      <c r="BA5472"/>
    </row>
    <row r="5473" spans="48:53" x14ac:dyDescent="0.3">
      <c r="AV5473"/>
      <c r="AW5473"/>
      <c r="AX5473"/>
      <c r="AY5473"/>
      <c r="AZ5473"/>
      <c r="BA5473"/>
    </row>
    <row r="5474" spans="48:53" x14ac:dyDescent="0.3">
      <c r="AV5474"/>
      <c r="AW5474"/>
      <c r="AX5474"/>
      <c r="AY5474"/>
      <c r="AZ5474"/>
      <c r="BA5474"/>
    </row>
    <row r="5475" spans="48:53" x14ac:dyDescent="0.3">
      <c r="AV5475"/>
      <c r="AW5475"/>
      <c r="AX5475"/>
      <c r="AY5475"/>
      <c r="AZ5475"/>
      <c r="BA5475"/>
    </row>
    <row r="5476" spans="48:53" x14ac:dyDescent="0.3">
      <c r="AV5476"/>
      <c r="AW5476"/>
      <c r="AX5476"/>
      <c r="AY5476"/>
      <c r="AZ5476"/>
      <c r="BA5476"/>
    </row>
    <row r="5477" spans="48:53" x14ac:dyDescent="0.3">
      <c r="AV5477"/>
      <c r="AW5477"/>
      <c r="AX5477"/>
      <c r="AY5477"/>
      <c r="AZ5477"/>
      <c r="BA5477"/>
    </row>
    <row r="5478" spans="48:53" x14ac:dyDescent="0.3">
      <c r="AV5478"/>
      <c r="AW5478"/>
      <c r="AX5478"/>
      <c r="AY5478"/>
      <c r="AZ5478"/>
      <c r="BA5478"/>
    </row>
    <row r="5479" spans="48:53" x14ac:dyDescent="0.3">
      <c r="AV5479"/>
      <c r="AW5479"/>
      <c r="AX5479"/>
      <c r="AY5479"/>
      <c r="AZ5479"/>
      <c r="BA5479"/>
    </row>
    <row r="5480" spans="48:53" x14ac:dyDescent="0.3">
      <c r="AV5480"/>
      <c r="AW5480"/>
      <c r="AX5480"/>
      <c r="AY5480"/>
      <c r="AZ5480"/>
      <c r="BA5480"/>
    </row>
    <row r="5481" spans="48:53" x14ac:dyDescent="0.3">
      <c r="AV5481"/>
      <c r="AW5481"/>
      <c r="AX5481"/>
      <c r="AY5481"/>
      <c r="AZ5481"/>
      <c r="BA5481"/>
    </row>
    <row r="5482" spans="48:53" x14ac:dyDescent="0.3">
      <c r="AV5482"/>
      <c r="AW5482"/>
      <c r="AX5482"/>
      <c r="AY5482"/>
      <c r="AZ5482"/>
      <c r="BA5482"/>
    </row>
    <row r="5483" spans="48:53" x14ac:dyDescent="0.3">
      <c r="AV5483"/>
      <c r="AW5483"/>
      <c r="AX5483"/>
      <c r="AY5483"/>
      <c r="AZ5483"/>
      <c r="BA5483"/>
    </row>
    <row r="5484" spans="48:53" x14ac:dyDescent="0.3">
      <c r="AV5484"/>
      <c r="AW5484"/>
      <c r="AX5484"/>
      <c r="AY5484"/>
      <c r="AZ5484"/>
      <c r="BA5484"/>
    </row>
    <row r="5485" spans="48:53" x14ac:dyDescent="0.3">
      <c r="AV5485"/>
      <c r="AW5485"/>
      <c r="AX5485"/>
      <c r="AY5485"/>
      <c r="AZ5485"/>
      <c r="BA5485"/>
    </row>
    <row r="5486" spans="48:53" x14ac:dyDescent="0.3">
      <c r="AV5486"/>
      <c r="AW5486"/>
      <c r="AX5486"/>
      <c r="AY5486"/>
      <c r="AZ5486"/>
      <c r="BA5486"/>
    </row>
    <row r="5487" spans="48:53" x14ac:dyDescent="0.3">
      <c r="AV5487"/>
      <c r="AW5487"/>
      <c r="AX5487"/>
      <c r="AY5487"/>
      <c r="AZ5487"/>
      <c r="BA5487"/>
    </row>
    <row r="5488" spans="48:53" x14ac:dyDescent="0.3">
      <c r="AV5488"/>
      <c r="AW5488"/>
      <c r="AX5488"/>
      <c r="AY5488"/>
      <c r="AZ5488"/>
      <c r="BA5488"/>
    </row>
    <row r="5489" spans="48:53" x14ac:dyDescent="0.3">
      <c r="AV5489"/>
      <c r="AW5489"/>
      <c r="AX5489"/>
      <c r="AY5489"/>
      <c r="AZ5489"/>
      <c r="BA5489"/>
    </row>
    <row r="5490" spans="48:53" x14ac:dyDescent="0.3">
      <c r="AV5490"/>
      <c r="AW5490"/>
      <c r="AX5490"/>
      <c r="AY5490"/>
      <c r="AZ5490"/>
      <c r="BA5490"/>
    </row>
    <row r="5491" spans="48:53" x14ac:dyDescent="0.3">
      <c r="AV5491"/>
      <c r="AW5491"/>
      <c r="AX5491"/>
      <c r="AY5491"/>
      <c r="AZ5491"/>
      <c r="BA5491"/>
    </row>
    <row r="5492" spans="48:53" x14ac:dyDescent="0.3">
      <c r="AV5492"/>
      <c r="AW5492"/>
      <c r="AX5492"/>
      <c r="AY5492"/>
      <c r="AZ5492"/>
      <c r="BA5492"/>
    </row>
    <row r="5493" spans="48:53" x14ac:dyDescent="0.3">
      <c r="AV5493"/>
      <c r="AW5493"/>
      <c r="AX5493"/>
      <c r="AY5493"/>
      <c r="AZ5493"/>
      <c r="BA5493"/>
    </row>
    <row r="5494" spans="48:53" x14ac:dyDescent="0.3">
      <c r="AV5494"/>
      <c r="AW5494"/>
      <c r="AX5494"/>
      <c r="AY5494"/>
      <c r="AZ5494"/>
      <c r="BA5494"/>
    </row>
    <row r="5495" spans="48:53" x14ac:dyDescent="0.3">
      <c r="AV5495"/>
      <c r="AW5495"/>
      <c r="AX5495"/>
      <c r="AY5495"/>
      <c r="AZ5495"/>
      <c r="BA5495"/>
    </row>
    <row r="5496" spans="48:53" x14ac:dyDescent="0.3">
      <c r="AV5496"/>
      <c r="AW5496"/>
      <c r="AX5496"/>
      <c r="AY5496"/>
      <c r="AZ5496"/>
      <c r="BA5496"/>
    </row>
    <row r="5497" spans="48:53" x14ac:dyDescent="0.3">
      <c r="AV5497"/>
      <c r="AW5497"/>
      <c r="AX5497"/>
      <c r="AY5497"/>
      <c r="AZ5497"/>
      <c r="BA5497"/>
    </row>
    <row r="5498" spans="48:53" x14ac:dyDescent="0.3">
      <c r="AV5498"/>
      <c r="AW5498"/>
      <c r="AX5498"/>
      <c r="AY5498"/>
      <c r="AZ5498"/>
      <c r="BA5498"/>
    </row>
    <row r="5499" spans="48:53" x14ac:dyDescent="0.3">
      <c r="AV5499"/>
      <c r="AW5499"/>
      <c r="AX5499"/>
      <c r="AY5499"/>
      <c r="AZ5499"/>
      <c r="BA5499"/>
    </row>
    <row r="5500" spans="48:53" x14ac:dyDescent="0.3">
      <c r="AV5500"/>
      <c r="AW5500"/>
      <c r="AX5500"/>
      <c r="AY5500"/>
      <c r="AZ5500"/>
      <c r="BA5500"/>
    </row>
    <row r="5501" spans="48:53" x14ac:dyDescent="0.3">
      <c r="AV5501"/>
      <c r="AW5501"/>
      <c r="AX5501"/>
      <c r="AY5501"/>
      <c r="AZ5501"/>
      <c r="BA5501"/>
    </row>
    <row r="5502" spans="48:53" x14ac:dyDescent="0.3">
      <c r="AV5502"/>
      <c r="AW5502"/>
      <c r="AX5502"/>
      <c r="AY5502"/>
      <c r="AZ5502"/>
      <c r="BA5502"/>
    </row>
    <row r="5503" spans="48:53" x14ac:dyDescent="0.3">
      <c r="AV5503"/>
      <c r="AW5503"/>
      <c r="AX5503"/>
      <c r="AY5503"/>
      <c r="AZ5503"/>
      <c r="BA5503"/>
    </row>
    <row r="5504" spans="48:53" x14ac:dyDescent="0.3">
      <c r="AV5504"/>
      <c r="AW5504"/>
      <c r="AX5504"/>
      <c r="AY5504"/>
      <c r="AZ5504"/>
      <c r="BA5504"/>
    </row>
    <row r="5505" spans="48:53" x14ac:dyDescent="0.3">
      <c r="AV5505"/>
      <c r="AW5505"/>
      <c r="AX5505"/>
      <c r="AY5505"/>
      <c r="AZ5505"/>
      <c r="BA5505"/>
    </row>
    <row r="5506" spans="48:53" x14ac:dyDescent="0.3">
      <c r="AV5506"/>
      <c r="AW5506"/>
      <c r="AX5506"/>
      <c r="AY5506"/>
      <c r="AZ5506"/>
      <c r="BA5506"/>
    </row>
    <row r="5507" spans="48:53" x14ac:dyDescent="0.3">
      <c r="AV5507"/>
      <c r="AW5507"/>
      <c r="AX5507"/>
      <c r="AY5507"/>
      <c r="AZ5507"/>
      <c r="BA5507"/>
    </row>
    <row r="5508" spans="48:53" x14ac:dyDescent="0.3">
      <c r="AV5508"/>
      <c r="AW5508"/>
      <c r="AX5508"/>
      <c r="AY5508"/>
      <c r="AZ5508"/>
      <c r="BA5508"/>
    </row>
    <row r="5509" spans="48:53" x14ac:dyDescent="0.3">
      <c r="AV5509"/>
      <c r="AW5509"/>
      <c r="AX5509"/>
      <c r="AY5509"/>
      <c r="AZ5509"/>
      <c r="BA5509"/>
    </row>
    <row r="5510" spans="48:53" x14ac:dyDescent="0.3">
      <c r="AV5510"/>
      <c r="AW5510"/>
      <c r="AX5510"/>
      <c r="AY5510"/>
      <c r="AZ5510"/>
      <c r="BA5510"/>
    </row>
    <row r="5511" spans="48:53" x14ac:dyDescent="0.3">
      <c r="AV5511"/>
      <c r="AW5511"/>
      <c r="AX5511"/>
      <c r="AY5511"/>
      <c r="AZ5511"/>
      <c r="BA5511"/>
    </row>
    <row r="5512" spans="48:53" x14ac:dyDescent="0.3">
      <c r="AV5512"/>
      <c r="AW5512"/>
      <c r="AX5512"/>
      <c r="AY5512"/>
      <c r="AZ5512"/>
      <c r="BA5512"/>
    </row>
    <row r="5513" spans="48:53" x14ac:dyDescent="0.3">
      <c r="AV5513"/>
      <c r="AW5513"/>
      <c r="AX5513"/>
      <c r="AY5513"/>
      <c r="AZ5513"/>
      <c r="BA5513"/>
    </row>
    <row r="5514" spans="48:53" x14ac:dyDescent="0.3">
      <c r="AV5514"/>
      <c r="AW5514"/>
      <c r="AX5514"/>
      <c r="AY5514"/>
      <c r="AZ5514"/>
      <c r="BA5514"/>
    </row>
    <row r="5515" spans="48:53" x14ac:dyDescent="0.3">
      <c r="AV5515"/>
      <c r="AW5515"/>
      <c r="AX5515"/>
      <c r="AY5515"/>
      <c r="AZ5515"/>
      <c r="BA5515"/>
    </row>
    <row r="5516" spans="48:53" x14ac:dyDescent="0.3">
      <c r="AV5516"/>
      <c r="AW5516"/>
      <c r="AX5516"/>
      <c r="AY5516"/>
      <c r="AZ5516"/>
      <c r="BA5516"/>
    </row>
    <row r="5517" spans="48:53" x14ac:dyDescent="0.3">
      <c r="AV5517"/>
      <c r="AW5517"/>
      <c r="AX5517"/>
      <c r="AY5517"/>
      <c r="AZ5517"/>
      <c r="BA5517"/>
    </row>
    <row r="5518" spans="48:53" x14ac:dyDescent="0.3">
      <c r="AV5518"/>
      <c r="AW5518"/>
      <c r="AX5518"/>
      <c r="AY5518"/>
      <c r="AZ5518"/>
      <c r="BA5518"/>
    </row>
    <row r="5519" spans="48:53" x14ac:dyDescent="0.3">
      <c r="AV5519"/>
      <c r="AW5519"/>
      <c r="AX5519"/>
      <c r="AY5519"/>
      <c r="AZ5519"/>
      <c r="BA5519"/>
    </row>
    <row r="5520" spans="48:53" x14ac:dyDescent="0.3">
      <c r="AV5520"/>
      <c r="AW5520"/>
      <c r="AX5520"/>
      <c r="AY5520"/>
      <c r="AZ5520"/>
      <c r="BA5520"/>
    </row>
    <row r="5521" spans="48:53" x14ac:dyDescent="0.3">
      <c r="AV5521"/>
      <c r="AW5521"/>
      <c r="AX5521"/>
      <c r="AY5521"/>
      <c r="AZ5521"/>
      <c r="BA5521"/>
    </row>
    <row r="5522" spans="48:53" x14ac:dyDescent="0.3">
      <c r="AV5522"/>
      <c r="AW5522"/>
      <c r="AX5522"/>
      <c r="AY5522"/>
      <c r="AZ5522"/>
      <c r="BA5522"/>
    </row>
    <row r="5523" spans="48:53" x14ac:dyDescent="0.3">
      <c r="AV5523"/>
      <c r="AW5523"/>
      <c r="AX5523"/>
      <c r="AY5523"/>
      <c r="AZ5523"/>
      <c r="BA5523"/>
    </row>
    <row r="5524" spans="48:53" x14ac:dyDescent="0.3">
      <c r="AV5524"/>
      <c r="AW5524"/>
      <c r="AX5524"/>
      <c r="AY5524"/>
      <c r="AZ5524"/>
      <c r="BA5524"/>
    </row>
    <row r="5525" spans="48:53" x14ac:dyDescent="0.3">
      <c r="AV5525"/>
      <c r="AW5525"/>
      <c r="AX5525"/>
      <c r="AY5525"/>
      <c r="AZ5525"/>
      <c r="BA5525"/>
    </row>
    <row r="5526" spans="48:53" x14ac:dyDescent="0.3">
      <c r="AV5526"/>
      <c r="AW5526"/>
      <c r="AX5526"/>
      <c r="AY5526"/>
      <c r="AZ5526"/>
      <c r="BA5526"/>
    </row>
    <row r="5527" spans="48:53" x14ac:dyDescent="0.3">
      <c r="AV5527"/>
      <c r="AW5527"/>
      <c r="AX5527"/>
      <c r="AY5527"/>
      <c r="AZ5527"/>
      <c r="BA5527"/>
    </row>
    <row r="5528" spans="48:53" x14ac:dyDescent="0.3">
      <c r="AV5528"/>
      <c r="AW5528"/>
      <c r="AX5528"/>
      <c r="AY5528"/>
      <c r="AZ5528"/>
      <c r="BA5528"/>
    </row>
    <row r="5529" spans="48:53" x14ac:dyDescent="0.3">
      <c r="AV5529"/>
      <c r="AW5529"/>
      <c r="AX5529"/>
      <c r="AY5529"/>
      <c r="AZ5529"/>
      <c r="BA5529"/>
    </row>
    <row r="5530" spans="48:53" x14ac:dyDescent="0.3">
      <c r="AV5530"/>
      <c r="AW5530"/>
      <c r="AX5530"/>
      <c r="AY5530"/>
      <c r="AZ5530"/>
      <c r="BA5530"/>
    </row>
    <row r="5531" spans="48:53" x14ac:dyDescent="0.3">
      <c r="AV5531"/>
      <c r="AW5531"/>
      <c r="AX5531"/>
      <c r="AY5531"/>
      <c r="AZ5531"/>
      <c r="BA5531"/>
    </row>
    <row r="5532" spans="48:53" x14ac:dyDescent="0.3">
      <c r="AV5532"/>
      <c r="AW5532"/>
      <c r="AX5532"/>
      <c r="AY5532"/>
      <c r="AZ5532"/>
      <c r="BA5532"/>
    </row>
    <row r="5533" spans="48:53" x14ac:dyDescent="0.3">
      <c r="AV5533"/>
      <c r="AW5533"/>
      <c r="AX5533"/>
      <c r="AY5533"/>
      <c r="AZ5533"/>
      <c r="BA5533"/>
    </row>
    <row r="5534" spans="48:53" x14ac:dyDescent="0.3">
      <c r="AV5534"/>
      <c r="AW5534"/>
      <c r="AX5534"/>
      <c r="AY5534"/>
      <c r="AZ5534"/>
      <c r="BA5534"/>
    </row>
    <row r="5535" spans="48:53" x14ac:dyDescent="0.3">
      <c r="AV5535"/>
      <c r="AW5535"/>
      <c r="AX5535"/>
      <c r="AY5535"/>
      <c r="AZ5535"/>
      <c r="BA5535"/>
    </row>
    <row r="5536" spans="48:53" x14ac:dyDescent="0.3">
      <c r="AV5536"/>
      <c r="AW5536"/>
      <c r="AX5536"/>
      <c r="AY5536"/>
      <c r="AZ5536"/>
      <c r="BA5536"/>
    </row>
    <row r="5537" spans="48:53" x14ac:dyDescent="0.3">
      <c r="AV5537"/>
      <c r="AW5537"/>
      <c r="AX5537"/>
      <c r="AY5537"/>
      <c r="AZ5537"/>
      <c r="BA5537"/>
    </row>
    <row r="5538" spans="48:53" x14ac:dyDescent="0.3">
      <c r="AV5538"/>
      <c r="AW5538"/>
      <c r="AX5538"/>
      <c r="AY5538"/>
      <c r="AZ5538"/>
      <c r="BA5538"/>
    </row>
    <row r="5539" spans="48:53" x14ac:dyDescent="0.3">
      <c r="AV5539"/>
      <c r="AW5539"/>
      <c r="AX5539"/>
      <c r="AY5539"/>
      <c r="AZ5539"/>
      <c r="BA5539"/>
    </row>
    <row r="5540" spans="48:53" x14ac:dyDescent="0.3">
      <c r="AV5540"/>
      <c r="AW5540"/>
      <c r="AX5540"/>
      <c r="AY5540"/>
      <c r="AZ5540"/>
      <c r="BA5540"/>
    </row>
    <row r="5541" spans="48:53" x14ac:dyDescent="0.3">
      <c r="AV5541"/>
      <c r="AW5541"/>
      <c r="AX5541"/>
      <c r="AY5541"/>
      <c r="AZ5541"/>
      <c r="BA5541"/>
    </row>
    <row r="5542" spans="48:53" x14ac:dyDescent="0.3">
      <c r="AV5542"/>
      <c r="AW5542"/>
      <c r="AX5542"/>
      <c r="AY5542"/>
      <c r="AZ5542"/>
      <c r="BA5542"/>
    </row>
    <row r="5543" spans="48:53" x14ac:dyDescent="0.3">
      <c r="AV5543"/>
      <c r="AW5543"/>
      <c r="AX5543"/>
      <c r="AY5543"/>
      <c r="AZ5543"/>
      <c r="BA5543"/>
    </row>
    <row r="5544" spans="48:53" x14ac:dyDescent="0.3">
      <c r="AV5544"/>
      <c r="AW5544"/>
      <c r="AX5544"/>
      <c r="AY5544"/>
      <c r="AZ5544"/>
      <c r="BA5544"/>
    </row>
    <row r="5545" spans="48:53" x14ac:dyDescent="0.3">
      <c r="AV5545"/>
      <c r="AW5545"/>
      <c r="AX5545"/>
      <c r="AY5545"/>
      <c r="AZ5545"/>
      <c r="BA5545"/>
    </row>
    <row r="5546" spans="48:53" x14ac:dyDescent="0.3">
      <c r="AV5546"/>
      <c r="AW5546"/>
      <c r="AX5546"/>
      <c r="AY5546"/>
      <c r="AZ5546"/>
      <c r="BA5546"/>
    </row>
    <row r="5547" spans="48:53" x14ac:dyDescent="0.3">
      <c r="AV5547"/>
      <c r="AW5547"/>
      <c r="AX5547"/>
      <c r="AY5547"/>
      <c r="AZ5547"/>
      <c r="BA5547"/>
    </row>
    <row r="5548" spans="48:53" x14ac:dyDescent="0.3">
      <c r="AV5548"/>
      <c r="AW5548"/>
      <c r="AX5548"/>
      <c r="AY5548"/>
      <c r="AZ5548"/>
      <c r="BA5548"/>
    </row>
    <row r="5549" spans="48:53" x14ac:dyDescent="0.3">
      <c r="AV5549"/>
      <c r="AW5549"/>
      <c r="AX5549"/>
      <c r="AY5549"/>
      <c r="AZ5549"/>
      <c r="BA5549"/>
    </row>
    <row r="5550" spans="48:53" x14ac:dyDescent="0.3">
      <c r="AV5550"/>
      <c r="AW5550"/>
      <c r="AX5550"/>
      <c r="AY5550"/>
      <c r="AZ5550"/>
      <c r="BA5550"/>
    </row>
    <row r="5551" spans="48:53" x14ac:dyDescent="0.3">
      <c r="AV5551"/>
      <c r="AW5551"/>
      <c r="AX5551"/>
      <c r="AY5551"/>
      <c r="AZ5551"/>
      <c r="BA5551"/>
    </row>
    <row r="5552" spans="48:53" x14ac:dyDescent="0.3">
      <c r="AV5552"/>
      <c r="AW5552"/>
      <c r="AX5552"/>
      <c r="AY5552"/>
      <c r="AZ5552"/>
      <c r="BA5552"/>
    </row>
    <row r="5553" spans="48:53" x14ac:dyDescent="0.3">
      <c r="AV5553"/>
      <c r="AW5553"/>
      <c r="AX5553"/>
      <c r="AY5553"/>
      <c r="AZ5553"/>
      <c r="BA5553"/>
    </row>
    <row r="5554" spans="48:53" x14ac:dyDescent="0.3">
      <c r="AV5554"/>
      <c r="AW5554"/>
      <c r="AX5554"/>
      <c r="AY5554"/>
      <c r="AZ5554"/>
      <c r="BA5554"/>
    </row>
    <row r="5555" spans="48:53" x14ac:dyDescent="0.3">
      <c r="AV5555"/>
      <c r="AW5555"/>
      <c r="AX5555"/>
      <c r="AY5555"/>
      <c r="AZ5555"/>
      <c r="BA5555"/>
    </row>
    <row r="5556" spans="48:53" x14ac:dyDescent="0.3">
      <c r="AV5556"/>
      <c r="AW5556"/>
      <c r="AX5556"/>
      <c r="AY5556"/>
      <c r="AZ5556"/>
      <c r="BA5556"/>
    </row>
    <row r="5557" spans="48:53" x14ac:dyDescent="0.3">
      <c r="AV5557"/>
      <c r="AW5557"/>
      <c r="AX5557"/>
      <c r="AY5557"/>
      <c r="AZ5557"/>
      <c r="BA5557"/>
    </row>
    <row r="5558" spans="48:53" x14ac:dyDescent="0.3">
      <c r="AV5558"/>
      <c r="AW5558"/>
      <c r="AX5558"/>
      <c r="AY5558"/>
      <c r="AZ5558"/>
      <c r="BA5558"/>
    </row>
    <row r="5559" spans="48:53" x14ac:dyDescent="0.3">
      <c r="AV5559"/>
      <c r="AW5559"/>
      <c r="AX5559"/>
      <c r="AY5559"/>
      <c r="AZ5559"/>
      <c r="BA5559"/>
    </row>
    <row r="5560" spans="48:53" x14ac:dyDescent="0.3">
      <c r="AV5560"/>
      <c r="AW5560"/>
      <c r="AX5560"/>
      <c r="AY5560"/>
      <c r="AZ5560"/>
      <c r="BA5560"/>
    </row>
    <row r="5561" spans="48:53" x14ac:dyDescent="0.3">
      <c r="AV5561"/>
      <c r="AW5561"/>
      <c r="AX5561"/>
      <c r="AY5561"/>
      <c r="AZ5561"/>
      <c r="BA5561"/>
    </row>
    <row r="5562" spans="48:53" x14ac:dyDescent="0.3">
      <c r="AV5562"/>
      <c r="AW5562"/>
      <c r="AX5562"/>
      <c r="AY5562"/>
      <c r="AZ5562"/>
      <c r="BA5562"/>
    </row>
    <row r="5563" spans="48:53" x14ac:dyDescent="0.3">
      <c r="AV5563"/>
      <c r="AW5563"/>
      <c r="AX5563"/>
      <c r="AY5563"/>
      <c r="AZ5563"/>
      <c r="BA5563"/>
    </row>
    <row r="5564" spans="48:53" x14ac:dyDescent="0.3">
      <c r="AV5564"/>
      <c r="AW5564"/>
      <c r="AX5564"/>
      <c r="AY5564"/>
      <c r="AZ5564"/>
      <c r="BA5564"/>
    </row>
    <row r="5565" spans="48:53" x14ac:dyDescent="0.3">
      <c r="AV5565"/>
      <c r="AW5565"/>
      <c r="AX5565"/>
      <c r="AY5565"/>
      <c r="AZ5565"/>
      <c r="BA5565"/>
    </row>
    <row r="5566" spans="48:53" x14ac:dyDescent="0.3">
      <c r="AV5566"/>
      <c r="AW5566"/>
      <c r="AX5566"/>
      <c r="AY5566"/>
      <c r="AZ5566"/>
      <c r="BA5566"/>
    </row>
    <row r="5567" spans="48:53" x14ac:dyDescent="0.3">
      <c r="AV5567"/>
      <c r="AW5567"/>
      <c r="AX5567"/>
      <c r="AY5567"/>
      <c r="AZ5567"/>
      <c r="BA5567"/>
    </row>
    <row r="5568" spans="48:53" x14ac:dyDescent="0.3">
      <c r="AV5568"/>
      <c r="AW5568"/>
      <c r="AX5568"/>
      <c r="AY5568"/>
      <c r="AZ5568"/>
      <c r="BA5568"/>
    </row>
    <row r="5569" spans="48:53" x14ac:dyDescent="0.3">
      <c r="AV5569"/>
      <c r="AW5569"/>
      <c r="AX5569"/>
      <c r="AY5569"/>
      <c r="AZ5569"/>
      <c r="BA5569"/>
    </row>
    <row r="5570" spans="48:53" x14ac:dyDescent="0.3">
      <c r="AV5570"/>
      <c r="AW5570"/>
      <c r="AX5570"/>
      <c r="AY5570"/>
      <c r="AZ5570"/>
      <c r="BA5570"/>
    </row>
    <row r="5571" spans="48:53" x14ac:dyDescent="0.3">
      <c r="AV5571"/>
      <c r="AW5571"/>
      <c r="AX5571"/>
      <c r="AY5571"/>
      <c r="AZ5571"/>
      <c r="BA5571"/>
    </row>
    <row r="5572" spans="48:53" x14ac:dyDescent="0.3">
      <c r="AV5572"/>
      <c r="AW5572"/>
      <c r="AX5572"/>
      <c r="AY5572"/>
      <c r="AZ5572"/>
      <c r="BA5572"/>
    </row>
    <row r="5573" spans="48:53" x14ac:dyDescent="0.3">
      <c r="AV5573"/>
      <c r="AW5573"/>
      <c r="AX5573"/>
      <c r="AY5573"/>
      <c r="AZ5573"/>
      <c r="BA5573"/>
    </row>
    <row r="5574" spans="48:53" x14ac:dyDescent="0.3">
      <c r="AV5574"/>
      <c r="AW5574"/>
      <c r="AX5574"/>
      <c r="AY5574"/>
      <c r="AZ5574"/>
      <c r="BA5574"/>
    </row>
    <row r="5575" spans="48:53" x14ac:dyDescent="0.3">
      <c r="AV5575"/>
      <c r="AW5575"/>
      <c r="AX5575"/>
      <c r="AY5575"/>
      <c r="AZ5575"/>
      <c r="BA5575"/>
    </row>
    <row r="5576" spans="48:53" x14ac:dyDescent="0.3">
      <c r="AV5576"/>
      <c r="AW5576"/>
      <c r="AX5576"/>
      <c r="AY5576"/>
      <c r="AZ5576"/>
      <c r="BA5576"/>
    </row>
    <row r="5577" spans="48:53" x14ac:dyDescent="0.3">
      <c r="AV5577"/>
      <c r="AW5577"/>
      <c r="AX5577"/>
      <c r="AY5577"/>
      <c r="AZ5577"/>
      <c r="BA5577"/>
    </row>
    <row r="5578" spans="48:53" x14ac:dyDescent="0.3">
      <c r="AV5578"/>
      <c r="AW5578"/>
      <c r="AX5578"/>
      <c r="AY5578"/>
      <c r="AZ5578"/>
      <c r="BA5578"/>
    </row>
    <row r="5579" spans="48:53" x14ac:dyDescent="0.3">
      <c r="AV5579"/>
      <c r="AW5579"/>
      <c r="AX5579"/>
      <c r="AY5579"/>
      <c r="AZ5579"/>
      <c r="BA5579"/>
    </row>
    <row r="5580" spans="48:53" x14ac:dyDescent="0.3">
      <c r="AV5580"/>
      <c r="AW5580"/>
      <c r="AX5580"/>
      <c r="AY5580"/>
      <c r="AZ5580"/>
      <c r="BA5580"/>
    </row>
    <row r="5581" spans="48:53" x14ac:dyDescent="0.3">
      <c r="AV5581"/>
      <c r="AW5581"/>
      <c r="AX5581"/>
      <c r="AY5581"/>
      <c r="AZ5581"/>
      <c r="BA5581"/>
    </row>
    <row r="5582" spans="48:53" x14ac:dyDescent="0.3">
      <c r="AV5582"/>
      <c r="AW5582"/>
      <c r="AX5582"/>
      <c r="AY5582"/>
      <c r="AZ5582"/>
      <c r="BA5582"/>
    </row>
    <row r="5583" spans="48:53" x14ac:dyDescent="0.3">
      <c r="AV5583"/>
      <c r="AW5583"/>
      <c r="AX5583"/>
      <c r="AY5583"/>
      <c r="AZ5583"/>
      <c r="BA5583"/>
    </row>
    <row r="5584" spans="48:53" x14ac:dyDescent="0.3">
      <c r="AV5584"/>
      <c r="AW5584"/>
      <c r="AX5584"/>
      <c r="AY5584"/>
      <c r="AZ5584"/>
      <c r="BA5584"/>
    </row>
    <row r="5585" spans="48:53" x14ac:dyDescent="0.3">
      <c r="AV5585"/>
      <c r="AW5585"/>
      <c r="AX5585"/>
      <c r="AY5585"/>
      <c r="AZ5585"/>
      <c r="BA5585"/>
    </row>
    <row r="5586" spans="48:53" x14ac:dyDescent="0.3">
      <c r="AV5586"/>
      <c r="AW5586"/>
      <c r="AX5586"/>
      <c r="AY5586"/>
      <c r="AZ5586"/>
      <c r="BA5586"/>
    </row>
    <row r="5587" spans="48:53" x14ac:dyDescent="0.3">
      <c r="AV5587"/>
      <c r="AW5587"/>
      <c r="AX5587"/>
      <c r="AY5587"/>
      <c r="AZ5587"/>
      <c r="BA5587"/>
    </row>
    <row r="5588" spans="48:53" x14ac:dyDescent="0.3">
      <c r="AV5588"/>
      <c r="AW5588"/>
      <c r="AX5588"/>
      <c r="AY5588"/>
      <c r="AZ5588"/>
      <c r="BA5588"/>
    </row>
    <row r="5589" spans="48:53" x14ac:dyDescent="0.3">
      <c r="AV5589"/>
      <c r="AW5589"/>
      <c r="AX5589"/>
      <c r="AY5589"/>
      <c r="AZ5589"/>
      <c r="BA5589"/>
    </row>
    <row r="5590" spans="48:53" x14ac:dyDescent="0.3">
      <c r="AV5590"/>
      <c r="AW5590"/>
      <c r="AX5590"/>
      <c r="AY5590"/>
      <c r="AZ5590"/>
      <c r="BA5590"/>
    </row>
    <row r="5591" spans="48:53" x14ac:dyDescent="0.3">
      <c r="AV5591"/>
      <c r="AW5591"/>
      <c r="AX5591"/>
      <c r="AY5591"/>
      <c r="AZ5591"/>
      <c r="BA5591"/>
    </row>
    <row r="5592" spans="48:53" x14ac:dyDescent="0.3">
      <c r="AV5592"/>
      <c r="AW5592"/>
      <c r="AX5592"/>
      <c r="AY5592"/>
      <c r="AZ5592"/>
      <c r="BA5592"/>
    </row>
    <row r="5593" spans="48:53" x14ac:dyDescent="0.3">
      <c r="AV5593"/>
      <c r="AW5593"/>
      <c r="AX5593"/>
      <c r="AY5593"/>
      <c r="AZ5593"/>
      <c r="BA5593"/>
    </row>
    <row r="5594" spans="48:53" x14ac:dyDescent="0.3">
      <c r="AV5594"/>
      <c r="AW5594"/>
      <c r="AX5594"/>
      <c r="AY5594"/>
      <c r="AZ5594"/>
      <c r="BA5594"/>
    </row>
    <row r="5595" spans="48:53" x14ac:dyDescent="0.3">
      <c r="AV5595"/>
      <c r="AW5595"/>
      <c r="AX5595"/>
      <c r="AY5595"/>
      <c r="AZ5595"/>
      <c r="BA5595"/>
    </row>
    <row r="5596" spans="48:53" x14ac:dyDescent="0.3">
      <c r="AV5596"/>
      <c r="AW5596"/>
      <c r="AX5596"/>
      <c r="AY5596"/>
      <c r="AZ5596"/>
      <c r="BA5596"/>
    </row>
    <row r="5597" spans="48:53" x14ac:dyDescent="0.3">
      <c r="AV5597"/>
      <c r="AW5597"/>
      <c r="AX5597"/>
      <c r="AY5597"/>
      <c r="AZ5597"/>
      <c r="BA5597"/>
    </row>
    <row r="5598" spans="48:53" x14ac:dyDescent="0.3">
      <c r="AV5598"/>
      <c r="AW5598"/>
      <c r="AX5598"/>
      <c r="AY5598"/>
      <c r="AZ5598"/>
      <c r="BA5598"/>
    </row>
    <row r="5599" spans="48:53" x14ac:dyDescent="0.3">
      <c r="AV5599"/>
      <c r="AW5599"/>
      <c r="AX5599"/>
      <c r="AY5599"/>
      <c r="AZ5599"/>
      <c r="BA5599"/>
    </row>
    <row r="5600" spans="48:53" x14ac:dyDescent="0.3">
      <c r="AV5600"/>
      <c r="AW5600"/>
      <c r="AX5600"/>
      <c r="AY5600"/>
      <c r="AZ5600"/>
      <c r="BA5600"/>
    </row>
    <row r="5601" spans="48:53" x14ac:dyDescent="0.3">
      <c r="AV5601"/>
      <c r="AW5601"/>
      <c r="AX5601"/>
      <c r="AY5601"/>
      <c r="AZ5601"/>
      <c r="BA5601"/>
    </row>
    <row r="5602" spans="48:53" x14ac:dyDescent="0.3">
      <c r="AV5602"/>
      <c r="AW5602"/>
      <c r="AX5602"/>
      <c r="AY5602"/>
      <c r="AZ5602"/>
      <c r="BA5602"/>
    </row>
    <row r="5603" spans="48:53" x14ac:dyDescent="0.3">
      <c r="AV5603"/>
      <c r="AW5603"/>
      <c r="AX5603"/>
      <c r="AY5603"/>
      <c r="AZ5603"/>
      <c r="BA5603"/>
    </row>
    <row r="5604" spans="48:53" x14ac:dyDescent="0.3">
      <c r="AV5604"/>
      <c r="AW5604"/>
      <c r="AX5604"/>
      <c r="AY5604"/>
      <c r="AZ5604"/>
      <c r="BA5604"/>
    </row>
    <row r="5605" spans="48:53" x14ac:dyDescent="0.3">
      <c r="AV5605"/>
      <c r="AW5605"/>
      <c r="AX5605"/>
      <c r="AY5605"/>
      <c r="AZ5605"/>
      <c r="BA5605"/>
    </row>
    <row r="5606" spans="48:53" x14ac:dyDescent="0.3">
      <c r="AV5606"/>
      <c r="AW5606"/>
      <c r="AX5606"/>
      <c r="AY5606"/>
      <c r="AZ5606"/>
      <c r="BA5606"/>
    </row>
    <row r="5607" spans="48:53" x14ac:dyDescent="0.3">
      <c r="AV5607"/>
      <c r="AW5607"/>
      <c r="AX5607"/>
      <c r="AY5607"/>
      <c r="AZ5607"/>
      <c r="BA5607"/>
    </row>
    <row r="5608" spans="48:53" x14ac:dyDescent="0.3">
      <c r="AV5608"/>
      <c r="AW5608"/>
      <c r="AX5608"/>
      <c r="AY5608"/>
      <c r="AZ5608"/>
      <c r="BA5608"/>
    </row>
    <row r="5609" spans="48:53" x14ac:dyDescent="0.3">
      <c r="AV5609"/>
      <c r="AW5609"/>
      <c r="AX5609"/>
      <c r="AY5609"/>
      <c r="AZ5609"/>
      <c r="BA5609"/>
    </row>
    <row r="5610" spans="48:53" x14ac:dyDescent="0.3">
      <c r="AV5610"/>
      <c r="AW5610"/>
      <c r="AX5610"/>
      <c r="AY5610"/>
      <c r="AZ5610"/>
      <c r="BA5610"/>
    </row>
    <row r="5611" spans="48:53" x14ac:dyDescent="0.3">
      <c r="AV5611"/>
      <c r="AW5611"/>
      <c r="AX5611"/>
      <c r="AY5611"/>
      <c r="AZ5611"/>
      <c r="BA5611"/>
    </row>
    <row r="5612" spans="48:53" x14ac:dyDescent="0.3">
      <c r="AV5612"/>
      <c r="AW5612"/>
      <c r="AX5612"/>
      <c r="AY5612"/>
      <c r="AZ5612"/>
      <c r="BA5612"/>
    </row>
    <row r="5613" spans="48:53" x14ac:dyDescent="0.3">
      <c r="AV5613"/>
      <c r="AW5613"/>
      <c r="AX5613"/>
      <c r="AY5613"/>
      <c r="AZ5613"/>
      <c r="BA5613"/>
    </row>
    <row r="5614" spans="48:53" x14ac:dyDescent="0.3">
      <c r="AV5614"/>
      <c r="AW5614"/>
      <c r="AX5614"/>
      <c r="AY5614"/>
      <c r="AZ5614"/>
      <c r="BA5614"/>
    </row>
    <row r="5615" spans="48:53" x14ac:dyDescent="0.3">
      <c r="AV5615"/>
      <c r="AW5615"/>
      <c r="AX5615"/>
      <c r="AY5615"/>
      <c r="AZ5615"/>
      <c r="BA5615"/>
    </row>
    <row r="5616" spans="48:53" x14ac:dyDescent="0.3">
      <c r="AV5616"/>
      <c r="AW5616"/>
      <c r="AX5616"/>
      <c r="AY5616"/>
      <c r="AZ5616"/>
      <c r="BA5616"/>
    </row>
    <row r="5617" spans="48:53" x14ac:dyDescent="0.3">
      <c r="AV5617"/>
      <c r="AW5617"/>
      <c r="AX5617"/>
      <c r="AY5617"/>
      <c r="AZ5617"/>
      <c r="BA5617"/>
    </row>
    <row r="5618" spans="48:53" x14ac:dyDescent="0.3">
      <c r="AV5618"/>
      <c r="AW5618"/>
      <c r="AX5618"/>
      <c r="AY5618"/>
      <c r="AZ5618"/>
      <c r="BA5618"/>
    </row>
    <row r="5619" spans="48:53" x14ac:dyDescent="0.3">
      <c r="AV5619"/>
      <c r="AW5619"/>
      <c r="AX5619"/>
      <c r="AY5619"/>
      <c r="AZ5619"/>
      <c r="BA5619"/>
    </row>
    <row r="5620" spans="48:53" x14ac:dyDescent="0.3">
      <c r="AV5620"/>
      <c r="AW5620"/>
      <c r="AX5620"/>
      <c r="AY5620"/>
      <c r="AZ5620"/>
      <c r="BA5620"/>
    </row>
    <row r="5621" spans="48:53" x14ac:dyDescent="0.3">
      <c r="AV5621"/>
      <c r="AW5621"/>
      <c r="AX5621"/>
      <c r="AY5621"/>
      <c r="AZ5621"/>
      <c r="BA5621"/>
    </row>
    <row r="5622" spans="48:53" x14ac:dyDescent="0.3">
      <c r="AV5622"/>
      <c r="AW5622"/>
      <c r="AX5622"/>
      <c r="AY5622"/>
      <c r="AZ5622"/>
      <c r="BA5622"/>
    </row>
    <row r="5623" spans="48:53" x14ac:dyDescent="0.3">
      <c r="AV5623"/>
      <c r="AW5623"/>
      <c r="AX5623"/>
      <c r="AY5623"/>
      <c r="AZ5623"/>
      <c r="BA5623"/>
    </row>
    <row r="5624" spans="48:53" x14ac:dyDescent="0.3">
      <c r="AV5624"/>
      <c r="AW5624"/>
      <c r="AX5624"/>
      <c r="AY5624"/>
      <c r="AZ5624"/>
      <c r="BA5624"/>
    </row>
    <row r="5625" spans="48:53" x14ac:dyDescent="0.3">
      <c r="AV5625"/>
      <c r="AW5625"/>
      <c r="AX5625"/>
      <c r="AY5625"/>
      <c r="AZ5625"/>
      <c r="BA5625"/>
    </row>
    <row r="5626" spans="48:53" x14ac:dyDescent="0.3">
      <c r="AV5626"/>
      <c r="AW5626"/>
      <c r="AX5626"/>
      <c r="AY5626"/>
      <c r="AZ5626"/>
      <c r="BA5626"/>
    </row>
    <row r="5627" spans="48:53" x14ac:dyDescent="0.3">
      <c r="AV5627"/>
      <c r="AW5627"/>
      <c r="AX5627"/>
      <c r="AY5627"/>
      <c r="AZ5627"/>
      <c r="BA5627"/>
    </row>
    <row r="5628" spans="48:53" x14ac:dyDescent="0.3">
      <c r="AV5628"/>
      <c r="AW5628"/>
      <c r="AX5628"/>
      <c r="AY5628"/>
      <c r="AZ5628"/>
      <c r="BA5628"/>
    </row>
    <row r="5629" spans="48:53" x14ac:dyDescent="0.3">
      <c r="AV5629"/>
      <c r="AW5629"/>
      <c r="AX5629"/>
      <c r="AY5629"/>
      <c r="AZ5629"/>
      <c r="BA5629"/>
    </row>
    <row r="5630" spans="48:53" x14ac:dyDescent="0.3">
      <c r="AV5630"/>
      <c r="AW5630"/>
      <c r="AX5630"/>
      <c r="AY5630"/>
      <c r="AZ5630"/>
      <c r="BA5630"/>
    </row>
    <row r="5631" spans="48:53" x14ac:dyDescent="0.3">
      <c r="AV5631"/>
      <c r="AW5631"/>
      <c r="AX5631"/>
      <c r="AY5631"/>
      <c r="AZ5631"/>
      <c r="BA5631"/>
    </row>
    <row r="5632" spans="48:53" x14ac:dyDescent="0.3">
      <c r="AV5632"/>
      <c r="AW5632"/>
      <c r="AX5632"/>
      <c r="AY5632"/>
      <c r="AZ5632"/>
      <c r="BA5632"/>
    </row>
    <row r="5633" spans="48:53" x14ac:dyDescent="0.3">
      <c r="AV5633"/>
      <c r="AW5633"/>
      <c r="AX5633"/>
      <c r="AY5633"/>
      <c r="AZ5633"/>
      <c r="BA5633"/>
    </row>
    <row r="5634" spans="48:53" x14ac:dyDescent="0.3">
      <c r="AV5634"/>
      <c r="AW5634"/>
      <c r="AX5634"/>
      <c r="AY5634"/>
      <c r="AZ5634"/>
      <c r="BA5634"/>
    </row>
    <row r="5635" spans="48:53" x14ac:dyDescent="0.3">
      <c r="AV5635"/>
      <c r="AW5635"/>
      <c r="AX5635"/>
      <c r="AY5635"/>
      <c r="AZ5635"/>
      <c r="BA5635"/>
    </row>
    <row r="5636" spans="48:53" x14ac:dyDescent="0.3">
      <c r="AV5636"/>
      <c r="AW5636"/>
      <c r="AX5636"/>
      <c r="AY5636"/>
      <c r="AZ5636"/>
      <c r="BA5636"/>
    </row>
    <row r="5637" spans="48:53" x14ac:dyDescent="0.3">
      <c r="AV5637"/>
      <c r="AW5637"/>
      <c r="AX5637"/>
      <c r="AY5637"/>
      <c r="AZ5637"/>
      <c r="BA5637"/>
    </row>
    <row r="5638" spans="48:53" x14ac:dyDescent="0.3">
      <c r="AV5638"/>
      <c r="AW5638"/>
      <c r="AX5638"/>
      <c r="AY5638"/>
      <c r="AZ5638"/>
      <c r="BA5638"/>
    </row>
    <row r="5639" spans="48:53" x14ac:dyDescent="0.3">
      <c r="AV5639"/>
      <c r="AW5639"/>
      <c r="AX5639"/>
      <c r="AY5639"/>
      <c r="AZ5639"/>
      <c r="BA5639"/>
    </row>
    <row r="5640" spans="48:53" x14ac:dyDescent="0.3">
      <c r="AV5640"/>
      <c r="AW5640"/>
      <c r="AX5640"/>
      <c r="AY5640"/>
      <c r="AZ5640"/>
      <c r="BA5640"/>
    </row>
    <row r="5641" spans="48:53" x14ac:dyDescent="0.3">
      <c r="AV5641"/>
      <c r="AW5641"/>
      <c r="AX5641"/>
      <c r="AY5641"/>
      <c r="AZ5641"/>
      <c r="BA5641"/>
    </row>
    <row r="5642" spans="48:53" x14ac:dyDescent="0.3">
      <c r="AV5642"/>
      <c r="AW5642"/>
      <c r="AX5642"/>
      <c r="AY5642"/>
      <c r="AZ5642"/>
      <c r="BA5642"/>
    </row>
    <row r="5643" spans="48:53" x14ac:dyDescent="0.3">
      <c r="AV5643"/>
      <c r="AW5643"/>
      <c r="AX5643"/>
      <c r="AY5643"/>
      <c r="AZ5643"/>
      <c r="BA5643"/>
    </row>
    <row r="5644" spans="48:53" x14ac:dyDescent="0.3">
      <c r="AV5644"/>
      <c r="AW5644"/>
      <c r="AX5644"/>
      <c r="AY5644"/>
      <c r="AZ5644"/>
      <c r="BA5644"/>
    </row>
    <row r="5645" spans="48:53" x14ac:dyDescent="0.3">
      <c r="AV5645"/>
      <c r="AW5645"/>
      <c r="AX5645"/>
      <c r="AY5645"/>
      <c r="AZ5645"/>
      <c r="BA5645"/>
    </row>
    <row r="5646" spans="48:53" x14ac:dyDescent="0.3">
      <c r="AV5646"/>
      <c r="AW5646"/>
      <c r="AX5646"/>
      <c r="AY5646"/>
      <c r="AZ5646"/>
      <c r="BA5646"/>
    </row>
    <row r="5647" spans="48:53" x14ac:dyDescent="0.3">
      <c r="AV5647"/>
      <c r="AW5647"/>
      <c r="AX5647"/>
      <c r="AY5647"/>
      <c r="AZ5647"/>
      <c r="BA5647"/>
    </row>
    <row r="5648" spans="48:53" x14ac:dyDescent="0.3">
      <c r="AV5648"/>
      <c r="AW5648"/>
      <c r="AX5648"/>
      <c r="AY5648"/>
      <c r="AZ5648"/>
      <c r="BA5648"/>
    </row>
    <row r="5649" spans="48:53" x14ac:dyDescent="0.3">
      <c r="AV5649"/>
      <c r="AW5649"/>
      <c r="AX5649"/>
      <c r="AY5649"/>
      <c r="AZ5649"/>
      <c r="BA5649"/>
    </row>
    <row r="5650" spans="48:53" x14ac:dyDescent="0.3">
      <c r="AV5650"/>
      <c r="AW5650"/>
      <c r="AX5650"/>
      <c r="AY5650"/>
      <c r="AZ5650"/>
      <c r="BA5650"/>
    </row>
    <row r="5651" spans="48:53" x14ac:dyDescent="0.3">
      <c r="AV5651"/>
      <c r="AW5651"/>
      <c r="AX5651"/>
      <c r="AY5651"/>
      <c r="AZ5651"/>
      <c r="BA5651"/>
    </row>
    <row r="5652" spans="48:53" x14ac:dyDescent="0.3">
      <c r="AV5652"/>
      <c r="AW5652"/>
      <c r="AX5652"/>
      <c r="AY5652"/>
      <c r="AZ5652"/>
      <c r="BA5652"/>
    </row>
    <row r="5653" spans="48:53" x14ac:dyDescent="0.3">
      <c r="AV5653"/>
      <c r="AW5653"/>
      <c r="AX5653"/>
      <c r="AY5653"/>
      <c r="AZ5653"/>
      <c r="BA5653"/>
    </row>
    <row r="5654" spans="48:53" x14ac:dyDescent="0.3">
      <c r="AV5654"/>
      <c r="AW5654"/>
      <c r="AX5654"/>
      <c r="AY5654"/>
      <c r="AZ5654"/>
      <c r="BA5654"/>
    </row>
    <row r="5655" spans="48:53" x14ac:dyDescent="0.3">
      <c r="AV5655"/>
      <c r="AW5655"/>
      <c r="AX5655"/>
      <c r="AY5655"/>
      <c r="AZ5655"/>
      <c r="BA5655"/>
    </row>
    <row r="5656" spans="48:53" x14ac:dyDescent="0.3">
      <c r="AV5656"/>
      <c r="AW5656"/>
      <c r="AX5656"/>
      <c r="AY5656"/>
      <c r="AZ5656"/>
      <c r="BA5656"/>
    </row>
    <row r="5657" spans="48:53" x14ac:dyDescent="0.3">
      <c r="AV5657"/>
      <c r="AW5657"/>
      <c r="AX5657"/>
      <c r="AY5657"/>
      <c r="AZ5657"/>
      <c r="BA5657"/>
    </row>
    <row r="5658" spans="48:53" x14ac:dyDescent="0.3">
      <c r="AV5658"/>
      <c r="AW5658"/>
      <c r="AX5658"/>
      <c r="AY5658"/>
      <c r="AZ5658"/>
      <c r="BA5658"/>
    </row>
    <row r="5659" spans="48:53" x14ac:dyDescent="0.3">
      <c r="AV5659"/>
      <c r="AW5659"/>
      <c r="AX5659"/>
      <c r="AY5659"/>
      <c r="AZ5659"/>
      <c r="BA5659"/>
    </row>
    <row r="5660" spans="48:53" x14ac:dyDescent="0.3">
      <c r="AV5660"/>
      <c r="AW5660"/>
      <c r="AX5660"/>
      <c r="AY5660"/>
      <c r="AZ5660"/>
      <c r="BA5660"/>
    </row>
    <row r="5661" spans="48:53" x14ac:dyDescent="0.3">
      <c r="AV5661"/>
      <c r="AW5661"/>
      <c r="AX5661"/>
      <c r="AY5661"/>
      <c r="AZ5661"/>
      <c r="BA5661"/>
    </row>
    <row r="5662" spans="48:53" x14ac:dyDescent="0.3">
      <c r="AV5662"/>
      <c r="AW5662"/>
      <c r="AX5662"/>
      <c r="AY5662"/>
      <c r="AZ5662"/>
      <c r="BA5662"/>
    </row>
    <row r="5663" spans="48:53" x14ac:dyDescent="0.3">
      <c r="AV5663"/>
      <c r="AW5663"/>
      <c r="AX5663"/>
      <c r="AY5663"/>
      <c r="AZ5663"/>
      <c r="BA5663"/>
    </row>
    <row r="5664" spans="48:53" x14ac:dyDescent="0.3">
      <c r="AV5664"/>
      <c r="AW5664"/>
      <c r="AX5664"/>
      <c r="AY5664"/>
      <c r="AZ5664"/>
      <c r="BA5664"/>
    </row>
    <row r="5665" spans="48:53" x14ac:dyDescent="0.3">
      <c r="AV5665"/>
      <c r="AW5665"/>
      <c r="AX5665"/>
      <c r="AY5665"/>
      <c r="AZ5665"/>
      <c r="BA5665"/>
    </row>
    <row r="5666" spans="48:53" x14ac:dyDescent="0.3">
      <c r="AV5666"/>
      <c r="AW5666"/>
      <c r="AX5666"/>
      <c r="AY5666"/>
      <c r="AZ5666"/>
      <c r="BA5666"/>
    </row>
    <row r="5667" spans="48:53" x14ac:dyDescent="0.3">
      <c r="AV5667"/>
      <c r="AW5667"/>
      <c r="AX5667"/>
      <c r="AY5667"/>
      <c r="AZ5667"/>
      <c r="BA5667"/>
    </row>
    <row r="5668" spans="48:53" x14ac:dyDescent="0.3">
      <c r="AV5668"/>
      <c r="AW5668"/>
      <c r="AX5668"/>
      <c r="AY5668"/>
      <c r="AZ5668"/>
      <c r="BA5668"/>
    </row>
    <row r="5669" spans="48:53" x14ac:dyDescent="0.3">
      <c r="AV5669"/>
      <c r="AW5669"/>
      <c r="AX5669"/>
      <c r="AY5669"/>
      <c r="AZ5669"/>
      <c r="BA5669"/>
    </row>
    <row r="5670" spans="48:53" x14ac:dyDescent="0.3">
      <c r="AV5670"/>
      <c r="AW5670"/>
      <c r="AX5670"/>
      <c r="AY5670"/>
      <c r="AZ5670"/>
      <c r="BA5670"/>
    </row>
    <row r="5671" spans="48:53" x14ac:dyDescent="0.3">
      <c r="AV5671"/>
      <c r="AW5671"/>
      <c r="AX5671"/>
      <c r="AY5671"/>
      <c r="AZ5671"/>
      <c r="BA5671"/>
    </row>
    <row r="5672" spans="48:53" x14ac:dyDescent="0.3">
      <c r="AV5672"/>
      <c r="AW5672"/>
      <c r="AX5672"/>
      <c r="AY5672"/>
      <c r="AZ5672"/>
      <c r="BA5672"/>
    </row>
    <row r="5673" spans="48:53" x14ac:dyDescent="0.3">
      <c r="AV5673"/>
      <c r="AW5673"/>
      <c r="AX5673"/>
      <c r="AY5673"/>
      <c r="AZ5673"/>
      <c r="BA5673"/>
    </row>
    <row r="5674" spans="48:53" x14ac:dyDescent="0.3">
      <c r="AV5674"/>
      <c r="AW5674"/>
      <c r="AX5674"/>
      <c r="AY5674"/>
      <c r="AZ5674"/>
      <c r="BA5674"/>
    </row>
    <row r="5675" spans="48:53" x14ac:dyDescent="0.3">
      <c r="AV5675"/>
      <c r="AW5675"/>
      <c r="AX5675"/>
      <c r="AY5675"/>
      <c r="AZ5675"/>
      <c r="BA5675"/>
    </row>
    <row r="5676" spans="48:53" x14ac:dyDescent="0.3">
      <c r="AV5676"/>
      <c r="AW5676"/>
      <c r="AX5676"/>
      <c r="AY5676"/>
      <c r="AZ5676"/>
      <c r="BA5676"/>
    </row>
    <row r="5677" spans="48:53" x14ac:dyDescent="0.3">
      <c r="AV5677"/>
      <c r="AW5677"/>
      <c r="AX5677"/>
      <c r="AY5677"/>
      <c r="AZ5677"/>
      <c r="BA5677"/>
    </row>
    <row r="5678" spans="48:53" x14ac:dyDescent="0.3">
      <c r="AV5678"/>
      <c r="AW5678"/>
      <c r="AX5678"/>
      <c r="AY5678"/>
      <c r="AZ5678"/>
      <c r="BA5678"/>
    </row>
    <row r="5679" spans="48:53" x14ac:dyDescent="0.3">
      <c r="AV5679"/>
      <c r="AW5679"/>
      <c r="AX5679"/>
      <c r="AY5679"/>
      <c r="AZ5679"/>
      <c r="BA5679"/>
    </row>
    <row r="5680" spans="48:53" x14ac:dyDescent="0.3">
      <c r="AV5680"/>
      <c r="AW5680"/>
      <c r="AX5680"/>
      <c r="AY5680"/>
      <c r="AZ5680"/>
      <c r="BA5680"/>
    </row>
    <row r="5681" spans="48:53" x14ac:dyDescent="0.3">
      <c r="AV5681"/>
      <c r="AW5681"/>
      <c r="AX5681"/>
      <c r="AY5681"/>
      <c r="AZ5681"/>
      <c r="BA5681"/>
    </row>
    <row r="5682" spans="48:53" x14ac:dyDescent="0.3">
      <c r="AV5682"/>
      <c r="AW5682"/>
      <c r="AX5682"/>
      <c r="AY5682"/>
      <c r="AZ5682"/>
      <c r="BA5682"/>
    </row>
    <row r="5683" spans="48:53" x14ac:dyDescent="0.3">
      <c r="AV5683"/>
      <c r="AW5683"/>
      <c r="AX5683"/>
      <c r="AY5683"/>
      <c r="AZ5683"/>
      <c r="BA5683"/>
    </row>
    <row r="5684" spans="48:53" x14ac:dyDescent="0.3">
      <c r="AV5684"/>
      <c r="AW5684"/>
      <c r="AX5684"/>
      <c r="AY5684"/>
      <c r="AZ5684"/>
      <c r="BA5684"/>
    </row>
    <row r="5685" spans="48:53" x14ac:dyDescent="0.3">
      <c r="AV5685"/>
      <c r="AW5685"/>
      <c r="AX5685"/>
      <c r="AY5685"/>
      <c r="AZ5685"/>
      <c r="BA5685"/>
    </row>
    <row r="5686" spans="48:53" x14ac:dyDescent="0.3">
      <c r="AV5686"/>
      <c r="AW5686"/>
      <c r="AX5686"/>
      <c r="AY5686"/>
      <c r="AZ5686"/>
      <c r="BA5686"/>
    </row>
    <row r="5687" spans="48:53" x14ac:dyDescent="0.3">
      <c r="AV5687"/>
      <c r="AW5687"/>
      <c r="AX5687"/>
      <c r="AY5687"/>
      <c r="AZ5687"/>
      <c r="BA5687"/>
    </row>
    <row r="5688" spans="48:53" x14ac:dyDescent="0.3">
      <c r="AV5688"/>
      <c r="AW5688"/>
      <c r="AX5688"/>
      <c r="AY5688"/>
      <c r="AZ5688"/>
      <c r="BA5688"/>
    </row>
    <row r="5689" spans="48:53" x14ac:dyDescent="0.3">
      <c r="AV5689"/>
      <c r="AW5689"/>
      <c r="AX5689"/>
      <c r="AY5689"/>
      <c r="AZ5689"/>
      <c r="BA5689"/>
    </row>
    <row r="5690" spans="48:53" x14ac:dyDescent="0.3">
      <c r="AV5690"/>
      <c r="AW5690"/>
      <c r="AX5690"/>
      <c r="AY5690"/>
      <c r="AZ5690"/>
      <c r="BA5690"/>
    </row>
    <row r="5691" spans="48:53" x14ac:dyDescent="0.3">
      <c r="AV5691"/>
      <c r="AW5691"/>
      <c r="AX5691"/>
      <c r="AY5691"/>
      <c r="AZ5691"/>
      <c r="BA5691"/>
    </row>
    <row r="5692" spans="48:53" x14ac:dyDescent="0.3">
      <c r="AV5692"/>
      <c r="AW5692"/>
      <c r="AX5692"/>
      <c r="AY5692"/>
      <c r="AZ5692"/>
      <c r="BA5692"/>
    </row>
    <row r="5693" spans="48:53" x14ac:dyDescent="0.3">
      <c r="AV5693"/>
      <c r="AW5693"/>
      <c r="AX5693"/>
      <c r="AY5693"/>
      <c r="AZ5693"/>
      <c r="BA5693"/>
    </row>
    <row r="5694" spans="48:53" x14ac:dyDescent="0.3">
      <c r="AV5694"/>
      <c r="AW5694"/>
      <c r="AX5694"/>
      <c r="AY5694"/>
      <c r="AZ5694"/>
      <c r="BA5694"/>
    </row>
    <row r="5695" spans="48:53" x14ac:dyDescent="0.3">
      <c r="AV5695"/>
      <c r="AW5695"/>
      <c r="AX5695"/>
      <c r="AY5695"/>
      <c r="AZ5695"/>
      <c r="BA5695"/>
    </row>
    <row r="5696" spans="48:53" x14ac:dyDescent="0.3">
      <c r="AV5696"/>
      <c r="AW5696"/>
      <c r="AX5696"/>
      <c r="AY5696"/>
      <c r="AZ5696"/>
      <c r="BA5696"/>
    </row>
    <row r="5697" spans="48:53" x14ac:dyDescent="0.3">
      <c r="AV5697"/>
      <c r="AW5697"/>
      <c r="AX5697"/>
      <c r="AY5697"/>
      <c r="AZ5697"/>
      <c r="BA5697"/>
    </row>
    <row r="5698" spans="48:53" x14ac:dyDescent="0.3">
      <c r="AV5698"/>
      <c r="AW5698"/>
      <c r="AX5698"/>
      <c r="AY5698"/>
      <c r="AZ5698"/>
      <c r="BA5698"/>
    </row>
    <row r="5699" spans="48:53" x14ac:dyDescent="0.3">
      <c r="AV5699"/>
      <c r="AW5699"/>
      <c r="AX5699"/>
      <c r="AY5699"/>
      <c r="AZ5699"/>
      <c r="BA5699"/>
    </row>
    <row r="5700" spans="48:53" x14ac:dyDescent="0.3">
      <c r="AV5700"/>
      <c r="AW5700"/>
      <c r="AX5700"/>
      <c r="AY5700"/>
      <c r="AZ5700"/>
      <c r="BA5700"/>
    </row>
    <row r="5701" spans="48:53" x14ac:dyDescent="0.3">
      <c r="AV5701"/>
      <c r="AW5701"/>
      <c r="AX5701"/>
      <c r="AY5701"/>
      <c r="AZ5701"/>
      <c r="BA5701"/>
    </row>
    <row r="5702" spans="48:53" x14ac:dyDescent="0.3">
      <c r="AV5702"/>
      <c r="AW5702"/>
      <c r="AX5702"/>
      <c r="AY5702"/>
      <c r="AZ5702"/>
      <c r="BA5702"/>
    </row>
    <row r="5703" spans="48:53" x14ac:dyDescent="0.3">
      <c r="AV5703"/>
      <c r="AW5703"/>
      <c r="AX5703"/>
      <c r="AY5703"/>
      <c r="AZ5703"/>
      <c r="BA5703"/>
    </row>
    <row r="5704" spans="48:53" x14ac:dyDescent="0.3">
      <c r="AV5704"/>
      <c r="AW5704"/>
      <c r="AX5704"/>
      <c r="AY5704"/>
      <c r="AZ5704"/>
      <c r="BA5704"/>
    </row>
    <row r="5705" spans="48:53" x14ac:dyDescent="0.3">
      <c r="AV5705"/>
      <c r="AW5705"/>
      <c r="AX5705"/>
      <c r="AY5705"/>
      <c r="AZ5705"/>
      <c r="BA5705"/>
    </row>
    <row r="5706" spans="48:53" x14ac:dyDescent="0.3">
      <c r="AV5706"/>
      <c r="AW5706"/>
      <c r="AX5706"/>
      <c r="AY5706"/>
      <c r="AZ5706"/>
      <c r="BA5706"/>
    </row>
    <row r="5707" spans="48:53" x14ac:dyDescent="0.3">
      <c r="AV5707"/>
      <c r="AW5707"/>
      <c r="AX5707"/>
      <c r="AY5707"/>
      <c r="AZ5707"/>
      <c r="BA5707"/>
    </row>
    <row r="5708" spans="48:53" x14ac:dyDescent="0.3">
      <c r="AV5708"/>
      <c r="AW5708"/>
      <c r="AX5708"/>
      <c r="AY5708"/>
      <c r="AZ5708"/>
      <c r="BA5708"/>
    </row>
    <row r="5709" spans="48:53" x14ac:dyDescent="0.3">
      <c r="AV5709"/>
      <c r="AW5709"/>
      <c r="AX5709"/>
      <c r="AY5709"/>
      <c r="AZ5709"/>
      <c r="BA5709"/>
    </row>
    <row r="5710" spans="48:53" x14ac:dyDescent="0.3">
      <c r="AV5710"/>
      <c r="AW5710"/>
      <c r="AX5710"/>
      <c r="AY5710"/>
      <c r="AZ5710"/>
      <c r="BA5710"/>
    </row>
    <row r="5711" spans="48:53" x14ac:dyDescent="0.3">
      <c r="AV5711"/>
      <c r="AW5711"/>
      <c r="AX5711"/>
      <c r="AY5711"/>
      <c r="AZ5711"/>
      <c r="BA5711"/>
    </row>
    <row r="5712" spans="48:53" x14ac:dyDescent="0.3">
      <c r="AV5712"/>
      <c r="AW5712"/>
      <c r="AX5712"/>
      <c r="AY5712"/>
      <c r="AZ5712"/>
      <c r="BA5712"/>
    </row>
    <row r="5713" spans="48:53" x14ac:dyDescent="0.3">
      <c r="AV5713"/>
      <c r="AW5713"/>
      <c r="AX5713"/>
      <c r="AY5713"/>
      <c r="AZ5713"/>
      <c r="BA5713"/>
    </row>
    <row r="5714" spans="48:53" x14ac:dyDescent="0.3">
      <c r="AV5714"/>
      <c r="AW5714"/>
      <c r="AX5714"/>
      <c r="AY5714"/>
      <c r="AZ5714"/>
      <c r="BA5714"/>
    </row>
    <row r="5715" spans="48:53" x14ac:dyDescent="0.3">
      <c r="AV5715"/>
      <c r="AW5715"/>
      <c r="AX5715"/>
      <c r="AY5715"/>
      <c r="AZ5715"/>
      <c r="BA5715"/>
    </row>
    <row r="5716" spans="48:53" x14ac:dyDescent="0.3">
      <c r="AV5716"/>
      <c r="AW5716"/>
      <c r="AX5716"/>
      <c r="AY5716"/>
      <c r="AZ5716"/>
      <c r="BA5716"/>
    </row>
    <row r="5717" spans="48:53" x14ac:dyDescent="0.3">
      <c r="AV5717"/>
      <c r="AW5717"/>
      <c r="AX5717"/>
      <c r="AY5717"/>
      <c r="AZ5717"/>
      <c r="BA5717"/>
    </row>
    <row r="5718" spans="48:53" x14ac:dyDescent="0.3">
      <c r="AV5718"/>
      <c r="AW5718"/>
      <c r="AX5718"/>
      <c r="AY5718"/>
      <c r="AZ5718"/>
      <c r="BA5718"/>
    </row>
    <row r="5719" spans="48:53" x14ac:dyDescent="0.3">
      <c r="AV5719"/>
      <c r="AW5719"/>
      <c r="AX5719"/>
      <c r="AY5719"/>
      <c r="AZ5719"/>
      <c r="BA5719"/>
    </row>
    <row r="5720" spans="48:53" x14ac:dyDescent="0.3">
      <c r="AV5720"/>
      <c r="AW5720"/>
      <c r="AX5720"/>
      <c r="AY5720"/>
      <c r="AZ5720"/>
      <c r="BA5720"/>
    </row>
    <row r="5721" spans="48:53" x14ac:dyDescent="0.3">
      <c r="AV5721"/>
      <c r="AW5721"/>
      <c r="AX5721"/>
      <c r="AY5721"/>
      <c r="AZ5721"/>
      <c r="BA5721"/>
    </row>
    <row r="5722" spans="48:53" x14ac:dyDescent="0.3">
      <c r="AV5722"/>
      <c r="AW5722"/>
      <c r="AX5722"/>
      <c r="AY5722"/>
      <c r="AZ5722"/>
      <c r="BA5722"/>
    </row>
    <row r="5723" spans="48:53" x14ac:dyDescent="0.3">
      <c r="AV5723"/>
      <c r="AW5723"/>
      <c r="AX5723"/>
      <c r="AY5723"/>
      <c r="AZ5723"/>
      <c r="BA5723"/>
    </row>
    <row r="5724" spans="48:53" x14ac:dyDescent="0.3">
      <c r="AV5724"/>
      <c r="AW5724"/>
      <c r="AX5724"/>
      <c r="AY5724"/>
      <c r="AZ5724"/>
      <c r="BA5724"/>
    </row>
    <row r="5725" spans="48:53" x14ac:dyDescent="0.3">
      <c r="AV5725"/>
      <c r="AW5725"/>
      <c r="AX5725"/>
      <c r="AY5725"/>
      <c r="AZ5725"/>
      <c r="BA5725"/>
    </row>
    <row r="5726" spans="48:53" x14ac:dyDescent="0.3">
      <c r="AV5726"/>
      <c r="AW5726"/>
      <c r="AX5726"/>
      <c r="AY5726"/>
      <c r="AZ5726"/>
      <c r="BA5726"/>
    </row>
    <row r="5727" spans="48:53" x14ac:dyDescent="0.3">
      <c r="AV5727"/>
      <c r="AW5727"/>
      <c r="AX5727"/>
      <c r="AY5727"/>
      <c r="AZ5727"/>
      <c r="BA5727"/>
    </row>
    <row r="5728" spans="48:53" x14ac:dyDescent="0.3">
      <c r="AV5728"/>
      <c r="AW5728"/>
      <c r="AX5728"/>
      <c r="AY5728"/>
      <c r="AZ5728"/>
      <c r="BA5728"/>
    </row>
    <row r="5729" spans="48:53" x14ac:dyDescent="0.3">
      <c r="AV5729"/>
      <c r="AW5729"/>
      <c r="AX5729"/>
      <c r="AY5729"/>
      <c r="AZ5729"/>
      <c r="BA5729"/>
    </row>
    <row r="5730" spans="48:53" x14ac:dyDescent="0.3">
      <c r="AV5730"/>
      <c r="AW5730"/>
      <c r="AX5730"/>
      <c r="AY5730"/>
      <c r="AZ5730"/>
      <c r="BA5730"/>
    </row>
    <row r="5731" spans="48:53" x14ac:dyDescent="0.3">
      <c r="AV5731"/>
      <c r="AW5731"/>
      <c r="AX5731"/>
      <c r="AY5731"/>
      <c r="AZ5731"/>
      <c r="BA5731"/>
    </row>
    <row r="5732" spans="48:53" x14ac:dyDescent="0.3">
      <c r="AV5732"/>
      <c r="AW5732"/>
      <c r="AX5732"/>
      <c r="AY5732"/>
      <c r="AZ5732"/>
      <c r="BA5732"/>
    </row>
    <row r="5733" spans="48:53" x14ac:dyDescent="0.3">
      <c r="AV5733"/>
      <c r="AW5733"/>
      <c r="AX5733"/>
      <c r="AY5733"/>
      <c r="AZ5733"/>
      <c r="BA5733"/>
    </row>
    <row r="5734" spans="48:53" x14ac:dyDescent="0.3">
      <c r="AV5734"/>
      <c r="AW5734"/>
      <c r="AX5734"/>
      <c r="AY5734"/>
      <c r="AZ5734"/>
      <c r="BA5734"/>
    </row>
    <row r="5735" spans="48:53" x14ac:dyDescent="0.3">
      <c r="AV5735"/>
      <c r="AW5735"/>
      <c r="AX5735"/>
      <c r="AY5735"/>
      <c r="AZ5735"/>
      <c r="BA5735"/>
    </row>
    <row r="5736" spans="48:53" x14ac:dyDescent="0.3">
      <c r="AV5736"/>
      <c r="AW5736"/>
      <c r="AX5736"/>
      <c r="AY5736"/>
      <c r="AZ5736"/>
      <c r="BA5736"/>
    </row>
    <row r="5737" spans="48:53" x14ac:dyDescent="0.3">
      <c r="AV5737"/>
      <c r="AW5737"/>
      <c r="AX5737"/>
      <c r="AY5737"/>
      <c r="AZ5737"/>
      <c r="BA5737"/>
    </row>
    <row r="5738" spans="48:53" x14ac:dyDescent="0.3">
      <c r="AV5738"/>
      <c r="AW5738"/>
      <c r="AX5738"/>
      <c r="AY5738"/>
      <c r="AZ5738"/>
      <c r="BA5738"/>
    </row>
    <row r="5739" spans="48:53" x14ac:dyDescent="0.3">
      <c r="AV5739"/>
      <c r="AW5739"/>
      <c r="AX5739"/>
      <c r="AY5739"/>
      <c r="AZ5739"/>
      <c r="BA5739"/>
    </row>
    <row r="5740" spans="48:53" x14ac:dyDescent="0.3">
      <c r="AV5740"/>
      <c r="AW5740"/>
      <c r="AX5740"/>
      <c r="AY5740"/>
      <c r="AZ5740"/>
      <c r="BA5740"/>
    </row>
    <row r="5741" spans="48:53" x14ac:dyDescent="0.3">
      <c r="AV5741"/>
      <c r="AW5741"/>
      <c r="AX5741"/>
      <c r="AY5741"/>
      <c r="AZ5741"/>
      <c r="BA5741"/>
    </row>
    <row r="5742" spans="48:53" x14ac:dyDescent="0.3">
      <c r="AV5742"/>
      <c r="AW5742"/>
      <c r="AX5742"/>
      <c r="AY5742"/>
      <c r="AZ5742"/>
      <c r="BA5742"/>
    </row>
    <row r="5743" spans="48:53" x14ac:dyDescent="0.3">
      <c r="AV5743"/>
      <c r="AW5743"/>
      <c r="AX5743"/>
      <c r="AY5743"/>
      <c r="AZ5743"/>
      <c r="BA5743"/>
    </row>
    <row r="5744" spans="48:53" x14ac:dyDescent="0.3">
      <c r="AV5744"/>
      <c r="AW5744"/>
      <c r="AX5744"/>
      <c r="AY5744"/>
      <c r="AZ5744"/>
      <c r="BA5744"/>
    </row>
    <row r="5745" spans="48:53" x14ac:dyDescent="0.3">
      <c r="AV5745"/>
      <c r="AW5745"/>
      <c r="AX5745"/>
      <c r="AY5745"/>
      <c r="AZ5745"/>
      <c r="BA5745"/>
    </row>
    <row r="5746" spans="48:53" x14ac:dyDescent="0.3">
      <c r="AV5746"/>
      <c r="AW5746"/>
      <c r="AX5746"/>
      <c r="AY5746"/>
      <c r="AZ5746"/>
      <c r="BA5746"/>
    </row>
    <row r="5747" spans="48:53" x14ac:dyDescent="0.3">
      <c r="AV5747"/>
      <c r="AW5747"/>
      <c r="AX5747"/>
      <c r="AY5747"/>
      <c r="AZ5747"/>
      <c r="BA5747"/>
    </row>
    <row r="5748" spans="48:53" x14ac:dyDescent="0.3">
      <c r="AV5748"/>
      <c r="AW5748"/>
      <c r="AX5748"/>
      <c r="AY5748"/>
      <c r="AZ5748"/>
      <c r="BA5748"/>
    </row>
    <row r="5749" spans="48:53" x14ac:dyDescent="0.3">
      <c r="AV5749"/>
      <c r="AW5749"/>
      <c r="AX5749"/>
      <c r="AY5749"/>
      <c r="AZ5749"/>
      <c r="BA5749"/>
    </row>
    <row r="5750" spans="48:53" x14ac:dyDescent="0.3">
      <c r="AV5750"/>
      <c r="AW5750"/>
      <c r="AX5750"/>
      <c r="AY5750"/>
      <c r="AZ5750"/>
      <c r="BA5750"/>
    </row>
    <row r="5751" spans="48:53" x14ac:dyDescent="0.3">
      <c r="AV5751"/>
      <c r="AW5751"/>
      <c r="AX5751"/>
      <c r="AY5751"/>
      <c r="AZ5751"/>
      <c r="BA5751"/>
    </row>
    <row r="5752" spans="48:53" x14ac:dyDescent="0.3">
      <c r="AV5752"/>
      <c r="AW5752"/>
      <c r="AX5752"/>
      <c r="AY5752"/>
      <c r="AZ5752"/>
      <c r="BA5752"/>
    </row>
    <row r="5753" spans="48:53" x14ac:dyDescent="0.3">
      <c r="AV5753"/>
      <c r="AW5753"/>
      <c r="AX5753"/>
      <c r="AY5753"/>
      <c r="AZ5753"/>
      <c r="BA5753"/>
    </row>
    <row r="5754" spans="48:53" x14ac:dyDescent="0.3">
      <c r="AV5754"/>
      <c r="AW5754"/>
      <c r="AX5754"/>
      <c r="AY5754"/>
      <c r="AZ5754"/>
      <c r="BA5754"/>
    </row>
    <row r="5755" spans="48:53" x14ac:dyDescent="0.3">
      <c r="AV5755"/>
      <c r="AW5755"/>
      <c r="AX5755"/>
      <c r="AY5755"/>
      <c r="AZ5755"/>
      <c r="BA5755"/>
    </row>
    <row r="5756" spans="48:53" x14ac:dyDescent="0.3">
      <c r="AV5756"/>
      <c r="AW5756"/>
      <c r="AX5756"/>
      <c r="AY5756"/>
      <c r="AZ5756"/>
      <c r="BA5756"/>
    </row>
    <row r="5757" spans="48:53" x14ac:dyDescent="0.3">
      <c r="AV5757"/>
      <c r="AW5757"/>
      <c r="AX5757"/>
      <c r="AY5757"/>
      <c r="AZ5757"/>
      <c r="BA5757"/>
    </row>
    <row r="5758" spans="48:53" x14ac:dyDescent="0.3">
      <c r="AV5758"/>
      <c r="AW5758"/>
      <c r="AX5758"/>
      <c r="AY5758"/>
      <c r="AZ5758"/>
      <c r="BA5758"/>
    </row>
    <row r="5759" spans="48:53" x14ac:dyDescent="0.3">
      <c r="AV5759"/>
      <c r="AW5759"/>
      <c r="AX5759"/>
      <c r="AY5759"/>
      <c r="AZ5759"/>
      <c r="BA5759"/>
    </row>
    <row r="5760" spans="48:53" x14ac:dyDescent="0.3">
      <c r="AV5760"/>
      <c r="AW5760"/>
      <c r="AX5760"/>
      <c r="AY5760"/>
      <c r="AZ5760"/>
      <c r="BA5760"/>
    </row>
    <row r="5761" spans="48:53" x14ac:dyDescent="0.3">
      <c r="AV5761"/>
      <c r="AW5761"/>
      <c r="AX5761"/>
      <c r="AY5761"/>
      <c r="AZ5761"/>
      <c r="BA5761"/>
    </row>
    <row r="5762" spans="48:53" x14ac:dyDescent="0.3">
      <c r="AV5762"/>
      <c r="AW5762"/>
      <c r="AX5762"/>
      <c r="AY5762"/>
      <c r="AZ5762"/>
      <c r="BA5762"/>
    </row>
    <row r="5763" spans="48:53" x14ac:dyDescent="0.3">
      <c r="AV5763"/>
      <c r="AW5763"/>
      <c r="AX5763"/>
      <c r="AY5763"/>
      <c r="AZ5763"/>
      <c r="BA5763"/>
    </row>
    <row r="5764" spans="48:53" x14ac:dyDescent="0.3">
      <c r="AV5764"/>
      <c r="AW5764"/>
      <c r="AX5764"/>
      <c r="AY5764"/>
      <c r="AZ5764"/>
      <c r="BA5764"/>
    </row>
    <row r="5765" spans="48:53" x14ac:dyDescent="0.3">
      <c r="AV5765"/>
      <c r="AW5765"/>
      <c r="AX5765"/>
      <c r="AY5765"/>
      <c r="AZ5765"/>
      <c r="BA5765"/>
    </row>
    <row r="5766" spans="48:53" x14ac:dyDescent="0.3">
      <c r="AV5766"/>
      <c r="AW5766"/>
      <c r="AX5766"/>
      <c r="AY5766"/>
      <c r="AZ5766"/>
      <c r="BA5766"/>
    </row>
    <row r="5767" spans="48:53" x14ac:dyDescent="0.3">
      <c r="AV5767"/>
      <c r="AW5767"/>
      <c r="AX5767"/>
      <c r="AY5767"/>
      <c r="AZ5767"/>
      <c r="BA5767"/>
    </row>
    <row r="5768" spans="48:53" x14ac:dyDescent="0.3">
      <c r="AV5768"/>
      <c r="AW5768"/>
      <c r="AX5768"/>
      <c r="AY5768"/>
      <c r="AZ5768"/>
      <c r="BA5768"/>
    </row>
    <row r="5769" spans="48:53" x14ac:dyDescent="0.3">
      <c r="AV5769"/>
      <c r="AW5769"/>
      <c r="AX5769"/>
      <c r="AY5769"/>
      <c r="AZ5769"/>
      <c r="BA5769"/>
    </row>
    <row r="5770" spans="48:53" x14ac:dyDescent="0.3">
      <c r="AV5770"/>
      <c r="AW5770"/>
      <c r="AX5770"/>
      <c r="AY5770"/>
      <c r="AZ5770"/>
      <c r="BA5770"/>
    </row>
    <row r="5771" spans="48:53" x14ac:dyDescent="0.3">
      <c r="AV5771"/>
      <c r="AW5771"/>
      <c r="AX5771"/>
      <c r="AY5771"/>
      <c r="AZ5771"/>
      <c r="BA5771"/>
    </row>
    <row r="5772" spans="48:53" x14ac:dyDescent="0.3">
      <c r="AV5772"/>
      <c r="AW5772"/>
      <c r="AX5772"/>
      <c r="AY5772"/>
      <c r="AZ5772"/>
      <c r="BA5772"/>
    </row>
    <row r="5773" spans="48:53" x14ac:dyDescent="0.3">
      <c r="AV5773"/>
      <c r="AW5773"/>
      <c r="AX5773"/>
      <c r="AY5773"/>
      <c r="AZ5773"/>
      <c r="BA5773"/>
    </row>
    <row r="5774" spans="48:53" x14ac:dyDescent="0.3">
      <c r="AV5774"/>
      <c r="AW5774"/>
      <c r="AX5774"/>
      <c r="AY5774"/>
      <c r="AZ5774"/>
      <c r="BA5774"/>
    </row>
    <row r="5775" spans="48:53" x14ac:dyDescent="0.3">
      <c r="AV5775"/>
      <c r="AW5775"/>
      <c r="AX5775"/>
      <c r="AY5775"/>
      <c r="AZ5775"/>
      <c r="BA5775"/>
    </row>
    <row r="5776" spans="48:53" x14ac:dyDescent="0.3">
      <c r="AV5776"/>
      <c r="AW5776"/>
      <c r="AX5776"/>
      <c r="AY5776"/>
      <c r="AZ5776"/>
      <c r="BA5776"/>
    </row>
    <row r="5777" spans="48:53" x14ac:dyDescent="0.3">
      <c r="AV5777"/>
      <c r="AW5777"/>
      <c r="AX5777"/>
      <c r="AY5777"/>
      <c r="AZ5777"/>
      <c r="BA5777"/>
    </row>
    <row r="5778" spans="48:53" x14ac:dyDescent="0.3">
      <c r="AV5778"/>
      <c r="AW5778"/>
      <c r="AX5778"/>
      <c r="AY5778"/>
      <c r="AZ5778"/>
      <c r="BA5778"/>
    </row>
    <row r="5779" spans="48:53" x14ac:dyDescent="0.3">
      <c r="AV5779"/>
      <c r="AW5779"/>
      <c r="AX5779"/>
      <c r="AY5779"/>
      <c r="AZ5779"/>
      <c r="BA5779"/>
    </row>
    <row r="5780" spans="48:53" x14ac:dyDescent="0.3">
      <c r="AV5780"/>
      <c r="AW5780"/>
      <c r="AX5780"/>
      <c r="AY5780"/>
      <c r="AZ5780"/>
      <c r="BA5780"/>
    </row>
    <row r="5781" spans="48:53" x14ac:dyDescent="0.3">
      <c r="AV5781"/>
      <c r="AW5781"/>
      <c r="AX5781"/>
      <c r="AY5781"/>
      <c r="AZ5781"/>
      <c r="BA5781"/>
    </row>
    <row r="5782" spans="48:53" x14ac:dyDescent="0.3">
      <c r="AV5782"/>
      <c r="AW5782"/>
      <c r="AX5782"/>
      <c r="AY5782"/>
      <c r="AZ5782"/>
      <c r="BA5782"/>
    </row>
    <row r="5783" spans="48:53" x14ac:dyDescent="0.3">
      <c r="AV5783"/>
      <c r="AW5783"/>
      <c r="AX5783"/>
      <c r="AY5783"/>
      <c r="AZ5783"/>
      <c r="BA5783"/>
    </row>
    <row r="5784" spans="48:53" x14ac:dyDescent="0.3">
      <c r="AV5784"/>
      <c r="AW5784"/>
      <c r="AX5784"/>
      <c r="AY5784"/>
      <c r="AZ5784"/>
      <c r="BA5784"/>
    </row>
    <row r="5785" spans="48:53" x14ac:dyDescent="0.3">
      <c r="AV5785"/>
      <c r="AW5785"/>
      <c r="AX5785"/>
      <c r="AY5785"/>
      <c r="AZ5785"/>
      <c r="BA5785"/>
    </row>
    <row r="5786" spans="48:53" x14ac:dyDescent="0.3">
      <c r="AV5786"/>
      <c r="AW5786"/>
      <c r="AX5786"/>
      <c r="AY5786"/>
      <c r="AZ5786"/>
      <c r="BA5786"/>
    </row>
    <row r="5787" spans="48:53" x14ac:dyDescent="0.3">
      <c r="AV5787"/>
      <c r="AW5787"/>
      <c r="AX5787"/>
      <c r="AY5787"/>
      <c r="AZ5787"/>
      <c r="BA5787"/>
    </row>
    <row r="5788" spans="48:53" x14ac:dyDescent="0.3">
      <c r="AV5788"/>
      <c r="AW5788"/>
      <c r="AX5788"/>
      <c r="AY5788"/>
      <c r="AZ5788"/>
      <c r="BA5788"/>
    </row>
    <row r="5789" spans="48:53" x14ac:dyDescent="0.3">
      <c r="AV5789"/>
      <c r="AW5789"/>
      <c r="AX5789"/>
      <c r="AY5789"/>
      <c r="AZ5789"/>
      <c r="BA5789"/>
    </row>
    <row r="5790" spans="48:53" x14ac:dyDescent="0.3">
      <c r="AV5790"/>
      <c r="AW5790"/>
      <c r="AX5790"/>
      <c r="AY5790"/>
      <c r="AZ5790"/>
      <c r="BA5790"/>
    </row>
    <row r="5791" spans="48:53" x14ac:dyDescent="0.3">
      <c r="AV5791"/>
      <c r="AW5791"/>
      <c r="AX5791"/>
      <c r="AY5791"/>
      <c r="AZ5791"/>
      <c r="BA5791"/>
    </row>
    <row r="5792" spans="48:53" x14ac:dyDescent="0.3">
      <c r="AV5792"/>
      <c r="AW5792"/>
      <c r="AX5792"/>
      <c r="AY5792"/>
      <c r="AZ5792"/>
      <c r="BA5792"/>
    </row>
    <row r="5793" spans="48:53" x14ac:dyDescent="0.3">
      <c r="AV5793"/>
      <c r="AW5793"/>
      <c r="AX5793"/>
      <c r="AY5793"/>
      <c r="AZ5793"/>
      <c r="BA5793"/>
    </row>
    <row r="5794" spans="48:53" x14ac:dyDescent="0.3">
      <c r="AV5794"/>
      <c r="AW5794"/>
      <c r="AX5794"/>
      <c r="AY5794"/>
      <c r="AZ5794"/>
      <c r="BA5794"/>
    </row>
    <row r="5795" spans="48:53" x14ac:dyDescent="0.3">
      <c r="AV5795"/>
      <c r="AW5795"/>
      <c r="AX5795"/>
      <c r="AY5795"/>
      <c r="AZ5795"/>
      <c r="BA5795"/>
    </row>
    <row r="5796" spans="48:53" x14ac:dyDescent="0.3">
      <c r="AV5796"/>
      <c r="AW5796"/>
      <c r="AX5796"/>
      <c r="AY5796"/>
      <c r="AZ5796"/>
      <c r="BA5796"/>
    </row>
    <row r="5797" spans="48:53" x14ac:dyDescent="0.3">
      <c r="AV5797"/>
      <c r="AW5797"/>
      <c r="AX5797"/>
      <c r="AY5797"/>
      <c r="AZ5797"/>
      <c r="BA5797"/>
    </row>
    <row r="5798" spans="48:53" x14ac:dyDescent="0.3">
      <c r="AV5798"/>
      <c r="AW5798"/>
      <c r="AX5798"/>
      <c r="AY5798"/>
      <c r="AZ5798"/>
      <c r="BA5798"/>
    </row>
    <row r="5799" spans="48:53" x14ac:dyDescent="0.3">
      <c r="AV5799"/>
      <c r="AW5799"/>
      <c r="AX5799"/>
      <c r="AY5799"/>
      <c r="AZ5799"/>
      <c r="BA5799"/>
    </row>
    <row r="5800" spans="48:53" x14ac:dyDescent="0.3">
      <c r="AV5800"/>
      <c r="AW5800"/>
      <c r="AX5800"/>
      <c r="AY5800"/>
      <c r="AZ5800"/>
      <c r="BA5800"/>
    </row>
    <row r="5801" spans="48:53" x14ac:dyDescent="0.3">
      <c r="AV5801"/>
      <c r="AW5801"/>
      <c r="AX5801"/>
      <c r="AY5801"/>
      <c r="AZ5801"/>
      <c r="BA5801"/>
    </row>
    <row r="5802" spans="48:53" x14ac:dyDescent="0.3">
      <c r="AV5802"/>
      <c r="AW5802"/>
      <c r="AX5802"/>
      <c r="AY5802"/>
      <c r="AZ5802"/>
      <c r="BA5802"/>
    </row>
    <row r="5803" spans="48:53" x14ac:dyDescent="0.3">
      <c r="AV5803"/>
      <c r="AW5803"/>
      <c r="AX5803"/>
      <c r="AY5803"/>
      <c r="AZ5803"/>
      <c r="BA5803"/>
    </row>
    <row r="5804" spans="48:53" x14ac:dyDescent="0.3">
      <c r="AV5804"/>
      <c r="AW5804"/>
      <c r="AX5804"/>
      <c r="AY5804"/>
      <c r="AZ5804"/>
      <c r="BA5804"/>
    </row>
    <row r="5805" spans="48:53" x14ac:dyDescent="0.3">
      <c r="AV5805"/>
      <c r="AW5805"/>
      <c r="AX5805"/>
      <c r="AY5805"/>
      <c r="AZ5805"/>
      <c r="BA5805"/>
    </row>
    <row r="5806" spans="48:53" x14ac:dyDescent="0.3">
      <c r="AV5806"/>
      <c r="AW5806"/>
      <c r="AX5806"/>
      <c r="AY5806"/>
      <c r="AZ5806"/>
      <c r="BA5806"/>
    </row>
    <row r="5807" spans="48:53" x14ac:dyDescent="0.3">
      <c r="AV5807"/>
      <c r="AW5807"/>
      <c r="AX5807"/>
      <c r="AY5807"/>
      <c r="AZ5807"/>
      <c r="BA5807"/>
    </row>
    <row r="5808" spans="48:53" x14ac:dyDescent="0.3">
      <c r="AV5808"/>
      <c r="AW5808"/>
      <c r="AX5808"/>
      <c r="AY5808"/>
      <c r="AZ5808"/>
      <c r="BA5808"/>
    </row>
    <row r="5809" spans="48:53" x14ac:dyDescent="0.3">
      <c r="AV5809"/>
      <c r="AW5809"/>
      <c r="AX5809"/>
      <c r="AY5809"/>
      <c r="AZ5809"/>
      <c r="BA5809"/>
    </row>
    <row r="5810" spans="48:53" x14ac:dyDescent="0.3">
      <c r="AV5810"/>
      <c r="AW5810"/>
      <c r="AX5810"/>
      <c r="AY5810"/>
      <c r="AZ5810"/>
      <c r="BA5810"/>
    </row>
    <row r="5811" spans="48:53" x14ac:dyDescent="0.3">
      <c r="AV5811"/>
      <c r="AW5811"/>
      <c r="AX5811"/>
      <c r="AY5811"/>
      <c r="AZ5811"/>
      <c r="BA5811"/>
    </row>
    <row r="5812" spans="48:53" x14ac:dyDescent="0.3">
      <c r="AV5812"/>
      <c r="AW5812"/>
      <c r="AX5812"/>
      <c r="AY5812"/>
      <c r="AZ5812"/>
      <c r="BA5812"/>
    </row>
    <row r="5813" spans="48:53" x14ac:dyDescent="0.3">
      <c r="AV5813"/>
      <c r="AW5813"/>
      <c r="AX5813"/>
      <c r="AY5813"/>
      <c r="AZ5813"/>
      <c r="BA5813"/>
    </row>
    <row r="5814" spans="48:53" x14ac:dyDescent="0.3">
      <c r="AV5814"/>
      <c r="AW5814"/>
      <c r="AX5814"/>
      <c r="AY5814"/>
      <c r="AZ5814"/>
      <c r="BA5814"/>
    </row>
    <row r="5815" spans="48:53" x14ac:dyDescent="0.3">
      <c r="AV5815"/>
      <c r="AW5815"/>
      <c r="AX5815"/>
      <c r="AY5815"/>
      <c r="AZ5815"/>
      <c r="BA5815"/>
    </row>
    <row r="5816" spans="48:53" x14ac:dyDescent="0.3">
      <c r="AV5816"/>
      <c r="AW5816"/>
      <c r="AX5816"/>
      <c r="AY5816"/>
      <c r="AZ5816"/>
      <c r="BA5816"/>
    </row>
    <row r="5817" spans="48:53" x14ac:dyDescent="0.3">
      <c r="AV5817"/>
      <c r="AW5817"/>
      <c r="AX5817"/>
      <c r="AY5817"/>
      <c r="AZ5817"/>
      <c r="BA5817"/>
    </row>
    <row r="5818" spans="48:53" x14ac:dyDescent="0.3">
      <c r="AV5818"/>
      <c r="AW5818"/>
      <c r="AX5818"/>
      <c r="AY5818"/>
      <c r="AZ5818"/>
      <c r="BA5818"/>
    </row>
    <row r="5819" spans="48:53" x14ac:dyDescent="0.3">
      <c r="AV5819"/>
      <c r="AW5819"/>
      <c r="AX5819"/>
      <c r="AY5819"/>
      <c r="AZ5819"/>
      <c r="BA5819"/>
    </row>
    <row r="5820" spans="48:53" x14ac:dyDescent="0.3">
      <c r="AV5820"/>
      <c r="AW5820"/>
      <c r="AX5820"/>
      <c r="AY5820"/>
      <c r="AZ5820"/>
      <c r="BA5820"/>
    </row>
    <row r="5821" spans="48:53" x14ac:dyDescent="0.3">
      <c r="AV5821"/>
      <c r="AW5821"/>
      <c r="AX5821"/>
      <c r="AY5821"/>
      <c r="AZ5821"/>
      <c r="BA5821"/>
    </row>
    <row r="5822" spans="48:53" x14ac:dyDescent="0.3">
      <c r="AV5822"/>
      <c r="AW5822"/>
      <c r="AX5822"/>
      <c r="AY5822"/>
      <c r="AZ5822"/>
      <c r="BA5822"/>
    </row>
    <row r="5823" spans="48:53" x14ac:dyDescent="0.3">
      <c r="AV5823"/>
      <c r="AW5823"/>
      <c r="AX5823"/>
      <c r="AY5823"/>
      <c r="AZ5823"/>
      <c r="BA5823"/>
    </row>
    <row r="5824" spans="48:53" x14ac:dyDescent="0.3">
      <c r="AV5824"/>
      <c r="AW5824"/>
      <c r="AX5824"/>
      <c r="AY5824"/>
      <c r="AZ5824"/>
      <c r="BA5824"/>
    </row>
    <row r="5825" spans="48:53" x14ac:dyDescent="0.3">
      <c r="AV5825"/>
      <c r="AW5825"/>
      <c r="AX5825"/>
      <c r="AY5825"/>
      <c r="AZ5825"/>
      <c r="BA5825"/>
    </row>
    <row r="5826" spans="48:53" x14ac:dyDescent="0.3">
      <c r="AV5826"/>
      <c r="AW5826"/>
      <c r="AX5826"/>
      <c r="AY5826"/>
      <c r="AZ5826"/>
      <c r="BA5826"/>
    </row>
    <row r="5827" spans="48:53" x14ac:dyDescent="0.3">
      <c r="AV5827"/>
      <c r="AW5827"/>
      <c r="AX5827"/>
      <c r="AY5827"/>
      <c r="AZ5827"/>
      <c r="BA5827"/>
    </row>
    <row r="5828" spans="48:53" x14ac:dyDescent="0.3">
      <c r="AV5828"/>
      <c r="AW5828"/>
      <c r="AX5828"/>
      <c r="AY5828"/>
      <c r="AZ5828"/>
      <c r="BA5828"/>
    </row>
    <row r="5829" spans="48:53" x14ac:dyDescent="0.3">
      <c r="AV5829"/>
      <c r="AW5829"/>
      <c r="AX5829"/>
      <c r="AY5829"/>
      <c r="AZ5829"/>
      <c r="BA5829"/>
    </row>
    <row r="5830" spans="48:53" x14ac:dyDescent="0.3">
      <c r="AV5830"/>
      <c r="AW5830"/>
      <c r="AX5830"/>
      <c r="AY5830"/>
      <c r="AZ5830"/>
      <c r="BA5830"/>
    </row>
    <row r="5831" spans="48:53" x14ac:dyDescent="0.3">
      <c r="AV5831"/>
      <c r="AW5831"/>
      <c r="AX5831"/>
      <c r="AY5831"/>
      <c r="AZ5831"/>
      <c r="BA5831"/>
    </row>
    <row r="5832" spans="48:53" x14ac:dyDescent="0.3">
      <c r="AV5832"/>
      <c r="AW5832"/>
      <c r="AX5832"/>
      <c r="AY5832"/>
      <c r="AZ5832"/>
      <c r="BA5832"/>
    </row>
    <row r="5833" spans="48:53" x14ac:dyDescent="0.3">
      <c r="AV5833"/>
      <c r="AW5833"/>
      <c r="AX5833"/>
      <c r="AY5833"/>
      <c r="AZ5833"/>
      <c r="BA5833"/>
    </row>
    <row r="5834" spans="48:53" x14ac:dyDescent="0.3">
      <c r="AV5834"/>
      <c r="AW5834"/>
      <c r="AX5834"/>
      <c r="AY5834"/>
      <c r="AZ5834"/>
      <c r="BA5834"/>
    </row>
    <row r="5835" spans="48:53" x14ac:dyDescent="0.3">
      <c r="AV5835"/>
      <c r="AW5835"/>
      <c r="AX5835"/>
      <c r="AY5835"/>
      <c r="AZ5835"/>
      <c r="BA5835"/>
    </row>
    <row r="5836" spans="48:53" x14ac:dyDescent="0.3">
      <c r="AV5836"/>
      <c r="AW5836"/>
      <c r="AX5836"/>
      <c r="AY5836"/>
      <c r="AZ5836"/>
      <c r="BA5836"/>
    </row>
    <row r="5837" spans="48:53" x14ac:dyDescent="0.3">
      <c r="AV5837"/>
      <c r="AW5837"/>
      <c r="AX5837"/>
      <c r="AY5837"/>
      <c r="AZ5837"/>
      <c r="BA5837"/>
    </row>
    <row r="5838" spans="48:53" x14ac:dyDescent="0.3">
      <c r="AV5838"/>
      <c r="AW5838"/>
      <c r="AX5838"/>
      <c r="AY5838"/>
      <c r="AZ5838"/>
      <c r="BA5838"/>
    </row>
    <row r="5839" spans="48:53" x14ac:dyDescent="0.3">
      <c r="AV5839"/>
      <c r="AW5839"/>
      <c r="AX5839"/>
      <c r="AY5839"/>
      <c r="AZ5839"/>
      <c r="BA5839"/>
    </row>
    <row r="5840" spans="48:53" x14ac:dyDescent="0.3">
      <c r="AV5840"/>
      <c r="AW5840"/>
      <c r="AX5840"/>
      <c r="AY5840"/>
      <c r="AZ5840"/>
      <c r="BA5840"/>
    </row>
    <row r="5841" spans="48:53" x14ac:dyDescent="0.3">
      <c r="AV5841"/>
      <c r="AW5841"/>
      <c r="AX5841"/>
      <c r="AY5841"/>
      <c r="AZ5841"/>
      <c r="BA5841"/>
    </row>
    <row r="5842" spans="48:53" x14ac:dyDescent="0.3">
      <c r="AV5842"/>
      <c r="AW5842"/>
      <c r="AX5842"/>
      <c r="AY5842"/>
      <c r="AZ5842"/>
      <c r="BA5842"/>
    </row>
    <row r="5843" spans="48:53" x14ac:dyDescent="0.3">
      <c r="AV5843"/>
      <c r="AW5843"/>
      <c r="AX5843"/>
      <c r="AY5843"/>
      <c r="AZ5843"/>
      <c r="BA5843"/>
    </row>
    <row r="5844" spans="48:53" x14ac:dyDescent="0.3">
      <c r="AV5844"/>
      <c r="AW5844"/>
      <c r="AX5844"/>
      <c r="AY5844"/>
      <c r="AZ5844"/>
      <c r="BA5844"/>
    </row>
    <row r="5845" spans="48:53" x14ac:dyDescent="0.3">
      <c r="AV5845"/>
      <c r="AW5845"/>
      <c r="AX5845"/>
      <c r="AY5845"/>
      <c r="AZ5845"/>
      <c r="BA5845"/>
    </row>
    <row r="5846" spans="48:53" x14ac:dyDescent="0.3">
      <c r="AV5846"/>
      <c r="AW5846"/>
      <c r="AX5846"/>
      <c r="AY5846"/>
      <c r="AZ5846"/>
      <c r="BA5846"/>
    </row>
    <row r="5847" spans="48:53" x14ac:dyDescent="0.3">
      <c r="AV5847"/>
      <c r="AW5847"/>
      <c r="AX5847"/>
      <c r="AY5847"/>
      <c r="AZ5847"/>
      <c r="BA5847"/>
    </row>
    <row r="5848" spans="48:53" x14ac:dyDescent="0.3">
      <c r="AV5848"/>
      <c r="AW5848"/>
      <c r="AX5848"/>
      <c r="AY5848"/>
      <c r="AZ5848"/>
      <c r="BA5848"/>
    </row>
    <row r="5849" spans="48:53" x14ac:dyDescent="0.3">
      <c r="AV5849"/>
      <c r="AW5849"/>
      <c r="AX5849"/>
      <c r="AY5849"/>
      <c r="AZ5849"/>
      <c r="BA5849"/>
    </row>
    <row r="5850" spans="48:53" x14ac:dyDescent="0.3">
      <c r="AV5850"/>
      <c r="AW5850"/>
      <c r="AX5850"/>
      <c r="AY5850"/>
      <c r="AZ5850"/>
      <c r="BA5850"/>
    </row>
    <row r="5851" spans="48:53" x14ac:dyDescent="0.3">
      <c r="AV5851"/>
      <c r="AW5851"/>
      <c r="AX5851"/>
      <c r="AY5851"/>
      <c r="AZ5851"/>
      <c r="BA5851"/>
    </row>
    <row r="5852" spans="48:53" x14ac:dyDescent="0.3">
      <c r="AV5852"/>
      <c r="AW5852"/>
      <c r="AX5852"/>
      <c r="AY5852"/>
      <c r="AZ5852"/>
      <c r="BA5852"/>
    </row>
    <row r="5853" spans="48:53" x14ac:dyDescent="0.3">
      <c r="AV5853"/>
      <c r="AW5853"/>
      <c r="AX5853"/>
      <c r="AY5853"/>
      <c r="AZ5853"/>
      <c r="BA5853"/>
    </row>
    <row r="5854" spans="48:53" x14ac:dyDescent="0.3">
      <c r="AV5854"/>
      <c r="AW5854"/>
      <c r="AX5854"/>
      <c r="AY5854"/>
      <c r="AZ5854"/>
      <c r="BA5854"/>
    </row>
    <row r="5855" spans="48:53" x14ac:dyDescent="0.3">
      <c r="AV5855"/>
      <c r="AW5855"/>
      <c r="AX5855"/>
      <c r="AY5855"/>
      <c r="AZ5855"/>
      <c r="BA5855"/>
    </row>
    <row r="5856" spans="48:53" x14ac:dyDescent="0.3">
      <c r="AV5856"/>
      <c r="AW5856"/>
      <c r="AX5856"/>
      <c r="AY5856"/>
      <c r="AZ5856"/>
      <c r="BA5856"/>
    </row>
    <row r="5857" spans="48:53" x14ac:dyDescent="0.3">
      <c r="AV5857"/>
      <c r="AW5857"/>
      <c r="AX5857"/>
      <c r="AY5857"/>
      <c r="AZ5857"/>
      <c r="BA5857"/>
    </row>
    <row r="5858" spans="48:53" x14ac:dyDescent="0.3">
      <c r="AV5858"/>
      <c r="AW5858"/>
      <c r="AX5858"/>
      <c r="AY5858"/>
      <c r="AZ5858"/>
      <c r="BA5858"/>
    </row>
    <row r="5859" spans="48:53" x14ac:dyDescent="0.3">
      <c r="AV5859"/>
      <c r="AW5859"/>
      <c r="AX5859"/>
      <c r="AY5859"/>
      <c r="AZ5859"/>
      <c r="BA5859"/>
    </row>
    <row r="5860" spans="48:53" x14ac:dyDescent="0.3">
      <c r="AV5860"/>
      <c r="AW5860"/>
      <c r="AX5860"/>
      <c r="AY5860"/>
      <c r="AZ5860"/>
      <c r="BA5860"/>
    </row>
    <row r="5861" spans="48:53" x14ac:dyDescent="0.3">
      <c r="AV5861"/>
      <c r="AW5861"/>
      <c r="AX5861"/>
      <c r="AY5861"/>
      <c r="AZ5861"/>
      <c r="BA5861"/>
    </row>
    <row r="5862" spans="48:53" x14ac:dyDescent="0.3">
      <c r="AV5862"/>
      <c r="AW5862"/>
      <c r="AX5862"/>
      <c r="AY5862"/>
      <c r="AZ5862"/>
      <c r="BA5862"/>
    </row>
    <row r="5863" spans="48:53" x14ac:dyDescent="0.3">
      <c r="AV5863"/>
      <c r="AW5863"/>
      <c r="AX5863"/>
      <c r="AY5863"/>
      <c r="AZ5863"/>
      <c r="BA5863"/>
    </row>
    <row r="5864" spans="48:53" x14ac:dyDescent="0.3">
      <c r="AV5864"/>
      <c r="AW5864"/>
      <c r="AX5864"/>
      <c r="AY5864"/>
      <c r="AZ5864"/>
      <c r="BA5864"/>
    </row>
    <row r="5865" spans="48:53" x14ac:dyDescent="0.3">
      <c r="AV5865"/>
      <c r="AW5865"/>
      <c r="AX5865"/>
      <c r="AY5865"/>
      <c r="AZ5865"/>
      <c r="BA5865"/>
    </row>
    <row r="5866" spans="48:53" x14ac:dyDescent="0.3">
      <c r="AV5866"/>
      <c r="AW5866"/>
      <c r="AX5866"/>
      <c r="AY5866"/>
      <c r="AZ5866"/>
      <c r="BA5866"/>
    </row>
    <row r="5867" spans="48:53" x14ac:dyDescent="0.3">
      <c r="AV5867"/>
      <c r="AW5867"/>
      <c r="AX5867"/>
      <c r="AY5867"/>
      <c r="AZ5867"/>
      <c r="BA5867"/>
    </row>
    <row r="5868" spans="48:53" x14ac:dyDescent="0.3">
      <c r="AV5868"/>
      <c r="AW5868"/>
      <c r="AX5868"/>
      <c r="AY5868"/>
      <c r="AZ5868"/>
      <c r="BA5868"/>
    </row>
    <row r="5869" spans="48:53" x14ac:dyDescent="0.3">
      <c r="AV5869"/>
      <c r="AW5869"/>
      <c r="AX5869"/>
      <c r="AY5869"/>
      <c r="AZ5869"/>
      <c r="BA5869"/>
    </row>
    <row r="5870" spans="48:53" x14ac:dyDescent="0.3">
      <c r="AV5870"/>
      <c r="AW5870"/>
      <c r="AX5870"/>
      <c r="AY5870"/>
      <c r="AZ5870"/>
      <c r="BA5870"/>
    </row>
    <row r="5871" spans="48:53" x14ac:dyDescent="0.3">
      <c r="AV5871"/>
      <c r="AW5871"/>
      <c r="AX5871"/>
      <c r="AY5871"/>
      <c r="AZ5871"/>
      <c r="BA5871"/>
    </row>
    <row r="5872" spans="48:53" x14ac:dyDescent="0.3">
      <c r="AV5872"/>
      <c r="AW5872"/>
      <c r="AX5872"/>
      <c r="AY5872"/>
      <c r="AZ5872"/>
      <c r="BA5872"/>
    </row>
    <row r="5873" spans="48:53" x14ac:dyDescent="0.3">
      <c r="AV5873"/>
      <c r="AW5873"/>
      <c r="AX5873"/>
      <c r="AY5873"/>
      <c r="AZ5873"/>
      <c r="BA5873"/>
    </row>
    <row r="5874" spans="48:53" x14ac:dyDescent="0.3">
      <c r="AV5874"/>
      <c r="AW5874"/>
      <c r="AX5874"/>
      <c r="AY5874"/>
      <c r="AZ5874"/>
      <c r="BA5874"/>
    </row>
    <row r="5875" spans="48:53" x14ac:dyDescent="0.3">
      <c r="AV5875"/>
      <c r="AW5875"/>
      <c r="AX5875"/>
      <c r="AY5875"/>
      <c r="AZ5875"/>
      <c r="BA5875"/>
    </row>
    <row r="5876" spans="48:53" x14ac:dyDescent="0.3">
      <c r="AV5876"/>
      <c r="AW5876"/>
      <c r="AX5876"/>
      <c r="AY5876"/>
      <c r="AZ5876"/>
      <c r="BA5876"/>
    </row>
    <row r="5877" spans="48:53" x14ac:dyDescent="0.3">
      <c r="AV5877"/>
      <c r="AW5877"/>
      <c r="AX5877"/>
      <c r="AY5877"/>
      <c r="AZ5877"/>
      <c r="BA5877"/>
    </row>
    <row r="5878" spans="48:53" x14ac:dyDescent="0.3">
      <c r="AV5878"/>
      <c r="AW5878"/>
      <c r="AX5878"/>
      <c r="AY5878"/>
      <c r="AZ5878"/>
      <c r="BA5878"/>
    </row>
    <row r="5879" spans="48:53" x14ac:dyDescent="0.3">
      <c r="AV5879"/>
      <c r="AW5879"/>
      <c r="AX5879"/>
      <c r="AY5879"/>
      <c r="AZ5879"/>
      <c r="BA5879"/>
    </row>
    <row r="5880" spans="48:53" x14ac:dyDescent="0.3">
      <c r="AV5880"/>
      <c r="AW5880"/>
      <c r="AX5880"/>
      <c r="AY5880"/>
      <c r="AZ5880"/>
      <c r="BA5880"/>
    </row>
    <row r="5881" spans="48:53" x14ac:dyDescent="0.3">
      <c r="AV5881"/>
      <c r="AW5881"/>
      <c r="AX5881"/>
      <c r="AY5881"/>
      <c r="AZ5881"/>
      <c r="BA5881"/>
    </row>
    <row r="5882" spans="48:53" x14ac:dyDescent="0.3">
      <c r="AV5882"/>
      <c r="AW5882"/>
      <c r="AX5882"/>
      <c r="AY5882"/>
      <c r="AZ5882"/>
      <c r="BA5882"/>
    </row>
    <row r="5883" spans="48:53" x14ac:dyDescent="0.3">
      <c r="AV5883"/>
      <c r="AW5883"/>
      <c r="AX5883"/>
      <c r="AY5883"/>
      <c r="AZ5883"/>
      <c r="BA5883"/>
    </row>
    <row r="5884" spans="48:53" x14ac:dyDescent="0.3">
      <c r="AV5884"/>
      <c r="AW5884"/>
      <c r="AX5884"/>
      <c r="AY5884"/>
      <c r="AZ5884"/>
      <c r="BA5884"/>
    </row>
    <row r="5885" spans="48:53" x14ac:dyDescent="0.3">
      <c r="AV5885"/>
      <c r="AW5885"/>
      <c r="AX5885"/>
      <c r="AY5885"/>
      <c r="AZ5885"/>
      <c r="BA5885"/>
    </row>
    <row r="5886" spans="48:53" x14ac:dyDescent="0.3">
      <c r="AV5886"/>
      <c r="AW5886"/>
      <c r="AX5886"/>
      <c r="AY5886"/>
      <c r="AZ5886"/>
      <c r="BA5886"/>
    </row>
    <row r="5887" spans="48:53" x14ac:dyDescent="0.3">
      <c r="AV5887"/>
      <c r="AW5887"/>
      <c r="AX5887"/>
      <c r="AY5887"/>
      <c r="AZ5887"/>
      <c r="BA5887"/>
    </row>
    <row r="5888" spans="48:53" x14ac:dyDescent="0.3">
      <c r="AV5888"/>
      <c r="AW5888"/>
      <c r="AX5888"/>
      <c r="AY5888"/>
      <c r="AZ5888"/>
      <c r="BA5888"/>
    </row>
    <row r="5889" spans="48:53" x14ac:dyDescent="0.3">
      <c r="AV5889"/>
      <c r="AW5889"/>
      <c r="AX5889"/>
      <c r="AY5889"/>
      <c r="AZ5889"/>
      <c r="BA5889"/>
    </row>
    <row r="5890" spans="48:53" x14ac:dyDescent="0.3">
      <c r="AV5890"/>
      <c r="AW5890"/>
      <c r="AX5890"/>
      <c r="AY5890"/>
      <c r="AZ5890"/>
      <c r="BA5890"/>
    </row>
    <row r="5891" spans="48:53" x14ac:dyDescent="0.3">
      <c r="AV5891"/>
      <c r="AW5891"/>
      <c r="AX5891"/>
      <c r="AY5891"/>
      <c r="AZ5891"/>
      <c r="BA5891"/>
    </row>
    <row r="5892" spans="48:53" x14ac:dyDescent="0.3">
      <c r="AV5892"/>
      <c r="AW5892"/>
      <c r="AX5892"/>
      <c r="AY5892"/>
      <c r="AZ5892"/>
      <c r="BA5892"/>
    </row>
    <row r="5893" spans="48:53" x14ac:dyDescent="0.3">
      <c r="AV5893"/>
      <c r="AW5893"/>
      <c r="AX5893"/>
      <c r="AY5893"/>
      <c r="AZ5893"/>
      <c r="BA5893"/>
    </row>
    <row r="5894" spans="48:53" x14ac:dyDescent="0.3">
      <c r="AV5894"/>
      <c r="AW5894"/>
      <c r="AX5894"/>
      <c r="AY5894"/>
      <c r="AZ5894"/>
      <c r="BA5894"/>
    </row>
    <row r="5895" spans="48:53" x14ac:dyDescent="0.3">
      <c r="AV5895"/>
      <c r="AW5895"/>
      <c r="AX5895"/>
      <c r="AY5895"/>
      <c r="AZ5895"/>
      <c r="BA5895"/>
    </row>
    <row r="5896" spans="48:53" x14ac:dyDescent="0.3">
      <c r="AV5896"/>
      <c r="AW5896"/>
      <c r="AX5896"/>
      <c r="AY5896"/>
      <c r="AZ5896"/>
      <c r="BA5896"/>
    </row>
    <row r="5897" spans="48:53" x14ac:dyDescent="0.3">
      <c r="AV5897"/>
      <c r="AW5897"/>
      <c r="AX5897"/>
      <c r="AY5897"/>
      <c r="AZ5897"/>
      <c r="BA5897"/>
    </row>
    <row r="5898" spans="48:53" x14ac:dyDescent="0.3">
      <c r="AV5898"/>
      <c r="AW5898"/>
      <c r="AX5898"/>
      <c r="AY5898"/>
      <c r="AZ5898"/>
      <c r="BA5898"/>
    </row>
    <row r="5899" spans="48:53" x14ac:dyDescent="0.3">
      <c r="AV5899"/>
      <c r="AW5899"/>
      <c r="AX5899"/>
      <c r="AY5899"/>
      <c r="AZ5899"/>
      <c r="BA5899"/>
    </row>
    <row r="5900" spans="48:53" x14ac:dyDescent="0.3">
      <c r="AV5900"/>
      <c r="AW5900"/>
      <c r="AX5900"/>
      <c r="AY5900"/>
      <c r="AZ5900"/>
      <c r="BA5900"/>
    </row>
    <row r="5901" spans="48:53" x14ac:dyDescent="0.3">
      <c r="AV5901"/>
      <c r="AW5901"/>
      <c r="AX5901"/>
      <c r="AY5901"/>
      <c r="AZ5901"/>
      <c r="BA5901"/>
    </row>
    <row r="5902" spans="48:53" x14ac:dyDescent="0.3">
      <c r="AV5902"/>
      <c r="AW5902"/>
      <c r="AX5902"/>
      <c r="AY5902"/>
      <c r="AZ5902"/>
      <c r="BA5902"/>
    </row>
    <row r="5903" spans="48:53" x14ac:dyDescent="0.3">
      <c r="AV5903"/>
      <c r="AW5903"/>
      <c r="AX5903"/>
      <c r="AY5903"/>
      <c r="AZ5903"/>
      <c r="BA5903"/>
    </row>
    <row r="5904" spans="48:53" x14ac:dyDescent="0.3">
      <c r="AV5904"/>
      <c r="AW5904"/>
      <c r="AX5904"/>
      <c r="AY5904"/>
      <c r="AZ5904"/>
      <c r="BA5904"/>
    </row>
    <row r="5905" spans="48:53" x14ac:dyDescent="0.3">
      <c r="AV5905"/>
      <c r="AW5905"/>
      <c r="AX5905"/>
      <c r="AY5905"/>
      <c r="AZ5905"/>
      <c r="BA5905"/>
    </row>
    <row r="5906" spans="48:53" x14ac:dyDescent="0.3">
      <c r="AV5906"/>
      <c r="AW5906"/>
      <c r="AX5906"/>
      <c r="AY5906"/>
      <c r="AZ5906"/>
      <c r="BA5906"/>
    </row>
    <row r="5907" spans="48:53" x14ac:dyDescent="0.3">
      <c r="AV5907"/>
      <c r="AW5907"/>
      <c r="AX5907"/>
      <c r="AY5907"/>
      <c r="AZ5907"/>
      <c r="BA5907"/>
    </row>
    <row r="5908" spans="48:53" x14ac:dyDescent="0.3">
      <c r="AV5908"/>
      <c r="AW5908"/>
      <c r="AX5908"/>
      <c r="AY5908"/>
      <c r="AZ5908"/>
      <c r="BA5908"/>
    </row>
    <row r="5909" spans="48:53" x14ac:dyDescent="0.3">
      <c r="AV5909"/>
      <c r="AW5909"/>
      <c r="AX5909"/>
      <c r="AY5909"/>
      <c r="AZ5909"/>
      <c r="BA5909"/>
    </row>
    <row r="5910" spans="48:53" x14ac:dyDescent="0.3">
      <c r="AV5910"/>
      <c r="AW5910"/>
      <c r="AX5910"/>
      <c r="AY5910"/>
      <c r="AZ5910"/>
      <c r="BA5910"/>
    </row>
    <row r="5911" spans="48:53" x14ac:dyDescent="0.3">
      <c r="AV5911"/>
      <c r="AW5911"/>
      <c r="AX5911"/>
      <c r="AY5911"/>
      <c r="AZ5911"/>
      <c r="BA5911"/>
    </row>
    <row r="5912" spans="48:53" x14ac:dyDescent="0.3">
      <c r="AV5912"/>
      <c r="AW5912"/>
      <c r="AX5912"/>
      <c r="AY5912"/>
      <c r="AZ5912"/>
      <c r="BA5912"/>
    </row>
    <row r="5913" spans="48:53" x14ac:dyDescent="0.3">
      <c r="AV5913"/>
      <c r="AW5913"/>
      <c r="AX5913"/>
      <c r="AY5913"/>
      <c r="AZ5913"/>
      <c r="BA5913"/>
    </row>
    <row r="5914" spans="48:53" x14ac:dyDescent="0.3">
      <c r="AV5914"/>
      <c r="AW5914"/>
      <c r="AX5914"/>
      <c r="AY5914"/>
      <c r="AZ5914"/>
      <c r="BA5914"/>
    </row>
    <row r="5915" spans="48:53" x14ac:dyDescent="0.3">
      <c r="AV5915"/>
      <c r="AW5915"/>
      <c r="AX5915"/>
      <c r="AY5915"/>
      <c r="AZ5915"/>
      <c r="BA5915"/>
    </row>
    <row r="5916" spans="48:53" x14ac:dyDescent="0.3">
      <c r="AV5916"/>
      <c r="AW5916"/>
      <c r="AX5916"/>
      <c r="AY5916"/>
      <c r="AZ5916"/>
      <c r="BA5916"/>
    </row>
    <row r="5917" spans="48:53" x14ac:dyDescent="0.3">
      <c r="AV5917"/>
      <c r="AW5917"/>
      <c r="AX5917"/>
      <c r="AY5917"/>
      <c r="AZ5917"/>
      <c r="BA5917"/>
    </row>
    <row r="5918" spans="48:53" x14ac:dyDescent="0.3">
      <c r="AV5918"/>
      <c r="AW5918"/>
      <c r="AX5918"/>
      <c r="AY5918"/>
      <c r="AZ5918"/>
      <c r="BA5918"/>
    </row>
    <row r="5919" spans="48:53" x14ac:dyDescent="0.3">
      <c r="AV5919"/>
      <c r="AW5919"/>
      <c r="AX5919"/>
      <c r="AY5919"/>
      <c r="AZ5919"/>
      <c r="BA5919"/>
    </row>
    <row r="5920" spans="48:53" x14ac:dyDescent="0.3">
      <c r="AV5920"/>
      <c r="AW5920"/>
      <c r="AX5920"/>
      <c r="AY5920"/>
      <c r="AZ5920"/>
      <c r="BA5920"/>
    </row>
    <row r="5921" spans="48:53" x14ac:dyDescent="0.3">
      <c r="AV5921"/>
      <c r="AW5921"/>
      <c r="AX5921"/>
      <c r="AY5921"/>
      <c r="AZ5921"/>
      <c r="BA5921"/>
    </row>
    <row r="5922" spans="48:53" x14ac:dyDescent="0.3">
      <c r="AV5922"/>
      <c r="AW5922"/>
      <c r="AX5922"/>
      <c r="AY5922"/>
      <c r="AZ5922"/>
      <c r="BA5922"/>
    </row>
    <row r="5923" spans="48:53" x14ac:dyDescent="0.3">
      <c r="AV5923"/>
      <c r="AW5923"/>
      <c r="AX5923"/>
      <c r="AY5923"/>
      <c r="AZ5923"/>
      <c r="BA5923"/>
    </row>
    <row r="5924" spans="48:53" x14ac:dyDescent="0.3">
      <c r="AV5924"/>
      <c r="AW5924"/>
      <c r="AX5924"/>
      <c r="AY5924"/>
      <c r="AZ5924"/>
      <c r="BA5924"/>
    </row>
    <row r="5925" spans="48:53" x14ac:dyDescent="0.3">
      <c r="AV5925"/>
      <c r="AW5925"/>
      <c r="AX5925"/>
      <c r="AY5925"/>
      <c r="AZ5925"/>
      <c r="BA5925"/>
    </row>
    <row r="5926" spans="48:53" x14ac:dyDescent="0.3">
      <c r="AV5926"/>
      <c r="AW5926"/>
      <c r="AX5926"/>
      <c r="AY5926"/>
      <c r="AZ5926"/>
      <c r="BA5926"/>
    </row>
    <row r="5927" spans="48:53" x14ac:dyDescent="0.3">
      <c r="AV5927"/>
      <c r="AW5927"/>
      <c r="AX5927"/>
      <c r="AY5927"/>
      <c r="AZ5927"/>
      <c r="BA5927"/>
    </row>
    <row r="5928" spans="48:53" x14ac:dyDescent="0.3">
      <c r="AV5928"/>
      <c r="AW5928"/>
      <c r="AX5928"/>
      <c r="AY5928"/>
      <c r="AZ5928"/>
      <c r="BA5928"/>
    </row>
    <row r="5929" spans="48:53" x14ac:dyDescent="0.3">
      <c r="AV5929"/>
      <c r="AW5929"/>
      <c r="AX5929"/>
      <c r="AY5929"/>
      <c r="AZ5929"/>
      <c r="BA5929"/>
    </row>
    <row r="5930" spans="48:53" x14ac:dyDescent="0.3">
      <c r="AV5930"/>
      <c r="AW5930"/>
      <c r="AX5930"/>
      <c r="AY5930"/>
      <c r="AZ5930"/>
      <c r="BA5930"/>
    </row>
    <row r="5931" spans="48:53" x14ac:dyDescent="0.3">
      <c r="AV5931"/>
      <c r="AW5931"/>
      <c r="AX5931"/>
      <c r="AY5931"/>
      <c r="AZ5931"/>
      <c r="BA5931"/>
    </row>
    <row r="5932" spans="48:53" x14ac:dyDescent="0.3">
      <c r="AV5932"/>
      <c r="AW5932"/>
      <c r="AX5932"/>
      <c r="AY5932"/>
      <c r="AZ5932"/>
      <c r="BA5932"/>
    </row>
    <row r="5933" spans="48:53" x14ac:dyDescent="0.3">
      <c r="AV5933"/>
      <c r="AW5933"/>
      <c r="AX5933"/>
      <c r="AY5933"/>
      <c r="AZ5933"/>
      <c r="BA5933"/>
    </row>
    <row r="5934" spans="48:53" x14ac:dyDescent="0.3">
      <c r="AV5934"/>
      <c r="AW5934"/>
      <c r="AX5934"/>
      <c r="AY5934"/>
      <c r="AZ5934"/>
      <c r="BA5934"/>
    </row>
    <row r="5935" spans="48:53" x14ac:dyDescent="0.3">
      <c r="AV5935"/>
      <c r="AW5935"/>
      <c r="AX5935"/>
      <c r="AY5935"/>
      <c r="AZ5935"/>
      <c r="BA5935"/>
    </row>
    <row r="5936" spans="48:53" x14ac:dyDescent="0.3">
      <c r="AV5936"/>
      <c r="AW5936"/>
      <c r="AX5936"/>
      <c r="AY5936"/>
      <c r="AZ5936"/>
      <c r="BA5936"/>
    </row>
    <row r="5937" spans="48:53" x14ac:dyDescent="0.3">
      <c r="AV5937"/>
      <c r="AW5937"/>
      <c r="AX5937"/>
      <c r="AY5937"/>
      <c r="AZ5937"/>
      <c r="BA5937"/>
    </row>
    <row r="5938" spans="48:53" x14ac:dyDescent="0.3">
      <c r="AV5938"/>
      <c r="AW5938"/>
      <c r="AX5938"/>
      <c r="AY5938"/>
      <c r="AZ5938"/>
      <c r="BA5938"/>
    </row>
    <row r="5939" spans="48:53" x14ac:dyDescent="0.3">
      <c r="AV5939"/>
      <c r="AW5939"/>
      <c r="AX5939"/>
      <c r="AY5939"/>
      <c r="AZ5939"/>
      <c r="BA5939"/>
    </row>
    <row r="5940" spans="48:53" x14ac:dyDescent="0.3">
      <c r="AV5940"/>
      <c r="AW5940"/>
      <c r="AX5940"/>
      <c r="AY5940"/>
      <c r="AZ5940"/>
      <c r="BA5940"/>
    </row>
    <row r="5941" spans="48:53" x14ac:dyDescent="0.3">
      <c r="AV5941"/>
      <c r="AW5941"/>
      <c r="AX5941"/>
      <c r="AY5941"/>
      <c r="AZ5941"/>
      <c r="BA5941"/>
    </row>
    <row r="5942" spans="48:53" x14ac:dyDescent="0.3">
      <c r="AV5942"/>
      <c r="AW5942"/>
      <c r="AX5942"/>
      <c r="AY5942"/>
      <c r="AZ5942"/>
      <c r="BA5942"/>
    </row>
    <row r="5943" spans="48:53" x14ac:dyDescent="0.3">
      <c r="AV5943"/>
      <c r="AW5943"/>
      <c r="AX5943"/>
      <c r="AY5943"/>
      <c r="AZ5943"/>
      <c r="BA5943"/>
    </row>
    <row r="5944" spans="48:53" x14ac:dyDescent="0.3">
      <c r="AV5944"/>
      <c r="AW5944"/>
      <c r="AX5944"/>
      <c r="AY5944"/>
      <c r="AZ5944"/>
      <c r="BA5944"/>
    </row>
    <row r="5945" spans="48:53" x14ac:dyDescent="0.3">
      <c r="AV5945"/>
      <c r="AW5945"/>
      <c r="AX5945"/>
      <c r="AY5945"/>
      <c r="AZ5945"/>
      <c r="BA5945"/>
    </row>
    <row r="5946" spans="48:53" x14ac:dyDescent="0.3">
      <c r="AV5946"/>
      <c r="AW5946"/>
      <c r="AX5946"/>
      <c r="AY5946"/>
      <c r="AZ5946"/>
      <c r="BA5946"/>
    </row>
    <row r="5947" spans="48:53" x14ac:dyDescent="0.3">
      <c r="AV5947"/>
      <c r="AW5947"/>
      <c r="AX5947"/>
      <c r="AY5947"/>
      <c r="AZ5947"/>
      <c r="BA5947"/>
    </row>
    <row r="5948" spans="48:53" x14ac:dyDescent="0.3">
      <c r="AV5948"/>
      <c r="AW5948"/>
      <c r="AX5948"/>
      <c r="AY5948"/>
      <c r="AZ5948"/>
      <c r="BA5948"/>
    </row>
    <row r="5949" spans="48:53" x14ac:dyDescent="0.3">
      <c r="AV5949"/>
      <c r="AW5949"/>
      <c r="AX5949"/>
      <c r="AY5949"/>
      <c r="AZ5949"/>
      <c r="BA5949"/>
    </row>
    <row r="5950" spans="48:53" x14ac:dyDescent="0.3">
      <c r="AV5950"/>
      <c r="AW5950"/>
      <c r="AX5950"/>
      <c r="AY5950"/>
      <c r="AZ5950"/>
      <c r="BA5950"/>
    </row>
    <row r="5951" spans="48:53" x14ac:dyDescent="0.3">
      <c r="AV5951"/>
      <c r="AW5951"/>
      <c r="AX5951"/>
      <c r="AY5951"/>
      <c r="AZ5951"/>
      <c r="BA5951"/>
    </row>
    <row r="5952" spans="48:53" x14ac:dyDescent="0.3">
      <c r="AV5952"/>
      <c r="AW5952"/>
      <c r="AX5952"/>
      <c r="AY5952"/>
      <c r="AZ5952"/>
      <c r="BA5952"/>
    </row>
    <row r="5953" spans="48:53" x14ac:dyDescent="0.3">
      <c r="AV5953"/>
      <c r="AW5953"/>
      <c r="AX5953"/>
      <c r="AY5953"/>
      <c r="AZ5953"/>
      <c r="BA5953"/>
    </row>
    <row r="5954" spans="48:53" x14ac:dyDescent="0.3">
      <c r="AV5954"/>
      <c r="AW5954"/>
      <c r="AX5954"/>
      <c r="AY5954"/>
      <c r="AZ5954"/>
      <c r="BA5954"/>
    </row>
    <row r="5955" spans="48:53" x14ac:dyDescent="0.3">
      <c r="AV5955"/>
      <c r="AW5955"/>
      <c r="AX5955"/>
      <c r="AY5955"/>
      <c r="AZ5955"/>
      <c r="BA5955"/>
    </row>
    <row r="5956" spans="48:53" x14ac:dyDescent="0.3">
      <c r="AV5956"/>
      <c r="AW5956"/>
      <c r="AX5956"/>
      <c r="AY5956"/>
      <c r="AZ5956"/>
      <c r="BA5956"/>
    </row>
    <row r="5957" spans="48:53" x14ac:dyDescent="0.3">
      <c r="AV5957"/>
      <c r="AW5957"/>
      <c r="AX5957"/>
      <c r="AY5957"/>
      <c r="AZ5957"/>
      <c r="BA5957"/>
    </row>
    <row r="5958" spans="48:53" x14ac:dyDescent="0.3">
      <c r="AV5958"/>
      <c r="AW5958"/>
      <c r="AX5958"/>
      <c r="AY5958"/>
      <c r="AZ5958"/>
      <c r="BA5958"/>
    </row>
    <row r="5959" spans="48:53" x14ac:dyDescent="0.3">
      <c r="AV5959"/>
      <c r="AW5959"/>
      <c r="AX5959"/>
      <c r="AY5959"/>
      <c r="AZ5959"/>
      <c r="BA5959"/>
    </row>
    <row r="5960" spans="48:53" x14ac:dyDescent="0.3">
      <c r="AV5960"/>
      <c r="AW5960"/>
      <c r="AX5960"/>
      <c r="AY5960"/>
      <c r="AZ5960"/>
      <c r="BA5960"/>
    </row>
    <row r="5961" spans="48:53" x14ac:dyDescent="0.3">
      <c r="AV5961"/>
      <c r="AW5961"/>
      <c r="AX5961"/>
      <c r="AY5961"/>
      <c r="AZ5961"/>
      <c r="BA5961"/>
    </row>
    <row r="5962" spans="48:53" x14ac:dyDescent="0.3">
      <c r="AV5962"/>
      <c r="AW5962"/>
      <c r="AX5962"/>
      <c r="AY5962"/>
      <c r="AZ5962"/>
      <c r="BA5962"/>
    </row>
    <row r="5963" spans="48:53" x14ac:dyDescent="0.3">
      <c r="AV5963"/>
      <c r="AW5963"/>
      <c r="AX5963"/>
      <c r="AY5963"/>
      <c r="AZ5963"/>
      <c r="BA5963"/>
    </row>
    <row r="5964" spans="48:53" x14ac:dyDescent="0.3">
      <c r="AV5964"/>
      <c r="AW5964"/>
      <c r="AX5964"/>
      <c r="AY5964"/>
      <c r="AZ5964"/>
      <c r="BA5964"/>
    </row>
    <row r="5965" spans="48:53" x14ac:dyDescent="0.3">
      <c r="AV5965"/>
      <c r="AW5965"/>
      <c r="AX5965"/>
      <c r="AY5965"/>
      <c r="AZ5965"/>
      <c r="BA5965"/>
    </row>
    <row r="5966" spans="48:53" x14ac:dyDescent="0.3">
      <c r="AV5966"/>
      <c r="AW5966"/>
      <c r="AX5966"/>
      <c r="AY5966"/>
      <c r="AZ5966"/>
      <c r="BA5966"/>
    </row>
    <row r="5967" spans="48:53" x14ac:dyDescent="0.3">
      <c r="AV5967"/>
      <c r="AW5967"/>
      <c r="AX5967"/>
      <c r="AY5967"/>
      <c r="AZ5967"/>
      <c r="BA5967"/>
    </row>
    <row r="5968" spans="48:53" x14ac:dyDescent="0.3">
      <c r="AV5968"/>
      <c r="AW5968"/>
      <c r="AX5968"/>
      <c r="AY5968"/>
      <c r="AZ5968"/>
      <c r="BA5968"/>
    </row>
    <row r="5969" spans="48:53" x14ac:dyDescent="0.3">
      <c r="AV5969"/>
      <c r="AW5969"/>
      <c r="AX5969"/>
      <c r="AY5969"/>
      <c r="AZ5969"/>
      <c r="BA5969"/>
    </row>
    <row r="5970" spans="48:53" x14ac:dyDescent="0.3">
      <c r="AV5970"/>
      <c r="AW5970"/>
      <c r="AX5970"/>
      <c r="AY5970"/>
      <c r="AZ5970"/>
      <c r="BA5970"/>
    </row>
    <row r="5971" spans="48:53" x14ac:dyDescent="0.3">
      <c r="AV5971"/>
      <c r="AW5971"/>
      <c r="AX5971"/>
      <c r="AY5971"/>
      <c r="AZ5971"/>
      <c r="BA5971"/>
    </row>
    <row r="5972" spans="48:53" x14ac:dyDescent="0.3">
      <c r="AV5972"/>
      <c r="AW5972"/>
      <c r="AX5972"/>
      <c r="AY5972"/>
      <c r="AZ5972"/>
      <c r="BA5972"/>
    </row>
    <row r="5973" spans="48:53" x14ac:dyDescent="0.3">
      <c r="AV5973"/>
      <c r="AW5973"/>
      <c r="AX5973"/>
      <c r="AY5973"/>
      <c r="AZ5973"/>
      <c r="BA5973"/>
    </row>
    <row r="5974" spans="48:53" x14ac:dyDescent="0.3">
      <c r="AV5974"/>
      <c r="AW5974"/>
      <c r="AX5974"/>
      <c r="AY5974"/>
      <c r="AZ5974"/>
      <c r="BA5974"/>
    </row>
    <row r="5975" spans="48:53" x14ac:dyDescent="0.3">
      <c r="AV5975"/>
      <c r="AW5975"/>
      <c r="AX5975"/>
      <c r="AY5975"/>
      <c r="AZ5975"/>
      <c r="BA5975"/>
    </row>
    <row r="5976" spans="48:53" x14ac:dyDescent="0.3">
      <c r="AV5976"/>
      <c r="AW5976"/>
      <c r="AX5976"/>
      <c r="AY5976"/>
      <c r="AZ5976"/>
      <c r="BA5976"/>
    </row>
    <row r="5977" spans="48:53" x14ac:dyDescent="0.3">
      <c r="AV5977"/>
      <c r="AW5977"/>
      <c r="AX5977"/>
      <c r="AY5977"/>
      <c r="AZ5977"/>
      <c r="BA5977"/>
    </row>
    <row r="5978" spans="48:53" x14ac:dyDescent="0.3">
      <c r="AV5978"/>
      <c r="AW5978"/>
      <c r="AX5978"/>
      <c r="AY5978"/>
      <c r="AZ5978"/>
      <c r="BA5978"/>
    </row>
    <row r="5979" spans="48:53" x14ac:dyDescent="0.3">
      <c r="AV5979"/>
      <c r="AW5979"/>
      <c r="AX5979"/>
      <c r="AY5979"/>
      <c r="AZ5979"/>
      <c r="BA5979"/>
    </row>
    <row r="5980" spans="48:53" x14ac:dyDescent="0.3">
      <c r="AV5980"/>
      <c r="AW5980"/>
      <c r="AX5980"/>
      <c r="AY5980"/>
      <c r="AZ5980"/>
      <c r="BA5980"/>
    </row>
    <row r="5981" spans="48:53" x14ac:dyDescent="0.3">
      <c r="AV5981"/>
      <c r="AW5981"/>
      <c r="AX5981"/>
      <c r="AY5981"/>
      <c r="AZ5981"/>
      <c r="BA5981"/>
    </row>
    <row r="5982" spans="48:53" x14ac:dyDescent="0.3">
      <c r="AV5982"/>
      <c r="AW5982"/>
      <c r="AX5982"/>
      <c r="AY5982"/>
      <c r="AZ5982"/>
      <c r="BA5982"/>
    </row>
    <row r="5983" spans="48:53" x14ac:dyDescent="0.3">
      <c r="AV5983"/>
      <c r="AW5983"/>
      <c r="AX5983"/>
      <c r="AY5983"/>
      <c r="AZ5983"/>
      <c r="BA5983"/>
    </row>
    <row r="5984" spans="48:53" x14ac:dyDescent="0.3">
      <c r="AV5984"/>
      <c r="AW5984"/>
      <c r="AX5984"/>
      <c r="AY5984"/>
      <c r="AZ5984"/>
      <c r="BA5984"/>
    </row>
    <row r="5985" spans="48:53" x14ac:dyDescent="0.3">
      <c r="AV5985"/>
      <c r="AW5985"/>
      <c r="AX5985"/>
      <c r="AY5985"/>
      <c r="AZ5985"/>
      <c r="BA5985"/>
    </row>
    <row r="5986" spans="48:53" x14ac:dyDescent="0.3">
      <c r="AV5986"/>
      <c r="AW5986"/>
      <c r="AX5986"/>
      <c r="AY5986"/>
      <c r="AZ5986"/>
      <c r="BA5986"/>
    </row>
    <row r="5987" spans="48:53" x14ac:dyDescent="0.3">
      <c r="AV5987"/>
      <c r="AW5987"/>
      <c r="AX5987"/>
      <c r="AY5987"/>
      <c r="AZ5987"/>
      <c r="BA5987"/>
    </row>
    <row r="5988" spans="48:53" x14ac:dyDescent="0.3">
      <c r="AV5988"/>
      <c r="AW5988"/>
      <c r="AX5988"/>
      <c r="AY5988"/>
      <c r="AZ5988"/>
      <c r="BA5988"/>
    </row>
    <row r="5989" spans="48:53" x14ac:dyDescent="0.3">
      <c r="AV5989"/>
      <c r="AW5989"/>
      <c r="AX5989"/>
      <c r="AY5989"/>
      <c r="AZ5989"/>
      <c r="BA5989"/>
    </row>
    <row r="5990" spans="48:53" x14ac:dyDescent="0.3">
      <c r="AV5990"/>
      <c r="AW5990"/>
      <c r="AX5990"/>
      <c r="AY5990"/>
      <c r="AZ5990"/>
      <c r="BA5990"/>
    </row>
    <row r="5991" spans="48:53" x14ac:dyDescent="0.3">
      <c r="AV5991"/>
      <c r="AW5991"/>
      <c r="AX5991"/>
      <c r="AY5991"/>
      <c r="AZ5991"/>
      <c r="BA5991"/>
    </row>
    <row r="5992" spans="48:53" x14ac:dyDescent="0.3">
      <c r="AV5992"/>
      <c r="AW5992"/>
      <c r="AX5992"/>
      <c r="AY5992"/>
      <c r="AZ5992"/>
      <c r="BA5992"/>
    </row>
    <row r="5993" spans="48:53" x14ac:dyDescent="0.3">
      <c r="AV5993"/>
      <c r="AW5993"/>
      <c r="AX5993"/>
      <c r="AY5993"/>
      <c r="AZ5993"/>
      <c r="BA5993"/>
    </row>
    <row r="5994" spans="48:53" x14ac:dyDescent="0.3">
      <c r="AV5994"/>
      <c r="AW5994"/>
      <c r="AX5994"/>
      <c r="AY5994"/>
      <c r="AZ5994"/>
      <c r="BA5994"/>
    </row>
    <row r="5995" spans="48:53" x14ac:dyDescent="0.3">
      <c r="AV5995"/>
      <c r="AW5995"/>
      <c r="AX5995"/>
      <c r="AY5995"/>
      <c r="AZ5995"/>
      <c r="BA5995"/>
    </row>
    <row r="5996" spans="48:53" x14ac:dyDescent="0.3">
      <c r="AV5996"/>
      <c r="AW5996"/>
      <c r="AX5996"/>
      <c r="AY5996"/>
      <c r="AZ5996"/>
      <c r="BA5996"/>
    </row>
    <row r="5997" spans="48:53" x14ac:dyDescent="0.3">
      <c r="AV5997"/>
      <c r="AW5997"/>
      <c r="AX5997"/>
      <c r="AY5997"/>
      <c r="AZ5997"/>
      <c r="BA5997"/>
    </row>
    <row r="5998" spans="48:53" x14ac:dyDescent="0.3">
      <c r="AV5998"/>
      <c r="AW5998"/>
      <c r="AX5998"/>
      <c r="AY5998"/>
      <c r="AZ5998"/>
      <c r="BA5998"/>
    </row>
    <row r="5999" spans="48:53" x14ac:dyDescent="0.3">
      <c r="AV5999"/>
      <c r="AW5999"/>
      <c r="AX5999"/>
      <c r="AY5999"/>
      <c r="AZ5999"/>
      <c r="BA5999"/>
    </row>
    <row r="6000" spans="48:53" x14ac:dyDescent="0.3">
      <c r="AV6000"/>
      <c r="AW6000"/>
      <c r="AX6000"/>
      <c r="AY6000"/>
      <c r="AZ6000"/>
      <c r="BA6000"/>
    </row>
    <row r="6001" spans="48:53" x14ac:dyDescent="0.3">
      <c r="AV6001"/>
      <c r="AW6001"/>
      <c r="AX6001"/>
      <c r="AY6001"/>
      <c r="AZ6001"/>
      <c r="BA6001"/>
    </row>
    <row r="6002" spans="48:53" x14ac:dyDescent="0.3">
      <c r="AV6002"/>
      <c r="AW6002"/>
      <c r="AX6002"/>
      <c r="AY6002"/>
      <c r="AZ6002"/>
      <c r="BA6002"/>
    </row>
    <row r="6003" spans="48:53" x14ac:dyDescent="0.3">
      <c r="AV6003"/>
      <c r="AW6003"/>
      <c r="AX6003"/>
      <c r="AY6003"/>
      <c r="AZ6003"/>
      <c r="BA6003"/>
    </row>
    <row r="6004" spans="48:53" x14ac:dyDescent="0.3">
      <c r="AV6004"/>
      <c r="AW6004"/>
      <c r="AX6004"/>
      <c r="AY6004"/>
      <c r="AZ6004"/>
      <c r="BA6004"/>
    </row>
    <row r="6005" spans="48:53" x14ac:dyDescent="0.3">
      <c r="AV6005"/>
      <c r="AW6005"/>
      <c r="AX6005"/>
      <c r="AY6005"/>
      <c r="AZ6005"/>
      <c r="BA6005"/>
    </row>
    <row r="6006" spans="48:53" x14ac:dyDescent="0.3">
      <c r="AV6006"/>
      <c r="AW6006"/>
      <c r="AX6006"/>
      <c r="AY6006"/>
      <c r="AZ6006"/>
      <c r="BA6006"/>
    </row>
    <row r="6007" spans="48:53" x14ac:dyDescent="0.3">
      <c r="AV6007"/>
      <c r="AW6007"/>
      <c r="AX6007"/>
      <c r="AY6007"/>
      <c r="AZ6007"/>
      <c r="BA6007"/>
    </row>
    <row r="6008" spans="48:53" x14ac:dyDescent="0.3">
      <c r="AV6008"/>
      <c r="AW6008"/>
      <c r="AX6008"/>
      <c r="AY6008"/>
      <c r="AZ6008"/>
      <c r="BA6008"/>
    </row>
    <row r="6009" spans="48:53" x14ac:dyDescent="0.3">
      <c r="AV6009"/>
      <c r="AW6009"/>
      <c r="AX6009"/>
      <c r="AY6009"/>
      <c r="AZ6009"/>
      <c r="BA6009"/>
    </row>
    <row r="6010" spans="48:53" x14ac:dyDescent="0.3">
      <c r="AV6010"/>
      <c r="AW6010"/>
      <c r="AX6010"/>
      <c r="AY6010"/>
      <c r="AZ6010"/>
      <c r="BA6010"/>
    </row>
    <row r="6011" spans="48:53" x14ac:dyDescent="0.3">
      <c r="AV6011"/>
      <c r="AW6011"/>
      <c r="AX6011"/>
      <c r="AY6011"/>
      <c r="AZ6011"/>
      <c r="BA6011"/>
    </row>
    <row r="6012" spans="48:53" x14ac:dyDescent="0.3">
      <c r="AV6012"/>
      <c r="AW6012"/>
      <c r="AX6012"/>
      <c r="AY6012"/>
      <c r="AZ6012"/>
      <c r="BA6012"/>
    </row>
    <row r="6013" spans="48:53" x14ac:dyDescent="0.3">
      <c r="AV6013"/>
      <c r="AW6013"/>
      <c r="AX6013"/>
      <c r="AY6013"/>
      <c r="AZ6013"/>
      <c r="BA6013"/>
    </row>
    <row r="6014" spans="48:53" x14ac:dyDescent="0.3">
      <c r="AV6014"/>
      <c r="AW6014"/>
      <c r="AX6014"/>
      <c r="AY6014"/>
      <c r="AZ6014"/>
      <c r="BA6014"/>
    </row>
    <row r="6015" spans="48:53" x14ac:dyDescent="0.3">
      <c r="AV6015"/>
      <c r="AW6015"/>
      <c r="AX6015"/>
      <c r="AY6015"/>
      <c r="AZ6015"/>
      <c r="BA6015"/>
    </row>
    <row r="6016" spans="48:53" x14ac:dyDescent="0.3">
      <c r="AV6016"/>
      <c r="AW6016"/>
      <c r="AX6016"/>
      <c r="AY6016"/>
      <c r="AZ6016"/>
      <c r="BA6016"/>
    </row>
    <row r="6017" spans="48:53" x14ac:dyDescent="0.3">
      <c r="AV6017"/>
      <c r="AW6017"/>
      <c r="AX6017"/>
      <c r="AY6017"/>
      <c r="AZ6017"/>
      <c r="BA6017"/>
    </row>
    <row r="6018" spans="48:53" x14ac:dyDescent="0.3">
      <c r="AV6018"/>
      <c r="AW6018"/>
      <c r="AX6018"/>
      <c r="AY6018"/>
      <c r="AZ6018"/>
      <c r="BA6018"/>
    </row>
    <row r="6019" spans="48:53" x14ac:dyDescent="0.3">
      <c r="AV6019"/>
      <c r="AW6019"/>
      <c r="AX6019"/>
      <c r="AY6019"/>
      <c r="AZ6019"/>
      <c r="BA6019"/>
    </row>
    <row r="6020" spans="48:53" x14ac:dyDescent="0.3">
      <c r="AV6020"/>
      <c r="AW6020"/>
      <c r="AX6020"/>
      <c r="AY6020"/>
      <c r="AZ6020"/>
      <c r="BA6020"/>
    </row>
    <row r="6021" spans="48:53" x14ac:dyDescent="0.3">
      <c r="AV6021"/>
      <c r="AW6021"/>
      <c r="AX6021"/>
      <c r="AY6021"/>
      <c r="AZ6021"/>
      <c r="BA6021"/>
    </row>
    <row r="6022" spans="48:53" x14ac:dyDescent="0.3">
      <c r="AV6022"/>
      <c r="AW6022"/>
      <c r="AX6022"/>
      <c r="AY6022"/>
      <c r="AZ6022"/>
      <c r="BA6022"/>
    </row>
    <row r="6023" spans="48:53" x14ac:dyDescent="0.3">
      <c r="AV6023"/>
      <c r="AW6023"/>
      <c r="AX6023"/>
      <c r="AY6023"/>
      <c r="AZ6023"/>
      <c r="BA6023"/>
    </row>
    <row r="6024" spans="48:53" x14ac:dyDescent="0.3">
      <c r="AV6024"/>
      <c r="AW6024"/>
      <c r="AX6024"/>
      <c r="AY6024"/>
      <c r="AZ6024"/>
      <c r="BA6024"/>
    </row>
    <row r="6025" spans="48:53" x14ac:dyDescent="0.3">
      <c r="AV6025"/>
      <c r="AW6025"/>
      <c r="AX6025"/>
      <c r="AY6025"/>
      <c r="AZ6025"/>
      <c r="BA6025"/>
    </row>
    <row r="6026" spans="48:53" x14ac:dyDescent="0.3">
      <c r="AV6026"/>
      <c r="AW6026"/>
      <c r="AX6026"/>
      <c r="AY6026"/>
      <c r="AZ6026"/>
      <c r="BA6026"/>
    </row>
    <row r="6027" spans="48:53" x14ac:dyDescent="0.3">
      <c r="AV6027"/>
      <c r="AW6027"/>
      <c r="AX6027"/>
      <c r="AY6027"/>
      <c r="AZ6027"/>
      <c r="BA6027"/>
    </row>
    <row r="6028" spans="48:53" x14ac:dyDescent="0.3">
      <c r="AV6028"/>
      <c r="AW6028"/>
      <c r="AX6028"/>
      <c r="AY6028"/>
      <c r="AZ6028"/>
      <c r="BA6028"/>
    </row>
    <row r="6029" spans="48:53" x14ac:dyDescent="0.3">
      <c r="AV6029"/>
      <c r="AW6029"/>
      <c r="AX6029"/>
      <c r="AY6029"/>
      <c r="AZ6029"/>
      <c r="BA6029"/>
    </row>
    <row r="6030" spans="48:53" x14ac:dyDescent="0.3">
      <c r="AV6030"/>
      <c r="AW6030"/>
      <c r="AX6030"/>
      <c r="AY6030"/>
      <c r="AZ6030"/>
      <c r="BA6030"/>
    </row>
    <row r="6031" spans="48:53" x14ac:dyDescent="0.3">
      <c r="AV6031"/>
      <c r="AW6031"/>
      <c r="AX6031"/>
      <c r="AY6031"/>
      <c r="AZ6031"/>
      <c r="BA6031"/>
    </row>
    <row r="6032" spans="48:53" x14ac:dyDescent="0.3">
      <c r="AV6032"/>
      <c r="AW6032"/>
      <c r="AX6032"/>
      <c r="AY6032"/>
      <c r="AZ6032"/>
      <c r="BA6032"/>
    </row>
    <row r="6033" spans="48:53" x14ac:dyDescent="0.3">
      <c r="AV6033"/>
      <c r="AW6033"/>
      <c r="AX6033"/>
      <c r="AY6033"/>
      <c r="AZ6033"/>
      <c r="BA6033"/>
    </row>
    <row r="6034" spans="48:53" x14ac:dyDescent="0.3">
      <c r="AV6034"/>
      <c r="AW6034"/>
      <c r="AX6034"/>
      <c r="AY6034"/>
      <c r="AZ6034"/>
      <c r="BA6034"/>
    </row>
    <row r="6035" spans="48:53" x14ac:dyDescent="0.3">
      <c r="AV6035"/>
      <c r="AW6035"/>
      <c r="AX6035"/>
      <c r="AY6035"/>
      <c r="AZ6035"/>
      <c r="BA6035"/>
    </row>
    <row r="6036" spans="48:53" x14ac:dyDescent="0.3">
      <c r="AV6036"/>
      <c r="AW6036"/>
      <c r="AX6036"/>
      <c r="AY6036"/>
      <c r="AZ6036"/>
      <c r="BA6036"/>
    </row>
    <row r="6037" spans="48:53" x14ac:dyDescent="0.3">
      <c r="AV6037"/>
      <c r="AW6037"/>
      <c r="AX6037"/>
      <c r="AY6037"/>
      <c r="AZ6037"/>
      <c r="BA6037"/>
    </row>
    <row r="6038" spans="48:53" x14ac:dyDescent="0.3">
      <c r="AV6038"/>
      <c r="AW6038"/>
      <c r="AX6038"/>
      <c r="AY6038"/>
      <c r="AZ6038"/>
      <c r="BA6038"/>
    </row>
    <row r="6039" spans="48:53" x14ac:dyDescent="0.3">
      <c r="AV6039"/>
      <c r="AW6039"/>
      <c r="AX6039"/>
      <c r="AY6039"/>
      <c r="AZ6039"/>
      <c r="BA6039"/>
    </row>
    <row r="6040" spans="48:53" x14ac:dyDescent="0.3">
      <c r="AV6040"/>
      <c r="AW6040"/>
      <c r="AX6040"/>
      <c r="AY6040"/>
      <c r="AZ6040"/>
      <c r="BA6040"/>
    </row>
    <row r="6041" spans="48:53" x14ac:dyDescent="0.3">
      <c r="AV6041"/>
      <c r="AW6041"/>
      <c r="AX6041"/>
      <c r="AY6041"/>
      <c r="AZ6041"/>
      <c r="BA6041"/>
    </row>
    <row r="6042" spans="48:53" x14ac:dyDescent="0.3">
      <c r="AV6042"/>
      <c r="AW6042"/>
      <c r="AX6042"/>
      <c r="AY6042"/>
      <c r="AZ6042"/>
      <c r="BA6042"/>
    </row>
    <row r="6043" spans="48:53" x14ac:dyDescent="0.3">
      <c r="AV6043"/>
      <c r="AW6043"/>
      <c r="AX6043"/>
      <c r="AY6043"/>
      <c r="AZ6043"/>
      <c r="BA6043"/>
    </row>
    <row r="6044" spans="48:53" x14ac:dyDescent="0.3">
      <c r="AV6044"/>
      <c r="AW6044"/>
      <c r="AX6044"/>
      <c r="AY6044"/>
      <c r="AZ6044"/>
      <c r="BA6044"/>
    </row>
    <row r="6045" spans="48:53" x14ac:dyDescent="0.3">
      <c r="AV6045"/>
      <c r="AW6045"/>
      <c r="AX6045"/>
      <c r="AY6045"/>
      <c r="AZ6045"/>
      <c r="BA6045"/>
    </row>
    <row r="6046" spans="48:53" x14ac:dyDescent="0.3">
      <c r="AV6046"/>
      <c r="AW6046"/>
      <c r="AX6046"/>
      <c r="AY6046"/>
      <c r="AZ6046"/>
      <c r="BA6046"/>
    </row>
    <row r="6047" spans="48:53" x14ac:dyDescent="0.3">
      <c r="AV6047"/>
      <c r="AW6047"/>
      <c r="AX6047"/>
      <c r="AY6047"/>
      <c r="AZ6047"/>
      <c r="BA6047"/>
    </row>
    <row r="6048" spans="48:53" x14ac:dyDescent="0.3">
      <c r="AV6048"/>
      <c r="AW6048"/>
      <c r="AX6048"/>
      <c r="AY6048"/>
      <c r="AZ6048"/>
      <c r="BA6048"/>
    </row>
    <row r="6049" spans="48:53" x14ac:dyDescent="0.3">
      <c r="AV6049"/>
      <c r="AW6049"/>
      <c r="AX6049"/>
      <c r="AY6049"/>
      <c r="AZ6049"/>
      <c r="BA6049"/>
    </row>
    <row r="6050" spans="48:53" x14ac:dyDescent="0.3">
      <c r="AV6050"/>
      <c r="AW6050"/>
      <c r="AX6050"/>
      <c r="AY6050"/>
      <c r="AZ6050"/>
      <c r="BA6050"/>
    </row>
    <row r="6051" spans="48:53" x14ac:dyDescent="0.3">
      <c r="AV6051"/>
      <c r="AW6051"/>
      <c r="AX6051"/>
      <c r="AY6051"/>
      <c r="AZ6051"/>
      <c r="BA6051"/>
    </row>
    <row r="6052" spans="48:53" x14ac:dyDescent="0.3">
      <c r="AV6052"/>
      <c r="AW6052"/>
      <c r="AX6052"/>
      <c r="AY6052"/>
      <c r="AZ6052"/>
      <c r="BA6052"/>
    </row>
    <row r="6053" spans="48:53" x14ac:dyDescent="0.3">
      <c r="AV6053"/>
      <c r="AW6053"/>
      <c r="AX6053"/>
      <c r="AY6053"/>
      <c r="AZ6053"/>
      <c r="BA6053"/>
    </row>
    <row r="6054" spans="48:53" x14ac:dyDescent="0.3">
      <c r="AV6054"/>
      <c r="AW6054"/>
      <c r="AX6054"/>
      <c r="AY6054"/>
      <c r="AZ6054"/>
      <c r="BA6054"/>
    </row>
    <row r="6055" spans="48:53" x14ac:dyDescent="0.3">
      <c r="AV6055"/>
      <c r="AW6055"/>
      <c r="AX6055"/>
      <c r="AY6055"/>
      <c r="AZ6055"/>
      <c r="BA6055"/>
    </row>
    <row r="6056" spans="48:53" x14ac:dyDescent="0.3">
      <c r="AV6056"/>
      <c r="AW6056"/>
      <c r="AX6056"/>
      <c r="AY6056"/>
      <c r="AZ6056"/>
      <c r="BA6056"/>
    </row>
    <row r="6057" spans="48:53" x14ac:dyDescent="0.3">
      <c r="AV6057"/>
      <c r="AW6057"/>
      <c r="AX6057"/>
      <c r="AY6057"/>
      <c r="AZ6057"/>
      <c r="BA6057"/>
    </row>
    <row r="6058" spans="48:53" x14ac:dyDescent="0.3">
      <c r="AV6058"/>
      <c r="AW6058"/>
      <c r="AX6058"/>
      <c r="AY6058"/>
      <c r="AZ6058"/>
      <c r="BA6058"/>
    </row>
    <row r="6059" spans="48:53" x14ac:dyDescent="0.3">
      <c r="AV6059"/>
      <c r="AW6059"/>
      <c r="AX6059"/>
      <c r="AY6059"/>
      <c r="AZ6059"/>
      <c r="BA6059"/>
    </row>
    <row r="6060" spans="48:53" x14ac:dyDescent="0.3">
      <c r="AV6060"/>
      <c r="AW6060"/>
      <c r="AX6060"/>
      <c r="AY6060"/>
      <c r="AZ6060"/>
      <c r="BA6060"/>
    </row>
    <row r="6061" spans="48:53" x14ac:dyDescent="0.3">
      <c r="AV6061"/>
      <c r="AW6061"/>
      <c r="AX6061"/>
      <c r="AY6061"/>
      <c r="AZ6061"/>
      <c r="BA6061"/>
    </row>
    <row r="6062" spans="48:53" x14ac:dyDescent="0.3">
      <c r="AV6062"/>
      <c r="AW6062"/>
      <c r="AX6062"/>
      <c r="AY6062"/>
      <c r="AZ6062"/>
      <c r="BA6062"/>
    </row>
    <row r="6063" spans="48:53" x14ac:dyDescent="0.3">
      <c r="AV6063"/>
      <c r="AW6063"/>
      <c r="AX6063"/>
      <c r="AY6063"/>
      <c r="AZ6063"/>
      <c r="BA6063"/>
    </row>
    <row r="6064" spans="48:53" x14ac:dyDescent="0.3">
      <c r="AV6064"/>
      <c r="AW6064"/>
      <c r="AX6064"/>
      <c r="AY6064"/>
      <c r="AZ6064"/>
      <c r="BA6064"/>
    </row>
    <row r="6065" spans="48:53" x14ac:dyDescent="0.3">
      <c r="AV6065"/>
      <c r="AW6065"/>
      <c r="AX6065"/>
      <c r="AY6065"/>
      <c r="AZ6065"/>
      <c r="BA6065"/>
    </row>
    <row r="6066" spans="48:53" x14ac:dyDescent="0.3">
      <c r="AV6066"/>
      <c r="AW6066"/>
      <c r="AX6066"/>
      <c r="AY6066"/>
      <c r="AZ6066"/>
      <c r="BA6066"/>
    </row>
    <row r="6067" spans="48:53" x14ac:dyDescent="0.3">
      <c r="AV6067"/>
      <c r="AW6067"/>
      <c r="AX6067"/>
      <c r="AY6067"/>
      <c r="AZ6067"/>
      <c r="BA6067"/>
    </row>
    <row r="6068" spans="48:53" x14ac:dyDescent="0.3">
      <c r="AV6068"/>
      <c r="AW6068"/>
      <c r="AX6068"/>
      <c r="AY6068"/>
      <c r="AZ6068"/>
      <c r="BA6068"/>
    </row>
    <row r="6069" spans="48:53" x14ac:dyDescent="0.3">
      <c r="AV6069"/>
      <c r="AW6069"/>
      <c r="AX6069"/>
      <c r="AY6069"/>
      <c r="AZ6069"/>
      <c r="BA6069"/>
    </row>
    <row r="6070" spans="48:53" x14ac:dyDescent="0.3">
      <c r="AV6070"/>
      <c r="AW6070"/>
      <c r="AX6070"/>
      <c r="AY6070"/>
      <c r="AZ6070"/>
      <c r="BA6070"/>
    </row>
    <row r="6071" spans="48:53" x14ac:dyDescent="0.3">
      <c r="AV6071"/>
      <c r="AW6071"/>
      <c r="AX6071"/>
      <c r="AY6071"/>
      <c r="AZ6071"/>
      <c r="BA6071"/>
    </row>
    <row r="6072" spans="48:53" x14ac:dyDescent="0.3">
      <c r="AV6072"/>
      <c r="AW6072"/>
      <c r="AX6072"/>
      <c r="AY6072"/>
      <c r="AZ6072"/>
      <c r="BA6072"/>
    </row>
    <row r="6073" spans="48:53" x14ac:dyDescent="0.3">
      <c r="AV6073"/>
      <c r="AW6073"/>
      <c r="AX6073"/>
      <c r="AY6073"/>
      <c r="AZ6073"/>
      <c r="BA6073"/>
    </row>
    <row r="6074" spans="48:53" x14ac:dyDescent="0.3">
      <c r="AV6074"/>
      <c r="AW6074"/>
      <c r="AX6074"/>
      <c r="AY6074"/>
      <c r="AZ6074"/>
      <c r="BA6074"/>
    </row>
    <row r="6075" spans="48:53" x14ac:dyDescent="0.3">
      <c r="AV6075"/>
      <c r="AW6075"/>
      <c r="AX6075"/>
      <c r="AY6075"/>
      <c r="AZ6075"/>
      <c r="BA6075"/>
    </row>
    <row r="6076" spans="48:53" x14ac:dyDescent="0.3">
      <c r="AV6076"/>
      <c r="AW6076"/>
      <c r="AX6076"/>
      <c r="AY6076"/>
      <c r="AZ6076"/>
      <c r="BA6076"/>
    </row>
    <row r="6077" spans="48:53" x14ac:dyDescent="0.3">
      <c r="AV6077"/>
      <c r="AW6077"/>
      <c r="AX6077"/>
      <c r="AY6077"/>
      <c r="AZ6077"/>
      <c r="BA6077"/>
    </row>
    <row r="6078" spans="48:53" x14ac:dyDescent="0.3">
      <c r="AV6078"/>
      <c r="AW6078"/>
      <c r="AX6078"/>
      <c r="AY6078"/>
      <c r="AZ6078"/>
      <c r="BA6078"/>
    </row>
    <row r="6079" spans="48:53" x14ac:dyDescent="0.3">
      <c r="AV6079"/>
      <c r="AW6079"/>
      <c r="AX6079"/>
      <c r="AY6079"/>
      <c r="AZ6079"/>
      <c r="BA6079"/>
    </row>
    <row r="6080" spans="48:53" x14ac:dyDescent="0.3">
      <c r="AV6080"/>
      <c r="AW6080"/>
      <c r="AX6080"/>
      <c r="AY6080"/>
      <c r="AZ6080"/>
      <c r="BA6080"/>
    </row>
    <row r="6081" spans="48:53" x14ac:dyDescent="0.3">
      <c r="AV6081"/>
      <c r="AW6081"/>
      <c r="AX6081"/>
      <c r="AY6081"/>
      <c r="AZ6081"/>
      <c r="BA6081"/>
    </row>
    <row r="6082" spans="48:53" x14ac:dyDescent="0.3">
      <c r="AV6082"/>
      <c r="AW6082"/>
      <c r="AX6082"/>
      <c r="AY6082"/>
      <c r="AZ6082"/>
      <c r="BA6082"/>
    </row>
    <row r="6083" spans="48:53" x14ac:dyDescent="0.3">
      <c r="AV6083"/>
      <c r="AW6083"/>
      <c r="AX6083"/>
      <c r="AY6083"/>
      <c r="AZ6083"/>
      <c r="BA6083"/>
    </row>
    <row r="6084" spans="48:53" x14ac:dyDescent="0.3">
      <c r="AV6084"/>
      <c r="AW6084"/>
      <c r="AX6084"/>
      <c r="AY6084"/>
      <c r="AZ6084"/>
      <c r="BA6084"/>
    </row>
    <row r="6085" spans="48:53" x14ac:dyDescent="0.3">
      <c r="AV6085"/>
      <c r="AW6085"/>
      <c r="AX6085"/>
      <c r="AY6085"/>
      <c r="AZ6085"/>
      <c r="BA6085"/>
    </row>
    <row r="6086" spans="48:53" x14ac:dyDescent="0.3">
      <c r="AV6086"/>
      <c r="AW6086"/>
      <c r="AX6086"/>
      <c r="AY6086"/>
      <c r="AZ6086"/>
      <c r="BA6086"/>
    </row>
    <row r="6087" spans="48:53" x14ac:dyDescent="0.3">
      <c r="AV6087"/>
      <c r="AW6087"/>
      <c r="AX6087"/>
      <c r="AY6087"/>
      <c r="AZ6087"/>
      <c r="BA6087"/>
    </row>
    <row r="6088" spans="48:53" x14ac:dyDescent="0.3">
      <c r="AV6088"/>
      <c r="AW6088"/>
      <c r="AX6088"/>
      <c r="AY6088"/>
      <c r="AZ6088"/>
      <c r="BA6088"/>
    </row>
    <row r="6089" spans="48:53" x14ac:dyDescent="0.3">
      <c r="AV6089"/>
      <c r="AW6089"/>
      <c r="AX6089"/>
      <c r="AY6089"/>
      <c r="AZ6089"/>
      <c r="BA6089"/>
    </row>
    <row r="6090" spans="48:53" x14ac:dyDescent="0.3">
      <c r="AV6090"/>
      <c r="AW6090"/>
      <c r="AX6090"/>
      <c r="AY6090"/>
      <c r="AZ6090"/>
      <c r="BA6090"/>
    </row>
    <row r="6091" spans="48:53" x14ac:dyDescent="0.3">
      <c r="AV6091"/>
      <c r="AW6091"/>
      <c r="AX6091"/>
      <c r="AY6091"/>
      <c r="AZ6091"/>
      <c r="BA6091"/>
    </row>
    <row r="6092" spans="48:53" x14ac:dyDescent="0.3">
      <c r="AV6092"/>
      <c r="AW6092"/>
      <c r="AX6092"/>
      <c r="AY6092"/>
      <c r="AZ6092"/>
      <c r="BA6092"/>
    </row>
    <row r="6093" spans="48:53" x14ac:dyDescent="0.3">
      <c r="AV6093"/>
      <c r="AW6093"/>
      <c r="AX6093"/>
      <c r="AY6093"/>
      <c r="AZ6093"/>
      <c r="BA6093"/>
    </row>
    <row r="6094" spans="48:53" x14ac:dyDescent="0.3">
      <c r="AV6094"/>
      <c r="AW6094"/>
      <c r="AX6094"/>
      <c r="AY6094"/>
      <c r="AZ6094"/>
      <c r="BA6094"/>
    </row>
    <row r="6095" spans="48:53" x14ac:dyDescent="0.3">
      <c r="AV6095"/>
      <c r="AW6095"/>
      <c r="AX6095"/>
      <c r="AY6095"/>
      <c r="AZ6095"/>
      <c r="BA6095"/>
    </row>
    <row r="6096" spans="48:53" x14ac:dyDescent="0.3">
      <c r="AV6096"/>
      <c r="AW6096"/>
      <c r="AX6096"/>
      <c r="AY6096"/>
      <c r="AZ6096"/>
      <c r="BA6096"/>
    </row>
    <row r="6097" spans="48:53" x14ac:dyDescent="0.3">
      <c r="AV6097"/>
      <c r="AW6097"/>
      <c r="AX6097"/>
      <c r="AY6097"/>
      <c r="AZ6097"/>
      <c r="BA6097"/>
    </row>
    <row r="6098" spans="48:53" x14ac:dyDescent="0.3">
      <c r="AV6098"/>
      <c r="AW6098"/>
      <c r="AX6098"/>
      <c r="AY6098"/>
      <c r="AZ6098"/>
      <c r="BA6098"/>
    </row>
    <row r="6099" spans="48:53" x14ac:dyDescent="0.3">
      <c r="AV6099"/>
      <c r="AW6099"/>
      <c r="AX6099"/>
      <c r="AY6099"/>
      <c r="AZ6099"/>
      <c r="BA6099"/>
    </row>
    <row r="6100" spans="48:53" x14ac:dyDescent="0.3">
      <c r="AV6100"/>
      <c r="AW6100"/>
      <c r="AX6100"/>
      <c r="AY6100"/>
      <c r="AZ6100"/>
      <c r="BA6100"/>
    </row>
    <row r="6101" spans="48:53" x14ac:dyDescent="0.3">
      <c r="AV6101"/>
      <c r="AW6101"/>
      <c r="AX6101"/>
      <c r="AY6101"/>
      <c r="AZ6101"/>
      <c r="BA6101"/>
    </row>
    <row r="6102" spans="48:53" x14ac:dyDescent="0.3">
      <c r="AV6102"/>
      <c r="AW6102"/>
      <c r="AX6102"/>
      <c r="AY6102"/>
      <c r="AZ6102"/>
      <c r="BA6102"/>
    </row>
    <row r="6103" spans="48:53" x14ac:dyDescent="0.3">
      <c r="AV6103"/>
      <c r="AW6103"/>
      <c r="AX6103"/>
      <c r="AY6103"/>
      <c r="AZ6103"/>
      <c r="BA6103"/>
    </row>
    <row r="6104" spans="48:53" x14ac:dyDescent="0.3">
      <c r="AV6104"/>
      <c r="AW6104"/>
      <c r="AX6104"/>
      <c r="AY6104"/>
      <c r="AZ6104"/>
      <c r="BA6104"/>
    </row>
    <row r="6105" spans="48:53" x14ac:dyDescent="0.3">
      <c r="AV6105"/>
      <c r="AW6105"/>
      <c r="AX6105"/>
      <c r="AY6105"/>
      <c r="AZ6105"/>
      <c r="BA6105"/>
    </row>
    <row r="6106" spans="48:53" x14ac:dyDescent="0.3">
      <c r="AV6106"/>
      <c r="AW6106"/>
      <c r="AX6106"/>
      <c r="AY6106"/>
      <c r="AZ6106"/>
      <c r="BA6106"/>
    </row>
    <row r="6107" spans="48:53" x14ac:dyDescent="0.3">
      <c r="AV6107"/>
      <c r="AW6107"/>
      <c r="AX6107"/>
      <c r="AY6107"/>
      <c r="AZ6107"/>
      <c r="BA6107"/>
    </row>
    <row r="6108" spans="48:53" x14ac:dyDescent="0.3">
      <c r="AV6108"/>
      <c r="AW6108"/>
      <c r="AX6108"/>
      <c r="AY6108"/>
      <c r="AZ6108"/>
      <c r="BA6108"/>
    </row>
    <row r="6109" spans="48:53" x14ac:dyDescent="0.3">
      <c r="AV6109"/>
      <c r="AW6109"/>
      <c r="AX6109"/>
      <c r="AY6109"/>
      <c r="AZ6109"/>
      <c r="BA6109"/>
    </row>
    <row r="6110" spans="48:53" x14ac:dyDescent="0.3">
      <c r="AV6110"/>
      <c r="AW6110"/>
      <c r="AX6110"/>
      <c r="AY6110"/>
      <c r="AZ6110"/>
      <c r="BA6110"/>
    </row>
    <row r="6111" spans="48:53" x14ac:dyDescent="0.3">
      <c r="AV6111"/>
      <c r="AW6111"/>
      <c r="AX6111"/>
      <c r="AY6111"/>
      <c r="AZ6111"/>
      <c r="BA6111"/>
    </row>
    <row r="6112" spans="48:53" x14ac:dyDescent="0.3">
      <c r="AV6112"/>
      <c r="AW6112"/>
      <c r="AX6112"/>
      <c r="AY6112"/>
      <c r="AZ6112"/>
      <c r="BA6112"/>
    </row>
    <row r="6113" spans="48:53" x14ac:dyDescent="0.3">
      <c r="AV6113"/>
      <c r="AW6113"/>
      <c r="AX6113"/>
      <c r="AY6113"/>
      <c r="AZ6113"/>
      <c r="BA6113"/>
    </row>
    <row r="6114" spans="48:53" x14ac:dyDescent="0.3">
      <c r="AV6114"/>
      <c r="AW6114"/>
      <c r="AX6114"/>
      <c r="AY6114"/>
      <c r="AZ6114"/>
      <c r="BA6114"/>
    </row>
    <row r="6115" spans="48:53" x14ac:dyDescent="0.3">
      <c r="AV6115"/>
      <c r="AW6115"/>
      <c r="AX6115"/>
      <c r="AY6115"/>
      <c r="AZ6115"/>
      <c r="BA6115"/>
    </row>
    <row r="6116" spans="48:53" x14ac:dyDescent="0.3">
      <c r="AV6116"/>
      <c r="AW6116"/>
      <c r="AX6116"/>
      <c r="AY6116"/>
      <c r="AZ6116"/>
      <c r="BA6116"/>
    </row>
    <row r="6117" spans="48:53" x14ac:dyDescent="0.3">
      <c r="AV6117"/>
      <c r="AW6117"/>
      <c r="AX6117"/>
      <c r="AY6117"/>
      <c r="AZ6117"/>
      <c r="BA6117"/>
    </row>
    <row r="6118" spans="48:53" x14ac:dyDescent="0.3">
      <c r="AV6118"/>
      <c r="AW6118"/>
      <c r="AX6118"/>
      <c r="AY6118"/>
      <c r="AZ6118"/>
      <c r="BA6118"/>
    </row>
    <row r="6119" spans="48:53" x14ac:dyDescent="0.3">
      <c r="AV6119"/>
      <c r="AW6119"/>
      <c r="AX6119"/>
      <c r="AY6119"/>
      <c r="AZ6119"/>
      <c r="BA6119"/>
    </row>
    <row r="6120" spans="48:53" x14ac:dyDescent="0.3">
      <c r="AV6120"/>
      <c r="AW6120"/>
      <c r="AX6120"/>
      <c r="AY6120"/>
      <c r="AZ6120"/>
      <c r="BA6120"/>
    </row>
    <row r="6121" spans="48:53" x14ac:dyDescent="0.3">
      <c r="AV6121"/>
      <c r="AW6121"/>
      <c r="AX6121"/>
      <c r="AY6121"/>
      <c r="AZ6121"/>
      <c r="BA6121"/>
    </row>
    <row r="6122" spans="48:53" x14ac:dyDescent="0.3">
      <c r="AV6122"/>
      <c r="AW6122"/>
      <c r="AX6122"/>
      <c r="AY6122"/>
      <c r="AZ6122"/>
      <c r="BA6122"/>
    </row>
    <row r="6123" spans="48:53" x14ac:dyDescent="0.3">
      <c r="AV6123"/>
      <c r="AW6123"/>
      <c r="AX6123"/>
      <c r="AY6123"/>
      <c r="AZ6123"/>
      <c r="BA6123"/>
    </row>
    <row r="6124" spans="48:53" x14ac:dyDescent="0.3">
      <c r="AV6124"/>
      <c r="AW6124"/>
      <c r="AX6124"/>
      <c r="AY6124"/>
      <c r="AZ6124"/>
      <c r="BA6124"/>
    </row>
    <row r="6125" spans="48:53" x14ac:dyDescent="0.3">
      <c r="AV6125"/>
      <c r="AW6125"/>
      <c r="AX6125"/>
      <c r="AY6125"/>
      <c r="AZ6125"/>
      <c r="BA6125"/>
    </row>
    <row r="6126" spans="48:53" x14ac:dyDescent="0.3">
      <c r="AV6126"/>
      <c r="AW6126"/>
      <c r="AX6126"/>
      <c r="AY6126"/>
      <c r="AZ6126"/>
      <c r="BA6126"/>
    </row>
    <row r="6127" spans="48:53" x14ac:dyDescent="0.3">
      <c r="AV6127"/>
      <c r="AW6127"/>
      <c r="AX6127"/>
      <c r="AY6127"/>
      <c r="AZ6127"/>
      <c r="BA6127"/>
    </row>
    <row r="6128" spans="48:53" x14ac:dyDescent="0.3">
      <c r="AV6128"/>
      <c r="AW6128"/>
      <c r="AX6128"/>
      <c r="AY6128"/>
      <c r="AZ6128"/>
      <c r="BA6128"/>
    </row>
    <row r="6129" spans="48:53" x14ac:dyDescent="0.3">
      <c r="AV6129"/>
      <c r="AW6129"/>
      <c r="AX6129"/>
      <c r="AY6129"/>
      <c r="AZ6129"/>
      <c r="BA6129"/>
    </row>
    <row r="6130" spans="48:53" x14ac:dyDescent="0.3">
      <c r="AV6130"/>
      <c r="AW6130"/>
      <c r="AX6130"/>
      <c r="AY6130"/>
      <c r="AZ6130"/>
      <c r="BA6130"/>
    </row>
    <row r="6131" spans="48:53" x14ac:dyDescent="0.3">
      <c r="AV6131"/>
      <c r="AW6131"/>
      <c r="AX6131"/>
      <c r="AY6131"/>
      <c r="AZ6131"/>
      <c r="BA6131"/>
    </row>
    <row r="6132" spans="48:53" x14ac:dyDescent="0.3">
      <c r="AV6132"/>
      <c r="AW6132"/>
      <c r="AX6132"/>
      <c r="AY6132"/>
      <c r="AZ6132"/>
      <c r="BA6132"/>
    </row>
    <row r="6133" spans="48:53" x14ac:dyDescent="0.3">
      <c r="AV6133"/>
      <c r="AW6133"/>
      <c r="AX6133"/>
      <c r="AY6133"/>
      <c r="AZ6133"/>
      <c r="BA6133"/>
    </row>
    <row r="6134" spans="48:53" x14ac:dyDescent="0.3">
      <c r="AV6134"/>
      <c r="AW6134"/>
      <c r="AX6134"/>
      <c r="AY6134"/>
      <c r="AZ6134"/>
      <c r="BA6134"/>
    </row>
    <row r="6135" spans="48:53" x14ac:dyDescent="0.3">
      <c r="AV6135"/>
      <c r="AW6135"/>
      <c r="AX6135"/>
      <c r="AY6135"/>
      <c r="AZ6135"/>
      <c r="BA6135"/>
    </row>
    <row r="6136" spans="48:53" x14ac:dyDescent="0.3">
      <c r="AV6136"/>
      <c r="AW6136"/>
      <c r="AX6136"/>
      <c r="AY6136"/>
      <c r="AZ6136"/>
      <c r="BA6136"/>
    </row>
    <row r="6137" spans="48:53" x14ac:dyDescent="0.3">
      <c r="AV6137"/>
      <c r="AW6137"/>
      <c r="AX6137"/>
      <c r="AY6137"/>
      <c r="AZ6137"/>
      <c r="BA6137"/>
    </row>
    <row r="6138" spans="48:53" x14ac:dyDescent="0.3">
      <c r="AV6138"/>
      <c r="AW6138"/>
      <c r="AX6138"/>
      <c r="AY6138"/>
      <c r="AZ6138"/>
      <c r="BA6138"/>
    </row>
    <row r="6139" spans="48:53" x14ac:dyDescent="0.3">
      <c r="AV6139"/>
      <c r="AW6139"/>
      <c r="AX6139"/>
      <c r="AY6139"/>
      <c r="AZ6139"/>
      <c r="BA6139"/>
    </row>
    <row r="6140" spans="48:53" x14ac:dyDescent="0.3">
      <c r="AV6140"/>
      <c r="AW6140"/>
      <c r="AX6140"/>
      <c r="AY6140"/>
      <c r="AZ6140"/>
      <c r="BA6140"/>
    </row>
    <row r="6141" spans="48:53" x14ac:dyDescent="0.3">
      <c r="AV6141"/>
      <c r="AW6141"/>
      <c r="AX6141"/>
      <c r="AY6141"/>
      <c r="AZ6141"/>
      <c r="BA6141"/>
    </row>
    <row r="6142" spans="48:53" x14ac:dyDescent="0.3">
      <c r="AV6142"/>
      <c r="AW6142"/>
      <c r="AX6142"/>
      <c r="AY6142"/>
      <c r="AZ6142"/>
      <c r="BA6142"/>
    </row>
    <row r="6143" spans="48:53" x14ac:dyDescent="0.3">
      <c r="AV6143"/>
      <c r="AW6143"/>
      <c r="AX6143"/>
      <c r="AY6143"/>
      <c r="AZ6143"/>
      <c r="BA6143"/>
    </row>
    <row r="6144" spans="48:53" x14ac:dyDescent="0.3">
      <c r="AV6144"/>
      <c r="AW6144"/>
      <c r="AX6144"/>
      <c r="AY6144"/>
      <c r="AZ6144"/>
      <c r="BA6144"/>
    </row>
    <row r="6145" spans="48:53" x14ac:dyDescent="0.3">
      <c r="AV6145"/>
      <c r="AW6145"/>
      <c r="AX6145"/>
      <c r="AY6145"/>
      <c r="AZ6145"/>
      <c r="BA6145"/>
    </row>
    <row r="6146" spans="48:53" x14ac:dyDescent="0.3">
      <c r="AV6146"/>
      <c r="AW6146"/>
      <c r="AX6146"/>
      <c r="AY6146"/>
      <c r="AZ6146"/>
      <c r="BA6146"/>
    </row>
    <row r="6147" spans="48:53" x14ac:dyDescent="0.3">
      <c r="AV6147"/>
      <c r="AW6147"/>
      <c r="AX6147"/>
      <c r="AY6147"/>
      <c r="AZ6147"/>
      <c r="BA6147"/>
    </row>
    <row r="6148" spans="48:53" x14ac:dyDescent="0.3">
      <c r="AV6148"/>
      <c r="AW6148"/>
      <c r="AX6148"/>
      <c r="AY6148"/>
      <c r="AZ6148"/>
      <c r="BA6148"/>
    </row>
    <row r="6149" spans="48:53" x14ac:dyDescent="0.3">
      <c r="AV6149"/>
      <c r="AW6149"/>
      <c r="AX6149"/>
      <c r="AY6149"/>
      <c r="AZ6149"/>
      <c r="BA6149"/>
    </row>
    <row r="6150" spans="48:53" x14ac:dyDescent="0.3">
      <c r="AV6150"/>
      <c r="AW6150"/>
      <c r="AX6150"/>
      <c r="AY6150"/>
      <c r="AZ6150"/>
      <c r="BA6150"/>
    </row>
    <row r="6151" spans="48:53" x14ac:dyDescent="0.3">
      <c r="AV6151"/>
      <c r="AW6151"/>
      <c r="AX6151"/>
      <c r="AY6151"/>
      <c r="AZ6151"/>
      <c r="BA6151"/>
    </row>
    <row r="6152" spans="48:53" x14ac:dyDescent="0.3">
      <c r="AV6152"/>
      <c r="AW6152"/>
      <c r="AX6152"/>
      <c r="AY6152"/>
      <c r="AZ6152"/>
      <c r="BA6152"/>
    </row>
    <row r="6153" spans="48:53" x14ac:dyDescent="0.3">
      <c r="AV6153"/>
      <c r="AW6153"/>
      <c r="AX6153"/>
      <c r="AY6153"/>
      <c r="AZ6153"/>
      <c r="BA6153"/>
    </row>
    <row r="6154" spans="48:53" x14ac:dyDescent="0.3">
      <c r="AV6154"/>
      <c r="AW6154"/>
      <c r="AX6154"/>
      <c r="AY6154"/>
      <c r="AZ6154"/>
      <c r="BA6154"/>
    </row>
    <row r="6155" spans="48:53" x14ac:dyDescent="0.3">
      <c r="AV6155"/>
      <c r="AW6155"/>
      <c r="AX6155"/>
      <c r="AY6155"/>
      <c r="AZ6155"/>
      <c r="BA6155"/>
    </row>
    <row r="6156" spans="48:53" x14ac:dyDescent="0.3">
      <c r="AV6156"/>
      <c r="AW6156"/>
      <c r="AX6156"/>
      <c r="AY6156"/>
      <c r="AZ6156"/>
      <c r="BA6156"/>
    </row>
    <row r="6157" spans="48:53" x14ac:dyDescent="0.3">
      <c r="AV6157"/>
      <c r="AW6157"/>
      <c r="AX6157"/>
      <c r="AY6157"/>
      <c r="AZ6157"/>
      <c r="BA6157"/>
    </row>
    <row r="6158" spans="48:53" x14ac:dyDescent="0.3">
      <c r="AV6158"/>
      <c r="AW6158"/>
      <c r="AX6158"/>
      <c r="AY6158"/>
      <c r="AZ6158"/>
      <c r="BA6158"/>
    </row>
    <row r="6159" spans="48:53" x14ac:dyDescent="0.3">
      <c r="AV6159"/>
      <c r="AW6159"/>
      <c r="AX6159"/>
      <c r="AY6159"/>
      <c r="AZ6159"/>
      <c r="BA6159"/>
    </row>
    <row r="6160" spans="48:53" x14ac:dyDescent="0.3">
      <c r="AV6160"/>
      <c r="AW6160"/>
      <c r="AX6160"/>
      <c r="AY6160"/>
      <c r="AZ6160"/>
      <c r="BA6160"/>
    </row>
    <row r="6161" spans="48:53" x14ac:dyDescent="0.3">
      <c r="AV6161"/>
      <c r="AW6161"/>
      <c r="AX6161"/>
      <c r="AY6161"/>
      <c r="AZ6161"/>
      <c r="BA6161"/>
    </row>
    <row r="6162" spans="48:53" x14ac:dyDescent="0.3">
      <c r="AV6162"/>
      <c r="AW6162"/>
      <c r="AX6162"/>
      <c r="AY6162"/>
      <c r="AZ6162"/>
      <c r="BA6162"/>
    </row>
    <row r="6163" spans="48:53" x14ac:dyDescent="0.3">
      <c r="AV6163"/>
      <c r="AW6163"/>
      <c r="AX6163"/>
      <c r="AY6163"/>
      <c r="AZ6163"/>
      <c r="BA6163"/>
    </row>
    <row r="6164" spans="48:53" x14ac:dyDescent="0.3">
      <c r="AV6164"/>
      <c r="AW6164"/>
      <c r="AX6164"/>
      <c r="AY6164"/>
      <c r="AZ6164"/>
      <c r="BA6164"/>
    </row>
    <row r="6165" spans="48:53" x14ac:dyDescent="0.3">
      <c r="AV6165"/>
      <c r="AW6165"/>
      <c r="AX6165"/>
      <c r="AY6165"/>
      <c r="AZ6165"/>
      <c r="BA6165"/>
    </row>
    <row r="6166" spans="48:53" x14ac:dyDescent="0.3">
      <c r="AV6166"/>
      <c r="AW6166"/>
      <c r="AX6166"/>
      <c r="AY6166"/>
      <c r="AZ6166"/>
      <c r="BA6166"/>
    </row>
    <row r="6167" spans="48:53" x14ac:dyDescent="0.3">
      <c r="AV6167"/>
      <c r="AW6167"/>
      <c r="AX6167"/>
      <c r="AY6167"/>
      <c r="AZ6167"/>
      <c r="BA6167"/>
    </row>
    <row r="6168" spans="48:53" x14ac:dyDescent="0.3">
      <c r="AV6168"/>
      <c r="AW6168"/>
      <c r="AX6168"/>
      <c r="AY6168"/>
      <c r="AZ6168"/>
      <c r="BA6168"/>
    </row>
    <row r="6169" spans="48:53" x14ac:dyDescent="0.3">
      <c r="AV6169"/>
      <c r="AW6169"/>
      <c r="AX6169"/>
      <c r="AY6169"/>
      <c r="AZ6169"/>
      <c r="BA6169"/>
    </row>
    <row r="6170" spans="48:53" x14ac:dyDescent="0.3">
      <c r="AV6170"/>
      <c r="AW6170"/>
      <c r="AX6170"/>
      <c r="AY6170"/>
      <c r="AZ6170"/>
      <c r="BA6170"/>
    </row>
    <row r="6171" spans="48:53" x14ac:dyDescent="0.3">
      <c r="AV6171"/>
      <c r="AW6171"/>
      <c r="AX6171"/>
      <c r="AY6171"/>
      <c r="AZ6171"/>
      <c r="BA6171"/>
    </row>
    <row r="6172" spans="48:53" x14ac:dyDescent="0.3">
      <c r="AV6172"/>
      <c r="AW6172"/>
      <c r="AX6172"/>
      <c r="AY6172"/>
      <c r="AZ6172"/>
      <c r="BA6172"/>
    </row>
    <row r="6173" spans="48:53" x14ac:dyDescent="0.3">
      <c r="AV6173"/>
      <c r="AW6173"/>
      <c r="AX6173"/>
      <c r="AY6173"/>
      <c r="AZ6173"/>
      <c r="BA6173"/>
    </row>
    <row r="6174" spans="48:53" x14ac:dyDescent="0.3">
      <c r="AV6174"/>
      <c r="AW6174"/>
      <c r="AX6174"/>
      <c r="AY6174"/>
      <c r="AZ6174"/>
      <c r="BA6174"/>
    </row>
    <row r="6175" spans="48:53" x14ac:dyDescent="0.3">
      <c r="AV6175"/>
      <c r="AW6175"/>
      <c r="AX6175"/>
      <c r="AY6175"/>
      <c r="AZ6175"/>
      <c r="BA6175"/>
    </row>
    <row r="6176" spans="48:53" x14ac:dyDescent="0.3">
      <c r="AV6176"/>
      <c r="AW6176"/>
      <c r="AX6176"/>
      <c r="AY6176"/>
      <c r="AZ6176"/>
      <c r="BA6176"/>
    </row>
    <row r="6177" spans="48:53" x14ac:dyDescent="0.3">
      <c r="AV6177"/>
      <c r="AW6177"/>
      <c r="AX6177"/>
      <c r="AY6177"/>
      <c r="AZ6177"/>
      <c r="BA6177"/>
    </row>
    <row r="6178" spans="48:53" x14ac:dyDescent="0.3">
      <c r="AV6178"/>
      <c r="AW6178"/>
      <c r="AX6178"/>
      <c r="AY6178"/>
      <c r="AZ6178"/>
      <c r="BA6178"/>
    </row>
    <row r="6179" spans="48:53" x14ac:dyDescent="0.3">
      <c r="AV6179"/>
      <c r="AW6179"/>
      <c r="AX6179"/>
      <c r="AY6179"/>
      <c r="AZ6179"/>
      <c r="BA6179"/>
    </row>
    <row r="6180" spans="48:53" x14ac:dyDescent="0.3">
      <c r="AV6180"/>
      <c r="AW6180"/>
      <c r="AX6180"/>
      <c r="AY6180"/>
      <c r="AZ6180"/>
      <c r="BA6180"/>
    </row>
    <row r="6181" spans="48:53" x14ac:dyDescent="0.3">
      <c r="AV6181"/>
      <c r="AW6181"/>
      <c r="AX6181"/>
      <c r="AY6181"/>
      <c r="AZ6181"/>
      <c r="BA6181"/>
    </row>
    <row r="6182" spans="48:53" x14ac:dyDescent="0.3">
      <c r="AV6182"/>
      <c r="AW6182"/>
      <c r="AX6182"/>
      <c r="AY6182"/>
      <c r="AZ6182"/>
      <c r="BA6182"/>
    </row>
    <row r="6183" spans="48:53" x14ac:dyDescent="0.3">
      <c r="AV6183"/>
      <c r="AW6183"/>
      <c r="AX6183"/>
      <c r="AY6183"/>
      <c r="AZ6183"/>
      <c r="BA6183"/>
    </row>
    <row r="6184" spans="48:53" x14ac:dyDescent="0.3">
      <c r="AV6184"/>
      <c r="AW6184"/>
      <c r="AX6184"/>
      <c r="AY6184"/>
      <c r="AZ6184"/>
      <c r="BA6184"/>
    </row>
    <row r="6185" spans="48:53" x14ac:dyDescent="0.3">
      <c r="AV6185"/>
      <c r="AW6185"/>
      <c r="AX6185"/>
      <c r="AY6185"/>
      <c r="AZ6185"/>
      <c r="BA6185"/>
    </row>
    <row r="6186" spans="48:53" x14ac:dyDescent="0.3">
      <c r="AV6186"/>
      <c r="AW6186"/>
      <c r="AX6186"/>
      <c r="AY6186"/>
      <c r="AZ6186"/>
      <c r="BA6186"/>
    </row>
    <row r="6187" spans="48:53" x14ac:dyDescent="0.3">
      <c r="AV6187"/>
      <c r="AW6187"/>
      <c r="AX6187"/>
      <c r="AY6187"/>
      <c r="AZ6187"/>
      <c r="BA6187"/>
    </row>
    <row r="6188" spans="48:53" x14ac:dyDescent="0.3">
      <c r="AV6188"/>
      <c r="AW6188"/>
      <c r="AX6188"/>
      <c r="AY6188"/>
      <c r="AZ6188"/>
      <c r="BA6188"/>
    </row>
    <row r="6189" spans="48:53" x14ac:dyDescent="0.3">
      <c r="AV6189"/>
      <c r="AW6189"/>
      <c r="AX6189"/>
      <c r="AY6189"/>
      <c r="AZ6189"/>
      <c r="BA6189"/>
    </row>
    <row r="6190" spans="48:53" x14ac:dyDescent="0.3">
      <c r="AV6190"/>
      <c r="AW6190"/>
      <c r="AX6190"/>
      <c r="AY6190"/>
      <c r="AZ6190"/>
      <c r="BA6190"/>
    </row>
    <row r="6191" spans="48:53" x14ac:dyDescent="0.3">
      <c r="AV6191"/>
      <c r="AW6191"/>
      <c r="AX6191"/>
      <c r="AY6191"/>
      <c r="AZ6191"/>
      <c r="BA6191"/>
    </row>
    <row r="6192" spans="48:53" x14ac:dyDescent="0.3">
      <c r="AV6192"/>
      <c r="AW6192"/>
      <c r="AX6192"/>
      <c r="AY6192"/>
      <c r="AZ6192"/>
      <c r="BA6192"/>
    </row>
    <row r="6193" spans="48:53" x14ac:dyDescent="0.3">
      <c r="AV6193"/>
      <c r="AW6193"/>
      <c r="AX6193"/>
      <c r="AY6193"/>
      <c r="AZ6193"/>
      <c r="BA6193"/>
    </row>
    <row r="6194" spans="48:53" x14ac:dyDescent="0.3">
      <c r="AV6194"/>
      <c r="AW6194"/>
      <c r="AX6194"/>
      <c r="AY6194"/>
      <c r="AZ6194"/>
      <c r="BA6194"/>
    </row>
    <row r="6195" spans="48:53" x14ac:dyDescent="0.3">
      <c r="AV6195"/>
      <c r="AW6195"/>
      <c r="AX6195"/>
      <c r="AY6195"/>
      <c r="AZ6195"/>
      <c r="BA6195"/>
    </row>
    <row r="6196" spans="48:53" x14ac:dyDescent="0.3">
      <c r="AV6196"/>
      <c r="AW6196"/>
      <c r="AX6196"/>
      <c r="AY6196"/>
      <c r="AZ6196"/>
      <c r="BA6196"/>
    </row>
    <row r="6197" spans="48:53" x14ac:dyDescent="0.3">
      <c r="AV6197"/>
      <c r="AW6197"/>
      <c r="AX6197"/>
      <c r="AY6197"/>
      <c r="AZ6197"/>
      <c r="BA6197"/>
    </row>
    <row r="6198" spans="48:53" x14ac:dyDescent="0.3">
      <c r="AV6198"/>
      <c r="AW6198"/>
      <c r="AX6198"/>
      <c r="AY6198"/>
      <c r="AZ6198"/>
      <c r="BA6198"/>
    </row>
    <row r="6199" spans="48:53" x14ac:dyDescent="0.3">
      <c r="AV6199"/>
      <c r="AW6199"/>
      <c r="AX6199"/>
      <c r="AY6199"/>
      <c r="AZ6199"/>
      <c r="BA6199"/>
    </row>
    <row r="6200" spans="48:53" x14ac:dyDescent="0.3">
      <c r="AV6200"/>
      <c r="AW6200"/>
      <c r="AX6200"/>
      <c r="AY6200"/>
      <c r="AZ6200"/>
      <c r="BA6200"/>
    </row>
    <row r="6201" spans="48:53" x14ac:dyDescent="0.3">
      <c r="AV6201"/>
      <c r="AW6201"/>
      <c r="AX6201"/>
      <c r="AY6201"/>
      <c r="AZ6201"/>
      <c r="BA6201"/>
    </row>
    <row r="6202" spans="48:53" x14ac:dyDescent="0.3">
      <c r="AV6202"/>
      <c r="AW6202"/>
      <c r="AX6202"/>
      <c r="AY6202"/>
      <c r="AZ6202"/>
      <c r="BA6202"/>
    </row>
    <row r="6203" spans="48:53" x14ac:dyDescent="0.3">
      <c r="AV6203"/>
      <c r="AW6203"/>
      <c r="AX6203"/>
      <c r="AY6203"/>
      <c r="AZ6203"/>
      <c r="BA6203"/>
    </row>
    <row r="6204" spans="48:53" x14ac:dyDescent="0.3">
      <c r="AV6204"/>
      <c r="AW6204"/>
      <c r="AX6204"/>
      <c r="AY6204"/>
      <c r="AZ6204"/>
      <c r="BA6204"/>
    </row>
    <row r="6205" spans="48:53" x14ac:dyDescent="0.3">
      <c r="AV6205"/>
      <c r="AW6205"/>
      <c r="AX6205"/>
      <c r="AY6205"/>
      <c r="AZ6205"/>
      <c r="BA6205"/>
    </row>
    <row r="6206" spans="48:53" x14ac:dyDescent="0.3">
      <c r="AV6206"/>
      <c r="AW6206"/>
      <c r="AX6206"/>
      <c r="AY6206"/>
      <c r="AZ6206"/>
      <c r="BA6206"/>
    </row>
    <row r="6207" spans="48:53" x14ac:dyDescent="0.3">
      <c r="AV6207"/>
      <c r="AW6207"/>
      <c r="AX6207"/>
      <c r="AY6207"/>
      <c r="AZ6207"/>
      <c r="BA6207"/>
    </row>
    <row r="6208" spans="48:53" x14ac:dyDescent="0.3">
      <c r="AV6208"/>
      <c r="AW6208"/>
      <c r="AX6208"/>
      <c r="AY6208"/>
      <c r="AZ6208"/>
      <c r="BA6208"/>
    </row>
    <row r="6209" spans="48:53" x14ac:dyDescent="0.3">
      <c r="AV6209"/>
      <c r="AW6209"/>
      <c r="AX6209"/>
      <c r="AY6209"/>
      <c r="AZ6209"/>
      <c r="BA6209"/>
    </row>
    <row r="6210" spans="48:53" x14ac:dyDescent="0.3">
      <c r="AV6210"/>
      <c r="AW6210"/>
      <c r="AX6210"/>
      <c r="AY6210"/>
      <c r="AZ6210"/>
      <c r="BA6210"/>
    </row>
    <row r="6211" spans="48:53" x14ac:dyDescent="0.3">
      <c r="AV6211"/>
      <c r="AW6211"/>
      <c r="AX6211"/>
      <c r="AY6211"/>
      <c r="AZ6211"/>
      <c r="BA6211"/>
    </row>
    <row r="6212" spans="48:53" x14ac:dyDescent="0.3">
      <c r="AV6212"/>
      <c r="AW6212"/>
      <c r="AX6212"/>
      <c r="AY6212"/>
      <c r="AZ6212"/>
      <c r="BA6212"/>
    </row>
    <row r="6213" spans="48:53" x14ac:dyDescent="0.3">
      <c r="AV6213"/>
      <c r="AW6213"/>
      <c r="AX6213"/>
      <c r="AY6213"/>
      <c r="AZ6213"/>
      <c r="BA6213"/>
    </row>
    <row r="6214" spans="48:53" x14ac:dyDescent="0.3">
      <c r="AV6214"/>
      <c r="AW6214"/>
      <c r="AX6214"/>
      <c r="AY6214"/>
      <c r="AZ6214"/>
      <c r="BA6214"/>
    </row>
    <row r="6215" spans="48:53" x14ac:dyDescent="0.3">
      <c r="AV6215"/>
      <c r="AW6215"/>
      <c r="AX6215"/>
      <c r="AY6215"/>
      <c r="AZ6215"/>
      <c r="BA6215"/>
    </row>
    <row r="6216" spans="48:53" x14ac:dyDescent="0.3">
      <c r="AV6216"/>
      <c r="AW6216"/>
      <c r="AX6216"/>
      <c r="AY6216"/>
      <c r="AZ6216"/>
      <c r="BA6216"/>
    </row>
    <row r="6217" spans="48:53" x14ac:dyDescent="0.3">
      <c r="AV6217"/>
      <c r="AW6217"/>
      <c r="AX6217"/>
      <c r="AY6217"/>
      <c r="AZ6217"/>
      <c r="BA6217"/>
    </row>
    <row r="6218" spans="48:53" x14ac:dyDescent="0.3">
      <c r="AV6218"/>
      <c r="AW6218"/>
      <c r="AX6218"/>
      <c r="AY6218"/>
      <c r="AZ6218"/>
      <c r="BA6218"/>
    </row>
    <row r="6219" spans="48:53" x14ac:dyDescent="0.3">
      <c r="AV6219"/>
      <c r="AW6219"/>
      <c r="AX6219"/>
      <c r="AY6219"/>
      <c r="AZ6219"/>
      <c r="BA6219"/>
    </row>
    <row r="6220" spans="48:53" x14ac:dyDescent="0.3">
      <c r="AV6220"/>
      <c r="AW6220"/>
      <c r="AX6220"/>
      <c r="AY6220"/>
      <c r="AZ6220"/>
      <c r="BA6220"/>
    </row>
    <row r="6221" spans="48:53" x14ac:dyDescent="0.3">
      <c r="AV6221"/>
      <c r="AW6221"/>
      <c r="AX6221"/>
      <c r="AY6221"/>
      <c r="AZ6221"/>
      <c r="BA6221"/>
    </row>
    <row r="6222" spans="48:53" x14ac:dyDescent="0.3">
      <c r="AV6222"/>
      <c r="AW6222"/>
      <c r="AX6222"/>
      <c r="AY6222"/>
      <c r="AZ6222"/>
      <c r="BA6222"/>
    </row>
    <row r="6223" spans="48:53" x14ac:dyDescent="0.3">
      <c r="AV6223"/>
      <c r="AW6223"/>
      <c r="AX6223"/>
      <c r="AY6223"/>
      <c r="AZ6223"/>
      <c r="BA6223"/>
    </row>
    <row r="6224" spans="48:53" x14ac:dyDescent="0.3">
      <c r="AV6224"/>
      <c r="AW6224"/>
      <c r="AX6224"/>
      <c r="AY6224"/>
      <c r="AZ6224"/>
      <c r="BA6224"/>
    </row>
    <row r="6225" spans="48:53" x14ac:dyDescent="0.3">
      <c r="AV6225"/>
      <c r="AW6225"/>
      <c r="AX6225"/>
      <c r="AY6225"/>
      <c r="AZ6225"/>
      <c r="BA6225"/>
    </row>
    <row r="6226" spans="48:53" x14ac:dyDescent="0.3">
      <c r="AV6226"/>
      <c r="AW6226"/>
      <c r="AX6226"/>
      <c r="AY6226"/>
      <c r="AZ6226"/>
      <c r="BA6226"/>
    </row>
    <row r="6227" spans="48:53" x14ac:dyDescent="0.3">
      <c r="AV6227"/>
      <c r="AW6227"/>
      <c r="AX6227"/>
      <c r="AY6227"/>
      <c r="AZ6227"/>
      <c r="BA6227"/>
    </row>
    <row r="6228" spans="48:53" x14ac:dyDescent="0.3">
      <c r="AV6228"/>
      <c r="AW6228"/>
      <c r="AX6228"/>
      <c r="AY6228"/>
      <c r="AZ6228"/>
      <c r="BA6228"/>
    </row>
    <row r="6229" spans="48:53" x14ac:dyDescent="0.3">
      <c r="AV6229"/>
      <c r="AW6229"/>
      <c r="AX6229"/>
      <c r="AY6229"/>
      <c r="AZ6229"/>
      <c r="BA6229"/>
    </row>
    <row r="6230" spans="48:53" x14ac:dyDescent="0.3">
      <c r="AV6230"/>
      <c r="AW6230"/>
      <c r="AX6230"/>
      <c r="AY6230"/>
      <c r="AZ6230"/>
      <c r="BA6230"/>
    </row>
    <row r="6231" spans="48:53" x14ac:dyDescent="0.3">
      <c r="AV6231"/>
      <c r="AW6231"/>
      <c r="AX6231"/>
      <c r="AY6231"/>
      <c r="AZ6231"/>
      <c r="BA6231"/>
    </row>
    <row r="6232" spans="48:53" x14ac:dyDescent="0.3">
      <c r="AV6232"/>
      <c r="AW6232"/>
      <c r="AX6232"/>
      <c r="AY6232"/>
      <c r="AZ6232"/>
      <c r="BA6232"/>
    </row>
    <row r="6233" spans="48:53" x14ac:dyDescent="0.3">
      <c r="AV6233"/>
      <c r="AW6233"/>
      <c r="AX6233"/>
      <c r="AY6233"/>
      <c r="AZ6233"/>
      <c r="BA6233"/>
    </row>
    <row r="6234" spans="48:53" x14ac:dyDescent="0.3">
      <c r="AV6234"/>
      <c r="AW6234"/>
      <c r="AX6234"/>
      <c r="AY6234"/>
      <c r="AZ6234"/>
      <c r="BA6234"/>
    </row>
    <row r="6235" spans="48:53" x14ac:dyDescent="0.3">
      <c r="AV6235"/>
      <c r="AW6235"/>
      <c r="AX6235"/>
      <c r="AY6235"/>
      <c r="AZ6235"/>
      <c r="BA6235"/>
    </row>
    <row r="6236" spans="48:53" x14ac:dyDescent="0.3">
      <c r="AV6236"/>
      <c r="AW6236"/>
      <c r="AX6236"/>
      <c r="AY6236"/>
      <c r="AZ6236"/>
      <c r="BA6236"/>
    </row>
    <row r="6237" spans="48:53" x14ac:dyDescent="0.3">
      <c r="AV6237"/>
      <c r="AW6237"/>
      <c r="AX6237"/>
      <c r="AY6237"/>
      <c r="AZ6237"/>
      <c r="BA6237"/>
    </row>
    <row r="6238" spans="48:53" x14ac:dyDescent="0.3">
      <c r="AV6238"/>
      <c r="AW6238"/>
      <c r="AX6238"/>
      <c r="AY6238"/>
      <c r="AZ6238"/>
      <c r="BA6238"/>
    </row>
    <row r="6239" spans="48:53" x14ac:dyDescent="0.3">
      <c r="AV6239"/>
      <c r="AW6239"/>
      <c r="AX6239"/>
      <c r="AY6239"/>
      <c r="AZ6239"/>
      <c r="BA6239"/>
    </row>
    <row r="6240" spans="48:53" x14ac:dyDescent="0.3">
      <c r="AV6240"/>
      <c r="AW6240"/>
      <c r="AX6240"/>
      <c r="AY6240"/>
      <c r="AZ6240"/>
      <c r="BA6240"/>
    </row>
    <row r="6241" spans="48:53" x14ac:dyDescent="0.3">
      <c r="AV6241"/>
      <c r="AW6241"/>
      <c r="AX6241"/>
      <c r="AY6241"/>
      <c r="AZ6241"/>
      <c r="BA6241"/>
    </row>
    <row r="6242" spans="48:53" x14ac:dyDescent="0.3">
      <c r="AV6242"/>
      <c r="AW6242"/>
      <c r="AX6242"/>
      <c r="AY6242"/>
      <c r="AZ6242"/>
      <c r="BA6242"/>
    </row>
    <row r="6243" spans="48:53" x14ac:dyDescent="0.3">
      <c r="AV6243"/>
      <c r="AW6243"/>
      <c r="AX6243"/>
      <c r="AY6243"/>
      <c r="AZ6243"/>
      <c r="BA6243"/>
    </row>
    <row r="6244" spans="48:53" x14ac:dyDescent="0.3">
      <c r="AV6244"/>
      <c r="AW6244"/>
      <c r="AX6244"/>
      <c r="AY6244"/>
      <c r="AZ6244"/>
      <c r="BA6244"/>
    </row>
    <row r="6245" spans="48:53" x14ac:dyDescent="0.3">
      <c r="AV6245"/>
      <c r="AW6245"/>
      <c r="AX6245"/>
      <c r="AY6245"/>
      <c r="AZ6245"/>
      <c r="BA6245"/>
    </row>
    <row r="6246" spans="48:53" x14ac:dyDescent="0.3">
      <c r="AV6246"/>
      <c r="AW6246"/>
      <c r="AX6246"/>
      <c r="AY6246"/>
      <c r="AZ6246"/>
      <c r="BA6246"/>
    </row>
    <row r="6247" spans="48:53" x14ac:dyDescent="0.3">
      <c r="AV6247"/>
      <c r="AW6247"/>
      <c r="AX6247"/>
      <c r="AY6247"/>
      <c r="AZ6247"/>
      <c r="BA6247"/>
    </row>
    <row r="6248" spans="48:53" x14ac:dyDescent="0.3">
      <c r="AV6248"/>
      <c r="AW6248"/>
      <c r="AX6248"/>
      <c r="AY6248"/>
      <c r="AZ6248"/>
      <c r="BA6248"/>
    </row>
    <row r="6249" spans="48:53" x14ac:dyDescent="0.3">
      <c r="AV6249"/>
      <c r="AW6249"/>
      <c r="AX6249"/>
      <c r="AY6249"/>
      <c r="AZ6249"/>
      <c r="BA6249"/>
    </row>
    <row r="6250" spans="48:53" x14ac:dyDescent="0.3">
      <c r="AV6250"/>
      <c r="AW6250"/>
      <c r="AX6250"/>
      <c r="AY6250"/>
      <c r="AZ6250"/>
      <c r="BA6250"/>
    </row>
    <row r="6251" spans="48:53" x14ac:dyDescent="0.3">
      <c r="AV6251"/>
      <c r="AW6251"/>
      <c r="AX6251"/>
      <c r="AY6251"/>
      <c r="AZ6251"/>
      <c r="BA6251"/>
    </row>
    <row r="6252" spans="48:53" x14ac:dyDescent="0.3">
      <c r="AV6252"/>
      <c r="AW6252"/>
      <c r="AX6252"/>
      <c r="AY6252"/>
      <c r="AZ6252"/>
      <c r="BA6252"/>
    </row>
    <row r="6253" spans="48:53" x14ac:dyDescent="0.3">
      <c r="AV6253"/>
      <c r="AW6253"/>
      <c r="AX6253"/>
      <c r="AY6253"/>
      <c r="AZ6253"/>
      <c r="BA6253"/>
    </row>
    <row r="6254" spans="48:53" x14ac:dyDescent="0.3">
      <c r="AV6254"/>
      <c r="AW6254"/>
      <c r="AX6254"/>
      <c r="AY6254"/>
      <c r="AZ6254"/>
      <c r="BA6254"/>
    </row>
    <row r="6255" spans="48:53" x14ac:dyDescent="0.3">
      <c r="AV6255"/>
      <c r="AW6255"/>
      <c r="AX6255"/>
      <c r="AY6255"/>
      <c r="AZ6255"/>
      <c r="BA6255"/>
    </row>
    <row r="6256" spans="48:53" x14ac:dyDescent="0.3">
      <c r="AV6256"/>
      <c r="AW6256"/>
      <c r="AX6256"/>
      <c r="AY6256"/>
      <c r="AZ6256"/>
      <c r="BA6256"/>
    </row>
    <row r="6257" spans="48:53" x14ac:dyDescent="0.3">
      <c r="AV6257"/>
      <c r="AW6257"/>
      <c r="AX6257"/>
      <c r="AY6257"/>
      <c r="AZ6257"/>
      <c r="BA6257"/>
    </row>
    <row r="6258" spans="48:53" x14ac:dyDescent="0.3">
      <c r="AV6258"/>
      <c r="AW6258"/>
      <c r="AX6258"/>
      <c r="AY6258"/>
      <c r="AZ6258"/>
      <c r="BA6258"/>
    </row>
    <row r="6259" spans="48:53" x14ac:dyDescent="0.3">
      <c r="AV6259"/>
      <c r="AW6259"/>
      <c r="AX6259"/>
      <c r="AY6259"/>
      <c r="AZ6259"/>
      <c r="BA6259"/>
    </row>
    <row r="6260" spans="48:53" x14ac:dyDescent="0.3">
      <c r="AV6260"/>
      <c r="AW6260"/>
      <c r="AX6260"/>
      <c r="AY6260"/>
      <c r="AZ6260"/>
      <c r="BA6260"/>
    </row>
    <row r="6261" spans="48:53" x14ac:dyDescent="0.3">
      <c r="AV6261"/>
      <c r="AW6261"/>
      <c r="AX6261"/>
      <c r="AY6261"/>
      <c r="AZ6261"/>
      <c r="BA6261"/>
    </row>
    <row r="6262" spans="48:53" x14ac:dyDescent="0.3">
      <c r="AV6262"/>
      <c r="AW6262"/>
      <c r="AX6262"/>
      <c r="AY6262"/>
      <c r="AZ6262"/>
      <c r="BA6262"/>
    </row>
    <row r="6263" spans="48:53" x14ac:dyDescent="0.3">
      <c r="AV6263"/>
      <c r="AW6263"/>
      <c r="AX6263"/>
      <c r="AY6263"/>
      <c r="AZ6263"/>
      <c r="BA6263"/>
    </row>
    <row r="6264" spans="48:53" x14ac:dyDescent="0.3">
      <c r="AV6264"/>
      <c r="AW6264"/>
      <c r="AX6264"/>
      <c r="AY6264"/>
      <c r="AZ6264"/>
      <c r="BA6264"/>
    </row>
    <row r="6265" spans="48:53" x14ac:dyDescent="0.3">
      <c r="AV6265"/>
      <c r="AW6265"/>
      <c r="AX6265"/>
      <c r="AY6265"/>
      <c r="AZ6265"/>
      <c r="BA6265"/>
    </row>
    <row r="6266" spans="48:53" x14ac:dyDescent="0.3">
      <c r="AV6266"/>
      <c r="AW6266"/>
      <c r="AX6266"/>
      <c r="AY6266"/>
      <c r="AZ6266"/>
      <c r="BA6266"/>
    </row>
    <row r="6267" spans="48:53" x14ac:dyDescent="0.3">
      <c r="AV6267"/>
      <c r="AW6267"/>
      <c r="AX6267"/>
      <c r="AY6267"/>
      <c r="AZ6267"/>
      <c r="BA6267"/>
    </row>
    <row r="6268" spans="48:53" x14ac:dyDescent="0.3">
      <c r="AV6268"/>
      <c r="AW6268"/>
      <c r="AX6268"/>
      <c r="AY6268"/>
      <c r="AZ6268"/>
      <c r="BA6268"/>
    </row>
    <row r="6269" spans="48:53" x14ac:dyDescent="0.3">
      <c r="AV6269"/>
      <c r="AW6269"/>
      <c r="AX6269"/>
      <c r="AY6269"/>
      <c r="AZ6269"/>
      <c r="BA6269"/>
    </row>
    <row r="6270" spans="48:53" x14ac:dyDescent="0.3">
      <c r="AV6270"/>
      <c r="AW6270"/>
      <c r="AX6270"/>
      <c r="AY6270"/>
      <c r="AZ6270"/>
      <c r="BA6270"/>
    </row>
    <row r="6271" spans="48:53" x14ac:dyDescent="0.3">
      <c r="AV6271"/>
      <c r="AW6271"/>
      <c r="AX6271"/>
      <c r="AY6271"/>
      <c r="AZ6271"/>
      <c r="BA6271"/>
    </row>
    <row r="6272" spans="48:53" x14ac:dyDescent="0.3">
      <c r="AV6272"/>
      <c r="AW6272"/>
      <c r="AX6272"/>
      <c r="AY6272"/>
      <c r="AZ6272"/>
      <c r="BA6272"/>
    </row>
    <row r="6273" spans="48:53" x14ac:dyDescent="0.3">
      <c r="AV6273"/>
      <c r="AW6273"/>
      <c r="AX6273"/>
      <c r="AY6273"/>
      <c r="AZ6273"/>
      <c r="BA6273"/>
    </row>
    <row r="6274" spans="48:53" x14ac:dyDescent="0.3">
      <c r="AV6274"/>
      <c r="AW6274"/>
      <c r="AX6274"/>
      <c r="AY6274"/>
      <c r="AZ6274"/>
      <c r="BA6274"/>
    </row>
    <row r="6275" spans="48:53" x14ac:dyDescent="0.3">
      <c r="AV6275"/>
      <c r="AW6275"/>
      <c r="AX6275"/>
      <c r="AY6275"/>
      <c r="AZ6275"/>
      <c r="BA6275"/>
    </row>
    <row r="6276" spans="48:53" x14ac:dyDescent="0.3">
      <c r="AV6276"/>
      <c r="AW6276"/>
      <c r="AX6276"/>
      <c r="AY6276"/>
      <c r="AZ6276"/>
      <c r="BA6276"/>
    </row>
    <row r="6277" spans="48:53" x14ac:dyDescent="0.3">
      <c r="AV6277"/>
      <c r="AW6277"/>
      <c r="AX6277"/>
      <c r="AY6277"/>
      <c r="AZ6277"/>
      <c r="BA6277"/>
    </row>
    <row r="6278" spans="48:53" x14ac:dyDescent="0.3">
      <c r="AV6278"/>
      <c r="AW6278"/>
      <c r="AX6278"/>
      <c r="AY6278"/>
      <c r="AZ6278"/>
      <c r="BA6278"/>
    </row>
    <row r="6279" spans="48:53" x14ac:dyDescent="0.3">
      <c r="AV6279"/>
      <c r="AW6279"/>
      <c r="AX6279"/>
      <c r="AY6279"/>
      <c r="AZ6279"/>
      <c r="BA6279"/>
    </row>
    <row r="6280" spans="48:53" x14ac:dyDescent="0.3">
      <c r="AV6280"/>
      <c r="AW6280"/>
      <c r="AX6280"/>
      <c r="AY6280"/>
      <c r="AZ6280"/>
      <c r="BA6280"/>
    </row>
    <row r="6281" spans="48:53" x14ac:dyDescent="0.3">
      <c r="AV6281"/>
      <c r="AW6281"/>
      <c r="AX6281"/>
      <c r="AY6281"/>
      <c r="AZ6281"/>
      <c r="BA6281"/>
    </row>
    <row r="6282" spans="48:53" x14ac:dyDescent="0.3">
      <c r="AV6282"/>
      <c r="AW6282"/>
      <c r="AX6282"/>
      <c r="AY6282"/>
      <c r="AZ6282"/>
      <c r="BA6282"/>
    </row>
    <row r="6283" spans="48:53" x14ac:dyDescent="0.3">
      <c r="AV6283"/>
      <c r="AW6283"/>
      <c r="AX6283"/>
      <c r="AY6283"/>
      <c r="AZ6283"/>
      <c r="BA6283"/>
    </row>
    <row r="6284" spans="48:53" x14ac:dyDescent="0.3">
      <c r="AV6284"/>
      <c r="AW6284"/>
      <c r="AX6284"/>
      <c r="AY6284"/>
      <c r="AZ6284"/>
      <c r="BA6284"/>
    </row>
    <row r="6285" spans="48:53" x14ac:dyDescent="0.3">
      <c r="AV6285"/>
      <c r="AW6285"/>
      <c r="AX6285"/>
      <c r="AY6285"/>
      <c r="AZ6285"/>
      <c r="BA6285"/>
    </row>
    <row r="6286" spans="48:53" x14ac:dyDescent="0.3">
      <c r="AV6286"/>
      <c r="AW6286"/>
      <c r="AX6286"/>
      <c r="AY6286"/>
      <c r="AZ6286"/>
      <c r="BA6286"/>
    </row>
    <row r="6287" spans="48:53" x14ac:dyDescent="0.3">
      <c r="AV6287"/>
      <c r="AW6287"/>
      <c r="AX6287"/>
      <c r="AY6287"/>
      <c r="AZ6287"/>
      <c r="BA6287"/>
    </row>
    <row r="6288" spans="48:53" x14ac:dyDescent="0.3">
      <c r="AV6288"/>
      <c r="AW6288"/>
      <c r="AX6288"/>
      <c r="AY6288"/>
      <c r="AZ6288"/>
      <c r="BA6288"/>
    </row>
    <row r="6289" spans="48:53" x14ac:dyDescent="0.3">
      <c r="AV6289"/>
      <c r="AW6289"/>
      <c r="AX6289"/>
      <c r="AY6289"/>
      <c r="AZ6289"/>
      <c r="BA6289"/>
    </row>
    <row r="6290" spans="48:53" x14ac:dyDescent="0.3">
      <c r="AV6290"/>
      <c r="AW6290"/>
      <c r="AX6290"/>
      <c r="AY6290"/>
      <c r="AZ6290"/>
      <c r="BA6290"/>
    </row>
    <row r="6291" spans="48:53" x14ac:dyDescent="0.3">
      <c r="AV6291"/>
      <c r="AW6291"/>
      <c r="AX6291"/>
      <c r="AY6291"/>
      <c r="AZ6291"/>
      <c r="BA6291"/>
    </row>
    <row r="6292" spans="48:53" x14ac:dyDescent="0.3">
      <c r="AV6292"/>
      <c r="AW6292"/>
      <c r="AX6292"/>
      <c r="AY6292"/>
      <c r="AZ6292"/>
      <c r="BA6292"/>
    </row>
    <row r="6293" spans="48:53" x14ac:dyDescent="0.3">
      <c r="AV6293"/>
      <c r="AW6293"/>
      <c r="AX6293"/>
      <c r="AY6293"/>
      <c r="AZ6293"/>
      <c r="BA6293"/>
    </row>
    <row r="6294" spans="48:53" x14ac:dyDescent="0.3">
      <c r="AV6294"/>
      <c r="AW6294"/>
      <c r="AX6294"/>
      <c r="AY6294"/>
      <c r="AZ6294"/>
      <c r="BA6294"/>
    </row>
    <row r="6295" spans="48:53" x14ac:dyDescent="0.3">
      <c r="AV6295"/>
      <c r="AW6295"/>
      <c r="AX6295"/>
      <c r="AY6295"/>
      <c r="AZ6295"/>
      <c r="BA6295"/>
    </row>
    <row r="6296" spans="48:53" x14ac:dyDescent="0.3">
      <c r="AV6296"/>
      <c r="AW6296"/>
      <c r="AX6296"/>
      <c r="AY6296"/>
      <c r="AZ6296"/>
      <c r="BA6296"/>
    </row>
    <row r="6297" spans="48:53" x14ac:dyDescent="0.3">
      <c r="AV6297"/>
      <c r="AW6297"/>
      <c r="AX6297"/>
      <c r="AY6297"/>
      <c r="AZ6297"/>
      <c r="BA6297"/>
    </row>
    <row r="6298" spans="48:53" x14ac:dyDescent="0.3">
      <c r="AV6298"/>
      <c r="AW6298"/>
      <c r="AX6298"/>
      <c r="AY6298"/>
      <c r="AZ6298"/>
      <c r="BA6298"/>
    </row>
    <row r="6299" spans="48:53" x14ac:dyDescent="0.3">
      <c r="AV6299"/>
      <c r="AW6299"/>
      <c r="AX6299"/>
      <c r="AY6299"/>
      <c r="AZ6299"/>
      <c r="BA6299"/>
    </row>
    <row r="6300" spans="48:53" x14ac:dyDescent="0.3">
      <c r="AV6300"/>
      <c r="AW6300"/>
      <c r="AX6300"/>
      <c r="AY6300"/>
      <c r="AZ6300"/>
      <c r="BA6300"/>
    </row>
    <row r="6301" spans="48:53" x14ac:dyDescent="0.3">
      <c r="AV6301"/>
      <c r="AW6301"/>
      <c r="AX6301"/>
      <c r="AY6301"/>
      <c r="AZ6301"/>
      <c r="BA6301"/>
    </row>
    <row r="6302" spans="48:53" x14ac:dyDescent="0.3">
      <c r="AV6302"/>
      <c r="AW6302"/>
      <c r="AX6302"/>
      <c r="AY6302"/>
      <c r="AZ6302"/>
      <c r="BA6302"/>
    </row>
    <row r="6303" spans="48:53" x14ac:dyDescent="0.3">
      <c r="AV6303"/>
      <c r="AW6303"/>
      <c r="AX6303"/>
      <c r="AY6303"/>
      <c r="AZ6303"/>
      <c r="BA6303"/>
    </row>
    <row r="6304" spans="48:53" x14ac:dyDescent="0.3">
      <c r="AV6304"/>
      <c r="AW6304"/>
      <c r="AX6304"/>
      <c r="AY6304"/>
      <c r="AZ6304"/>
      <c r="BA6304"/>
    </row>
    <row r="6305" spans="48:53" x14ac:dyDescent="0.3">
      <c r="AV6305"/>
      <c r="AW6305"/>
      <c r="AX6305"/>
      <c r="AY6305"/>
      <c r="AZ6305"/>
      <c r="BA6305"/>
    </row>
    <row r="6306" spans="48:53" x14ac:dyDescent="0.3">
      <c r="AV6306"/>
      <c r="AW6306"/>
      <c r="AX6306"/>
      <c r="AY6306"/>
      <c r="AZ6306"/>
      <c r="BA6306"/>
    </row>
    <row r="6307" spans="48:53" x14ac:dyDescent="0.3">
      <c r="AV6307"/>
      <c r="AW6307"/>
      <c r="AX6307"/>
      <c r="AY6307"/>
      <c r="AZ6307"/>
      <c r="BA6307"/>
    </row>
    <row r="6308" spans="48:53" x14ac:dyDescent="0.3">
      <c r="AV6308"/>
      <c r="AW6308"/>
      <c r="AX6308"/>
      <c r="AY6308"/>
      <c r="AZ6308"/>
      <c r="BA6308"/>
    </row>
    <row r="6309" spans="48:53" x14ac:dyDescent="0.3">
      <c r="AV6309"/>
      <c r="AW6309"/>
      <c r="AX6309"/>
      <c r="AY6309"/>
      <c r="AZ6309"/>
      <c r="BA6309"/>
    </row>
    <row r="6310" spans="48:53" x14ac:dyDescent="0.3">
      <c r="AV6310"/>
      <c r="AW6310"/>
      <c r="AX6310"/>
      <c r="AY6310"/>
      <c r="AZ6310"/>
      <c r="BA6310"/>
    </row>
    <row r="6311" spans="48:53" x14ac:dyDescent="0.3">
      <c r="AV6311"/>
      <c r="AW6311"/>
      <c r="AX6311"/>
      <c r="AY6311"/>
      <c r="AZ6311"/>
      <c r="BA6311"/>
    </row>
    <row r="6312" spans="48:53" x14ac:dyDescent="0.3">
      <c r="AV6312"/>
      <c r="AW6312"/>
      <c r="AX6312"/>
      <c r="AY6312"/>
      <c r="AZ6312"/>
      <c r="BA6312"/>
    </row>
    <row r="6313" spans="48:53" x14ac:dyDescent="0.3">
      <c r="AV6313"/>
      <c r="AW6313"/>
      <c r="AX6313"/>
      <c r="AY6313"/>
      <c r="AZ6313"/>
      <c r="BA6313"/>
    </row>
    <row r="6314" spans="48:53" x14ac:dyDescent="0.3">
      <c r="AV6314"/>
      <c r="AW6314"/>
      <c r="AX6314"/>
      <c r="AY6314"/>
      <c r="AZ6314"/>
      <c r="BA6314"/>
    </row>
    <row r="6315" spans="48:53" x14ac:dyDescent="0.3">
      <c r="AV6315"/>
      <c r="AW6315"/>
      <c r="AX6315"/>
      <c r="AY6315"/>
      <c r="AZ6315"/>
      <c r="BA6315"/>
    </row>
    <row r="6316" spans="48:53" x14ac:dyDescent="0.3">
      <c r="AV6316"/>
      <c r="AW6316"/>
      <c r="AX6316"/>
      <c r="AY6316"/>
      <c r="AZ6316"/>
      <c r="BA6316"/>
    </row>
    <row r="6317" spans="48:53" x14ac:dyDescent="0.3">
      <c r="AV6317"/>
      <c r="AW6317"/>
      <c r="AX6317"/>
      <c r="AY6317"/>
      <c r="AZ6317"/>
      <c r="BA6317"/>
    </row>
    <row r="6318" spans="48:53" x14ac:dyDescent="0.3">
      <c r="AV6318"/>
      <c r="AW6318"/>
      <c r="AX6318"/>
      <c r="AY6318"/>
      <c r="AZ6318"/>
      <c r="BA6318"/>
    </row>
    <row r="6319" spans="48:53" x14ac:dyDescent="0.3">
      <c r="AV6319"/>
      <c r="AW6319"/>
      <c r="AX6319"/>
      <c r="AY6319"/>
      <c r="AZ6319"/>
      <c r="BA6319"/>
    </row>
    <row r="6320" spans="48:53" x14ac:dyDescent="0.3">
      <c r="AV6320"/>
      <c r="AW6320"/>
      <c r="AX6320"/>
      <c r="AY6320"/>
      <c r="AZ6320"/>
      <c r="BA6320"/>
    </row>
    <row r="6321" spans="48:53" x14ac:dyDescent="0.3">
      <c r="AV6321"/>
      <c r="AW6321"/>
      <c r="AX6321"/>
      <c r="AY6321"/>
      <c r="AZ6321"/>
      <c r="BA6321"/>
    </row>
    <row r="6322" spans="48:53" x14ac:dyDescent="0.3">
      <c r="AV6322"/>
      <c r="AW6322"/>
      <c r="AX6322"/>
      <c r="AY6322"/>
      <c r="AZ6322"/>
      <c r="BA6322"/>
    </row>
    <row r="6323" spans="48:53" x14ac:dyDescent="0.3">
      <c r="AV6323"/>
      <c r="AW6323"/>
      <c r="AX6323"/>
      <c r="AY6323"/>
      <c r="AZ6323"/>
      <c r="BA6323"/>
    </row>
    <row r="6324" spans="48:53" x14ac:dyDescent="0.3">
      <c r="AV6324"/>
      <c r="AW6324"/>
      <c r="AX6324"/>
      <c r="AY6324"/>
      <c r="AZ6324"/>
      <c r="BA6324"/>
    </row>
    <row r="6325" spans="48:53" x14ac:dyDescent="0.3">
      <c r="AV6325"/>
      <c r="AW6325"/>
      <c r="AX6325"/>
      <c r="AY6325"/>
      <c r="AZ6325"/>
      <c r="BA6325"/>
    </row>
    <row r="6326" spans="48:53" x14ac:dyDescent="0.3">
      <c r="AV6326"/>
      <c r="AW6326"/>
      <c r="AX6326"/>
      <c r="AY6326"/>
      <c r="AZ6326"/>
      <c r="BA6326"/>
    </row>
    <row r="6327" spans="48:53" x14ac:dyDescent="0.3">
      <c r="AV6327"/>
      <c r="AW6327"/>
      <c r="AX6327"/>
      <c r="AY6327"/>
      <c r="AZ6327"/>
      <c r="BA6327"/>
    </row>
    <row r="6328" spans="48:53" x14ac:dyDescent="0.3">
      <c r="AV6328"/>
      <c r="AW6328"/>
      <c r="AX6328"/>
      <c r="AY6328"/>
      <c r="AZ6328"/>
      <c r="BA6328"/>
    </row>
    <row r="6329" spans="48:53" x14ac:dyDescent="0.3">
      <c r="AV6329"/>
      <c r="AW6329"/>
      <c r="AX6329"/>
      <c r="AY6329"/>
      <c r="AZ6329"/>
      <c r="BA6329"/>
    </row>
    <row r="6330" spans="48:53" x14ac:dyDescent="0.3">
      <c r="AV6330"/>
      <c r="AW6330"/>
      <c r="AX6330"/>
      <c r="AY6330"/>
      <c r="AZ6330"/>
      <c r="BA6330"/>
    </row>
    <row r="6331" spans="48:53" x14ac:dyDescent="0.3">
      <c r="AV6331"/>
      <c r="AW6331"/>
      <c r="AX6331"/>
      <c r="AY6331"/>
      <c r="AZ6331"/>
      <c r="BA6331"/>
    </row>
    <row r="6332" spans="48:53" x14ac:dyDescent="0.3">
      <c r="AV6332"/>
      <c r="AW6332"/>
      <c r="AX6332"/>
      <c r="AY6332"/>
      <c r="AZ6332"/>
      <c r="BA6332"/>
    </row>
    <row r="6333" spans="48:53" x14ac:dyDescent="0.3">
      <c r="AV6333"/>
      <c r="AW6333"/>
      <c r="AX6333"/>
      <c r="AY6333"/>
      <c r="AZ6333"/>
      <c r="BA6333"/>
    </row>
    <row r="6334" spans="48:53" x14ac:dyDescent="0.3">
      <c r="AV6334"/>
      <c r="AW6334"/>
      <c r="AX6334"/>
      <c r="AY6334"/>
      <c r="AZ6334"/>
      <c r="BA6334"/>
    </row>
    <row r="6335" spans="48:53" x14ac:dyDescent="0.3">
      <c r="AV6335"/>
      <c r="AW6335"/>
      <c r="AX6335"/>
      <c r="AY6335"/>
      <c r="AZ6335"/>
      <c r="BA6335"/>
    </row>
    <row r="6336" spans="48:53" x14ac:dyDescent="0.3">
      <c r="AV6336"/>
      <c r="AW6336"/>
      <c r="AX6336"/>
      <c r="AY6336"/>
      <c r="AZ6336"/>
      <c r="BA6336"/>
    </row>
    <row r="6337" spans="48:53" x14ac:dyDescent="0.3">
      <c r="AV6337"/>
      <c r="AW6337"/>
      <c r="AX6337"/>
      <c r="AY6337"/>
      <c r="AZ6337"/>
      <c r="BA6337"/>
    </row>
    <row r="6338" spans="48:53" x14ac:dyDescent="0.3">
      <c r="AV6338"/>
      <c r="AW6338"/>
      <c r="AX6338"/>
      <c r="AY6338"/>
      <c r="AZ6338"/>
      <c r="BA6338"/>
    </row>
    <row r="6339" spans="48:53" x14ac:dyDescent="0.3">
      <c r="AV6339"/>
      <c r="AW6339"/>
      <c r="AX6339"/>
      <c r="AY6339"/>
      <c r="AZ6339"/>
      <c r="BA6339"/>
    </row>
    <row r="6340" spans="48:53" x14ac:dyDescent="0.3">
      <c r="AV6340"/>
      <c r="AW6340"/>
      <c r="AX6340"/>
      <c r="AY6340"/>
      <c r="AZ6340"/>
      <c r="BA6340"/>
    </row>
    <row r="6341" spans="48:53" x14ac:dyDescent="0.3">
      <c r="AV6341"/>
      <c r="AW6341"/>
      <c r="AX6341"/>
      <c r="AY6341"/>
      <c r="AZ6341"/>
      <c r="BA6341"/>
    </row>
    <row r="6342" spans="48:53" x14ac:dyDescent="0.3">
      <c r="AV6342"/>
      <c r="AW6342"/>
      <c r="AX6342"/>
      <c r="AY6342"/>
      <c r="AZ6342"/>
      <c r="BA6342"/>
    </row>
    <row r="6343" spans="48:53" x14ac:dyDescent="0.3">
      <c r="AV6343"/>
      <c r="AW6343"/>
      <c r="AX6343"/>
      <c r="AY6343"/>
      <c r="AZ6343"/>
      <c r="BA6343"/>
    </row>
    <row r="6344" spans="48:53" x14ac:dyDescent="0.3">
      <c r="AV6344"/>
      <c r="AW6344"/>
      <c r="AX6344"/>
      <c r="AY6344"/>
      <c r="AZ6344"/>
      <c r="BA6344"/>
    </row>
    <row r="6345" spans="48:53" x14ac:dyDescent="0.3">
      <c r="AV6345"/>
      <c r="AW6345"/>
      <c r="AX6345"/>
      <c r="AY6345"/>
      <c r="AZ6345"/>
      <c r="BA6345"/>
    </row>
    <row r="6346" spans="48:53" x14ac:dyDescent="0.3">
      <c r="AV6346"/>
      <c r="AW6346"/>
      <c r="AX6346"/>
      <c r="AY6346"/>
      <c r="AZ6346"/>
      <c r="BA6346"/>
    </row>
    <row r="6347" spans="48:53" x14ac:dyDescent="0.3">
      <c r="AV6347"/>
      <c r="AW6347"/>
      <c r="AX6347"/>
      <c r="AY6347"/>
      <c r="AZ6347"/>
      <c r="BA6347"/>
    </row>
    <row r="6348" spans="48:53" x14ac:dyDescent="0.3">
      <c r="AV6348"/>
      <c r="AW6348"/>
      <c r="AX6348"/>
      <c r="AY6348"/>
      <c r="AZ6348"/>
      <c r="BA6348"/>
    </row>
    <row r="6349" spans="48:53" x14ac:dyDescent="0.3">
      <c r="AV6349"/>
      <c r="AW6349"/>
      <c r="AX6349"/>
      <c r="AY6349"/>
      <c r="AZ6349"/>
      <c r="BA6349"/>
    </row>
    <row r="6350" spans="48:53" x14ac:dyDescent="0.3">
      <c r="AV6350"/>
      <c r="AW6350"/>
      <c r="AX6350"/>
      <c r="AY6350"/>
      <c r="AZ6350"/>
      <c r="BA6350"/>
    </row>
    <row r="6351" spans="48:53" x14ac:dyDescent="0.3">
      <c r="AV6351"/>
      <c r="AW6351"/>
      <c r="AX6351"/>
      <c r="AY6351"/>
      <c r="AZ6351"/>
      <c r="BA6351"/>
    </row>
    <row r="6352" spans="48:53" x14ac:dyDescent="0.3">
      <c r="AV6352"/>
      <c r="AW6352"/>
      <c r="AX6352"/>
      <c r="AY6352"/>
      <c r="AZ6352"/>
      <c r="BA6352"/>
    </row>
    <row r="6353" spans="48:53" x14ac:dyDescent="0.3">
      <c r="AV6353"/>
      <c r="AW6353"/>
      <c r="AX6353"/>
      <c r="AY6353"/>
      <c r="AZ6353"/>
      <c r="BA6353"/>
    </row>
    <row r="6354" spans="48:53" x14ac:dyDescent="0.3">
      <c r="AV6354"/>
      <c r="AW6354"/>
      <c r="AX6354"/>
      <c r="AY6354"/>
      <c r="AZ6354"/>
      <c r="BA6354"/>
    </row>
    <row r="6355" spans="48:53" x14ac:dyDescent="0.3">
      <c r="AV6355"/>
      <c r="AW6355"/>
      <c r="AX6355"/>
      <c r="AY6355"/>
      <c r="AZ6355"/>
      <c r="BA6355"/>
    </row>
    <row r="6356" spans="48:53" x14ac:dyDescent="0.3">
      <c r="AV6356"/>
      <c r="AW6356"/>
      <c r="AX6356"/>
      <c r="AY6356"/>
      <c r="AZ6356"/>
      <c r="BA6356"/>
    </row>
    <row r="6357" spans="48:53" x14ac:dyDescent="0.3">
      <c r="AV6357"/>
      <c r="AW6357"/>
      <c r="AX6357"/>
      <c r="AY6357"/>
      <c r="AZ6357"/>
      <c r="BA6357"/>
    </row>
    <row r="6358" spans="48:53" x14ac:dyDescent="0.3">
      <c r="AV6358"/>
      <c r="AW6358"/>
      <c r="AX6358"/>
      <c r="AY6358"/>
      <c r="AZ6358"/>
      <c r="BA6358"/>
    </row>
    <row r="6359" spans="48:53" x14ac:dyDescent="0.3">
      <c r="AV6359"/>
      <c r="AW6359"/>
      <c r="AX6359"/>
      <c r="AY6359"/>
      <c r="AZ6359"/>
      <c r="BA6359"/>
    </row>
    <row r="6360" spans="48:53" x14ac:dyDescent="0.3">
      <c r="AV6360"/>
      <c r="AW6360"/>
      <c r="AX6360"/>
      <c r="AY6360"/>
      <c r="AZ6360"/>
      <c r="BA6360"/>
    </row>
    <row r="6361" spans="48:53" x14ac:dyDescent="0.3">
      <c r="AV6361"/>
      <c r="AW6361"/>
      <c r="AX6361"/>
      <c r="AY6361"/>
      <c r="AZ6361"/>
      <c r="BA6361"/>
    </row>
    <row r="6362" spans="48:53" x14ac:dyDescent="0.3">
      <c r="AV6362"/>
      <c r="AW6362"/>
      <c r="AX6362"/>
      <c r="AY6362"/>
      <c r="AZ6362"/>
      <c r="BA6362"/>
    </row>
    <row r="6363" spans="48:53" x14ac:dyDescent="0.3">
      <c r="AV6363"/>
      <c r="AW6363"/>
      <c r="AX6363"/>
      <c r="AY6363"/>
      <c r="AZ6363"/>
      <c r="BA6363"/>
    </row>
    <row r="6364" spans="48:53" x14ac:dyDescent="0.3">
      <c r="AV6364"/>
      <c r="AW6364"/>
      <c r="AX6364"/>
      <c r="AY6364"/>
      <c r="AZ6364"/>
      <c r="BA6364"/>
    </row>
    <row r="6365" spans="48:53" x14ac:dyDescent="0.3">
      <c r="AV6365"/>
      <c r="AW6365"/>
      <c r="AX6365"/>
      <c r="AY6365"/>
      <c r="AZ6365"/>
      <c r="BA6365"/>
    </row>
    <row r="6366" spans="48:53" x14ac:dyDescent="0.3">
      <c r="AV6366"/>
      <c r="AW6366"/>
      <c r="AX6366"/>
      <c r="AY6366"/>
      <c r="AZ6366"/>
      <c r="BA6366"/>
    </row>
    <row r="6367" spans="48:53" x14ac:dyDescent="0.3">
      <c r="AV6367"/>
      <c r="AW6367"/>
      <c r="AX6367"/>
      <c r="AY6367"/>
      <c r="AZ6367"/>
      <c r="BA6367"/>
    </row>
    <row r="6368" spans="48:53" x14ac:dyDescent="0.3">
      <c r="AV6368"/>
      <c r="AW6368"/>
      <c r="AX6368"/>
      <c r="AY6368"/>
      <c r="AZ6368"/>
      <c r="BA6368"/>
    </row>
    <row r="6369" spans="48:53" x14ac:dyDescent="0.3">
      <c r="AV6369"/>
      <c r="AW6369"/>
      <c r="AX6369"/>
      <c r="AY6369"/>
      <c r="AZ6369"/>
      <c r="BA6369"/>
    </row>
    <row r="6370" spans="48:53" x14ac:dyDescent="0.3">
      <c r="AV6370"/>
      <c r="AW6370"/>
      <c r="AX6370"/>
      <c r="AY6370"/>
      <c r="AZ6370"/>
      <c r="BA6370"/>
    </row>
    <row r="6371" spans="48:53" x14ac:dyDescent="0.3">
      <c r="AV6371"/>
      <c r="AW6371"/>
      <c r="AX6371"/>
      <c r="AY6371"/>
      <c r="AZ6371"/>
      <c r="BA6371"/>
    </row>
    <row r="6372" spans="48:53" x14ac:dyDescent="0.3">
      <c r="AV6372"/>
      <c r="AW6372"/>
      <c r="AX6372"/>
      <c r="AY6372"/>
      <c r="AZ6372"/>
      <c r="BA6372"/>
    </row>
    <row r="6373" spans="48:53" x14ac:dyDescent="0.3">
      <c r="AV6373"/>
      <c r="AW6373"/>
      <c r="AX6373"/>
      <c r="AY6373"/>
      <c r="AZ6373"/>
      <c r="BA6373"/>
    </row>
    <row r="6374" spans="48:53" x14ac:dyDescent="0.3">
      <c r="AV6374"/>
      <c r="AW6374"/>
      <c r="AX6374"/>
      <c r="AY6374"/>
      <c r="AZ6374"/>
      <c r="BA6374"/>
    </row>
    <row r="6375" spans="48:53" x14ac:dyDescent="0.3">
      <c r="AV6375"/>
      <c r="AW6375"/>
      <c r="AX6375"/>
      <c r="AY6375"/>
      <c r="AZ6375"/>
      <c r="BA6375"/>
    </row>
    <row r="6376" spans="48:53" x14ac:dyDescent="0.3">
      <c r="AV6376"/>
      <c r="AW6376"/>
      <c r="AX6376"/>
      <c r="AY6376"/>
      <c r="AZ6376"/>
      <c r="BA6376"/>
    </row>
    <row r="6377" spans="48:53" x14ac:dyDescent="0.3">
      <c r="AV6377"/>
      <c r="AW6377"/>
      <c r="AX6377"/>
      <c r="AY6377"/>
      <c r="AZ6377"/>
      <c r="BA6377"/>
    </row>
    <row r="6378" spans="48:53" x14ac:dyDescent="0.3">
      <c r="AV6378"/>
      <c r="AW6378"/>
      <c r="AX6378"/>
      <c r="AY6378"/>
      <c r="AZ6378"/>
      <c r="BA6378"/>
    </row>
    <row r="6379" spans="48:53" x14ac:dyDescent="0.3">
      <c r="AV6379"/>
      <c r="AW6379"/>
      <c r="AX6379"/>
      <c r="AY6379"/>
      <c r="AZ6379"/>
      <c r="BA6379"/>
    </row>
    <row r="6380" spans="48:53" x14ac:dyDescent="0.3">
      <c r="AV6380"/>
      <c r="AW6380"/>
      <c r="AX6380"/>
      <c r="AY6380"/>
      <c r="AZ6380"/>
      <c r="BA6380"/>
    </row>
    <row r="6381" spans="48:53" x14ac:dyDescent="0.3">
      <c r="AV6381"/>
      <c r="AW6381"/>
      <c r="AX6381"/>
      <c r="AY6381"/>
      <c r="AZ6381"/>
      <c r="BA6381"/>
    </row>
    <row r="6382" spans="48:53" x14ac:dyDescent="0.3">
      <c r="AV6382"/>
      <c r="AW6382"/>
      <c r="AX6382"/>
      <c r="AY6382"/>
      <c r="AZ6382"/>
      <c r="BA6382"/>
    </row>
    <row r="6383" spans="48:53" x14ac:dyDescent="0.3">
      <c r="AV6383"/>
      <c r="AW6383"/>
      <c r="AX6383"/>
      <c r="AY6383"/>
      <c r="AZ6383"/>
      <c r="BA6383"/>
    </row>
    <row r="6384" spans="48:53" x14ac:dyDescent="0.3">
      <c r="AV6384"/>
      <c r="AW6384"/>
      <c r="AX6384"/>
      <c r="AY6384"/>
      <c r="AZ6384"/>
      <c r="BA6384"/>
    </row>
    <row r="6385" spans="48:53" x14ac:dyDescent="0.3">
      <c r="AV6385"/>
      <c r="AW6385"/>
      <c r="AX6385"/>
      <c r="AY6385"/>
      <c r="AZ6385"/>
      <c r="BA6385"/>
    </row>
    <row r="6386" spans="48:53" x14ac:dyDescent="0.3">
      <c r="AV6386"/>
      <c r="AW6386"/>
      <c r="AX6386"/>
      <c r="AY6386"/>
      <c r="AZ6386"/>
      <c r="BA6386"/>
    </row>
    <row r="6387" spans="48:53" x14ac:dyDescent="0.3">
      <c r="AV6387"/>
      <c r="AW6387"/>
      <c r="AX6387"/>
      <c r="AY6387"/>
      <c r="AZ6387"/>
      <c r="BA6387"/>
    </row>
    <row r="6388" spans="48:53" x14ac:dyDescent="0.3">
      <c r="AV6388"/>
      <c r="AW6388"/>
      <c r="AX6388"/>
      <c r="AY6388"/>
      <c r="AZ6388"/>
      <c r="BA6388"/>
    </row>
    <row r="6389" spans="48:53" x14ac:dyDescent="0.3">
      <c r="AV6389"/>
      <c r="AW6389"/>
      <c r="AX6389"/>
      <c r="AY6389"/>
      <c r="AZ6389"/>
      <c r="BA6389"/>
    </row>
    <row r="6390" spans="48:53" x14ac:dyDescent="0.3">
      <c r="AV6390"/>
      <c r="AW6390"/>
      <c r="AX6390"/>
      <c r="AY6390"/>
      <c r="AZ6390"/>
      <c r="BA6390"/>
    </row>
    <row r="6391" spans="48:53" x14ac:dyDescent="0.3">
      <c r="AV6391"/>
      <c r="AW6391"/>
      <c r="AX6391"/>
      <c r="AY6391"/>
      <c r="AZ6391"/>
      <c r="BA6391"/>
    </row>
    <row r="6392" spans="48:53" x14ac:dyDescent="0.3">
      <c r="AV6392"/>
      <c r="AW6392"/>
      <c r="AX6392"/>
      <c r="AY6392"/>
      <c r="AZ6392"/>
      <c r="BA6392"/>
    </row>
    <row r="6393" spans="48:53" x14ac:dyDescent="0.3">
      <c r="AV6393"/>
      <c r="AW6393"/>
      <c r="AX6393"/>
      <c r="AY6393"/>
      <c r="AZ6393"/>
      <c r="BA6393"/>
    </row>
    <row r="6394" spans="48:53" x14ac:dyDescent="0.3">
      <c r="AV6394"/>
      <c r="AW6394"/>
      <c r="AX6394"/>
      <c r="AY6394"/>
      <c r="AZ6394"/>
      <c r="BA6394"/>
    </row>
    <row r="6395" spans="48:53" x14ac:dyDescent="0.3">
      <c r="AV6395"/>
      <c r="AW6395"/>
      <c r="AX6395"/>
      <c r="AY6395"/>
      <c r="AZ6395"/>
      <c r="BA6395"/>
    </row>
    <row r="6396" spans="48:53" x14ac:dyDescent="0.3">
      <c r="AV6396"/>
      <c r="AW6396"/>
      <c r="AX6396"/>
      <c r="AY6396"/>
      <c r="AZ6396"/>
      <c r="BA6396"/>
    </row>
    <row r="6397" spans="48:53" x14ac:dyDescent="0.3">
      <c r="AV6397"/>
      <c r="AW6397"/>
      <c r="AX6397"/>
      <c r="AY6397"/>
      <c r="AZ6397"/>
      <c r="BA6397"/>
    </row>
    <row r="6398" spans="48:53" x14ac:dyDescent="0.3">
      <c r="AV6398"/>
      <c r="AW6398"/>
      <c r="AX6398"/>
      <c r="AY6398"/>
      <c r="AZ6398"/>
      <c r="BA6398"/>
    </row>
    <row r="6399" spans="48:53" x14ac:dyDescent="0.3">
      <c r="AV6399"/>
      <c r="AW6399"/>
      <c r="AX6399"/>
      <c r="AY6399"/>
      <c r="AZ6399"/>
      <c r="BA6399"/>
    </row>
    <row r="6400" spans="48:53" x14ac:dyDescent="0.3">
      <c r="AV6400"/>
      <c r="AW6400"/>
      <c r="AX6400"/>
      <c r="AY6400"/>
      <c r="AZ6400"/>
      <c r="BA6400"/>
    </row>
    <row r="6401" spans="48:53" x14ac:dyDescent="0.3">
      <c r="AV6401"/>
      <c r="AW6401"/>
      <c r="AX6401"/>
      <c r="AY6401"/>
      <c r="AZ6401"/>
      <c r="BA6401"/>
    </row>
    <row r="6402" spans="48:53" x14ac:dyDescent="0.3">
      <c r="AV6402"/>
      <c r="AW6402"/>
      <c r="AX6402"/>
      <c r="AY6402"/>
      <c r="AZ6402"/>
      <c r="BA6402"/>
    </row>
    <row r="6403" spans="48:53" x14ac:dyDescent="0.3">
      <c r="AV6403"/>
      <c r="AW6403"/>
      <c r="AX6403"/>
      <c r="AY6403"/>
      <c r="AZ6403"/>
      <c r="BA6403"/>
    </row>
    <row r="6404" spans="48:53" x14ac:dyDescent="0.3">
      <c r="AV6404"/>
      <c r="AW6404"/>
      <c r="AX6404"/>
      <c r="AY6404"/>
      <c r="AZ6404"/>
      <c r="BA6404"/>
    </row>
    <row r="6405" spans="48:53" x14ac:dyDescent="0.3">
      <c r="AV6405"/>
      <c r="AW6405"/>
      <c r="AX6405"/>
      <c r="AY6405"/>
      <c r="AZ6405"/>
      <c r="BA6405"/>
    </row>
    <row r="6406" spans="48:53" x14ac:dyDescent="0.3">
      <c r="AV6406"/>
      <c r="AW6406"/>
      <c r="AX6406"/>
      <c r="AY6406"/>
      <c r="AZ6406"/>
      <c r="BA6406"/>
    </row>
    <row r="6407" spans="48:53" x14ac:dyDescent="0.3">
      <c r="AV6407"/>
      <c r="AW6407"/>
      <c r="AX6407"/>
      <c r="AY6407"/>
      <c r="AZ6407"/>
      <c r="BA6407"/>
    </row>
    <row r="6408" spans="48:53" x14ac:dyDescent="0.3">
      <c r="AV6408"/>
      <c r="AW6408"/>
      <c r="AX6408"/>
      <c r="AY6408"/>
      <c r="AZ6408"/>
      <c r="BA6408"/>
    </row>
    <row r="6409" spans="48:53" x14ac:dyDescent="0.3">
      <c r="AV6409"/>
      <c r="AW6409"/>
      <c r="AX6409"/>
      <c r="AY6409"/>
      <c r="AZ6409"/>
      <c r="BA6409"/>
    </row>
    <row r="6410" spans="48:53" x14ac:dyDescent="0.3">
      <c r="AV6410"/>
      <c r="AW6410"/>
      <c r="AX6410"/>
      <c r="AY6410"/>
      <c r="AZ6410"/>
      <c r="BA6410"/>
    </row>
    <row r="6411" spans="48:53" x14ac:dyDescent="0.3">
      <c r="AV6411"/>
      <c r="AW6411"/>
      <c r="AX6411"/>
      <c r="AY6411"/>
      <c r="AZ6411"/>
      <c r="BA6411"/>
    </row>
    <row r="6412" spans="48:53" x14ac:dyDescent="0.3">
      <c r="AV6412"/>
      <c r="AW6412"/>
      <c r="AX6412"/>
      <c r="AY6412"/>
      <c r="AZ6412"/>
      <c r="BA6412"/>
    </row>
    <row r="6413" spans="48:53" x14ac:dyDescent="0.3">
      <c r="AV6413"/>
      <c r="AW6413"/>
      <c r="AX6413"/>
      <c r="AY6413"/>
      <c r="AZ6413"/>
      <c r="BA6413"/>
    </row>
    <row r="6414" spans="48:53" x14ac:dyDescent="0.3">
      <c r="AV6414"/>
      <c r="AW6414"/>
      <c r="AX6414"/>
      <c r="AY6414"/>
      <c r="AZ6414"/>
      <c r="BA6414"/>
    </row>
    <row r="6415" spans="48:53" x14ac:dyDescent="0.3">
      <c r="AV6415"/>
      <c r="AW6415"/>
      <c r="AX6415"/>
      <c r="AY6415"/>
      <c r="AZ6415"/>
      <c r="BA6415"/>
    </row>
    <row r="6416" spans="48:53" x14ac:dyDescent="0.3">
      <c r="AV6416"/>
      <c r="AW6416"/>
      <c r="AX6416"/>
      <c r="AY6416"/>
      <c r="AZ6416"/>
      <c r="BA6416"/>
    </row>
    <row r="6417" spans="48:53" x14ac:dyDescent="0.3">
      <c r="AV6417"/>
      <c r="AW6417"/>
      <c r="AX6417"/>
      <c r="AY6417"/>
      <c r="AZ6417"/>
      <c r="BA6417"/>
    </row>
    <row r="6418" spans="48:53" x14ac:dyDescent="0.3">
      <c r="AV6418"/>
      <c r="AW6418"/>
      <c r="AX6418"/>
      <c r="AY6418"/>
      <c r="AZ6418"/>
      <c r="BA6418"/>
    </row>
    <row r="6419" spans="48:53" x14ac:dyDescent="0.3">
      <c r="AV6419"/>
      <c r="AW6419"/>
      <c r="AX6419"/>
      <c r="AY6419"/>
      <c r="AZ6419"/>
      <c r="BA6419"/>
    </row>
    <row r="6420" spans="48:53" x14ac:dyDescent="0.3">
      <c r="AV6420"/>
      <c r="AW6420"/>
      <c r="AX6420"/>
      <c r="AY6420"/>
      <c r="AZ6420"/>
      <c r="BA6420"/>
    </row>
    <row r="6421" spans="48:53" x14ac:dyDescent="0.3">
      <c r="AV6421"/>
      <c r="AW6421"/>
      <c r="AX6421"/>
      <c r="AY6421"/>
      <c r="AZ6421"/>
      <c r="BA6421"/>
    </row>
    <row r="6422" spans="48:53" x14ac:dyDescent="0.3">
      <c r="AV6422"/>
      <c r="AW6422"/>
      <c r="AX6422"/>
      <c r="AY6422"/>
      <c r="AZ6422"/>
      <c r="BA6422"/>
    </row>
    <row r="6423" spans="48:53" x14ac:dyDescent="0.3">
      <c r="AV6423"/>
      <c r="AW6423"/>
      <c r="AX6423"/>
      <c r="AY6423"/>
      <c r="AZ6423"/>
      <c r="BA6423"/>
    </row>
    <row r="6424" spans="48:53" x14ac:dyDescent="0.3">
      <c r="AV6424"/>
      <c r="AW6424"/>
      <c r="AX6424"/>
      <c r="AY6424"/>
      <c r="AZ6424"/>
      <c r="BA6424"/>
    </row>
    <row r="6425" spans="48:53" x14ac:dyDescent="0.3">
      <c r="AV6425"/>
      <c r="AW6425"/>
      <c r="AX6425"/>
      <c r="AY6425"/>
      <c r="AZ6425"/>
      <c r="BA6425"/>
    </row>
    <row r="6426" spans="48:53" x14ac:dyDescent="0.3">
      <c r="AV6426"/>
      <c r="AW6426"/>
      <c r="AX6426"/>
      <c r="AY6426"/>
      <c r="AZ6426"/>
      <c r="BA6426"/>
    </row>
    <row r="6427" spans="48:53" x14ac:dyDescent="0.3">
      <c r="AV6427"/>
      <c r="AW6427"/>
      <c r="AX6427"/>
      <c r="AY6427"/>
      <c r="AZ6427"/>
      <c r="BA6427"/>
    </row>
    <row r="6428" spans="48:53" x14ac:dyDescent="0.3">
      <c r="AV6428"/>
      <c r="AW6428"/>
      <c r="AX6428"/>
      <c r="AY6428"/>
      <c r="AZ6428"/>
      <c r="BA6428"/>
    </row>
    <row r="6429" spans="48:53" x14ac:dyDescent="0.3">
      <c r="AV6429"/>
      <c r="AW6429"/>
      <c r="AX6429"/>
      <c r="AY6429"/>
      <c r="AZ6429"/>
      <c r="BA6429"/>
    </row>
    <row r="6430" spans="48:53" x14ac:dyDescent="0.3">
      <c r="AV6430"/>
      <c r="AW6430"/>
      <c r="AX6430"/>
      <c r="AY6430"/>
      <c r="AZ6430"/>
      <c r="BA6430"/>
    </row>
    <row r="6431" spans="48:53" x14ac:dyDescent="0.3">
      <c r="AV6431"/>
      <c r="AW6431"/>
      <c r="AX6431"/>
      <c r="AY6431"/>
      <c r="AZ6431"/>
      <c r="BA6431"/>
    </row>
    <row r="6432" spans="48:53" x14ac:dyDescent="0.3">
      <c r="AV6432"/>
      <c r="AW6432"/>
      <c r="AX6432"/>
      <c r="AY6432"/>
      <c r="AZ6432"/>
      <c r="BA6432"/>
    </row>
    <row r="6433" spans="48:53" x14ac:dyDescent="0.3">
      <c r="AV6433"/>
      <c r="AW6433"/>
      <c r="AX6433"/>
      <c r="AY6433"/>
      <c r="AZ6433"/>
      <c r="BA6433"/>
    </row>
    <row r="6434" spans="48:53" x14ac:dyDescent="0.3">
      <c r="AV6434"/>
      <c r="AW6434"/>
      <c r="AX6434"/>
      <c r="AY6434"/>
      <c r="AZ6434"/>
      <c r="BA6434"/>
    </row>
    <row r="6435" spans="48:53" x14ac:dyDescent="0.3">
      <c r="AV6435"/>
      <c r="AW6435"/>
      <c r="AX6435"/>
      <c r="AY6435"/>
      <c r="AZ6435"/>
      <c r="BA6435"/>
    </row>
    <row r="6436" spans="48:53" x14ac:dyDescent="0.3">
      <c r="AV6436"/>
      <c r="AW6436"/>
      <c r="AX6436"/>
      <c r="AY6436"/>
      <c r="AZ6436"/>
      <c r="BA6436"/>
    </row>
    <row r="6437" spans="48:53" x14ac:dyDescent="0.3">
      <c r="AV6437"/>
      <c r="AW6437"/>
      <c r="AX6437"/>
      <c r="AY6437"/>
      <c r="AZ6437"/>
      <c r="BA6437"/>
    </row>
    <row r="6438" spans="48:53" x14ac:dyDescent="0.3">
      <c r="AV6438"/>
      <c r="AW6438"/>
      <c r="AX6438"/>
      <c r="AY6438"/>
      <c r="AZ6438"/>
      <c r="BA6438"/>
    </row>
    <row r="6439" spans="48:53" x14ac:dyDescent="0.3">
      <c r="AV6439"/>
      <c r="AW6439"/>
      <c r="AX6439"/>
      <c r="AY6439"/>
      <c r="AZ6439"/>
      <c r="BA6439"/>
    </row>
    <row r="6440" spans="48:53" x14ac:dyDescent="0.3">
      <c r="AV6440"/>
      <c r="AW6440"/>
      <c r="AX6440"/>
      <c r="AY6440"/>
      <c r="AZ6440"/>
      <c r="BA6440"/>
    </row>
    <row r="6441" spans="48:53" x14ac:dyDescent="0.3">
      <c r="AV6441"/>
      <c r="AW6441"/>
      <c r="AX6441"/>
      <c r="AY6441"/>
      <c r="AZ6441"/>
      <c r="BA6441"/>
    </row>
    <row r="6442" spans="48:53" x14ac:dyDescent="0.3">
      <c r="AV6442"/>
      <c r="AW6442"/>
      <c r="AX6442"/>
      <c r="AY6442"/>
      <c r="AZ6442"/>
      <c r="BA6442"/>
    </row>
    <row r="6443" spans="48:53" x14ac:dyDescent="0.3">
      <c r="AV6443"/>
      <c r="AW6443"/>
      <c r="AX6443"/>
      <c r="AY6443"/>
      <c r="AZ6443"/>
      <c r="BA6443"/>
    </row>
    <row r="6444" spans="48:53" x14ac:dyDescent="0.3">
      <c r="AV6444"/>
      <c r="AW6444"/>
      <c r="AX6444"/>
      <c r="AY6444"/>
      <c r="AZ6444"/>
      <c r="BA6444"/>
    </row>
    <row r="6445" spans="48:53" x14ac:dyDescent="0.3">
      <c r="AV6445"/>
      <c r="AW6445"/>
      <c r="AX6445"/>
      <c r="AY6445"/>
      <c r="AZ6445"/>
      <c r="BA6445"/>
    </row>
    <row r="6446" spans="48:53" x14ac:dyDescent="0.3">
      <c r="AV6446"/>
      <c r="AW6446"/>
      <c r="AX6446"/>
      <c r="AY6446"/>
      <c r="AZ6446"/>
      <c r="BA6446"/>
    </row>
    <row r="6447" spans="48:53" x14ac:dyDescent="0.3">
      <c r="AV6447"/>
      <c r="AW6447"/>
      <c r="AX6447"/>
      <c r="AY6447"/>
      <c r="AZ6447"/>
      <c r="BA6447"/>
    </row>
    <row r="6448" spans="48:53" x14ac:dyDescent="0.3">
      <c r="AV6448"/>
      <c r="AW6448"/>
      <c r="AX6448"/>
      <c r="AY6448"/>
      <c r="AZ6448"/>
      <c r="BA6448"/>
    </row>
    <row r="6449" spans="48:53" x14ac:dyDescent="0.3">
      <c r="AV6449"/>
      <c r="AW6449"/>
      <c r="AX6449"/>
      <c r="AY6449"/>
      <c r="AZ6449"/>
      <c r="BA6449"/>
    </row>
    <row r="6450" spans="48:53" x14ac:dyDescent="0.3">
      <c r="AV6450"/>
      <c r="AW6450"/>
      <c r="AX6450"/>
      <c r="AY6450"/>
      <c r="AZ6450"/>
      <c r="BA6450"/>
    </row>
    <row r="6451" spans="48:53" x14ac:dyDescent="0.3">
      <c r="AV6451"/>
      <c r="AW6451"/>
      <c r="AX6451"/>
      <c r="AY6451"/>
      <c r="AZ6451"/>
      <c r="BA6451"/>
    </row>
    <row r="6452" spans="48:53" x14ac:dyDescent="0.3">
      <c r="AV6452"/>
      <c r="AW6452"/>
      <c r="AX6452"/>
      <c r="AY6452"/>
      <c r="AZ6452"/>
      <c r="BA6452"/>
    </row>
    <row r="6453" spans="48:53" x14ac:dyDescent="0.3">
      <c r="AV6453"/>
      <c r="AW6453"/>
      <c r="AX6453"/>
      <c r="AY6453"/>
      <c r="AZ6453"/>
      <c r="BA6453"/>
    </row>
    <row r="6454" spans="48:53" x14ac:dyDescent="0.3">
      <c r="AV6454"/>
      <c r="AW6454"/>
      <c r="AX6454"/>
      <c r="AY6454"/>
      <c r="AZ6454"/>
      <c r="BA6454"/>
    </row>
    <row r="6455" spans="48:53" x14ac:dyDescent="0.3">
      <c r="AV6455"/>
      <c r="AW6455"/>
      <c r="AX6455"/>
      <c r="AY6455"/>
      <c r="AZ6455"/>
      <c r="BA6455"/>
    </row>
    <row r="6456" spans="48:53" x14ac:dyDescent="0.3">
      <c r="AV6456"/>
      <c r="AW6456"/>
      <c r="AX6456"/>
      <c r="AY6456"/>
      <c r="AZ6456"/>
      <c r="BA6456"/>
    </row>
    <row r="6457" spans="48:53" x14ac:dyDescent="0.3">
      <c r="AV6457"/>
      <c r="AW6457"/>
      <c r="AX6457"/>
      <c r="AY6457"/>
      <c r="AZ6457"/>
      <c r="BA6457"/>
    </row>
    <row r="6458" spans="48:53" x14ac:dyDescent="0.3">
      <c r="AV6458"/>
      <c r="AW6458"/>
      <c r="AX6458"/>
      <c r="AY6458"/>
      <c r="AZ6458"/>
      <c r="BA6458"/>
    </row>
    <row r="6459" spans="48:53" x14ac:dyDescent="0.3">
      <c r="AV6459"/>
      <c r="AW6459"/>
      <c r="AX6459"/>
      <c r="AY6459"/>
      <c r="AZ6459"/>
      <c r="BA6459"/>
    </row>
    <row r="6460" spans="48:53" x14ac:dyDescent="0.3">
      <c r="AV6460"/>
      <c r="AW6460"/>
      <c r="AX6460"/>
      <c r="AY6460"/>
      <c r="AZ6460"/>
      <c r="BA6460"/>
    </row>
    <row r="6461" spans="48:53" x14ac:dyDescent="0.3">
      <c r="AV6461"/>
      <c r="AW6461"/>
      <c r="AX6461"/>
      <c r="AY6461"/>
      <c r="AZ6461"/>
      <c r="BA6461"/>
    </row>
    <row r="6462" spans="48:53" x14ac:dyDescent="0.3">
      <c r="AV6462"/>
      <c r="AW6462"/>
      <c r="AX6462"/>
      <c r="AY6462"/>
      <c r="AZ6462"/>
      <c r="BA6462"/>
    </row>
    <row r="6463" spans="48:53" x14ac:dyDescent="0.3">
      <c r="AV6463"/>
      <c r="AW6463"/>
      <c r="AX6463"/>
      <c r="AY6463"/>
      <c r="AZ6463"/>
      <c r="BA6463"/>
    </row>
    <row r="6464" spans="48:53" x14ac:dyDescent="0.3">
      <c r="AV6464"/>
      <c r="AW6464"/>
      <c r="AX6464"/>
      <c r="AY6464"/>
      <c r="AZ6464"/>
      <c r="BA6464"/>
    </row>
    <row r="6465" spans="48:53" x14ac:dyDescent="0.3">
      <c r="AV6465"/>
      <c r="AW6465"/>
      <c r="AX6465"/>
      <c r="AY6465"/>
      <c r="AZ6465"/>
      <c r="BA6465"/>
    </row>
    <row r="6466" spans="48:53" x14ac:dyDescent="0.3">
      <c r="AV6466"/>
      <c r="AW6466"/>
      <c r="AX6466"/>
      <c r="AY6466"/>
      <c r="AZ6466"/>
      <c r="BA6466"/>
    </row>
    <row r="6467" spans="48:53" x14ac:dyDescent="0.3">
      <c r="AV6467"/>
      <c r="AW6467"/>
      <c r="AX6467"/>
      <c r="AY6467"/>
      <c r="AZ6467"/>
      <c r="BA6467"/>
    </row>
    <row r="6468" spans="48:53" x14ac:dyDescent="0.3">
      <c r="AV6468"/>
      <c r="AW6468"/>
      <c r="AX6468"/>
      <c r="AY6468"/>
      <c r="AZ6468"/>
      <c r="BA6468"/>
    </row>
    <row r="6469" spans="48:53" x14ac:dyDescent="0.3">
      <c r="AV6469"/>
      <c r="AW6469"/>
      <c r="AX6469"/>
      <c r="AY6469"/>
      <c r="AZ6469"/>
      <c r="BA6469"/>
    </row>
    <row r="6470" spans="48:53" x14ac:dyDescent="0.3">
      <c r="AV6470"/>
      <c r="AW6470"/>
      <c r="AX6470"/>
      <c r="AY6470"/>
      <c r="AZ6470"/>
      <c r="BA6470"/>
    </row>
    <row r="6471" spans="48:53" x14ac:dyDescent="0.3">
      <c r="AV6471"/>
      <c r="AW6471"/>
      <c r="AX6471"/>
      <c r="AY6471"/>
      <c r="AZ6471"/>
      <c r="BA6471"/>
    </row>
    <row r="6472" spans="48:53" x14ac:dyDescent="0.3">
      <c r="AV6472"/>
      <c r="AW6472"/>
      <c r="AX6472"/>
      <c r="AY6472"/>
      <c r="AZ6472"/>
      <c r="BA6472"/>
    </row>
    <row r="6473" spans="48:53" x14ac:dyDescent="0.3">
      <c r="AV6473"/>
      <c r="AW6473"/>
      <c r="AX6473"/>
      <c r="AY6473"/>
      <c r="AZ6473"/>
      <c r="BA6473"/>
    </row>
    <row r="6474" spans="48:53" x14ac:dyDescent="0.3">
      <c r="AV6474"/>
      <c r="AW6474"/>
      <c r="AX6474"/>
      <c r="AY6474"/>
      <c r="AZ6474"/>
      <c r="BA6474"/>
    </row>
    <row r="6475" spans="48:53" x14ac:dyDescent="0.3">
      <c r="AV6475"/>
      <c r="AW6475"/>
      <c r="AX6475"/>
      <c r="AY6475"/>
      <c r="AZ6475"/>
      <c r="BA6475"/>
    </row>
    <row r="6476" spans="48:53" x14ac:dyDescent="0.3">
      <c r="AV6476"/>
      <c r="AW6476"/>
      <c r="AX6476"/>
      <c r="AY6476"/>
      <c r="AZ6476"/>
      <c r="BA6476"/>
    </row>
    <row r="6477" spans="48:53" x14ac:dyDescent="0.3">
      <c r="AV6477"/>
      <c r="AW6477"/>
      <c r="AX6477"/>
      <c r="AY6477"/>
      <c r="AZ6477"/>
      <c r="BA6477"/>
    </row>
    <row r="6478" spans="48:53" x14ac:dyDescent="0.3">
      <c r="AV6478"/>
      <c r="AW6478"/>
      <c r="AX6478"/>
      <c r="AY6478"/>
      <c r="AZ6478"/>
      <c r="BA6478"/>
    </row>
    <row r="6479" spans="48:53" x14ac:dyDescent="0.3">
      <c r="AV6479"/>
      <c r="AW6479"/>
      <c r="AX6479"/>
      <c r="AY6479"/>
      <c r="AZ6479"/>
      <c r="BA6479"/>
    </row>
    <row r="6480" spans="48:53" x14ac:dyDescent="0.3">
      <c r="AV6480"/>
      <c r="AW6480"/>
      <c r="AX6480"/>
      <c r="AY6480"/>
      <c r="AZ6480"/>
      <c r="BA6480"/>
    </row>
    <row r="6481" spans="48:53" x14ac:dyDescent="0.3">
      <c r="AV6481"/>
      <c r="AW6481"/>
      <c r="AX6481"/>
      <c r="AY6481"/>
      <c r="AZ6481"/>
      <c r="BA6481"/>
    </row>
    <row r="6482" spans="48:53" x14ac:dyDescent="0.3">
      <c r="AV6482"/>
      <c r="AW6482"/>
      <c r="AX6482"/>
      <c r="AY6482"/>
      <c r="AZ6482"/>
      <c r="BA6482"/>
    </row>
    <row r="6483" spans="48:53" x14ac:dyDescent="0.3">
      <c r="AV6483"/>
      <c r="AW6483"/>
      <c r="AX6483"/>
      <c r="AY6483"/>
      <c r="AZ6483"/>
      <c r="BA6483"/>
    </row>
    <row r="6484" spans="48:53" x14ac:dyDescent="0.3">
      <c r="AV6484"/>
      <c r="AW6484"/>
      <c r="AX6484"/>
      <c r="AY6484"/>
      <c r="AZ6484"/>
      <c r="BA6484"/>
    </row>
    <row r="6485" spans="48:53" x14ac:dyDescent="0.3">
      <c r="AV6485"/>
      <c r="AW6485"/>
      <c r="AX6485"/>
      <c r="AY6485"/>
      <c r="AZ6485"/>
      <c r="BA6485"/>
    </row>
    <row r="6486" spans="48:53" x14ac:dyDescent="0.3">
      <c r="AV6486"/>
      <c r="AW6486"/>
      <c r="AX6486"/>
      <c r="AY6486"/>
      <c r="AZ6486"/>
      <c r="BA6486"/>
    </row>
    <row r="6487" spans="48:53" x14ac:dyDescent="0.3">
      <c r="AV6487"/>
      <c r="AW6487"/>
      <c r="AX6487"/>
      <c r="AY6487"/>
      <c r="AZ6487"/>
      <c r="BA6487"/>
    </row>
    <row r="6488" spans="48:53" x14ac:dyDescent="0.3">
      <c r="AV6488"/>
      <c r="AW6488"/>
      <c r="AX6488"/>
      <c r="AY6488"/>
      <c r="AZ6488"/>
      <c r="BA6488"/>
    </row>
    <row r="6489" spans="48:53" x14ac:dyDescent="0.3">
      <c r="AV6489"/>
      <c r="AW6489"/>
      <c r="AX6489"/>
      <c r="AY6489"/>
      <c r="AZ6489"/>
      <c r="BA6489"/>
    </row>
    <row r="6490" spans="48:53" x14ac:dyDescent="0.3">
      <c r="AV6490"/>
      <c r="AW6490"/>
      <c r="AX6490"/>
      <c r="AY6490"/>
      <c r="AZ6490"/>
      <c r="BA6490"/>
    </row>
    <row r="6491" spans="48:53" x14ac:dyDescent="0.3">
      <c r="AV6491"/>
      <c r="AW6491"/>
      <c r="AX6491"/>
      <c r="AY6491"/>
      <c r="AZ6491"/>
      <c r="BA6491"/>
    </row>
    <row r="6492" spans="48:53" x14ac:dyDescent="0.3">
      <c r="AV6492"/>
      <c r="AW6492"/>
      <c r="AX6492"/>
      <c r="AY6492"/>
      <c r="AZ6492"/>
      <c r="BA6492"/>
    </row>
    <row r="6493" spans="48:53" x14ac:dyDescent="0.3">
      <c r="AV6493"/>
      <c r="AW6493"/>
      <c r="AX6493"/>
      <c r="AY6493"/>
      <c r="AZ6493"/>
      <c r="BA6493"/>
    </row>
    <row r="6494" spans="48:53" x14ac:dyDescent="0.3">
      <c r="AV6494"/>
      <c r="AW6494"/>
      <c r="AX6494"/>
      <c r="AY6494"/>
      <c r="AZ6494"/>
      <c r="BA6494"/>
    </row>
    <row r="6495" spans="48:53" x14ac:dyDescent="0.3">
      <c r="AV6495"/>
      <c r="AW6495"/>
      <c r="AX6495"/>
      <c r="AY6495"/>
      <c r="AZ6495"/>
      <c r="BA6495"/>
    </row>
    <row r="6496" spans="48:53" x14ac:dyDescent="0.3">
      <c r="AV6496"/>
      <c r="AW6496"/>
      <c r="AX6496"/>
      <c r="AY6496"/>
      <c r="AZ6496"/>
      <c r="BA6496"/>
    </row>
    <row r="6497" spans="48:53" x14ac:dyDescent="0.3">
      <c r="AV6497"/>
      <c r="AW6497"/>
      <c r="AX6497"/>
      <c r="AY6497"/>
      <c r="AZ6497"/>
      <c r="BA6497"/>
    </row>
    <row r="6498" spans="48:53" x14ac:dyDescent="0.3">
      <c r="AV6498"/>
      <c r="AW6498"/>
      <c r="AX6498"/>
      <c r="AY6498"/>
      <c r="AZ6498"/>
      <c r="BA6498"/>
    </row>
    <row r="6499" spans="48:53" x14ac:dyDescent="0.3">
      <c r="AV6499"/>
      <c r="AW6499"/>
      <c r="AX6499"/>
      <c r="AY6499"/>
      <c r="AZ6499"/>
      <c r="BA6499"/>
    </row>
    <row r="6500" spans="48:53" x14ac:dyDescent="0.3">
      <c r="AV6500"/>
      <c r="AW6500"/>
      <c r="AX6500"/>
      <c r="AY6500"/>
      <c r="AZ6500"/>
      <c r="BA6500"/>
    </row>
    <row r="6501" spans="48:53" x14ac:dyDescent="0.3">
      <c r="AV6501"/>
      <c r="AW6501"/>
      <c r="AX6501"/>
      <c r="AY6501"/>
      <c r="AZ6501"/>
      <c r="BA6501"/>
    </row>
    <row r="6502" spans="48:53" x14ac:dyDescent="0.3">
      <c r="AV6502"/>
      <c r="AW6502"/>
      <c r="AX6502"/>
      <c r="AY6502"/>
      <c r="AZ6502"/>
      <c r="BA6502"/>
    </row>
    <row r="6503" spans="48:53" x14ac:dyDescent="0.3">
      <c r="AV6503"/>
      <c r="AW6503"/>
      <c r="AX6503"/>
      <c r="AY6503"/>
      <c r="AZ6503"/>
      <c r="BA6503"/>
    </row>
    <row r="6504" spans="48:53" x14ac:dyDescent="0.3">
      <c r="AV6504"/>
      <c r="AW6504"/>
      <c r="AX6504"/>
      <c r="AY6504"/>
      <c r="AZ6504"/>
      <c r="BA6504"/>
    </row>
    <row r="6505" spans="48:53" x14ac:dyDescent="0.3">
      <c r="AV6505"/>
      <c r="AW6505"/>
      <c r="AX6505"/>
      <c r="AY6505"/>
      <c r="AZ6505"/>
      <c r="BA6505"/>
    </row>
    <row r="6506" spans="48:53" x14ac:dyDescent="0.3">
      <c r="AV6506"/>
      <c r="AW6506"/>
      <c r="AX6506"/>
      <c r="AY6506"/>
      <c r="AZ6506"/>
      <c r="BA6506"/>
    </row>
    <row r="6507" spans="48:53" x14ac:dyDescent="0.3">
      <c r="AV6507"/>
      <c r="AW6507"/>
      <c r="AX6507"/>
      <c r="AY6507"/>
      <c r="AZ6507"/>
      <c r="BA6507"/>
    </row>
    <row r="6508" spans="48:53" x14ac:dyDescent="0.3">
      <c r="AV6508"/>
      <c r="AW6508"/>
      <c r="AX6508"/>
      <c r="AY6508"/>
      <c r="AZ6508"/>
      <c r="BA6508"/>
    </row>
    <row r="6509" spans="48:53" x14ac:dyDescent="0.3">
      <c r="AV6509"/>
      <c r="AW6509"/>
      <c r="AX6509"/>
      <c r="AY6509"/>
      <c r="AZ6509"/>
      <c r="BA6509"/>
    </row>
    <row r="6510" spans="48:53" x14ac:dyDescent="0.3">
      <c r="AV6510"/>
      <c r="AW6510"/>
      <c r="AX6510"/>
      <c r="AY6510"/>
      <c r="AZ6510"/>
      <c r="BA6510"/>
    </row>
    <row r="6511" spans="48:53" x14ac:dyDescent="0.3">
      <c r="AV6511"/>
      <c r="AW6511"/>
      <c r="AX6511"/>
      <c r="AY6511"/>
      <c r="AZ6511"/>
      <c r="BA6511"/>
    </row>
    <row r="6512" spans="48:53" x14ac:dyDescent="0.3">
      <c r="AV6512"/>
      <c r="AW6512"/>
      <c r="AX6512"/>
      <c r="AY6512"/>
      <c r="AZ6512"/>
      <c r="BA6512"/>
    </row>
    <row r="6513" spans="48:53" x14ac:dyDescent="0.3">
      <c r="AV6513"/>
      <c r="AW6513"/>
      <c r="AX6513"/>
      <c r="AY6513"/>
      <c r="AZ6513"/>
      <c r="BA6513"/>
    </row>
    <row r="6514" spans="48:53" x14ac:dyDescent="0.3">
      <c r="AV6514"/>
      <c r="AW6514"/>
      <c r="AX6514"/>
      <c r="AY6514"/>
      <c r="AZ6514"/>
      <c r="BA6514"/>
    </row>
    <row r="6515" spans="48:53" x14ac:dyDescent="0.3">
      <c r="AV6515"/>
      <c r="AW6515"/>
      <c r="AX6515"/>
      <c r="AY6515"/>
      <c r="AZ6515"/>
      <c r="BA6515"/>
    </row>
    <row r="6516" spans="48:53" x14ac:dyDescent="0.3">
      <c r="AV6516"/>
      <c r="AW6516"/>
      <c r="AX6516"/>
      <c r="AY6516"/>
      <c r="AZ6516"/>
      <c r="BA6516"/>
    </row>
    <row r="6517" spans="48:53" x14ac:dyDescent="0.3">
      <c r="AV6517"/>
      <c r="AW6517"/>
      <c r="AX6517"/>
      <c r="AY6517"/>
      <c r="AZ6517"/>
      <c r="BA6517"/>
    </row>
    <row r="6518" spans="48:53" x14ac:dyDescent="0.3">
      <c r="AV6518"/>
      <c r="AW6518"/>
      <c r="AX6518"/>
      <c r="AY6518"/>
      <c r="AZ6518"/>
      <c r="BA6518"/>
    </row>
    <row r="6519" spans="48:53" x14ac:dyDescent="0.3">
      <c r="AV6519"/>
      <c r="AW6519"/>
      <c r="AX6519"/>
      <c r="AY6519"/>
      <c r="AZ6519"/>
      <c r="BA6519"/>
    </row>
    <row r="6520" spans="48:53" x14ac:dyDescent="0.3">
      <c r="AV6520"/>
      <c r="AW6520"/>
      <c r="AX6520"/>
      <c r="AY6520"/>
      <c r="AZ6520"/>
      <c r="BA6520"/>
    </row>
    <row r="6521" spans="48:53" x14ac:dyDescent="0.3">
      <c r="AV6521"/>
      <c r="AW6521"/>
      <c r="AX6521"/>
      <c r="AY6521"/>
      <c r="AZ6521"/>
      <c r="BA6521"/>
    </row>
    <row r="6522" spans="48:53" x14ac:dyDescent="0.3">
      <c r="AV6522"/>
      <c r="AW6522"/>
      <c r="AX6522"/>
      <c r="AY6522"/>
      <c r="AZ6522"/>
      <c r="BA6522"/>
    </row>
    <row r="6523" spans="48:53" x14ac:dyDescent="0.3">
      <c r="AV6523"/>
      <c r="AW6523"/>
      <c r="AX6523"/>
      <c r="AY6523"/>
      <c r="AZ6523"/>
      <c r="BA6523"/>
    </row>
    <row r="6524" spans="48:53" x14ac:dyDescent="0.3">
      <c r="AV6524"/>
      <c r="AW6524"/>
      <c r="AX6524"/>
      <c r="AY6524"/>
      <c r="AZ6524"/>
      <c r="BA6524"/>
    </row>
    <row r="6525" spans="48:53" x14ac:dyDescent="0.3">
      <c r="AV6525"/>
      <c r="AW6525"/>
      <c r="AX6525"/>
      <c r="AY6525"/>
      <c r="AZ6525"/>
      <c r="BA6525"/>
    </row>
    <row r="6526" spans="48:53" x14ac:dyDescent="0.3">
      <c r="AV6526"/>
      <c r="AW6526"/>
      <c r="AX6526"/>
      <c r="AY6526"/>
      <c r="AZ6526"/>
      <c r="BA6526"/>
    </row>
    <row r="6527" spans="48:53" x14ac:dyDescent="0.3">
      <c r="AV6527"/>
      <c r="AW6527"/>
      <c r="AX6527"/>
      <c r="AY6527"/>
      <c r="AZ6527"/>
      <c r="BA6527"/>
    </row>
    <row r="6528" spans="48:53" x14ac:dyDescent="0.3">
      <c r="AV6528"/>
      <c r="AW6528"/>
      <c r="AX6528"/>
      <c r="AY6528"/>
      <c r="AZ6528"/>
      <c r="BA6528"/>
    </row>
    <row r="6529" spans="48:53" x14ac:dyDescent="0.3">
      <c r="AV6529"/>
      <c r="AW6529"/>
      <c r="AX6529"/>
      <c r="AY6529"/>
      <c r="AZ6529"/>
      <c r="BA6529"/>
    </row>
    <row r="6530" spans="48:53" x14ac:dyDescent="0.3">
      <c r="AV6530"/>
      <c r="AW6530"/>
      <c r="AX6530"/>
      <c r="AY6530"/>
      <c r="AZ6530"/>
      <c r="BA6530"/>
    </row>
    <row r="6531" spans="48:53" x14ac:dyDescent="0.3">
      <c r="AV6531"/>
      <c r="AW6531"/>
      <c r="AX6531"/>
      <c r="AY6531"/>
      <c r="AZ6531"/>
      <c r="BA6531"/>
    </row>
    <row r="6532" spans="48:53" x14ac:dyDescent="0.3">
      <c r="AV6532"/>
      <c r="AW6532"/>
      <c r="AX6532"/>
      <c r="AY6532"/>
      <c r="AZ6532"/>
      <c r="BA6532"/>
    </row>
    <row r="6533" spans="48:53" x14ac:dyDescent="0.3">
      <c r="AV6533"/>
      <c r="AW6533"/>
      <c r="AX6533"/>
      <c r="AY6533"/>
      <c r="AZ6533"/>
      <c r="BA6533"/>
    </row>
    <row r="6534" spans="48:53" x14ac:dyDescent="0.3">
      <c r="AV6534"/>
      <c r="AW6534"/>
      <c r="AX6534"/>
      <c r="AY6534"/>
      <c r="AZ6534"/>
      <c r="BA6534"/>
    </row>
    <row r="6535" spans="48:53" x14ac:dyDescent="0.3">
      <c r="AV6535"/>
      <c r="AW6535"/>
      <c r="AX6535"/>
      <c r="AY6535"/>
      <c r="AZ6535"/>
      <c r="BA6535"/>
    </row>
    <row r="6536" spans="48:53" x14ac:dyDescent="0.3">
      <c r="AV6536"/>
      <c r="AW6536"/>
      <c r="AX6536"/>
      <c r="AY6536"/>
      <c r="AZ6536"/>
      <c r="BA6536"/>
    </row>
    <row r="6537" spans="48:53" x14ac:dyDescent="0.3">
      <c r="AV6537"/>
      <c r="AW6537"/>
      <c r="AX6537"/>
      <c r="AY6537"/>
      <c r="AZ6537"/>
      <c r="BA6537"/>
    </row>
    <row r="6538" spans="48:53" x14ac:dyDescent="0.3">
      <c r="AV6538"/>
      <c r="AW6538"/>
      <c r="AX6538"/>
      <c r="AY6538"/>
      <c r="AZ6538"/>
      <c r="BA6538"/>
    </row>
    <row r="6539" spans="48:53" x14ac:dyDescent="0.3">
      <c r="AV6539"/>
      <c r="AW6539"/>
      <c r="AX6539"/>
      <c r="AY6539"/>
      <c r="AZ6539"/>
      <c r="BA6539"/>
    </row>
    <row r="6540" spans="48:53" x14ac:dyDescent="0.3">
      <c r="AV6540"/>
      <c r="AW6540"/>
      <c r="AX6540"/>
      <c r="AY6540"/>
      <c r="AZ6540"/>
      <c r="BA6540"/>
    </row>
    <row r="6541" spans="48:53" x14ac:dyDescent="0.3">
      <c r="AV6541"/>
      <c r="AW6541"/>
      <c r="AX6541"/>
      <c r="AY6541"/>
      <c r="AZ6541"/>
      <c r="BA6541"/>
    </row>
    <row r="6542" spans="48:53" x14ac:dyDescent="0.3">
      <c r="AV6542"/>
      <c r="AW6542"/>
      <c r="AX6542"/>
      <c r="AY6542"/>
      <c r="AZ6542"/>
      <c r="BA6542"/>
    </row>
    <row r="6543" spans="48:53" x14ac:dyDescent="0.3">
      <c r="AV6543"/>
      <c r="AW6543"/>
      <c r="AX6543"/>
      <c r="AY6543"/>
      <c r="AZ6543"/>
      <c r="BA6543"/>
    </row>
    <row r="6544" spans="48:53" x14ac:dyDescent="0.3">
      <c r="AV6544"/>
      <c r="AW6544"/>
      <c r="AX6544"/>
      <c r="AY6544"/>
      <c r="AZ6544"/>
      <c r="BA6544"/>
    </row>
    <row r="6545" spans="48:53" x14ac:dyDescent="0.3">
      <c r="AV6545"/>
      <c r="AW6545"/>
      <c r="AX6545"/>
      <c r="AY6545"/>
      <c r="AZ6545"/>
      <c r="BA6545"/>
    </row>
    <row r="6546" spans="48:53" x14ac:dyDescent="0.3">
      <c r="AV6546"/>
      <c r="AW6546"/>
      <c r="AX6546"/>
      <c r="AY6546"/>
      <c r="AZ6546"/>
      <c r="BA6546"/>
    </row>
    <row r="6547" spans="48:53" x14ac:dyDescent="0.3">
      <c r="AV6547"/>
      <c r="AW6547"/>
      <c r="AX6547"/>
      <c r="AY6547"/>
      <c r="AZ6547"/>
      <c r="BA6547"/>
    </row>
    <row r="6548" spans="48:53" x14ac:dyDescent="0.3">
      <c r="AV6548"/>
      <c r="AW6548"/>
      <c r="AX6548"/>
      <c r="AY6548"/>
      <c r="AZ6548"/>
      <c r="BA6548"/>
    </row>
    <row r="6549" spans="48:53" x14ac:dyDescent="0.3">
      <c r="AV6549"/>
      <c r="AW6549"/>
      <c r="AX6549"/>
      <c r="AY6549"/>
      <c r="AZ6549"/>
      <c r="BA6549"/>
    </row>
    <row r="6550" spans="48:53" x14ac:dyDescent="0.3">
      <c r="AV6550"/>
      <c r="AW6550"/>
      <c r="AX6550"/>
      <c r="AY6550"/>
      <c r="AZ6550"/>
      <c r="BA6550"/>
    </row>
    <row r="6551" spans="48:53" x14ac:dyDescent="0.3">
      <c r="AV6551"/>
      <c r="AW6551"/>
      <c r="AX6551"/>
      <c r="AY6551"/>
      <c r="AZ6551"/>
      <c r="BA6551"/>
    </row>
    <row r="6552" spans="48:53" x14ac:dyDescent="0.3">
      <c r="AV6552"/>
      <c r="AW6552"/>
      <c r="AX6552"/>
      <c r="AY6552"/>
      <c r="AZ6552"/>
      <c r="BA6552"/>
    </row>
    <row r="6553" spans="48:53" x14ac:dyDescent="0.3">
      <c r="AV6553"/>
      <c r="AW6553"/>
      <c r="AX6553"/>
      <c r="AY6553"/>
      <c r="AZ6553"/>
      <c r="BA6553"/>
    </row>
    <row r="6554" spans="48:53" x14ac:dyDescent="0.3">
      <c r="AV6554"/>
      <c r="AW6554"/>
      <c r="AX6554"/>
      <c r="AY6554"/>
      <c r="AZ6554"/>
      <c r="BA6554"/>
    </row>
    <row r="6555" spans="48:53" x14ac:dyDescent="0.3">
      <c r="AV6555"/>
      <c r="AW6555"/>
      <c r="AX6555"/>
      <c r="AY6555"/>
      <c r="AZ6555"/>
      <c r="BA6555"/>
    </row>
    <row r="6556" spans="48:53" x14ac:dyDescent="0.3">
      <c r="AV6556"/>
      <c r="AW6556"/>
      <c r="AX6556"/>
      <c r="AY6556"/>
      <c r="AZ6556"/>
      <c r="BA6556"/>
    </row>
    <row r="6557" spans="48:53" x14ac:dyDescent="0.3">
      <c r="AV6557"/>
      <c r="AW6557"/>
      <c r="AX6557"/>
      <c r="AY6557"/>
      <c r="AZ6557"/>
      <c r="BA6557"/>
    </row>
    <row r="6558" spans="48:53" x14ac:dyDescent="0.3">
      <c r="AV6558"/>
      <c r="AW6558"/>
      <c r="AX6558"/>
      <c r="AY6558"/>
      <c r="AZ6558"/>
      <c r="BA6558"/>
    </row>
    <row r="6559" spans="48:53" x14ac:dyDescent="0.3">
      <c r="AV6559"/>
      <c r="AW6559"/>
      <c r="AX6559"/>
      <c r="AY6559"/>
      <c r="AZ6559"/>
      <c r="BA6559"/>
    </row>
    <row r="6560" spans="48:53" x14ac:dyDescent="0.3">
      <c r="AV6560"/>
      <c r="AW6560"/>
      <c r="AX6560"/>
      <c r="AY6560"/>
      <c r="AZ6560"/>
      <c r="BA6560"/>
    </row>
    <row r="6561" spans="48:53" x14ac:dyDescent="0.3">
      <c r="AV6561"/>
      <c r="AW6561"/>
      <c r="AX6561"/>
      <c r="AY6561"/>
      <c r="AZ6561"/>
      <c r="BA6561"/>
    </row>
    <row r="6562" spans="48:53" x14ac:dyDescent="0.3">
      <c r="AV6562"/>
      <c r="AW6562"/>
      <c r="AX6562"/>
      <c r="AY6562"/>
      <c r="AZ6562"/>
      <c r="BA6562"/>
    </row>
    <row r="6563" spans="48:53" x14ac:dyDescent="0.3">
      <c r="AV6563"/>
      <c r="AW6563"/>
      <c r="AX6563"/>
      <c r="AY6563"/>
      <c r="AZ6563"/>
      <c r="BA6563"/>
    </row>
    <row r="6564" spans="48:53" x14ac:dyDescent="0.3">
      <c r="AV6564"/>
      <c r="AW6564"/>
      <c r="AX6564"/>
      <c r="AY6564"/>
      <c r="AZ6564"/>
      <c r="BA6564"/>
    </row>
    <row r="6565" spans="48:53" x14ac:dyDescent="0.3">
      <c r="AV6565"/>
      <c r="AW6565"/>
      <c r="AX6565"/>
      <c r="AY6565"/>
      <c r="AZ6565"/>
      <c r="BA6565"/>
    </row>
    <row r="6566" spans="48:53" x14ac:dyDescent="0.3">
      <c r="AV6566"/>
      <c r="AW6566"/>
      <c r="AX6566"/>
      <c r="AY6566"/>
      <c r="AZ6566"/>
      <c r="BA6566"/>
    </row>
    <row r="6567" spans="48:53" x14ac:dyDescent="0.3">
      <c r="AV6567"/>
      <c r="AW6567"/>
      <c r="AX6567"/>
      <c r="AY6567"/>
      <c r="AZ6567"/>
      <c r="BA6567"/>
    </row>
    <row r="6568" spans="48:53" x14ac:dyDescent="0.3">
      <c r="AV6568"/>
      <c r="AW6568"/>
      <c r="AX6568"/>
      <c r="AY6568"/>
      <c r="AZ6568"/>
      <c r="BA6568"/>
    </row>
    <row r="6569" spans="48:53" x14ac:dyDescent="0.3">
      <c r="AV6569"/>
      <c r="AW6569"/>
      <c r="AX6569"/>
      <c r="AY6569"/>
      <c r="AZ6569"/>
      <c r="BA6569"/>
    </row>
    <row r="6570" spans="48:53" x14ac:dyDescent="0.3">
      <c r="AV6570"/>
      <c r="AW6570"/>
      <c r="AX6570"/>
      <c r="AY6570"/>
      <c r="AZ6570"/>
      <c r="BA6570"/>
    </row>
    <row r="6571" spans="48:53" x14ac:dyDescent="0.3">
      <c r="AV6571"/>
      <c r="AW6571"/>
      <c r="AX6571"/>
      <c r="AY6571"/>
      <c r="AZ6571"/>
      <c r="BA6571"/>
    </row>
    <row r="6572" spans="48:53" x14ac:dyDescent="0.3">
      <c r="AV6572"/>
      <c r="AW6572"/>
      <c r="AX6572"/>
      <c r="AY6572"/>
      <c r="AZ6572"/>
      <c r="BA6572"/>
    </row>
    <row r="6573" spans="48:53" x14ac:dyDescent="0.3">
      <c r="AV6573"/>
      <c r="AW6573"/>
      <c r="AX6573"/>
      <c r="AY6573"/>
      <c r="AZ6573"/>
      <c r="BA6573"/>
    </row>
    <row r="6574" spans="48:53" x14ac:dyDescent="0.3">
      <c r="AV6574"/>
      <c r="AW6574"/>
      <c r="AX6574"/>
      <c r="AY6574"/>
      <c r="AZ6574"/>
      <c r="BA6574"/>
    </row>
    <row r="6575" spans="48:53" x14ac:dyDescent="0.3">
      <c r="AV6575"/>
      <c r="AW6575"/>
      <c r="AX6575"/>
      <c r="AY6575"/>
      <c r="AZ6575"/>
      <c r="BA6575"/>
    </row>
    <row r="6576" spans="48:53" x14ac:dyDescent="0.3">
      <c r="AV6576"/>
      <c r="AW6576"/>
      <c r="AX6576"/>
      <c r="AY6576"/>
      <c r="AZ6576"/>
      <c r="BA6576"/>
    </row>
    <row r="6577" spans="48:53" x14ac:dyDescent="0.3">
      <c r="AV6577"/>
      <c r="AW6577"/>
      <c r="AX6577"/>
      <c r="AY6577"/>
      <c r="AZ6577"/>
      <c r="BA6577"/>
    </row>
    <row r="6578" spans="48:53" x14ac:dyDescent="0.3">
      <c r="AV6578"/>
      <c r="AW6578"/>
      <c r="AX6578"/>
      <c r="AY6578"/>
      <c r="AZ6578"/>
      <c r="BA6578"/>
    </row>
    <row r="6579" spans="48:53" x14ac:dyDescent="0.3">
      <c r="AV6579"/>
      <c r="AW6579"/>
      <c r="AX6579"/>
      <c r="AY6579"/>
      <c r="AZ6579"/>
      <c r="BA6579"/>
    </row>
    <row r="6580" spans="48:53" x14ac:dyDescent="0.3">
      <c r="AV6580"/>
      <c r="AW6580"/>
      <c r="AX6580"/>
      <c r="AY6580"/>
      <c r="AZ6580"/>
      <c r="BA6580"/>
    </row>
    <row r="6581" spans="48:53" x14ac:dyDescent="0.3">
      <c r="AV6581"/>
      <c r="AW6581"/>
      <c r="AX6581"/>
      <c r="AY6581"/>
      <c r="AZ6581"/>
      <c r="BA6581"/>
    </row>
    <row r="6582" spans="48:53" x14ac:dyDescent="0.3">
      <c r="AV6582"/>
      <c r="AW6582"/>
      <c r="AX6582"/>
      <c r="AY6582"/>
      <c r="AZ6582"/>
      <c r="BA6582"/>
    </row>
    <row r="6583" spans="48:53" x14ac:dyDescent="0.3">
      <c r="AV6583"/>
      <c r="AW6583"/>
      <c r="AX6583"/>
      <c r="AY6583"/>
      <c r="AZ6583"/>
      <c r="BA6583"/>
    </row>
    <row r="6584" spans="48:53" x14ac:dyDescent="0.3">
      <c r="AV6584"/>
      <c r="AW6584"/>
      <c r="AX6584"/>
      <c r="AY6584"/>
      <c r="AZ6584"/>
      <c r="BA6584"/>
    </row>
    <row r="6585" spans="48:53" x14ac:dyDescent="0.3">
      <c r="AV6585"/>
      <c r="AW6585"/>
      <c r="AX6585"/>
      <c r="AY6585"/>
      <c r="AZ6585"/>
      <c r="BA6585"/>
    </row>
    <row r="6586" spans="48:53" x14ac:dyDescent="0.3">
      <c r="AV6586"/>
      <c r="AW6586"/>
      <c r="AX6586"/>
      <c r="AY6586"/>
      <c r="AZ6586"/>
      <c r="BA6586"/>
    </row>
    <row r="6587" spans="48:53" x14ac:dyDescent="0.3">
      <c r="AV6587"/>
      <c r="AW6587"/>
      <c r="AX6587"/>
      <c r="AY6587"/>
      <c r="AZ6587"/>
      <c r="BA6587"/>
    </row>
    <row r="6588" spans="48:53" x14ac:dyDescent="0.3">
      <c r="AV6588"/>
      <c r="AW6588"/>
      <c r="AX6588"/>
      <c r="AY6588"/>
      <c r="AZ6588"/>
      <c r="BA6588"/>
    </row>
    <row r="6589" spans="48:53" x14ac:dyDescent="0.3">
      <c r="AV6589"/>
      <c r="AW6589"/>
      <c r="AX6589"/>
      <c r="AY6589"/>
      <c r="AZ6589"/>
      <c r="BA6589"/>
    </row>
    <row r="6590" spans="48:53" x14ac:dyDescent="0.3">
      <c r="AV6590"/>
      <c r="AW6590"/>
      <c r="AX6590"/>
      <c r="AY6590"/>
      <c r="AZ6590"/>
      <c r="BA6590"/>
    </row>
    <row r="6591" spans="48:53" x14ac:dyDescent="0.3">
      <c r="AV6591"/>
      <c r="AW6591"/>
      <c r="AX6591"/>
      <c r="AY6591"/>
      <c r="AZ6591"/>
      <c r="BA6591"/>
    </row>
    <row r="6592" spans="48:53" x14ac:dyDescent="0.3">
      <c r="AV6592"/>
      <c r="AW6592"/>
      <c r="AX6592"/>
      <c r="AY6592"/>
      <c r="AZ6592"/>
      <c r="BA6592"/>
    </row>
    <row r="6593" spans="48:53" x14ac:dyDescent="0.3">
      <c r="AV6593"/>
      <c r="AW6593"/>
      <c r="AX6593"/>
      <c r="AY6593"/>
      <c r="AZ6593"/>
      <c r="BA6593"/>
    </row>
    <row r="6594" spans="48:53" x14ac:dyDescent="0.3">
      <c r="AV6594"/>
      <c r="AW6594"/>
      <c r="AX6594"/>
      <c r="AY6594"/>
      <c r="AZ6594"/>
      <c r="BA6594"/>
    </row>
    <row r="6595" spans="48:53" x14ac:dyDescent="0.3">
      <c r="AV6595"/>
      <c r="AW6595"/>
      <c r="AX6595"/>
      <c r="AY6595"/>
      <c r="AZ6595"/>
      <c r="BA6595"/>
    </row>
    <row r="6596" spans="48:53" x14ac:dyDescent="0.3">
      <c r="AV6596"/>
      <c r="AW6596"/>
      <c r="AX6596"/>
      <c r="AY6596"/>
      <c r="AZ6596"/>
      <c r="BA6596"/>
    </row>
    <row r="6597" spans="48:53" x14ac:dyDescent="0.3">
      <c r="AV6597"/>
      <c r="AW6597"/>
      <c r="AX6597"/>
      <c r="AY6597"/>
      <c r="AZ6597"/>
      <c r="BA6597"/>
    </row>
    <row r="6598" spans="48:53" x14ac:dyDescent="0.3">
      <c r="AV6598"/>
      <c r="AW6598"/>
      <c r="AX6598"/>
      <c r="AY6598"/>
      <c r="AZ6598"/>
      <c r="BA6598"/>
    </row>
    <row r="6599" spans="48:53" x14ac:dyDescent="0.3">
      <c r="AV6599"/>
      <c r="AW6599"/>
      <c r="AX6599"/>
      <c r="AY6599"/>
      <c r="AZ6599"/>
      <c r="BA6599"/>
    </row>
    <row r="6600" spans="48:53" x14ac:dyDescent="0.3">
      <c r="AV6600"/>
      <c r="AW6600"/>
      <c r="AX6600"/>
      <c r="AY6600"/>
      <c r="AZ6600"/>
      <c r="BA6600"/>
    </row>
    <row r="6601" spans="48:53" x14ac:dyDescent="0.3">
      <c r="AV6601"/>
      <c r="AW6601"/>
      <c r="AX6601"/>
      <c r="AY6601"/>
      <c r="AZ6601"/>
      <c r="BA6601"/>
    </row>
    <row r="6602" spans="48:53" x14ac:dyDescent="0.3">
      <c r="AV6602"/>
      <c r="AW6602"/>
      <c r="AX6602"/>
      <c r="AY6602"/>
      <c r="AZ6602"/>
      <c r="BA6602"/>
    </row>
    <row r="6603" spans="48:53" x14ac:dyDescent="0.3">
      <c r="AV6603"/>
      <c r="AW6603"/>
      <c r="AX6603"/>
      <c r="AY6603"/>
      <c r="AZ6603"/>
      <c r="BA6603"/>
    </row>
    <row r="6604" spans="48:53" x14ac:dyDescent="0.3">
      <c r="AV6604"/>
      <c r="AW6604"/>
      <c r="AX6604"/>
      <c r="AY6604"/>
      <c r="AZ6604"/>
      <c r="BA6604"/>
    </row>
    <row r="6605" spans="48:53" x14ac:dyDescent="0.3">
      <c r="AV6605"/>
      <c r="AW6605"/>
      <c r="AX6605"/>
      <c r="AY6605"/>
      <c r="AZ6605"/>
      <c r="BA6605"/>
    </row>
    <row r="6606" spans="48:53" x14ac:dyDescent="0.3">
      <c r="AV6606"/>
      <c r="AW6606"/>
      <c r="AX6606"/>
      <c r="AY6606"/>
      <c r="AZ6606"/>
      <c r="BA6606"/>
    </row>
    <row r="6607" spans="48:53" x14ac:dyDescent="0.3">
      <c r="AV6607"/>
      <c r="AW6607"/>
      <c r="AX6607"/>
      <c r="AY6607"/>
      <c r="AZ6607"/>
      <c r="BA6607"/>
    </row>
    <row r="6608" spans="48:53" x14ac:dyDescent="0.3">
      <c r="AV6608"/>
      <c r="AW6608"/>
      <c r="AX6608"/>
      <c r="AY6608"/>
      <c r="AZ6608"/>
      <c r="BA6608"/>
    </row>
    <row r="6609" spans="48:53" x14ac:dyDescent="0.3">
      <c r="AV6609"/>
      <c r="AW6609"/>
      <c r="AX6609"/>
      <c r="AY6609"/>
      <c r="AZ6609"/>
      <c r="BA6609"/>
    </row>
    <row r="6610" spans="48:53" x14ac:dyDescent="0.3">
      <c r="AV6610"/>
      <c r="AW6610"/>
      <c r="AX6610"/>
      <c r="AY6610"/>
      <c r="AZ6610"/>
      <c r="BA6610"/>
    </row>
    <row r="6611" spans="48:53" x14ac:dyDescent="0.3">
      <c r="AV6611"/>
      <c r="AW6611"/>
      <c r="AX6611"/>
      <c r="AY6611"/>
      <c r="AZ6611"/>
      <c r="BA6611"/>
    </row>
    <row r="6612" spans="48:53" x14ac:dyDescent="0.3">
      <c r="AV6612"/>
      <c r="AW6612"/>
      <c r="AX6612"/>
      <c r="AY6612"/>
      <c r="AZ6612"/>
      <c r="BA6612"/>
    </row>
    <row r="6613" spans="48:53" x14ac:dyDescent="0.3">
      <c r="AV6613"/>
      <c r="AW6613"/>
      <c r="AX6613"/>
      <c r="AY6613"/>
      <c r="AZ6613"/>
      <c r="BA6613"/>
    </row>
    <row r="6614" spans="48:53" x14ac:dyDescent="0.3">
      <c r="AV6614"/>
      <c r="AW6614"/>
      <c r="AX6614"/>
      <c r="AY6614"/>
      <c r="AZ6614"/>
      <c r="BA6614"/>
    </row>
    <row r="6615" spans="48:53" x14ac:dyDescent="0.3">
      <c r="AV6615"/>
      <c r="AW6615"/>
      <c r="AX6615"/>
      <c r="AY6615"/>
      <c r="AZ6615"/>
      <c r="BA6615"/>
    </row>
    <row r="6616" spans="48:53" x14ac:dyDescent="0.3">
      <c r="AV6616"/>
      <c r="AW6616"/>
      <c r="AX6616"/>
      <c r="AY6616"/>
      <c r="AZ6616"/>
      <c r="BA6616"/>
    </row>
    <row r="6617" spans="48:53" x14ac:dyDescent="0.3">
      <c r="AV6617"/>
      <c r="AW6617"/>
      <c r="AX6617"/>
      <c r="AY6617"/>
      <c r="AZ6617"/>
      <c r="BA6617"/>
    </row>
    <row r="6618" spans="48:53" x14ac:dyDescent="0.3">
      <c r="AV6618"/>
      <c r="AW6618"/>
      <c r="AX6618"/>
      <c r="AY6618"/>
      <c r="AZ6618"/>
      <c r="BA6618"/>
    </row>
    <row r="6619" spans="48:53" x14ac:dyDescent="0.3">
      <c r="AV6619"/>
      <c r="AW6619"/>
      <c r="AX6619"/>
      <c r="AY6619"/>
      <c r="AZ6619"/>
      <c r="BA6619"/>
    </row>
    <row r="6620" spans="48:53" x14ac:dyDescent="0.3">
      <c r="AV6620"/>
      <c r="AW6620"/>
      <c r="AX6620"/>
      <c r="AY6620"/>
      <c r="AZ6620"/>
      <c r="BA6620"/>
    </row>
    <row r="6621" spans="48:53" x14ac:dyDescent="0.3">
      <c r="AV6621"/>
      <c r="AW6621"/>
      <c r="AX6621"/>
      <c r="AY6621"/>
      <c r="AZ6621"/>
      <c r="BA6621"/>
    </row>
    <row r="6622" spans="48:53" x14ac:dyDescent="0.3">
      <c r="AV6622"/>
      <c r="AW6622"/>
      <c r="AX6622"/>
      <c r="AY6622"/>
      <c r="AZ6622"/>
      <c r="BA6622"/>
    </row>
    <row r="6623" spans="48:53" x14ac:dyDescent="0.3">
      <c r="AV6623"/>
      <c r="AW6623"/>
      <c r="AX6623"/>
      <c r="AY6623"/>
      <c r="AZ6623"/>
      <c r="BA6623"/>
    </row>
    <row r="6624" spans="48:53" x14ac:dyDescent="0.3">
      <c r="AV6624"/>
      <c r="AW6624"/>
      <c r="AX6624"/>
      <c r="AY6624"/>
      <c r="AZ6624"/>
      <c r="BA6624"/>
    </row>
    <row r="6625" spans="48:53" x14ac:dyDescent="0.3">
      <c r="AV6625"/>
      <c r="AW6625"/>
      <c r="AX6625"/>
      <c r="AY6625"/>
      <c r="AZ6625"/>
      <c r="BA6625"/>
    </row>
    <row r="6626" spans="48:53" x14ac:dyDescent="0.3">
      <c r="AV6626"/>
      <c r="AW6626"/>
      <c r="AX6626"/>
      <c r="AY6626"/>
      <c r="AZ6626"/>
      <c r="BA6626"/>
    </row>
    <row r="6627" spans="48:53" x14ac:dyDescent="0.3">
      <c r="AV6627"/>
      <c r="AW6627"/>
      <c r="AX6627"/>
      <c r="AY6627"/>
      <c r="AZ6627"/>
      <c r="BA6627"/>
    </row>
    <row r="6628" spans="48:53" x14ac:dyDescent="0.3">
      <c r="AV6628"/>
      <c r="AW6628"/>
      <c r="AX6628"/>
      <c r="AY6628"/>
      <c r="AZ6628"/>
      <c r="BA6628"/>
    </row>
    <row r="6629" spans="48:53" x14ac:dyDescent="0.3">
      <c r="AV6629"/>
      <c r="AW6629"/>
      <c r="AX6629"/>
      <c r="AY6629"/>
      <c r="AZ6629"/>
      <c r="BA6629"/>
    </row>
    <row r="6630" spans="48:53" x14ac:dyDescent="0.3">
      <c r="AV6630"/>
      <c r="AW6630"/>
      <c r="AX6630"/>
      <c r="AY6630"/>
      <c r="AZ6630"/>
      <c r="BA6630"/>
    </row>
    <row r="6631" spans="48:53" x14ac:dyDescent="0.3">
      <c r="AV6631"/>
      <c r="AW6631"/>
      <c r="AX6631"/>
      <c r="AY6631"/>
      <c r="AZ6631"/>
      <c r="BA6631"/>
    </row>
    <row r="6632" spans="48:53" x14ac:dyDescent="0.3">
      <c r="AV6632"/>
      <c r="AW6632"/>
      <c r="AX6632"/>
      <c r="AY6632"/>
      <c r="AZ6632"/>
      <c r="BA6632"/>
    </row>
    <row r="6633" spans="48:53" x14ac:dyDescent="0.3">
      <c r="AV6633"/>
      <c r="AW6633"/>
      <c r="AX6633"/>
      <c r="AY6633"/>
      <c r="AZ6633"/>
      <c r="BA6633"/>
    </row>
    <row r="6634" spans="48:53" x14ac:dyDescent="0.3">
      <c r="AV6634"/>
      <c r="AW6634"/>
      <c r="AX6634"/>
      <c r="AY6634"/>
      <c r="AZ6634"/>
      <c r="BA6634"/>
    </row>
    <row r="6635" spans="48:53" x14ac:dyDescent="0.3">
      <c r="AV6635"/>
      <c r="AW6635"/>
      <c r="AX6635"/>
      <c r="AY6635"/>
      <c r="AZ6635"/>
      <c r="BA6635"/>
    </row>
    <row r="6636" spans="48:53" x14ac:dyDescent="0.3">
      <c r="AV6636"/>
      <c r="AW6636"/>
      <c r="AX6636"/>
      <c r="AY6636"/>
      <c r="AZ6636"/>
      <c r="BA6636"/>
    </row>
    <row r="6637" spans="48:53" x14ac:dyDescent="0.3">
      <c r="AV6637"/>
      <c r="AW6637"/>
      <c r="AX6637"/>
      <c r="AY6637"/>
      <c r="AZ6637"/>
      <c r="BA6637"/>
    </row>
    <row r="6638" spans="48:53" x14ac:dyDescent="0.3">
      <c r="AV6638"/>
      <c r="AW6638"/>
      <c r="AX6638"/>
      <c r="AY6638"/>
      <c r="AZ6638"/>
      <c r="BA6638"/>
    </row>
    <row r="6639" spans="48:53" x14ac:dyDescent="0.3">
      <c r="AV6639"/>
      <c r="AW6639"/>
      <c r="AX6639"/>
      <c r="AY6639"/>
      <c r="AZ6639"/>
      <c r="BA6639"/>
    </row>
    <row r="6640" spans="48:53" x14ac:dyDescent="0.3">
      <c r="AV6640"/>
      <c r="AW6640"/>
      <c r="AX6640"/>
      <c r="AY6640"/>
      <c r="AZ6640"/>
      <c r="BA6640"/>
    </row>
    <row r="6641" spans="48:53" x14ac:dyDescent="0.3">
      <c r="AV6641"/>
      <c r="AW6641"/>
      <c r="AX6641"/>
      <c r="AY6641"/>
      <c r="AZ6641"/>
      <c r="BA6641"/>
    </row>
    <row r="6642" spans="48:53" x14ac:dyDescent="0.3">
      <c r="AV6642"/>
      <c r="AW6642"/>
      <c r="AX6642"/>
      <c r="AY6642"/>
      <c r="AZ6642"/>
      <c r="BA6642"/>
    </row>
    <row r="6643" spans="48:53" x14ac:dyDescent="0.3">
      <c r="AV6643"/>
      <c r="AW6643"/>
      <c r="AX6643"/>
      <c r="AY6643"/>
      <c r="AZ6643"/>
      <c r="BA6643"/>
    </row>
    <row r="6644" spans="48:53" x14ac:dyDescent="0.3">
      <c r="AV6644"/>
      <c r="AW6644"/>
      <c r="AX6644"/>
      <c r="AY6644"/>
      <c r="AZ6644"/>
      <c r="BA6644"/>
    </row>
    <row r="6645" spans="48:53" x14ac:dyDescent="0.3">
      <c r="AV6645"/>
      <c r="AW6645"/>
      <c r="AX6645"/>
      <c r="AY6645"/>
      <c r="AZ6645"/>
      <c r="BA6645"/>
    </row>
    <row r="6646" spans="48:53" x14ac:dyDescent="0.3">
      <c r="AV6646"/>
      <c r="AW6646"/>
      <c r="AX6646"/>
      <c r="AY6646"/>
      <c r="AZ6646"/>
      <c r="BA6646"/>
    </row>
    <row r="6647" spans="48:53" x14ac:dyDescent="0.3">
      <c r="AV6647"/>
      <c r="AW6647"/>
      <c r="AX6647"/>
      <c r="AY6647"/>
      <c r="AZ6647"/>
      <c r="BA6647"/>
    </row>
    <row r="6648" spans="48:53" x14ac:dyDescent="0.3">
      <c r="AV6648"/>
      <c r="AW6648"/>
      <c r="AX6648"/>
      <c r="AY6648"/>
      <c r="AZ6648"/>
      <c r="BA6648"/>
    </row>
    <row r="6649" spans="48:53" x14ac:dyDescent="0.3">
      <c r="AV6649"/>
      <c r="AW6649"/>
      <c r="AX6649"/>
      <c r="AY6649"/>
      <c r="AZ6649"/>
      <c r="BA6649"/>
    </row>
    <row r="6650" spans="48:53" x14ac:dyDescent="0.3">
      <c r="AV6650"/>
      <c r="AW6650"/>
      <c r="AX6650"/>
      <c r="AY6650"/>
      <c r="AZ6650"/>
      <c r="BA6650"/>
    </row>
    <row r="6651" spans="48:53" x14ac:dyDescent="0.3">
      <c r="AV6651"/>
      <c r="AW6651"/>
      <c r="AX6651"/>
      <c r="AY6651"/>
      <c r="AZ6651"/>
      <c r="BA6651"/>
    </row>
    <row r="6652" spans="48:53" x14ac:dyDescent="0.3">
      <c r="AV6652"/>
      <c r="AW6652"/>
      <c r="AX6652"/>
      <c r="AY6652"/>
      <c r="AZ6652"/>
      <c r="BA6652"/>
    </row>
    <row r="6653" spans="48:53" x14ac:dyDescent="0.3">
      <c r="AV6653"/>
      <c r="AW6653"/>
      <c r="AX6653"/>
      <c r="AY6653"/>
      <c r="AZ6653"/>
      <c r="BA6653"/>
    </row>
    <row r="6654" spans="48:53" x14ac:dyDescent="0.3">
      <c r="AV6654"/>
      <c r="AW6654"/>
      <c r="AX6654"/>
      <c r="AY6654"/>
      <c r="AZ6654"/>
      <c r="BA6654"/>
    </row>
    <row r="6655" spans="48:53" x14ac:dyDescent="0.3">
      <c r="AV6655"/>
      <c r="AW6655"/>
      <c r="AX6655"/>
      <c r="AY6655"/>
      <c r="AZ6655"/>
      <c r="BA6655"/>
    </row>
    <row r="6656" spans="48:53" x14ac:dyDescent="0.3">
      <c r="AV6656"/>
      <c r="AW6656"/>
      <c r="AX6656"/>
      <c r="AY6656"/>
      <c r="AZ6656"/>
      <c r="BA6656"/>
    </row>
    <row r="6657" spans="48:53" x14ac:dyDescent="0.3">
      <c r="AV6657"/>
      <c r="AW6657"/>
      <c r="AX6657"/>
      <c r="AY6657"/>
      <c r="AZ6657"/>
      <c r="BA6657"/>
    </row>
    <row r="6658" spans="48:53" x14ac:dyDescent="0.3">
      <c r="AV6658"/>
      <c r="AW6658"/>
      <c r="AX6658"/>
      <c r="AY6658"/>
      <c r="AZ6658"/>
      <c r="BA6658"/>
    </row>
    <row r="6659" spans="48:53" x14ac:dyDescent="0.3">
      <c r="AV6659"/>
      <c r="AW6659"/>
      <c r="AX6659"/>
      <c r="AY6659"/>
      <c r="AZ6659"/>
      <c r="BA6659"/>
    </row>
    <row r="6660" spans="48:53" x14ac:dyDescent="0.3">
      <c r="AV6660"/>
      <c r="AW6660"/>
      <c r="AX6660"/>
      <c r="AY6660"/>
      <c r="AZ6660"/>
      <c r="BA6660"/>
    </row>
    <row r="6661" spans="48:53" x14ac:dyDescent="0.3">
      <c r="AV6661"/>
      <c r="AW6661"/>
      <c r="AX6661"/>
      <c r="AY6661"/>
      <c r="AZ6661"/>
      <c r="BA6661"/>
    </row>
    <row r="6662" spans="48:53" x14ac:dyDescent="0.3">
      <c r="AV6662"/>
      <c r="AW6662"/>
      <c r="AX6662"/>
      <c r="AY6662"/>
      <c r="AZ6662"/>
      <c r="BA6662"/>
    </row>
    <row r="6663" spans="48:53" x14ac:dyDescent="0.3">
      <c r="AV6663"/>
      <c r="AW6663"/>
      <c r="AX6663"/>
      <c r="AY6663"/>
      <c r="AZ6663"/>
      <c r="BA6663"/>
    </row>
    <row r="6664" spans="48:53" x14ac:dyDescent="0.3">
      <c r="AV6664"/>
      <c r="AW6664"/>
      <c r="AX6664"/>
      <c r="AY6664"/>
      <c r="AZ6664"/>
      <c r="BA6664"/>
    </row>
    <row r="6665" spans="48:53" x14ac:dyDescent="0.3">
      <c r="AV6665"/>
      <c r="AW6665"/>
      <c r="AX6665"/>
      <c r="AY6665"/>
      <c r="AZ6665"/>
      <c r="BA6665"/>
    </row>
    <row r="6666" spans="48:53" x14ac:dyDescent="0.3">
      <c r="AV6666"/>
      <c r="AW6666"/>
      <c r="AX6666"/>
      <c r="AY6666"/>
      <c r="AZ6666"/>
      <c r="BA6666"/>
    </row>
    <row r="6667" spans="48:53" x14ac:dyDescent="0.3">
      <c r="AV6667"/>
      <c r="AW6667"/>
      <c r="AX6667"/>
      <c r="AY6667"/>
      <c r="AZ6667"/>
      <c r="BA6667"/>
    </row>
    <row r="6668" spans="48:53" x14ac:dyDescent="0.3">
      <c r="AV6668"/>
      <c r="AW6668"/>
      <c r="AX6668"/>
      <c r="AY6668"/>
      <c r="AZ6668"/>
      <c r="BA6668"/>
    </row>
    <row r="6669" spans="48:53" x14ac:dyDescent="0.3">
      <c r="AV6669"/>
      <c r="AW6669"/>
      <c r="AX6669"/>
      <c r="AY6669"/>
      <c r="AZ6669"/>
      <c r="BA6669"/>
    </row>
    <row r="6670" spans="48:53" x14ac:dyDescent="0.3">
      <c r="AV6670"/>
      <c r="AW6670"/>
      <c r="AX6670"/>
      <c r="AY6670"/>
      <c r="AZ6670"/>
      <c r="BA6670"/>
    </row>
    <row r="6671" spans="48:53" x14ac:dyDescent="0.3">
      <c r="AV6671"/>
      <c r="AW6671"/>
      <c r="AX6671"/>
      <c r="AY6671"/>
      <c r="AZ6671"/>
      <c r="BA6671"/>
    </row>
    <row r="6672" spans="48:53" x14ac:dyDescent="0.3">
      <c r="AV6672"/>
      <c r="AW6672"/>
      <c r="AX6672"/>
      <c r="AY6672"/>
      <c r="AZ6672"/>
      <c r="BA6672"/>
    </row>
    <row r="6673" spans="48:53" x14ac:dyDescent="0.3">
      <c r="AV6673"/>
      <c r="AW6673"/>
      <c r="AX6673"/>
      <c r="AY6673"/>
      <c r="AZ6673"/>
      <c r="BA6673"/>
    </row>
    <row r="6674" spans="48:53" x14ac:dyDescent="0.3">
      <c r="AV6674"/>
      <c r="AW6674"/>
      <c r="AX6674"/>
      <c r="AY6674"/>
      <c r="AZ6674"/>
      <c r="BA6674"/>
    </row>
    <row r="6675" spans="48:53" x14ac:dyDescent="0.3">
      <c r="AV6675"/>
      <c r="AW6675"/>
      <c r="AX6675"/>
      <c r="AY6675"/>
      <c r="AZ6675"/>
      <c r="BA6675"/>
    </row>
    <row r="6676" spans="48:53" x14ac:dyDescent="0.3">
      <c r="AV6676"/>
      <c r="AW6676"/>
      <c r="AX6676"/>
      <c r="AY6676"/>
      <c r="AZ6676"/>
      <c r="BA6676"/>
    </row>
    <row r="6677" spans="48:53" x14ac:dyDescent="0.3">
      <c r="AV6677"/>
      <c r="AW6677"/>
      <c r="AX6677"/>
      <c r="AY6677"/>
      <c r="AZ6677"/>
      <c r="BA6677"/>
    </row>
    <row r="6678" spans="48:53" x14ac:dyDescent="0.3">
      <c r="AV6678"/>
      <c r="AW6678"/>
      <c r="AX6678"/>
      <c r="AY6678"/>
      <c r="AZ6678"/>
      <c r="BA6678"/>
    </row>
    <row r="6679" spans="48:53" x14ac:dyDescent="0.3">
      <c r="AV6679"/>
      <c r="AW6679"/>
      <c r="AX6679"/>
      <c r="AY6679"/>
      <c r="AZ6679"/>
      <c r="BA6679"/>
    </row>
    <row r="6680" spans="48:53" x14ac:dyDescent="0.3">
      <c r="AV6680"/>
      <c r="AW6680"/>
      <c r="AX6680"/>
      <c r="AY6680"/>
      <c r="AZ6680"/>
      <c r="BA6680"/>
    </row>
    <row r="6681" spans="48:53" x14ac:dyDescent="0.3">
      <c r="AV6681"/>
      <c r="AW6681"/>
      <c r="AX6681"/>
      <c r="AY6681"/>
      <c r="AZ6681"/>
      <c r="BA6681"/>
    </row>
    <row r="6682" spans="48:53" x14ac:dyDescent="0.3">
      <c r="AV6682"/>
      <c r="AW6682"/>
      <c r="AX6682"/>
      <c r="AY6682"/>
      <c r="AZ6682"/>
      <c r="BA6682"/>
    </row>
    <row r="6683" spans="48:53" x14ac:dyDescent="0.3">
      <c r="AV6683"/>
      <c r="AW6683"/>
      <c r="AX6683"/>
      <c r="AY6683"/>
      <c r="AZ6683"/>
      <c r="BA6683"/>
    </row>
    <row r="6684" spans="48:53" x14ac:dyDescent="0.3">
      <c r="AV6684"/>
      <c r="AW6684"/>
      <c r="AX6684"/>
      <c r="AY6684"/>
      <c r="AZ6684"/>
      <c r="BA6684"/>
    </row>
    <row r="6685" spans="48:53" x14ac:dyDescent="0.3">
      <c r="AV6685"/>
      <c r="AW6685"/>
      <c r="AX6685"/>
      <c r="AY6685"/>
      <c r="AZ6685"/>
      <c r="BA6685"/>
    </row>
    <row r="6686" spans="48:53" x14ac:dyDescent="0.3">
      <c r="AV6686"/>
      <c r="AW6686"/>
      <c r="AX6686"/>
      <c r="AY6686"/>
      <c r="AZ6686"/>
      <c r="BA6686"/>
    </row>
    <row r="6687" spans="48:53" x14ac:dyDescent="0.3">
      <c r="AV6687"/>
      <c r="AW6687"/>
      <c r="AX6687"/>
      <c r="AY6687"/>
      <c r="AZ6687"/>
      <c r="BA6687"/>
    </row>
    <row r="6688" spans="48:53" x14ac:dyDescent="0.3">
      <c r="AV6688"/>
      <c r="AW6688"/>
      <c r="AX6688"/>
      <c r="AY6688"/>
      <c r="AZ6688"/>
      <c r="BA6688"/>
    </row>
    <row r="6689" spans="48:53" x14ac:dyDescent="0.3">
      <c r="AV6689"/>
      <c r="AW6689"/>
      <c r="AX6689"/>
      <c r="AY6689"/>
      <c r="AZ6689"/>
      <c r="BA6689"/>
    </row>
    <row r="6690" spans="48:53" x14ac:dyDescent="0.3">
      <c r="AV6690"/>
      <c r="AW6690"/>
      <c r="AX6690"/>
      <c r="AY6690"/>
      <c r="AZ6690"/>
      <c r="BA6690"/>
    </row>
    <row r="6691" spans="48:53" x14ac:dyDescent="0.3">
      <c r="AV6691"/>
      <c r="AW6691"/>
      <c r="AX6691"/>
      <c r="AY6691"/>
      <c r="AZ6691"/>
      <c r="BA6691"/>
    </row>
    <row r="6692" spans="48:53" x14ac:dyDescent="0.3">
      <c r="AV6692"/>
      <c r="AW6692"/>
      <c r="AX6692"/>
      <c r="AY6692"/>
      <c r="AZ6692"/>
      <c r="BA6692"/>
    </row>
    <row r="6693" spans="48:53" x14ac:dyDescent="0.3">
      <c r="AV6693"/>
      <c r="AW6693"/>
      <c r="AX6693"/>
      <c r="AY6693"/>
      <c r="AZ6693"/>
      <c r="BA6693"/>
    </row>
    <row r="6694" spans="48:53" x14ac:dyDescent="0.3">
      <c r="AV6694"/>
      <c r="AW6694"/>
      <c r="AX6694"/>
      <c r="AY6694"/>
      <c r="AZ6694"/>
      <c r="BA6694"/>
    </row>
    <row r="6695" spans="48:53" x14ac:dyDescent="0.3">
      <c r="AV6695"/>
      <c r="AW6695"/>
      <c r="AX6695"/>
      <c r="AY6695"/>
      <c r="AZ6695"/>
      <c r="BA6695"/>
    </row>
    <row r="6696" spans="48:53" x14ac:dyDescent="0.3">
      <c r="AV6696"/>
      <c r="AW6696"/>
      <c r="AX6696"/>
      <c r="AY6696"/>
      <c r="AZ6696"/>
      <c r="BA6696"/>
    </row>
    <row r="6697" spans="48:53" x14ac:dyDescent="0.3">
      <c r="AV6697"/>
      <c r="AW6697"/>
      <c r="AX6697"/>
      <c r="AY6697"/>
      <c r="AZ6697"/>
      <c r="BA6697"/>
    </row>
    <row r="6698" spans="48:53" x14ac:dyDescent="0.3">
      <c r="AV6698"/>
      <c r="AW6698"/>
      <c r="AX6698"/>
      <c r="AY6698"/>
      <c r="AZ6698"/>
      <c r="BA6698"/>
    </row>
    <row r="6699" spans="48:53" x14ac:dyDescent="0.3">
      <c r="AV6699"/>
      <c r="AW6699"/>
      <c r="AX6699"/>
      <c r="AY6699"/>
      <c r="AZ6699"/>
      <c r="BA6699"/>
    </row>
    <row r="6700" spans="48:53" x14ac:dyDescent="0.3">
      <c r="AV6700"/>
      <c r="AW6700"/>
      <c r="AX6700"/>
      <c r="AY6700"/>
      <c r="AZ6700"/>
      <c r="BA6700"/>
    </row>
    <row r="6701" spans="48:53" x14ac:dyDescent="0.3">
      <c r="AV6701"/>
      <c r="AW6701"/>
      <c r="AX6701"/>
      <c r="AY6701"/>
      <c r="AZ6701"/>
      <c r="BA6701"/>
    </row>
    <row r="6702" spans="48:53" x14ac:dyDescent="0.3">
      <c r="AV6702"/>
      <c r="AW6702"/>
      <c r="AX6702"/>
      <c r="AY6702"/>
      <c r="AZ6702"/>
      <c r="BA6702"/>
    </row>
    <row r="6703" spans="48:53" x14ac:dyDescent="0.3">
      <c r="AV6703"/>
      <c r="AW6703"/>
      <c r="AX6703"/>
      <c r="AY6703"/>
      <c r="AZ6703"/>
      <c r="BA6703"/>
    </row>
    <row r="6704" spans="48:53" x14ac:dyDescent="0.3">
      <c r="AV6704"/>
      <c r="AW6704"/>
      <c r="AX6704"/>
      <c r="AY6704"/>
      <c r="AZ6704"/>
      <c r="BA6704"/>
    </row>
    <row r="6705" spans="48:53" x14ac:dyDescent="0.3">
      <c r="AV6705"/>
      <c r="AW6705"/>
      <c r="AX6705"/>
      <c r="AY6705"/>
      <c r="AZ6705"/>
      <c r="BA6705"/>
    </row>
    <row r="6706" spans="48:53" x14ac:dyDescent="0.3">
      <c r="AV6706"/>
      <c r="AW6706"/>
      <c r="AX6706"/>
      <c r="AY6706"/>
      <c r="AZ6706"/>
      <c r="BA6706"/>
    </row>
    <row r="6707" spans="48:53" x14ac:dyDescent="0.3">
      <c r="AV6707"/>
      <c r="AW6707"/>
      <c r="AX6707"/>
      <c r="AY6707"/>
      <c r="AZ6707"/>
      <c r="BA6707"/>
    </row>
    <row r="6708" spans="48:53" x14ac:dyDescent="0.3">
      <c r="AV6708"/>
      <c r="AW6708"/>
      <c r="AX6708"/>
      <c r="AY6708"/>
      <c r="AZ6708"/>
      <c r="BA6708"/>
    </row>
    <row r="6709" spans="48:53" x14ac:dyDescent="0.3">
      <c r="AV6709"/>
      <c r="AW6709"/>
      <c r="AX6709"/>
      <c r="AY6709"/>
      <c r="AZ6709"/>
      <c r="BA6709"/>
    </row>
    <row r="6710" spans="48:53" x14ac:dyDescent="0.3">
      <c r="AV6710"/>
      <c r="AW6710"/>
      <c r="AX6710"/>
      <c r="AY6710"/>
      <c r="AZ6710"/>
      <c r="BA6710"/>
    </row>
    <row r="6711" spans="48:53" x14ac:dyDescent="0.3">
      <c r="AV6711"/>
      <c r="AW6711"/>
      <c r="AX6711"/>
      <c r="AY6711"/>
      <c r="AZ6711"/>
      <c r="BA6711"/>
    </row>
    <row r="6712" spans="48:53" x14ac:dyDescent="0.3">
      <c r="AV6712"/>
      <c r="AW6712"/>
      <c r="AX6712"/>
      <c r="AY6712"/>
      <c r="AZ6712"/>
      <c r="BA6712"/>
    </row>
    <row r="6713" spans="48:53" x14ac:dyDescent="0.3">
      <c r="AV6713"/>
      <c r="AW6713"/>
      <c r="AX6713"/>
      <c r="AY6713"/>
      <c r="AZ6713"/>
      <c r="BA6713"/>
    </row>
    <row r="6714" spans="48:53" x14ac:dyDescent="0.3">
      <c r="AV6714"/>
      <c r="AW6714"/>
      <c r="AX6714"/>
      <c r="AY6714"/>
      <c r="AZ6714"/>
      <c r="BA6714"/>
    </row>
    <row r="6715" spans="48:53" x14ac:dyDescent="0.3">
      <c r="AV6715"/>
      <c r="AW6715"/>
      <c r="AX6715"/>
      <c r="AY6715"/>
      <c r="AZ6715"/>
      <c r="BA6715"/>
    </row>
    <row r="6716" spans="48:53" x14ac:dyDescent="0.3">
      <c r="AV6716"/>
      <c r="AW6716"/>
      <c r="AX6716"/>
      <c r="AY6716"/>
      <c r="AZ6716"/>
      <c r="BA6716"/>
    </row>
    <row r="6717" spans="48:53" x14ac:dyDescent="0.3">
      <c r="AV6717"/>
      <c r="AW6717"/>
      <c r="AX6717"/>
      <c r="AY6717"/>
      <c r="AZ6717"/>
      <c r="BA6717"/>
    </row>
    <row r="6718" spans="48:53" x14ac:dyDescent="0.3">
      <c r="AV6718"/>
      <c r="AW6718"/>
      <c r="AX6718"/>
      <c r="AY6718"/>
      <c r="AZ6718"/>
      <c r="BA6718"/>
    </row>
    <row r="6719" spans="48:53" x14ac:dyDescent="0.3">
      <c r="AV6719"/>
      <c r="AW6719"/>
      <c r="AX6719"/>
      <c r="AY6719"/>
      <c r="AZ6719"/>
      <c r="BA6719"/>
    </row>
    <row r="6720" spans="48:53" x14ac:dyDescent="0.3">
      <c r="AV6720"/>
      <c r="AW6720"/>
      <c r="AX6720"/>
      <c r="AY6720"/>
      <c r="AZ6720"/>
      <c r="BA6720"/>
    </row>
    <row r="6721" spans="48:53" x14ac:dyDescent="0.3">
      <c r="AV6721"/>
      <c r="AW6721"/>
      <c r="AX6721"/>
      <c r="AY6721"/>
      <c r="AZ6721"/>
      <c r="BA6721"/>
    </row>
    <row r="6722" spans="48:53" x14ac:dyDescent="0.3">
      <c r="AV6722"/>
      <c r="AW6722"/>
      <c r="AX6722"/>
      <c r="AY6722"/>
      <c r="AZ6722"/>
      <c r="BA6722"/>
    </row>
    <row r="6723" spans="48:53" x14ac:dyDescent="0.3">
      <c r="AV6723"/>
      <c r="AW6723"/>
      <c r="AX6723"/>
      <c r="AY6723"/>
      <c r="AZ6723"/>
      <c r="BA6723"/>
    </row>
    <row r="6724" spans="48:53" x14ac:dyDescent="0.3">
      <c r="AV6724"/>
      <c r="AW6724"/>
      <c r="AX6724"/>
      <c r="AY6724"/>
      <c r="AZ6724"/>
      <c r="BA6724"/>
    </row>
    <row r="6725" spans="48:53" x14ac:dyDescent="0.3">
      <c r="AV6725"/>
      <c r="AW6725"/>
      <c r="AX6725"/>
      <c r="AY6725"/>
      <c r="AZ6725"/>
      <c r="BA6725"/>
    </row>
    <row r="6726" spans="48:53" x14ac:dyDescent="0.3">
      <c r="AV6726"/>
      <c r="AW6726"/>
      <c r="AX6726"/>
      <c r="AY6726"/>
      <c r="AZ6726"/>
      <c r="BA6726"/>
    </row>
    <row r="6727" spans="48:53" x14ac:dyDescent="0.3">
      <c r="AV6727"/>
      <c r="AW6727"/>
      <c r="AX6727"/>
      <c r="AY6727"/>
      <c r="AZ6727"/>
      <c r="BA6727"/>
    </row>
    <row r="6728" spans="48:53" x14ac:dyDescent="0.3">
      <c r="AV6728"/>
      <c r="AW6728"/>
      <c r="AX6728"/>
      <c r="AY6728"/>
      <c r="AZ6728"/>
      <c r="BA6728"/>
    </row>
    <row r="6729" spans="48:53" x14ac:dyDescent="0.3">
      <c r="AV6729"/>
      <c r="AW6729"/>
      <c r="AX6729"/>
      <c r="AY6729"/>
      <c r="AZ6729"/>
      <c r="BA6729"/>
    </row>
    <row r="6730" spans="48:53" x14ac:dyDescent="0.3">
      <c r="AV6730"/>
      <c r="AW6730"/>
      <c r="AX6730"/>
      <c r="AY6730"/>
      <c r="AZ6730"/>
      <c r="BA6730"/>
    </row>
    <row r="6731" spans="48:53" x14ac:dyDescent="0.3">
      <c r="AV6731"/>
      <c r="AW6731"/>
      <c r="AX6731"/>
      <c r="AY6731"/>
      <c r="AZ6731"/>
      <c r="BA6731"/>
    </row>
    <row r="6732" spans="48:53" x14ac:dyDescent="0.3">
      <c r="AV6732"/>
      <c r="AW6732"/>
      <c r="AX6732"/>
      <c r="AY6732"/>
      <c r="AZ6732"/>
      <c r="BA6732"/>
    </row>
    <row r="6733" spans="48:53" x14ac:dyDescent="0.3">
      <c r="AV6733"/>
      <c r="AW6733"/>
      <c r="AX6733"/>
      <c r="AY6733"/>
      <c r="AZ6733"/>
      <c r="BA6733"/>
    </row>
    <row r="6734" spans="48:53" x14ac:dyDescent="0.3">
      <c r="AV6734"/>
      <c r="AW6734"/>
      <c r="AX6734"/>
      <c r="AY6734"/>
      <c r="AZ6734"/>
      <c r="BA6734"/>
    </row>
    <row r="6735" spans="48:53" x14ac:dyDescent="0.3">
      <c r="AV6735"/>
      <c r="AW6735"/>
      <c r="AX6735"/>
      <c r="AY6735"/>
      <c r="AZ6735"/>
      <c r="BA6735"/>
    </row>
    <row r="6736" spans="48:53" x14ac:dyDescent="0.3">
      <c r="AV6736"/>
      <c r="AW6736"/>
      <c r="AX6736"/>
      <c r="AY6736"/>
      <c r="AZ6736"/>
      <c r="BA6736"/>
    </row>
    <row r="6737" spans="48:53" x14ac:dyDescent="0.3">
      <c r="AV6737"/>
      <c r="AW6737"/>
      <c r="AX6737"/>
      <c r="AY6737"/>
      <c r="AZ6737"/>
      <c r="BA6737"/>
    </row>
    <row r="6738" spans="48:53" x14ac:dyDescent="0.3">
      <c r="AV6738"/>
      <c r="AW6738"/>
      <c r="AX6738"/>
      <c r="AY6738"/>
      <c r="AZ6738"/>
      <c r="BA6738"/>
    </row>
    <row r="6739" spans="48:53" x14ac:dyDescent="0.3">
      <c r="AV6739"/>
      <c r="AW6739"/>
      <c r="AX6739"/>
      <c r="AY6739"/>
      <c r="AZ6739"/>
      <c r="BA6739"/>
    </row>
    <row r="6740" spans="48:53" x14ac:dyDescent="0.3">
      <c r="AV6740"/>
      <c r="AW6740"/>
      <c r="AX6740"/>
      <c r="AY6740"/>
      <c r="AZ6740"/>
      <c r="BA6740"/>
    </row>
    <row r="6741" spans="48:53" x14ac:dyDescent="0.3">
      <c r="AV6741"/>
      <c r="AW6741"/>
      <c r="AX6741"/>
      <c r="AY6741"/>
      <c r="AZ6741"/>
      <c r="BA6741"/>
    </row>
    <row r="6742" spans="48:53" x14ac:dyDescent="0.3">
      <c r="AV6742"/>
      <c r="AW6742"/>
      <c r="AX6742"/>
      <c r="AY6742"/>
      <c r="AZ6742"/>
      <c r="BA6742"/>
    </row>
    <row r="6743" spans="48:53" x14ac:dyDescent="0.3">
      <c r="AV6743"/>
      <c r="AW6743"/>
      <c r="AX6743"/>
      <c r="AY6743"/>
      <c r="AZ6743"/>
      <c r="BA6743"/>
    </row>
    <row r="6744" spans="48:53" x14ac:dyDescent="0.3">
      <c r="AV6744"/>
      <c r="AW6744"/>
      <c r="AX6744"/>
      <c r="AY6744"/>
      <c r="AZ6744"/>
      <c r="BA6744"/>
    </row>
    <row r="6745" spans="48:53" x14ac:dyDescent="0.3">
      <c r="AV6745"/>
      <c r="AW6745"/>
      <c r="AX6745"/>
      <c r="AY6745"/>
      <c r="AZ6745"/>
      <c r="BA6745"/>
    </row>
    <row r="6746" spans="48:53" x14ac:dyDescent="0.3">
      <c r="AV6746"/>
      <c r="AW6746"/>
      <c r="AX6746"/>
      <c r="AY6746"/>
      <c r="AZ6746"/>
      <c r="BA6746"/>
    </row>
    <row r="6747" spans="48:53" x14ac:dyDescent="0.3">
      <c r="AV6747"/>
      <c r="AW6747"/>
      <c r="AX6747"/>
      <c r="AY6747"/>
      <c r="AZ6747"/>
      <c r="BA6747"/>
    </row>
    <row r="6748" spans="48:53" x14ac:dyDescent="0.3">
      <c r="AV6748"/>
      <c r="AW6748"/>
      <c r="AX6748"/>
      <c r="AY6748"/>
      <c r="AZ6748"/>
      <c r="BA6748"/>
    </row>
    <row r="6749" spans="48:53" x14ac:dyDescent="0.3">
      <c r="AV6749"/>
      <c r="AW6749"/>
      <c r="AX6749"/>
      <c r="AY6749"/>
      <c r="AZ6749"/>
      <c r="BA6749"/>
    </row>
    <row r="6750" spans="48:53" x14ac:dyDescent="0.3">
      <c r="AV6750"/>
      <c r="AW6750"/>
      <c r="AX6750"/>
      <c r="AY6750"/>
      <c r="AZ6750"/>
      <c r="BA6750"/>
    </row>
    <row r="6751" spans="48:53" x14ac:dyDescent="0.3">
      <c r="AV6751"/>
      <c r="AW6751"/>
      <c r="AX6751"/>
      <c r="AY6751"/>
      <c r="AZ6751"/>
      <c r="BA6751"/>
    </row>
    <row r="6752" spans="48:53" x14ac:dyDescent="0.3">
      <c r="AV6752"/>
      <c r="AW6752"/>
      <c r="AX6752"/>
      <c r="AY6752"/>
      <c r="AZ6752"/>
      <c r="BA6752"/>
    </row>
    <row r="6753" spans="48:53" x14ac:dyDescent="0.3">
      <c r="AV6753"/>
      <c r="AW6753"/>
      <c r="AX6753"/>
      <c r="AY6753"/>
      <c r="AZ6753"/>
      <c r="BA6753"/>
    </row>
    <row r="6754" spans="48:53" x14ac:dyDescent="0.3">
      <c r="AV6754"/>
      <c r="AW6754"/>
      <c r="AX6754"/>
      <c r="AY6754"/>
      <c r="AZ6754"/>
      <c r="BA6754"/>
    </row>
    <row r="6755" spans="48:53" x14ac:dyDescent="0.3">
      <c r="AV6755"/>
      <c r="AW6755"/>
      <c r="AX6755"/>
      <c r="AY6755"/>
      <c r="AZ6755"/>
      <c r="BA6755"/>
    </row>
    <row r="6756" spans="48:53" x14ac:dyDescent="0.3">
      <c r="AV6756"/>
      <c r="AW6756"/>
      <c r="AX6756"/>
      <c r="AY6756"/>
      <c r="AZ6756"/>
      <c r="BA6756"/>
    </row>
    <row r="6757" spans="48:53" x14ac:dyDescent="0.3">
      <c r="AV6757"/>
      <c r="AW6757"/>
      <c r="AX6757"/>
      <c r="AY6757"/>
      <c r="AZ6757"/>
      <c r="BA6757"/>
    </row>
    <row r="6758" spans="48:53" x14ac:dyDescent="0.3">
      <c r="AV6758"/>
      <c r="AW6758"/>
      <c r="AX6758"/>
      <c r="AY6758"/>
      <c r="AZ6758"/>
      <c r="BA6758"/>
    </row>
    <row r="6759" spans="48:53" x14ac:dyDescent="0.3">
      <c r="AV6759"/>
      <c r="AW6759"/>
      <c r="AX6759"/>
      <c r="AY6759"/>
      <c r="AZ6759"/>
      <c r="BA6759"/>
    </row>
    <row r="6760" spans="48:53" x14ac:dyDescent="0.3">
      <c r="AV6760"/>
      <c r="AW6760"/>
      <c r="AX6760"/>
      <c r="AY6760"/>
      <c r="AZ6760"/>
      <c r="BA6760"/>
    </row>
    <row r="6761" spans="48:53" x14ac:dyDescent="0.3">
      <c r="AV6761"/>
      <c r="AW6761"/>
      <c r="AX6761"/>
      <c r="AY6761"/>
      <c r="AZ6761"/>
      <c r="BA6761"/>
    </row>
    <row r="6762" spans="48:53" x14ac:dyDescent="0.3">
      <c r="AV6762"/>
      <c r="AW6762"/>
      <c r="AX6762"/>
      <c r="AY6762"/>
      <c r="AZ6762"/>
      <c r="BA6762"/>
    </row>
    <row r="6763" spans="48:53" x14ac:dyDescent="0.3">
      <c r="AV6763"/>
      <c r="AW6763"/>
      <c r="AX6763"/>
      <c r="AY6763"/>
      <c r="AZ6763"/>
      <c r="BA6763"/>
    </row>
    <row r="6764" spans="48:53" x14ac:dyDescent="0.3">
      <c r="AV6764"/>
      <c r="AW6764"/>
      <c r="AX6764"/>
      <c r="AY6764"/>
      <c r="AZ6764"/>
      <c r="BA6764"/>
    </row>
    <row r="6765" spans="48:53" x14ac:dyDescent="0.3">
      <c r="AV6765"/>
      <c r="AW6765"/>
      <c r="AX6765"/>
      <c r="AY6765"/>
      <c r="AZ6765"/>
      <c r="BA6765"/>
    </row>
    <row r="6766" spans="48:53" x14ac:dyDescent="0.3">
      <c r="AV6766"/>
      <c r="AW6766"/>
      <c r="AX6766"/>
      <c r="AY6766"/>
      <c r="AZ6766"/>
      <c r="BA6766"/>
    </row>
    <row r="6767" spans="48:53" x14ac:dyDescent="0.3">
      <c r="AV6767"/>
      <c r="AW6767"/>
      <c r="AX6767"/>
      <c r="AY6767"/>
      <c r="AZ6767"/>
      <c r="BA6767"/>
    </row>
    <row r="6768" spans="48:53" x14ac:dyDescent="0.3">
      <c r="AV6768"/>
      <c r="AW6768"/>
      <c r="AX6768"/>
      <c r="AY6768"/>
      <c r="AZ6768"/>
      <c r="BA6768"/>
    </row>
    <row r="6769" spans="48:53" x14ac:dyDescent="0.3">
      <c r="AV6769"/>
      <c r="AW6769"/>
      <c r="AX6769"/>
      <c r="AY6769"/>
      <c r="AZ6769"/>
      <c r="BA6769"/>
    </row>
    <row r="6770" spans="48:53" x14ac:dyDescent="0.3">
      <c r="AV6770"/>
      <c r="AW6770"/>
      <c r="AX6770"/>
      <c r="AY6770"/>
      <c r="AZ6770"/>
      <c r="BA6770"/>
    </row>
    <row r="6771" spans="48:53" x14ac:dyDescent="0.3">
      <c r="AV6771"/>
      <c r="AW6771"/>
      <c r="AX6771"/>
      <c r="AY6771"/>
      <c r="AZ6771"/>
      <c r="BA6771"/>
    </row>
    <row r="6772" spans="48:53" x14ac:dyDescent="0.3">
      <c r="AV6772"/>
      <c r="AW6772"/>
      <c r="AX6772"/>
      <c r="AY6772"/>
      <c r="AZ6772"/>
      <c r="BA6772"/>
    </row>
    <row r="6773" spans="48:53" x14ac:dyDescent="0.3">
      <c r="AV6773"/>
      <c r="AW6773"/>
      <c r="AX6773"/>
      <c r="AY6773"/>
      <c r="AZ6773"/>
      <c r="BA6773"/>
    </row>
    <row r="6774" spans="48:53" x14ac:dyDescent="0.3">
      <c r="AV6774"/>
      <c r="AW6774"/>
      <c r="AX6774"/>
      <c r="AY6774"/>
      <c r="AZ6774"/>
      <c r="BA6774"/>
    </row>
    <row r="6775" spans="48:53" x14ac:dyDescent="0.3">
      <c r="AV6775"/>
      <c r="AW6775"/>
      <c r="AX6775"/>
      <c r="AY6775"/>
      <c r="AZ6775"/>
      <c r="BA6775"/>
    </row>
    <row r="6776" spans="48:53" x14ac:dyDescent="0.3">
      <c r="AV6776"/>
      <c r="AW6776"/>
      <c r="AX6776"/>
      <c r="AY6776"/>
      <c r="AZ6776"/>
      <c r="BA6776"/>
    </row>
    <row r="6777" spans="48:53" x14ac:dyDescent="0.3">
      <c r="AV6777"/>
      <c r="AW6777"/>
      <c r="AX6777"/>
      <c r="AY6777"/>
      <c r="AZ6777"/>
      <c r="BA6777"/>
    </row>
    <row r="6778" spans="48:53" x14ac:dyDescent="0.3">
      <c r="AV6778"/>
      <c r="AW6778"/>
      <c r="AX6778"/>
      <c r="AY6778"/>
      <c r="AZ6778"/>
      <c r="BA6778"/>
    </row>
    <row r="6779" spans="48:53" x14ac:dyDescent="0.3">
      <c r="AV6779"/>
      <c r="AW6779"/>
      <c r="AX6779"/>
      <c r="AY6779"/>
      <c r="AZ6779"/>
      <c r="BA6779"/>
    </row>
    <row r="6780" spans="48:53" x14ac:dyDescent="0.3">
      <c r="AV6780"/>
      <c r="AW6780"/>
      <c r="AX6780"/>
      <c r="AY6780"/>
      <c r="AZ6780"/>
      <c r="BA6780"/>
    </row>
    <row r="6781" spans="48:53" x14ac:dyDescent="0.3">
      <c r="AV6781"/>
      <c r="AW6781"/>
      <c r="AX6781"/>
      <c r="AY6781"/>
      <c r="AZ6781"/>
      <c r="BA6781"/>
    </row>
    <row r="6782" spans="48:53" x14ac:dyDescent="0.3">
      <c r="AV6782"/>
      <c r="AW6782"/>
      <c r="AX6782"/>
      <c r="AY6782"/>
      <c r="AZ6782"/>
      <c r="BA6782"/>
    </row>
    <row r="6783" spans="48:53" x14ac:dyDescent="0.3">
      <c r="AV6783"/>
      <c r="AW6783"/>
      <c r="AX6783"/>
      <c r="AY6783"/>
      <c r="AZ6783"/>
      <c r="BA6783"/>
    </row>
    <row r="6784" spans="48:53" x14ac:dyDescent="0.3">
      <c r="AV6784"/>
      <c r="AW6784"/>
      <c r="AX6784"/>
      <c r="AY6784"/>
      <c r="AZ6784"/>
      <c r="BA6784"/>
    </row>
    <row r="6785" spans="48:53" x14ac:dyDescent="0.3">
      <c r="AV6785"/>
      <c r="AW6785"/>
      <c r="AX6785"/>
      <c r="AY6785"/>
      <c r="AZ6785"/>
      <c r="BA6785"/>
    </row>
    <row r="6786" spans="48:53" x14ac:dyDescent="0.3">
      <c r="AV6786"/>
      <c r="AW6786"/>
      <c r="AX6786"/>
      <c r="AY6786"/>
      <c r="AZ6786"/>
      <c r="BA6786"/>
    </row>
    <row r="6787" spans="48:53" x14ac:dyDescent="0.3">
      <c r="AV6787"/>
      <c r="AW6787"/>
      <c r="AX6787"/>
      <c r="AY6787"/>
      <c r="AZ6787"/>
      <c r="BA6787"/>
    </row>
    <row r="6788" spans="48:53" x14ac:dyDescent="0.3">
      <c r="AV6788"/>
      <c r="AW6788"/>
      <c r="AX6788"/>
      <c r="AY6788"/>
      <c r="AZ6788"/>
      <c r="BA6788"/>
    </row>
    <row r="6789" spans="48:53" x14ac:dyDescent="0.3">
      <c r="AV6789"/>
      <c r="AW6789"/>
      <c r="AX6789"/>
      <c r="AY6789"/>
      <c r="AZ6789"/>
      <c r="BA6789"/>
    </row>
    <row r="6790" spans="48:53" x14ac:dyDescent="0.3">
      <c r="AV6790"/>
      <c r="AW6790"/>
      <c r="AX6790"/>
      <c r="AY6790"/>
      <c r="AZ6790"/>
      <c r="BA6790"/>
    </row>
    <row r="6791" spans="48:53" x14ac:dyDescent="0.3">
      <c r="AV6791"/>
      <c r="AW6791"/>
      <c r="AX6791"/>
      <c r="AY6791"/>
      <c r="AZ6791"/>
      <c r="BA6791"/>
    </row>
    <row r="6792" spans="48:53" x14ac:dyDescent="0.3">
      <c r="AV6792"/>
      <c r="AW6792"/>
      <c r="AX6792"/>
      <c r="AY6792"/>
      <c r="AZ6792"/>
      <c r="BA6792"/>
    </row>
    <row r="6793" spans="48:53" x14ac:dyDescent="0.3">
      <c r="AV6793"/>
      <c r="AW6793"/>
      <c r="AX6793"/>
      <c r="AY6793"/>
      <c r="AZ6793"/>
      <c r="BA6793"/>
    </row>
    <row r="6794" spans="48:53" x14ac:dyDescent="0.3">
      <c r="AV6794"/>
      <c r="AW6794"/>
      <c r="AX6794"/>
      <c r="AY6794"/>
      <c r="AZ6794"/>
      <c r="BA6794"/>
    </row>
    <row r="6795" spans="48:53" x14ac:dyDescent="0.3">
      <c r="AV6795"/>
      <c r="AW6795"/>
      <c r="AX6795"/>
      <c r="AY6795"/>
      <c r="AZ6795"/>
      <c r="BA6795"/>
    </row>
    <row r="6796" spans="48:53" x14ac:dyDescent="0.3">
      <c r="AV6796"/>
      <c r="AW6796"/>
      <c r="AX6796"/>
      <c r="AY6796"/>
      <c r="AZ6796"/>
      <c r="BA6796"/>
    </row>
    <row r="6797" spans="48:53" x14ac:dyDescent="0.3">
      <c r="AV6797"/>
      <c r="AW6797"/>
      <c r="AX6797"/>
      <c r="AY6797"/>
      <c r="AZ6797"/>
      <c r="BA6797"/>
    </row>
    <row r="6798" spans="48:53" x14ac:dyDescent="0.3">
      <c r="AV6798"/>
      <c r="AW6798"/>
      <c r="AX6798"/>
      <c r="AY6798"/>
      <c r="AZ6798"/>
      <c r="BA6798"/>
    </row>
    <row r="6799" spans="48:53" x14ac:dyDescent="0.3">
      <c r="AV6799"/>
      <c r="AW6799"/>
      <c r="AX6799"/>
      <c r="AY6799"/>
      <c r="AZ6799"/>
      <c r="BA6799"/>
    </row>
    <row r="6800" spans="48:53" x14ac:dyDescent="0.3">
      <c r="AV6800"/>
      <c r="AW6800"/>
      <c r="AX6800"/>
      <c r="AY6800"/>
      <c r="AZ6800"/>
      <c r="BA6800"/>
    </row>
    <row r="6801" spans="48:53" x14ac:dyDescent="0.3">
      <c r="AV6801"/>
      <c r="AW6801"/>
      <c r="AX6801"/>
      <c r="AY6801"/>
      <c r="AZ6801"/>
      <c r="BA6801"/>
    </row>
    <row r="6802" spans="48:53" x14ac:dyDescent="0.3">
      <c r="AV6802"/>
      <c r="AW6802"/>
      <c r="AX6802"/>
      <c r="AY6802"/>
      <c r="AZ6802"/>
      <c r="BA6802"/>
    </row>
    <row r="6803" spans="48:53" x14ac:dyDescent="0.3">
      <c r="AV6803"/>
      <c r="AW6803"/>
      <c r="AX6803"/>
      <c r="AY6803"/>
      <c r="AZ6803"/>
      <c r="BA6803"/>
    </row>
    <row r="6804" spans="48:53" x14ac:dyDescent="0.3">
      <c r="AV6804"/>
      <c r="AW6804"/>
      <c r="AX6804"/>
      <c r="AY6804"/>
      <c r="AZ6804"/>
      <c r="BA6804"/>
    </row>
    <row r="6805" spans="48:53" x14ac:dyDescent="0.3">
      <c r="AV6805"/>
      <c r="AW6805"/>
      <c r="AX6805"/>
      <c r="AY6805"/>
      <c r="AZ6805"/>
      <c r="BA6805"/>
    </row>
    <row r="6806" spans="48:53" x14ac:dyDescent="0.3">
      <c r="AV6806"/>
      <c r="AW6806"/>
      <c r="AX6806"/>
      <c r="AY6806"/>
      <c r="AZ6806"/>
      <c r="BA6806"/>
    </row>
    <row r="6807" spans="48:53" x14ac:dyDescent="0.3">
      <c r="AV6807"/>
      <c r="AW6807"/>
      <c r="AX6807"/>
      <c r="AY6807"/>
      <c r="AZ6807"/>
      <c r="BA6807"/>
    </row>
    <row r="6808" spans="48:53" x14ac:dyDescent="0.3">
      <c r="AV6808"/>
      <c r="AW6808"/>
      <c r="AX6808"/>
      <c r="AY6808"/>
      <c r="AZ6808"/>
      <c r="BA6808"/>
    </row>
    <row r="6809" spans="48:53" x14ac:dyDescent="0.3">
      <c r="AV6809"/>
      <c r="AW6809"/>
      <c r="AX6809"/>
      <c r="AY6809"/>
      <c r="AZ6809"/>
      <c r="BA6809"/>
    </row>
    <row r="6810" spans="48:53" x14ac:dyDescent="0.3">
      <c r="AV6810"/>
      <c r="AW6810"/>
      <c r="AX6810"/>
      <c r="AY6810"/>
      <c r="AZ6810"/>
      <c r="BA6810"/>
    </row>
    <row r="6811" spans="48:53" x14ac:dyDescent="0.3">
      <c r="AV6811"/>
      <c r="AW6811"/>
      <c r="AX6811"/>
      <c r="AY6811"/>
      <c r="AZ6811"/>
      <c r="BA6811"/>
    </row>
    <row r="6812" spans="48:53" x14ac:dyDescent="0.3">
      <c r="AV6812"/>
      <c r="AW6812"/>
      <c r="AX6812"/>
      <c r="AY6812"/>
      <c r="AZ6812"/>
      <c r="BA6812"/>
    </row>
    <row r="6813" spans="48:53" x14ac:dyDescent="0.3">
      <c r="AV6813"/>
      <c r="AW6813"/>
      <c r="AX6813"/>
      <c r="AY6813"/>
      <c r="AZ6813"/>
      <c r="BA6813"/>
    </row>
    <row r="6814" spans="48:53" x14ac:dyDescent="0.3">
      <c r="AV6814"/>
      <c r="AW6814"/>
      <c r="AX6814"/>
      <c r="AY6814"/>
      <c r="AZ6814"/>
      <c r="BA6814"/>
    </row>
    <row r="6815" spans="48:53" x14ac:dyDescent="0.3">
      <c r="AV6815"/>
      <c r="AW6815"/>
      <c r="AX6815"/>
      <c r="AY6815"/>
      <c r="AZ6815"/>
      <c r="BA6815"/>
    </row>
    <row r="6816" spans="48:53" x14ac:dyDescent="0.3">
      <c r="AV6816"/>
      <c r="AW6816"/>
      <c r="AX6816"/>
      <c r="AY6816"/>
      <c r="AZ6816"/>
      <c r="BA6816"/>
    </row>
    <row r="6817" spans="48:53" x14ac:dyDescent="0.3">
      <c r="AV6817"/>
      <c r="AW6817"/>
      <c r="AX6817"/>
      <c r="AY6817"/>
      <c r="AZ6817"/>
      <c r="BA6817"/>
    </row>
    <row r="6818" spans="48:53" x14ac:dyDescent="0.3">
      <c r="AV6818"/>
      <c r="AW6818"/>
      <c r="AX6818"/>
      <c r="AY6818"/>
      <c r="AZ6818"/>
      <c r="BA6818"/>
    </row>
    <row r="6819" spans="48:53" x14ac:dyDescent="0.3">
      <c r="AV6819"/>
      <c r="AW6819"/>
      <c r="AX6819"/>
      <c r="AY6819"/>
      <c r="AZ6819"/>
      <c r="BA6819"/>
    </row>
    <row r="6820" spans="48:53" x14ac:dyDescent="0.3">
      <c r="AV6820"/>
      <c r="AW6820"/>
      <c r="AX6820"/>
      <c r="AY6820"/>
      <c r="AZ6820"/>
      <c r="BA6820"/>
    </row>
    <row r="6821" spans="48:53" x14ac:dyDescent="0.3">
      <c r="AV6821"/>
      <c r="AW6821"/>
      <c r="AX6821"/>
      <c r="AY6821"/>
      <c r="AZ6821"/>
      <c r="BA6821"/>
    </row>
    <row r="6822" spans="48:53" x14ac:dyDescent="0.3">
      <c r="AV6822"/>
      <c r="AW6822"/>
      <c r="AX6822"/>
      <c r="AY6822"/>
      <c r="AZ6822"/>
      <c r="BA6822"/>
    </row>
    <row r="6823" spans="48:53" x14ac:dyDescent="0.3">
      <c r="AV6823"/>
      <c r="AW6823"/>
      <c r="AX6823"/>
      <c r="AY6823"/>
      <c r="AZ6823"/>
      <c r="BA6823"/>
    </row>
    <row r="6824" spans="48:53" x14ac:dyDescent="0.3">
      <c r="AV6824"/>
      <c r="AW6824"/>
      <c r="AX6824"/>
      <c r="AY6824"/>
      <c r="AZ6824"/>
      <c r="BA6824"/>
    </row>
    <row r="6825" spans="48:53" x14ac:dyDescent="0.3">
      <c r="AV6825"/>
      <c r="AW6825"/>
      <c r="AX6825"/>
      <c r="AY6825"/>
      <c r="AZ6825"/>
      <c r="BA6825"/>
    </row>
    <row r="6826" spans="48:53" x14ac:dyDescent="0.3">
      <c r="AV6826"/>
      <c r="AW6826"/>
      <c r="AX6826"/>
      <c r="AY6826"/>
      <c r="AZ6826"/>
      <c r="BA6826"/>
    </row>
    <row r="6827" spans="48:53" x14ac:dyDescent="0.3">
      <c r="AV6827"/>
      <c r="AW6827"/>
      <c r="AX6827"/>
      <c r="AY6827"/>
      <c r="AZ6827"/>
      <c r="BA6827"/>
    </row>
    <row r="6828" spans="48:53" x14ac:dyDescent="0.3">
      <c r="AV6828"/>
      <c r="AW6828"/>
      <c r="AX6828"/>
      <c r="AY6828"/>
      <c r="AZ6828"/>
      <c r="BA6828"/>
    </row>
    <row r="6829" spans="48:53" x14ac:dyDescent="0.3">
      <c r="AV6829"/>
      <c r="AW6829"/>
      <c r="AX6829"/>
      <c r="AY6829"/>
      <c r="AZ6829"/>
      <c r="BA6829"/>
    </row>
    <row r="6830" spans="48:53" x14ac:dyDescent="0.3">
      <c r="AV6830"/>
      <c r="AW6830"/>
      <c r="AX6830"/>
      <c r="AY6830"/>
      <c r="AZ6830"/>
      <c r="BA6830"/>
    </row>
    <row r="6831" spans="48:53" x14ac:dyDescent="0.3">
      <c r="AV6831"/>
      <c r="AW6831"/>
      <c r="AX6831"/>
      <c r="AY6831"/>
      <c r="AZ6831"/>
      <c r="BA6831"/>
    </row>
    <row r="6832" spans="48:53" x14ac:dyDescent="0.3">
      <c r="AV6832"/>
      <c r="AW6832"/>
      <c r="AX6832"/>
      <c r="AY6832"/>
      <c r="AZ6832"/>
      <c r="BA6832"/>
    </row>
    <row r="6833" spans="48:53" x14ac:dyDescent="0.3">
      <c r="AV6833"/>
      <c r="AW6833"/>
      <c r="AX6833"/>
      <c r="AY6833"/>
      <c r="AZ6833"/>
      <c r="BA6833"/>
    </row>
    <row r="6834" spans="48:53" x14ac:dyDescent="0.3">
      <c r="AV6834"/>
      <c r="AW6834"/>
      <c r="AX6834"/>
      <c r="AY6834"/>
      <c r="AZ6834"/>
      <c r="BA6834"/>
    </row>
    <row r="6835" spans="48:53" x14ac:dyDescent="0.3">
      <c r="AV6835"/>
      <c r="AW6835"/>
      <c r="AX6835"/>
      <c r="AY6835"/>
      <c r="AZ6835"/>
      <c r="BA6835"/>
    </row>
    <row r="6836" spans="48:53" x14ac:dyDescent="0.3">
      <c r="AV6836"/>
      <c r="AW6836"/>
      <c r="AX6836"/>
      <c r="AY6836"/>
      <c r="AZ6836"/>
      <c r="BA6836"/>
    </row>
    <row r="6837" spans="48:53" x14ac:dyDescent="0.3">
      <c r="AV6837"/>
      <c r="AW6837"/>
      <c r="AX6837"/>
      <c r="AY6837"/>
      <c r="AZ6837"/>
      <c r="BA6837"/>
    </row>
    <row r="6838" spans="48:53" x14ac:dyDescent="0.3">
      <c r="AV6838"/>
      <c r="AW6838"/>
      <c r="AX6838"/>
      <c r="AY6838"/>
      <c r="AZ6838"/>
      <c r="BA6838"/>
    </row>
    <row r="6839" spans="48:53" x14ac:dyDescent="0.3">
      <c r="AV6839"/>
      <c r="AW6839"/>
      <c r="AX6839"/>
      <c r="AY6839"/>
      <c r="AZ6839"/>
      <c r="BA6839"/>
    </row>
    <row r="6840" spans="48:53" x14ac:dyDescent="0.3">
      <c r="AV6840"/>
      <c r="AW6840"/>
      <c r="AX6840"/>
      <c r="AY6840"/>
      <c r="AZ6840"/>
      <c r="BA6840"/>
    </row>
    <row r="6841" spans="48:53" x14ac:dyDescent="0.3">
      <c r="AV6841"/>
      <c r="AW6841"/>
      <c r="AX6841"/>
      <c r="AY6841"/>
      <c r="AZ6841"/>
      <c r="BA6841"/>
    </row>
    <row r="6842" spans="48:53" x14ac:dyDescent="0.3">
      <c r="AV6842"/>
      <c r="AW6842"/>
      <c r="AX6842"/>
      <c r="AY6842"/>
      <c r="AZ6842"/>
      <c r="BA6842"/>
    </row>
    <row r="6843" spans="48:53" x14ac:dyDescent="0.3">
      <c r="AV6843"/>
      <c r="AW6843"/>
      <c r="AX6843"/>
      <c r="AY6843"/>
      <c r="AZ6843"/>
      <c r="BA6843"/>
    </row>
    <row r="6844" spans="48:53" x14ac:dyDescent="0.3">
      <c r="AV6844"/>
      <c r="AW6844"/>
      <c r="AX6844"/>
      <c r="AY6844"/>
      <c r="AZ6844"/>
      <c r="BA6844"/>
    </row>
    <row r="6845" spans="48:53" x14ac:dyDescent="0.3">
      <c r="AV6845"/>
      <c r="AW6845"/>
      <c r="AX6845"/>
      <c r="AY6845"/>
      <c r="AZ6845"/>
      <c r="BA6845"/>
    </row>
    <row r="6846" spans="48:53" x14ac:dyDescent="0.3">
      <c r="AV6846"/>
      <c r="AW6846"/>
      <c r="AX6846"/>
      <c r="AY6846"/>
      <c r="AZ6846"/>
      <c r="BA6846"/>
    </row>
    <row r="6847" spans="48:53" x14ac:dyDescent="0.3">
      <c r="AV6847"/>
      <c r="AW6847"/>
      <c r="AX6847"/>
      <c r="AY6847"/>
      <c r="AZ6847"/>
      <c r="BA6847"/>
    </row>
    <row r="6848" spans="48:53" x14ac:dyDescent="0.3">
      <c r="AV6848"/>
      <c r="AW6848"/>
      <c r="AX6848"/>
      <c r="AY6848"/>
      <c r="AZ6848"/>
      <c r="BA6848"/>
    </row>
    <row r="6849" spans="48:53" x14ac:dyDescent="0.3">
      <c r="AV6849"/>
      <c r="AW6849"/>
      <c r="AX6849"/>
      <c r="AY6849"/>
      <c r="AZ6849"/>
      <c r="BA6849"/>
    </row>
    <row r="6850" spans="48:53" x14ac:dyDescent="0.3">
      <c r="AV6850"/>
      <c r="AW6850"/>
      <c r="AX6850"/>
      <c r="AY6850"/>
      <c r="AZ6850"/>
      <c r="BA6850"/>
    </row>
    <row r="6851" spans="48:53" x14ac:dyDescent="0.3">
      <c r="AV6851"/>
      <c r="AW6851"/>
      <c r="AX6851"/>
      <c r="AY6851"/>
      <c r="AZ6851"/>
      <c r="BA6851"/>
    </row>
    <row r="6852" spans="48:53" x14ac:dyDescent="0.3">
      <c r="AV6852"/>
      <c r="AW6852"/>
      <c r="AX6852"/>
      <c r="AY6852"/>
      <c r="AZ6852"/>
      <c r="BA6852"/>
    </row>
    <row r="6853" spans="48:53" x14ac:dyDescent="0.3">
      <c r="AV6853"/>
      <c r="AW6853"/>
      <c r="AX6853"/>
      <c r="AY6853"/>
      <c r="AZ6853"/>
      <c r="BA6853"/>
    </row>
    <row r="6854" spans="48:53" x14ac:dyDescent="0.3">
      <c r="AV6854"/>
      <c r="AW6854"/>
      <c r="AX6854"/>
      <c r="AY6854"/>
      <c r="AZ6854"/>
      <c r="BA6854"/>
    </row>
    <row r="6855" spans="48:53" x14ac:dyDescent="0.3">
      <c r="AV6855"/>
      <c r="AW6855"/>
      <c r="AX6855"/>
      <c r="AY6855"/>
      <c r="AZ6855"/>
      <c r="BA6855"/>
    </row>
    <row r="6856" spans="48:53" x14ac:dyDescent="0.3">
      <c r="AV6856"/>
      <c r="AW6856"/>
      <c r="AX6856"/>
      <c r="AY6856"/>
      <c r="AZ6856"/>
      <c r="BA6856"/>
    </row>
    <row r="6857" spans="48:53" x14ac:dyDescent="0.3">
      <c r="AV6857"/>
      <c r="AW6857"/>
      <c r="AX6857"/>
      <c r="AY6857"/>
      <c r="AZ6857"/>
      <c r="BA6857"/>
    </row>
    <row r="6858" spans="48:53" x14ac:dyDescent="0.3">
      <c r="AV6858"/>
      <c r="AW6858"/>
      <c r="AX6858"/>
      <c r="AY6858"/>
      <c r="AZ6858"/>
      <c r="BA6858"/>
    </row>
    <row r="6859" spans="48:53" x14ac:dyDescent="0.3">
      <c r="AV6859"/>
      <c r="AW6859"/>
      <c r="AX6859"/>
      <c r="AY6859"/>
      <c r="AZ6859"/>
      <c r="BA6859"/>
    </row>
    <row r="6860" spans="48:53" x14ac:dyDescent="0.3">
      <c r="AV6860"/>
      <c r="AW6860"/>
      <c r="AX6860"/>
      <c r="AY6860"/>
      <c r="AZ6860"/>
      <c r="BA6860"/>
    </row>
    <row r="6861" spans="48:53" x14ac:dyDescent="0.3">
      <c r="AV6861"/>
      <c r="AW6861"/>
      <c r="AX6861"/>
      <c r="AY6861"/>
      <c r="AZ6861"/>
      <c r="BA6861"/>
    </row>
    <row r="6862" spans="48:53" x14ac:dyDescent="0.3">
      <c r="AV6862"/>
      <c r="AW6862"/>
      <c r="AX6862"/>
      <c r="AY6862"/>
      <c r="AZ6862"/>
      <c r="BA6862"/>
    </row>
    <row r="6863" spans="48:53" x14ac:dyDescent="0.3">
      <c r="AV6863"/>
      <c r="AW6863"/>
      <c r="AX6863"/>
      <c r="AY6863"/>
      <c r="AZ6863"/>
      <c r="BA6863"/>
    </row>
    <row r="6864" spans="48:53" x14ac:dyDescent="0.3">
      <c r="AV6864"/>
      <c r="AW6864"/>
      <c r="AX6864"/>
      <c r="AY6864"/>
      <c r="AZ6864"/>
      <c r="BA6864"/>
    </row>
    <row r="6865" spans="48:53" x14ac:dyDescent="0.3">
      <c r="AV6865"/>
      <c r="AW6865"/>
      <c r="AX6865"/>
      <c r="AY6865"/>
      <c r="AZ6865"/>
      <c r="BA6865"/>
    </row>
    <row r="6866" spans="48:53" x14ac:dyDescent="0.3">
      <c r="AV6866"/>
      <c r="AW6866"/>
      <c r="AX6866"/>
      <c r="AY6866"/>
      <c r="AZ6866"/>
      <c r="BA6866"/>
    </row>
    <row r="6867" spans="48:53" x14ac:dyDescent="0.3">
      <c r="AV6867"/>
      <c r="AW6867"/>
      <c r="AX6867"/>
      <c r="AY6867"/>
      <c r="AZ6867"/>
      <c r="BA6867"/>
    </row>
    <row r="6868" spans="48:53" x14ac:dyDescent="0.3">
      <c r="AV6868"/>
      <c r="AW6868"/>
      <c r="AX6868"/>
      <c r="AY6868"/>
      <c r="AZ6868"/>
      <c r="BA6868"/>
    </row>
    <row r="6869" spans="48:53" x14ac:dyDescent="0.3">
      <c r="AV6869"/>
      <c r="AW6869"/>
      <c r="AX6869"/>
      <c r="AY6869"/>
      <c r="AZ6869"/>
      <c r="BA6869"/>
    </row>
    <row r="6870" spans="48:53" x14ac:dyDescent="0.3">
      <c r="AV6870"/>
      <c r="AW6870"/>
      <c r="AX6870"/>
      <c r="AY6870"/>
      <c r="AZ6870"/>
      <c r="BA6870"/>
    </row>
    <row r="6871" spans="48:53" x14ac:dyDescent="0.3">
      <c r="AV6871"/>
      <c r="AW6871"/>
      <c r="AX6871"/>
      <c r="AY6871"/>
      <c r="AZ6871"/>
      <c r="BA6871"/>
    </row>
    <row r="6872" spans="48:53" x14ac:dyDescent="0.3">
      <c r="AV6872"/>
      <c r="AW6872"/>
      <c r="AX6872"/>
      <c r="AY6872"/>
      <c r="AZ6872"/>
      <c r="BA6872"/>
    </row>
    <row r="6873" spans="48:53" x14ac:dyDescent="0.3">
      <c r="AV6873"/>
      <c r="AW6873"/>
      <c r="AX6873"/>
      <c r="AY6873"/>
      <c r="AZ6873"/>
      <c r="BA6873"/>
    </row>
    <row r="6874" spans="48:53" x14ac:dyDescent="0.3">
      <c r="AV6874"/>
      <c r="AW6874"/>
      <c r="AX6874"/>
      <c r="AY6874"/>
      <c r="AZ6874"/>
      <c r="BA6874"/>
    </row>
    <row r="6875" spans="48:53" x14ac:dyDescent="0.3">
      <c r="AV6875"/>
      <c r="AW6875"/>
      <c r="AX6875"/>
      <c r="AY6875"/>
      <c r="AZ6875"/>
      <c r="BA6875"/>
    </row>
    <row r="6876" spans="48:53" x14ac:dyDescent="0.3">
      <c r="AV6876"/>
      <c r="AW6876"/>
      <c r="AX6876"/>
      <c r="AY6876"/>
      <c r="AZ6876"/>
      <c r="BA6876"/>
    </row>
    <row r="6877" spans="48:53" x14ac:dyDescent="0.3">
      <c r="AV6877"/>
      <c r="AW6877"/>
      <c r="AX6877"/>
      <c r="AY6877"/>
      <c r="AZ6877"/>
      <c r="BA6877"/>
    </row>
    <row r="6878" spans="48:53" x14ac:dyDescent="0.3">
      <c r="AV6878"/>
      <c r="AW6878"/>
      <c r="AX6878"/>
      <c r="AY6878"/>
      <c r="AZ6878"/>
      <c r="BA6878"/>
    </row>
    <row r="6879" spans="48:53" x14ac:dyDescent="0.3">
      <c r="AV6879"/>
      <c r="AW6879"/>
      <c r="AX6879"/>
      <c r="AY6879"/>
      <c r="AZ6879"/>
      <c r="BA6879"/>
    </row>
    <row r="6880" spans="48:53" x14ac:dyDescent="0.3">
      <c r="AV6880"/>
      <c r="AW6880"/>
      <c r="AX6880"/>
      <c r="AY6880"/>
      <c r="AZ6880"/>
      <c r="BA6880"/>
    </row>
    <row r="6881" spans="48:53" x14ac:dyDescent="0.3">
      <c r="AV6881"/>
      <c r="AW6881"/>
      <c r="AX6881"/>
      <c r="AY6881"/>
      <c r="AZ6881"/>
      <c r="BA6881"/>
    </row>
    <row r="6882" spans="48:53" x14ac:dyDescent="0.3">
      <c r="AV6882"/>
      <c r="AW6882"/>
      <c r="AX6882"/>
      <c r="AY6882"/>
      <c r="AZ6882"/>
      <c r="BA6882"/>
    </row>
    <row r="6883" spans="48:53" x14ac:dyDescent="0.3">
      <c r="AV6883"/>
      <c r="AW6883"/>
      <c r="AX6883"/>
      <c r="AY6883"/>
      <c r="AZ6883"/>
      <c r="BA6883"/>
    </row>
    <row r="6884" spans="48:53" x14ac:dyDescent="0.3">
      <c r="AV6884"/>
      <c r="AW6884"/>
      <c r="AX6884"/>
      <c r="AY6884"/>
      <c r="AZ6884"/>
      <c r="BA6884"/>
    </row>
    <row r="6885" spans="48:53" x14ac:dyDescent="0.3">
      <c r="AV6885"/>
      <c r="AW6885"/>
      <c r="AX6885"/>
      <c r="AY6885"/>
      <c r="AZ6885"/>
      <c r="BA6885"/>
    </row>
    <row r="6886" spans="48:53" x14ac:dyDescent="0.3">
      <c r="AV6886"/>
      <c r="AW6886"/>
      <c r="AX6886"/>
      <c r="AY6886"/>
      <c r="AZ6886"/>
      <c r="BA6886"/>
    </row>
    <row r="6887" spans="48:53" x14ac:dyDescent="0.3">
      <c r="AV6887"/>
      <c r="AW6887"/>
      <c r="AX6887"/>
      <c r="AY6887"/>
      <c r="AZ6887"/>
      <c r="BA6887"/>
    </row>
    <row r="6888" spans="48:53" x14ac:dyDescent="0.3">
      <c r="AV6888"/>
      <c r="AW6888"/>
      <c r="AX6888"/>
      <c r="AY6888"/>
      <c r="AZ6888"/>
      <c r="BA6888"/>
    </row>
    <row r="6889" spans="48:53" x14ac:dyDescent="0.3">
      <c r="AV6889"/>
      <c r="AW6889"/>
      <c r="AX6889"/>
      <c r="AY6889"/>
      <c r="AZ6889"/>
      <c r="BA6889"/>
    </row>
    <row r="6890" spans="48:53" x14ac:dyDescent="0.3">
      <c r="AV6890"/>
      <c r="AW6890"/>
      <c r="AX6890"/>
      <c r="AY6890"/>
      <c r="AZ6890"/>
      <c r="BA6890"/>
    </row>
    <row r="6891" spans="48:53" x14ac:dyDescent="0.3">
      <c r="AV6891"/>
      <c r="AW6891"/>
      <c r="AX6891"/>
      <c r="AY6891"/>
      <c r="AZ6891"/>
      <c r="BA6891"/>
    </row>
    <row r="6892" spans="48:53" x14ac:dyDescent="0.3">
      <c r="AV6892"/>
      <c r="AW6892"/>
      <c r="AX6892"/>
      <c r="AY6892"/>
      <c r="AZ6892"/>
      <c r="BA6892"/>
    </row>
    <row r="6893" spans="48:53" x14ac:dyDescent="0.3">
      <c r="AV6893"/>
      <c r="AW6893"/>
      <c r="AX6893"/>
      <c r="AY6893"/>
      <c r="AZ6893"/>
      <c r="BA6893"/>
    </row>
    <row r="6894" spans="48:53" x14ac:dyDescent="0.3">
      <c r="AV6894"/>
      <c r="AW6894"/>
      <c r="AX6894"/>
      <c r="AY6894"/>
      <c r="AZ6894"/>
      <c r="BA6894"/>
    </row>
    <row r="6895" spans="48:53" x14ac:dyDescent="0.3">
      <c r="AV6895"/>
      <c r="AW6895"/>
      <c r="AX6895"/>
      <c r="AY6895"/>
      <c r="AZ6895"/>
      <c r="BA6895"/>
    </row>
    <row r="6896" spans="48:53" x14ac:dyDescent="0.3">
      <c r="AV6896"/>
      <c r="AW6896"/>
      <c r="AX6896"/>
      <c r="AY6896"/>
      <c r="AZ6896"/>
      <c r="BA6896"/>
    </row>
    <row r="6897" spans="48:53" x14ac:dyDescent="0.3">
      <c r="AV6897"/>
      <c r="AW6897"/>
      <c r="AX6897"/>
      <c r="AY6897"/>
      <c r="AZ6897"/>
      <c r="BA6897"/>
    </row>
    <row r="6898" spans="48:53" x14ac:dyDescent="0.3">
      <c r="AV6898"/>
      <c r="AW6898"/>
      <c r="AX6898"/>
      <c r="AY6898"/>
      <c r="AZ6898"/>
      <c r="BA6898"/>
    </row>
    <row r="6899" spans="48:53" x14ac:dyDescent="0.3">
      <c r="AV6899"/>
      <c r="AW6899"/>
      <c r="AX6899"/>
      <c r="AY6899"/>
      <c r="AZ6899"/>
      <c r="BA6899"/>
    </row>
    <row r="6900" spans="48:53" x14ac:dyDescent="0.3">
      <c r="AV6900"/>
      <c r="AW6900"/>
      <c r="AX6900"/>
      <c r="AY6900"/>
      <c r="AZ6900"/>
      <c r="BA6900"/>
    </row>
    <row r="6901" spans="48:53" x14ac:dyDescent="0.3">
      <c r="AV6901"/>
      <c r="AW6901"/>
      <c r="AX6901"/>
      <c r="AY6901"/>
      <c r="AZ6901"/>
      <c r="BA6901"/>
    </row>
    <row r="6902" spans="48:53" x14ac:dyDescent="0.3">
      <c r="AV6902"/>
      <c r="AW6902"/>
      <c r="AX6902"/>
      <c r="AY6902"/>
      <c r="AZ6902"/>
      <c r="BA6902"/>
    </row>
    <row r="6903" spans="48:53" x14ac:dyDescent="0.3">
      <c r="AV6903"/>
      <c r="AW6903"/>
      <c r="AX6903"/>
      <c r="AY6903"/>
      <c r="AZ6903"/>
      <c r="BA6903"/>
    </row>
    <row r="6904" spans="48:53" x14ac:dyDescent="0.3">
      <c r="AV6904"/>
      <c r="AW6904"/>
      <c r="AX6904"/>
      <c r="AY6904"/>
      <c r="AZ6904"/>
      <c r="BA6904"/>
    </row>
    <row r="6905" spans="48:53" x14ac:dyDescent="0.3">
      <c r="AV6905"/>
      <c r="AW6905"/>
      <c r="AX6905"/>
      <c r="AY6905"/>
      <c r="AZ6905"/>
      <c r="BA6905"/>
    </row>
    <row r="6906" spans="48:53" x14ac:dyDescent="0.3">
      <c r="AV6906"/>
      <c r="AW6906"/>
      <c r="AX6906"/>
      <c r="AY6906"/>
      <c r="AZ6906"/>
      <c r="BA6906"/>
    </row>
    <row r="6907" spans="48:53" x14ac:dyDescent="0.3">
      <c r="AV6907"/>
      <c r="AW6907"/>
      <c r="AX6907"/>
      <c r="AY6907"/>
      <c r="AZ6907"/>
      <c r="BA6907"/>
    </row>
    <row r="6908" spans="48:53" x14ac:dyDescent="0.3">
      <c r="AV6908"/>
      <c r="AW6908"/>
      <c r="AX6908"/>
      <c r="AY6908"/>
      <c r="AZ6908"/>
      <c r="BA6908"/>
    </row>
    <row r="6909" spans="48:53" x14ac:dyDescent="0.3">
      <c r="AV6909"/>
      <c r="AW6909"/>
      <c r="AX6909"/>
      <c r="AY6909"/>
      <c r="AZ6909"/>
      <c r="BA6909"/>
    </row>
    <row r="6910" spans="48:53" x14ac:dyDescent="0.3">
      <c r="AV6910"/>
      <c r="AW6910"/>
      <c r="AX6910"/>
      <c r="AY6910"/>
      <c r="AZ6910"/>
      <c r="BA6910"/>
    </row>
    <row r="6911" spans="48:53" x14ac:dyDescent="0.3">
      <c r="AV6911"/>
      <c r="AW6911"/>
      <c r="AX6911"/>
      <c r="AY6911"/>
      <c r="AZ6911"/>
      <c r="BA6911"/>
    </row>
    <row r="6912" spans="48:53" x14ac:dyDescent="0.3">
      <c r="AV6912"/>
      <c r="AW6912"/>
      <c r="AX6912"/>
      <c r="AY6912"/>
      <c r="AZ6912"/>
      <c r="BA6912"/>
    </row>
    <row r="6913" spans="48:53" x14ac:dyDescent="0.3">
      <c r="AV6913"/>
      <c r="AW6913"/>
      <c r="AX6913"/>
      <c r="AY6913"/>
      <c r="AZ6913"/>
      <c r="BA6913"/>
    </row>
    <row r="6914" spans="48:53" x14ac:dyDescent="0.3">
      <c r="AV6914"/>
      <c r="AW6914"/>
      <c r="AX6914"/>
      <c r="AY6914"/>
      <c r="AZ6914"/>
      <c r="BA6914"/>
    </row>
    <row r="6915" spans="48:53" x14ac:dyDescent="0.3">
      <c r="AV6915"/>
      <c r="AW6915"/>
      <c r="AX6915"/>
      <c r="AY6915"/>
      <c r="AZ6915"/>
      <c r="BA6915"/>
    </row>
    <row r="6916" spans="48:53" x14ac:dyDescent="0.3">
      <c r="AV6916"/>
      <c r="AW6916"/>
      <c r="AX6916"/>
      <c r="AY6916"/>
      <c r="AZ6916"/>
      <c r="BA6916"/>
    </row>
    <row r="6917" spans="48:53" x14ac:dyDescent="0.3">
      <c r="AV6917"/>
      <c r="AW6917"/>
      <c r="AX6917"/>
      <c r="AY6917"/>
      <c r="AZ6917"/>
      <c r="BA6917"/>
    </row>
    <row r="6918" spans="48:53" x14ac:dyDescent="0.3">
      <c r="AV6918"/>
      <c r="AW6918"/>
      <c r="AX6918"/>
      <c r="AY6918"/>
      <c r="AZ6918"/>
      <c r="BA6918"/>
    </row>
    <row r="6919" spans="48:53" x14ac:dyDescent="0.3">
      <c r="AV6919"/>
      <c r="AW6919"/>
      <c r="AX6919"/>
      <c r="AY6919"/>
      <c r="AZ6919"/>
      <c r="BA6919"/>
    </row>
    <row r="6920" spans="48:53" x14ac:dyDescent="0.3">
      <c r="AV6920"/>
      <c r="AW6920"/>
      <c r="AX6920"/>
      <c r="AY6920"/>
      <c r="AZ6920"/>
      <c r="BA6920"/>
    </row>
    <row r="6921" spans="48:53" x14ac:dyDescent="0.3">
      <c r="AV6921"/>
      <c r="AW6921"/>
      <c r="AX6921"/>
      <c r="AY6921"/>
      <c r="AZ6921"/>
      <c r="BA6921"/>
    </row>
    <row r="6922" spans="48:53" x14ac:dyDescent="0.3">
      <c r="AV6922"/>
      <c r="AW6922"/>
      <c r="AX6922"/>
      <c r="AY6922"/>
      <c r="AZ6922"/>
      <c r="BA6922"/>
    </row>
    <row r="6923" spans="48:53" x14ac:dyDescent="0.3">
      <c r="AV6923"/>
      <c r="AW6923"/>
      <c r="AX6923"/>
      <c r="AY6923"/>
      <c r="AZ6923"/>
      <c r="BA6923"/>
    </row>
    <row r="6924" spans="48:53" x14ac:dyDescent="0.3">
      <c r="AV6924"/>
      <c r="AW6924"/>
      <c r="AX6924"/>
      <c r="AY6924"/>
      <c r="AZ6924"/>
      <c r="BA6924"/>
    </row>
    <row r="6925" spans="48:53" x14ac:dyDescent="0.3">
      <c r="AV6925"/>
      <c r="AW6925"/>
      <c r="AX6925"/>
      <c r="AY6925"/>
      <c r="AZ6925"/>
      <c r="BA6925"/>
    </row>
    <row r="6926" spans="48:53" x14ac:dyDescent="0.3">
      <c r="AV6926"/>
      <c r="AW6926"/>
      <c r="AX6926"/>
      <c r="AY6926"/>
      <c r="AZ6926"/>
      <c r="BA6926"/>
    </row>
    <row r="6927" spans="48:53" x14ac:dyDescent="0.3">
      <c r="AV6927"/>
      <c r="AW6927"/>
      <c r="AX6927"/>
      <c r="AY6927"/>
      <c r="AZ6927"/>
      <c r="BA6927"/>
    </row>
    <row r="6928" spans="48:53" x14ac:dyDescent="0.3">
      <c r="AV6928"/>
      <c r="AW6928"/>
      <c r="AX6928"/>
      <c r="AY6928"/>
      <c r="AZ6928"/>
      <c r="BA6928"/>
    </row>
    <row r="6929" spans="48:53" x14ac:dyDescent="0.3">
      <c r="AV6929"/>
      <c r="AW6929"/>
      <c r="AX6929"/>
      <c r="AY6929"/>
      <c r="AZ6929"/>
      <c r="BA6929"/>
    </row>
    <row r="6930" spans="48:53" x14ac:dyDescent="0.3">
      <c r="AV6930"/>
      <c r="AW6930"/>
      <c r="AX6930"/>
      <c r="AY6930"/>
      <c r="AZ6930"/>
      <c r="BA6930"/>
    </row>
    <row r="6931" spans="48:53" x14ac:dyDescent="0.3">
      <c r="AV6931"/>
      <c r="AW6931"/>
      <c r="AX6931"/>
      <c r="AY6931"/>
      <c r="AZ6931"/>
      <c r="BA6931"/>
    </row>
    <row r="6932" spans="48:53" x14ac:dyDescent="0.3">
      <c r="AV6932"/>
      <c r="AW6932"/>
      <c r="AX6932"/>
      <c r="AY6932"/>
      <c r="AZ6932"/>
      <c r="BA6932"/>
    </row>
    <row r="6933" spans="48:53" x14ac:dyDescent="0.3">
      <c r="AV6933"/>
      <c r="AW6933"/>
      <c r="AX6933"/>
      <c r="AY6933"/>
      <c r="AZ6933"/>
      <c r="BA6933"/>
    </row>
    <row r="6934" spans="48:53" x14ac:dyDescent="0.3">
      <c r="AV6934"/>
      <c r="AW6934"/>
      <c r="AX6934"/>
      <c r="AY6934"/>
      <c r="AZ6934"/>
      <c r="BA6934"/>
    </row>
    <row r="6935" spans="48:53" x14ac:dyDescent="0.3">
      <c r="AV6935"/>
      <c r="AW6935"/>
      <c r="AX6935"/>
      <c r="AY6935"/>
      <c r="AZ6935"/>
      <c r="BA6935"/>
    </row>
    <row r="6936" spans="48:53" x14ac:dyDescent="0.3">
      <c r="AV6936"/>
      <c r="AW6936"/>
      <c r="AX6936"/>
      <c r="AY6936"/>
      <c r="AZ6936"/>
      <c r="BA6936"/>
    </row>
    <row r="6937" spans="48:53" x14ac:dyDescent="0.3">
      <c r="AV6937"/>
      <c r="AW6937"/>
      <c r="AX6937"/>
      <c r="AY6937"/>
      <c r="AZ6937"/>
      <c r="BA6937"/>
    </row>
    <row r="6938" spans="48:53" x14ac:dyDescent="0.3">
      <c r="AV6938"/>
      <c r="AW6938"/>
      <c r="AX6938"/>
      <c r="AY6938"/>
      <c r="AZ6938"/>
      <c r="BA6938"/>
    </row>
    <row r="6939" spans="48:53" x14ac:dyDescent="0.3">
      <c r="AV6939"/>
      <c r="AW6939"/>
      <c r="AX6939"/>
      <c r="AY6939"/>
      <c r="AZ6939"/>
      <c r="BA6939"/>
    </row>
    <row r="6940" spans="48:53" x14ac:dyDescent="0.3">
      <c r="AV6940"/>
      <c r="AW6940"/>
      <c r="AX6940"/>
      <c r="AY6940"/>
      <c r="AZ6940"/>
      <c r="BA6940"/>
    </row>
    <row r="6941" spans="48:53" x14ac:dyDescent="0.3">
      <c r="AV6941"/>
      <c r="AW6941"/>
      <c r="AX6941"/>
      <c r="AY6941"/>
      <c r="AZ6941"/>
      <c r="BA6941"/>
    </row>
    <row r="6942" spans="48:53" x14ac:dyDescent="0.3">
      <c r="AV6942"/>
      <c r="AW6942"/>
      <c r="AX6942"/>
      <c r="AY6942"/>
      <c r="AZ6942"/>
      <c r="BA6942"/>
    </row>
    <row r="6943" spans="48:53" x14ac:dyDescent="0.3">
      <c r="AV6943"/>
      <c r="AW6943"/>
      <c r="AX6943"/>
      <c r="AY6943"/>
      <c r="AZ6943"/>
      <c r="BA6943"/>
    </row>
    <row r="6944" spans="48:53" x14ac:dyDescent="0.3">
      <c r="AV6944"/>
      <c r="AW6944"/>
      <c r="AX6944"/>
      <c r="AY6944"/>
      <c r="AZ6944"/>
      <c r="BA6944"/>
    </row>
    <row r="6945" spans="48:53" x14ac:dyDescent="0.3">
      <c r="AV6945"/>
      <c r="AW6945"/>
      <c r="AX6945"/>
      <c r="AY6945"/>
      <c r="AZ6945"/>
      <c r="BA6945"/>
    </row>
    <row r="6946" spans="48:53" x14ac:dyDescent="0.3">
      <c r="AV6946"/>
      <c r="AW6946"/>
      <c r="AX6946"/>
      <c r="AY6946"/>
      <c r="AZ6946"/>
      <c r="BA6946"/>
    </row>
    <row r="6947" spans="48:53" x14ac:dyDescent="0.3">
      <c r="AV6947"/>
      <c r="AW6947"/>
      <c r="AX6947"/>
      <c r="AY6947"/>
      <c r="AZ6947"/>
      <c r="BA6947"/>
    </row>
    <row r="6948" spans="48:53" x14ac:dyDescent="0.3">
      <c r="AV6948"/>
      <c r="AW6948"/>
      <c r="AX6948"/>
      <c r="AY6948"/>
      <c r="AZ6948"/>
      <c r="BA6948"/>
    </row>
    <row r="6949" spans="48:53" x14ac:dyDescent="0.3">
      <c r="AV6949"/>
      <c r="AW6949"/>
      <c r="AX6949"/>
      <c r="AY6949"/>
      <c r="AZ6949"/>
      <c r="BA6949"/>
    </row>
    <row r="6950" spans="48:53" x14ac:dyDescent="0.3">
      <c r="AV6950"/>
      <c r="AW6950"/>
      <c r="AX6950"/>
      <c r="AY6950"/>
      <c r="AZ6950"/>
      <c r="BA6950"/>
    </row>
    <row r="6951" spans="48:53" x14ac:dyDescent="0.3">
      <c r="AV6951"/>
      <c r="AW6951"/>
      <c r="AX6951"/>
      <c r="AY6951"/>
      <c r="AZ6951"/>
      <c r="BA6951"/>
    </row>
    <row r="6952" spans="48:53" x14ac:dyDescent="0.3">
      <c r="AV6952"/>
      <c r="AW6952"/>
      <c r="AX6952"/>
      <c r="AY6952"/>
      <c r="AZ6952"/>
      <c r="BA6952"/>
    </row>
    <row r="6953" spans="48:53" x14ac:dyDescent="0.3">
      <c r="AV6953"/>
      <c r="AW6953"/>
      <c r="AX6953"/>
      <c r="AY6953"/>
      <c r="AZ6953"/>
      <c r="BA6953"/>
    </row>
    <row r="6954" spans="48:53" x14ac:dyDescent="0.3">
      <c r="AV6954"/>
      <c r="AW6954"/>
      <c r="AX6954"/>
      <c r="AY6954"/>
      <c r="AZ6954"/>
      <c r="BA6954"/>
    </row>
    <row r="6955" spans="48:53" x14ac:dyDescent="0.3">
      <c r="AV6955"/>
      <c r="AW6955"/>
      <c r="AX6955"/>
      <c r="AY6955"/>
      <c r="AZ6955"/>
      <c r="BA6955"/>
    </row>
    <row r="6956" spans="48:53" x14ac:dyDescent="0.3">
      <c r="AV6956"/>
      <c r="AW6956"/>
      <c r="AX6956"/>
      <c r="AY6956"/>
      <c r="AZ6956"/>
      <c r="BA6956"/>
    </row>
    <row r="6957" spans="48:53" x14ac:dyDescent="0.3">
      <c r="AV6957"/>
      <c r="AW6957"/>
      <c r="AX6957"/>
      <c r="AY6957"/>
      <c r="AZ6957"/>
      <c r="BA6957"/>
    </row>
    <row r="6958" spans="48:53" x14ac:dyDescent="0.3">
      <c r="AV6958"/>
      <c r="AW6958"/>
      <c r="AX6958"/>
      <c r="AY6958"/>
      <c r="AZ6958"/>
      <c r="BA6958"/>
    </row>
    <row r="6959" spans="48:53" x14ac:dyDescent="0.3">
      <c r="AV6959"/>
      <c r="AW6959"/>
      <c r="AX6959"/>
      <c r="AY6959"/>
      <c r="AZ6959"/>
      <c r="BA6959"/>
    </row>
    <row r="6960" spans="48:53" x14ac:dyDescent="0.3">
      <c r="AV6960"/>
      <c r="AW6960"/>
      <c r="AX6960"/>
      <c r="AY6960"/>
      <c r="AZ6960"/>
      <c r="BA6960"/>
    </row>
    <row r="6961" spans="48:53" x14ac:dyDescent="0.3">
      <c r="AV6961"/>
      <c r="AW6961"/>
      <c r="AX6961"/>
      <c r="AY6961"/>
      <c r="AZ6961"/>
      <c r="BA6961"/>
    </row>
    <row r="6962" spans="48:53" x14ac:dyDescent="0.3">
      <c r="AV6962"/>
      <c r="AW6962"/>
      <c r="AX6962"/>
      <c r="AY6962"/>
      <c r="AZ6962"/>
      <c r="BA6962"/>
    </row>
    <row r="6963" spans="48:53" x14ac:dyDescent="0.3">
      <c r="AV6963"/>
      <c r="AW6963"/>
      <c r="AX6963"/>
      <c r="AY6963"/>
      <c r="AZ6963"/>
      <c r="BA6963"/>
    </row>
    <row r="6964" spans="48:53" x14ac:dyDescent="0.3">
      <c r="AV6964"/>
      <c r="AW6964"/>
      <c r="AX6964"/>
      <c r="AY6964"/>
      <c r="AZ6964"/>
      <c r="BA6964"/>
    </row>
    <row r="6965" spans="48:53" x14ac:dyDescent="0.3">
      <c r="AV6965"/>
      <c r="AW6965"/>
      <c r="AX6965"/>
      <c r="AY6965"/>
      <c r="AZ6965"/>
      <c r="BA6965"/>
    </row>
    <row r="6966" spans="48:53" x14ac:dyDescent="0.3">
      <c r="AV6966"/>
      <c r="AW6966"/>
      <c r="AX6966"/>
      <c r="AY6966"/>
      <c r="AZ6966"/>
      <c r="BA6966"/>
    </row>
    <row r="6967" spans="48:53" x14ac:dyDescent="0.3">
      <c r="AV6967"/>
      <c r="AW6967"/>
      <c r="AX6967"/>
      <c r="AY6967"/>
      <c r="AZ6967"/>
      <c r="BA6967"/>
    </row>
    <row r="6968" spans="48:53" x14ac:dyDescent="0.3">
      <c r="AV6968"/>
      <c r="AW6968"/>
      <c r="AX6968"/>
      <c r="AY6968"/>
      <c r="AZ6968"/>
      <c r="BA6968"/>
    </row>
    <row r="6969" spans="48:53" x14ac:dyDescent="0.3">
      <c r="AV6969"/>
      <c r="AW6969"/>
      <c r="AX6969"/>
      <c r="AY6969"/>
      <c r="AZ6969"/>
      <c r="BA6969"/>
    </row>
    <row r="6970" spans="48:53" x14ac:dyDescent="0.3">
      <c r="AV6970"/>
      <c r="AW6970"/>
      <c r="AX6970"/>
      <c r="AY6970"/>
      <c r="AZ6970"/>
      <c r="BA6970"/>
    </row>
    <row r="6971" spans="48:53" x14ac:dyDescent="0.3">
      <c r="AV6971"/>
      <c r="AW6971"/>
      <c r="AX6971"/>
      <c r="AY6971"/>
      <c r="AZ6971"/>
      <c r="BA6971"/>
    </row>
    <row r="6972" spans="48:53" x14ac:dyDescent="0.3">
      <c r="AV6972"/>
      <c r="AW6972"/>
      <c r="AX6972"/>
      <c r="AY6972"/>
      <c r="AZ6972"/>
      <c r="BA6972"/>
    </row>
    <row r="6973" spans="48:53" x14ac:dyDescent="0.3">
      <c r="AV6973"/>
      <c r="AW6973"/>
      <c r="AX6973"/>
      <c r="AY6973"/>
      <c r="AZ6973"/>
      <c r="BA6973"/>
    </row>
    <row r="6974" spans="48:53" x14ac:dyDescent="0.3">
      <c r="AV6974"/>
      <c r="AW6974"/>
      <c r="AX6974"/>
      <c r="AY6974"/>
      <c r="AZ6974"/>
      <c r="BA6974"/>
    </row>
    <row r="6975" spans="48:53" x14ac:dyDescent="0.3">
      <c r="AV6975"/>
      <c r="AW6975"/>
      <c r="AX6975"/>
      <c r="AY6975"/>
      <c r="AZ6975"/>
      <c r="BA6975"/>
    </row>
    <row r="6976" spans="48:53" x14ac:dyDescent="0.3">
      <c r="AV6976"/>
      <c r="AW6976"/>
      <c r="AX6976"/>
      <c r="AY6976"/>
      <c r="AZ6976"/>
      <c r="BA6976"/>
    </row>
    <row r="6977" spans="48:53" x14ac:dyDescent="0.3">
      <c r="AV6977"/>
      <c r="AW6977"/>
      <c r="AX6977"/>
      <c r="AY6977"/>
      <c r="AZ6977"/>
      <c r="BA6977"/>
    </row>
    <row r="6978" spans="48:53" x14ac:dyDescent="0.3">
      <c r="AV6978"/>
      <c r="AW6978"/>
      <c r="AX6978"/>
      <c r="AY6978"/>
      <c r="AZ6978"/>
      <c r="BA6978"/>
    </row>
    <row r="6979" spans="48:53" x14ac:dyDescent="0.3">
      <c r="AV6979"/>
      <c r="AW6979"/>
      <c r="AX6979"/>
      <c r="AY6979"/>
      <c r="AZ6979"/>
      <c r="BA6979"/>
    </row>
    <row r="6980" spans="48:53" x14ac:dyDescent="0.3">
      <c r="AV6980"/>
      <c r="AW6980"/>
      <c r="AX6980"/>
      <c r="AY6980"/>
      <c r="AZ6980"/>
      <c r="BA6980"/>
    </row>
    <row r="6981" spans="48:53" x14ac:dyDescent="0.3">
      <c r="AV6981"/>
      <c r="AW6981"/>
      <c r="AX6981"/>
      <c r="AY6981"/>
      <c r="AZ6981"/>
      <c r="BA6981"/>
    </row>
    <row r="6982" spans="48:53" x14ac:dyDescent="0.3">
      <c r="AV6982"/>
      <c r="AW6982"/>
      <c r="AX6982"/>
      <c r="AY6982"/>
      <c r="AZ6982"/>
      <c r="BA6982"/>
    </row>
    <row r="6983" spans="48:53" x14ac:dyDescent="0.3">
      <c r="AV6983"/>
      <c r="AW6983"/>
      <c r="AX6983"/>
      <c r="AY6983"/>
      <c r="AZ6983"/>
      <c r="BA6983"/>
    </row>
    <row r="6984" spans="48:53" x14ac:dyDescent="0.3">
      <c r="AV6984"/>
      <c r="AW6984"/>
      <c r="AX6984"/>
      <c r="AY6984"/>
      <c r="AZ6984"/>
      <c r="BA6984"/>
    </row>
    <row r="6985" spans="48:53" x14ac:dyDescent="0.3">
      <c r="AV6985"/>
      <c r="AW6985"/>
      <c r="AX6985"/>
      <c r="AY6985"/>
      <c r="AZ6985"/>
      <c r="BA6985"/>
    </row>
    <row r="6986" spans="48:53" x14ac:dyDescent="0.3">
      <c r="AV6986"/>
      <c r="AW6986"/>
      <c r="AX6986"/>
      <c r="AY6986"/>
      <c r="AZ6986"/>
      <c r="BA6986"/>
    </row>
    <row r="6987" spans="48:53" x14ac:dyDescent="0.3">
      <c r="AV6987"/>
      <c r="AW6987"/>
      <c r="AX6987"/>
      <c r="AY6987"/>
      <c r="AZ6987"/>
      <c r="BA6987"/>
    </row>
    <row r="6988" spans="48:53" x14ac:dyDescent="0.3">
      <c r="AV6988"/>
      <c r="AW6988"/>
      <c r="AX6988"/>
      <c r="AY6988"/>
      <c r="AZ6988"/>
      <c r="BA6988"/>
    </row>
    <row r="6989" spans="48:53" x14ac:dyDescent="0.3">
      <c r="AV6989"/>
      <c r="AW6989"/>
      <c r="AX6989"/>
      <c r="AY6989"/>
      <c r="AZ6989"/>
      <c r="BA6989"/>
    </row>
    <row r="6990" spans="48:53" x14ac:dyDescent="0.3">
      <c r="AV6990"/>
      <c r="AW6990"/>
      <c r="AX6990"/>
      <c r="AY6990"/>
      <c r="AZ6990"/>
      <c r="BA6990"/>
    </row>
    <row r="6991" spans="48:53" x14ac:dyDescent="0.3">
      <c r="AV6991"/>
      <c r="AW6991"/>
      <c r="AX6991"/>
      <c r="AY6991"/>
      <c r="AZ6991"/>
      <c r="BA6991"/>
    </row>
    <row r="6992" spans="48:53" x14ac:dyDescent="0.3">
      <c r="AV6992"/>
      <c r="AW6992"/>
      <c r="AX6992"/>
      <c r="AY6992"/>
      <c r="AZ6992"/>
      <c r="BA6992"/>
    </row>
    <row r="6993" spans="48:53" x14ac:dyDescent="0.3">
      <c r="AV6993"/>
      <c r="AW6993"/>
      <c r="AX6993"/>
      <c r="AY6993"/>
      <c r="AZ6993"/>
      <c r="BA6993"/>
    </row>
    <row r="6994" spans="48:53" x14ac:dyDescent="0.3">
      <c r="AV6994"/>
      <c r="AW6994"/>
      <c r="AX6994"/>
      <c r="AY6994"/>
      <c r="AZ6994"/>
      <c r="BA6994"/>
    </row>
    <row r="6995" spans="48:53" x14ac:dyDescent="0.3">
      <c r="AV6995"/>
      <c r="AW6995"/>
      <c r="AX6995"/>
      <c r="AY6995"/>
      <c r="AZ6995"/>
      <c r="BA6995"/>
    </row>
    <row r="6996" spans="48:53" x14ac:dyDescent="0.3">
      <c r="AV6996"/>
      <c r="AW6996"/>
      <c r="AX6996"/>
      <c r="AY6996"/>
      <c r="AZ6996"/>
      <c r="BA6996"/>
    </row>
    <row r="6997" spans="48:53" x14ac:dyDescent="0.3">
      <c r="AV6997"/>
      <c r="AW6997"/>
      <c r="AX6997"/>
      <c r="AY6997"/>
      <c r="AZ6997"/>
      <c r="BA6997"/>
    </row>
    <row r="6998" spans="48:53" x14ac:dyDescent="0.3">
      <c r="AV6998"/>
      <c r="AW6998"/>
      <c r="AX6998"/>
      <c r="AY6998"/>
      <c r="AZ6998"/>
      <c r="BA6998"/>
    </row>
    <row r="6999" spans="48:53" x14ac:dyDescent="0.3">
      <c r="AV6999"/>
      <c r="AW6999"/>
      <c r="AX6999"/>
      <c r="AY6999"/>
      <c r="AZ6999"/>
      <c r="BA6999"/>
    </row>
    <row r="7000" spans="48:53" x14ac:dyDescent="0.3">
      <c r="AV7000"/>
      <c r="AW7000"/>
      <c r="AX7000"/>
      <c r="AY7000"/>
      <c r="AZ7000"/>
      <c r="BA7000"/>
    </row>
    <row r="7001" spans="48:53" x14ac:dyDescent="0.3">
      <c r="AV7001"/>
      <c r="AW7001"/>
      <c r="AX7001"/>
      <c r="AY7001"/>
      <c r="AZ7001"/>
      <c r="BA7001"/>
    </row>
    <row r="7002" spans="48:53" x14ac:dyDescent="0.3">
      <c r="AV7002"/>
      <c r="AW7002"/>
      <c r="AX7002"/>
      <c r="AY7002"/>
      <c r="AZ7002"/>
      <c r="BA7002"/>
    </row>
    <row r="7003" spans="48:53" x14ac:dyDescent="0.3">
      <c r="AV7003"/>
      <c r="AW7003"/>
      <c r="AX7003"/>
      <c r="AY7003"/>
      <c r="AZ7003"/>
      <c r="BA7003"/>
    </row>
    <row r="7004" spans="48:53" x14ac:dyDescent="0.3">
      <c r="AV7004"/>
      <c r="AW7004"/>
      <c r="AX7004"/>
      <c r="AY7004"/>
      <c r="AZ7004"/>
      <c r="BA7004"/>
    </row>
    <row r="7005" spans="48:53" x14ac:dyDescent="0.3">
      <c r="AV7005"/>
      <c r="AW7005"/>
      <c r="AX7005"/>
      <c r="AY7005"/>
      <c r="AZ7005"/>
      <c r="BA7005"/>
    </row>
    <row r="7006" spans="48:53" x14ac:dyDescent="0.3">
      <c r="AV7006"/>
      <c r="AW7006"/>
      <c r="AX7006"/>
      <c r="AY7006"/>
      <c r="AZ7006"/>
      <c r="BA7006"/>
    </row>
    <row r="7007" spans="48:53" x14ac:dyDescent="0.3">
      <c r="AV7007"/>
      <c r="AW7007"/>
      <c r="AX7007"/>
      <c r="AY7007"/>
      <c r="AZ7007"/>
      <c r="BA7007"/>
    </row>
    <row r="7008" spans="48:53" x14ac:dyDescent="0.3">
      <c r="AV7008"/>
      <c r="AW7008"/>
      <c r="AX7008"/>
      <c r="AY7008"/>
      <c r="AZ7008"/>
      <c r="BA7008"/>
    </row>
    <row r="7009" spans="48:53" x14ac:dyDescent="0.3">
      <c r="AV7009"/>
      <c r="AW7009"/>
      <c r="AX7009"/>
      <c r="AY7009"/>
      <c r="AZ7009"/>
      <c r="BA7009"/>
    </row>
    <row r="7010" spans="48:53" x14ac:dyDescent="0.3">
      <c r="AV7010"/>
      <c r="AW7010"/>
      <c r="AX7010"/>
      <c r="AY7010"/>
      <c r="AZ7010"/>
      <c r="BA7010"/>
    </row>
    <row r="7011" spans="48:53" x14ac:dyDescent="0.3">
      <c r="AV7011"/>
      <c r="AW7011"/>
      <c r="AX7011"/>
      <c r="AY7011"/>
      <c r="AZ7011"/>
      <c r="BA7011"/>
    </row>
    <row r="7012" spans="48:53" x14ac:dyDescent="0.3">
      <c r="AV7012"/>
      <c r="AW7012"/>
      <c r="AX7012"/>
      <c r="AY7012"/>
      <c r="AZ7012"/>
      <c r="BA7012"/>
    </row>
    <row r="7013" spans="48:53" x14ac:dyDescent="0.3">
      <c r="AV7013"/>
      <c r="AW7013"/>
      <c r="AX7013"/>
      <c r="AY7013"/>
      <c r="AZ7013"/>
      <c r="BA7013"/>
    </row>
    <row r="7014" spans="48:53" x14ac:dyDescent="0.3">
      <c r="AV7014"/>
      <c r="AW7014"/>
      <c r="AX7014"/>
      <c r="AY7014"/>
      <c r="AZ7014"/>
      <c r="BA7014"/>
    </row>
    <row r="7015" spans="48:53" x14ac:dyDescent="0.3">
      <c r="AV7015"/>
      <c r="AW7015"/>
      <c r="AX7015"/>
      <c r="AY7015"/>
      <c r="AZ7015"/>
      <c r="BA7015"/>
    </row>
    <row r="7016" spans="48:53" x14ac:dyDescent="0.3">
      <c r="AV7016"/>
      <c r="AW7016"/>
      <c r="AX7016"/>
      <c r="AY7016"/>
      <c r="AZ7016"/>
      <c r="BA7016"/>
    </row>
    <row r="7017" spans="48:53" x14ac:dyDescent="0.3">
      <c r="AV7017"/>
      <c r="AW7017"/>
      <c r="AX7017"/>
      <c r="AY7017"/>
      <c r="AZ7017"/>
      <c r="BA7017"/>
    </row>
    <row r="7018" spans="48:53" x14ac:dyDescent="0.3">
      <c r="AV7018"/>
      <c r="AW7018"/>
      <c r="AX7018"/>
      <c r="AY7018"/>
      <c r="AZ7018"/>
      <c r="BA7018"/>
    </row>
    <row r="7019" spans="48:53" x14ac:dyDescent="0.3">
      <c r="AV7019"/>
      <c r="AW7019"/>
      <c r="AX7019"/>
      <c r="AY7019"/>
      <c r="AZ7019"/>
      <c r="BA7019"/>
    </row>
    <row r="7020" spans="48:53" x14ac:dyDescent="0.3">
      <c r="AV7020"/>
      <c r="AW7020"/>
      <c r="AX7020"/>
      <c r="AY7020"/>
      <c r="AZ7020"/>
      <c r="BA7020"/>
    </row>
    <row r="7021" spans="48:53" x14ac:dyDescent="0.3">
      <c r="AV7021"/>
      <c r="AW7021"/>
      <c r="AX7021"/>
      <c r="AY7021"/>
      <c r="AZ7021"/>
      <c r="BA7021"/>
    </row>
    <row r="7022" spans="48:53" x14ac:dyDescent="0.3">
      <c r="AV7022"/>
      <c r="AW7022"/>
      <c r="AX7022"/>
      <c r="AY7022"/>
      <c r="AZ7022"/>
      <c r="BA7022"/>
    </row>
    <row r="7023" spans="48:53" x14ac:dyDescent="0.3">
      <c r="AV7023"/>
      <c r="AW7023"/>
      <c r="AX7023"/>
      <c r="AY7023"/>
      <c r="AZ7023"/>
      <c r="BA7023"/>
    </row>
    <row r="7024" spans="48:53" x14ac:dyDescent="0.3">
      <c r="AV7024"/>
      <c r="AW7024"/>
      <c r="AX7024"/>
      <c r="AY7024"/>
      <c r="AZ7024"/>
      <c r="BA7024"/>
    </row>
    <row r="7025" spans="48:53" x14ac:dyDescent="0.3">
      <c r="AV7025"/>
      <c r="AW7025"/>
      <c r="AX7025"/>
      <c r="AY7025"/>
      <c r="AZ7025"/>
      <c r="BA7025"/>
    </row>
    <row r="7026" spans="48:53" x14ac:dyDescent="0.3">
      <c r="AV7026"/>
      <c r="AW7026"/>
      <c r="AX7026"/>
      <c r="AY7026"/>
      <c r="AZ7026"/>
      <c r="BA7026"/>
    </row>
    <row r="7027" spans="48:53" x14ac:dyDescent="0.3">
      <c r="AV7027"/>
      <c r="AW7027"/>
      <c r="AX7027"/>
      <c r="AY7027"/>
      <c r="AZ7027"/>
      <c r="BA7027"/>
    </row>
    <row r="7028" spans="48:53" x14ac:dyDescent="0.3">
      <c r="AV7028"/>
      <c r="AW7028"/>
      <c r="AX7028"/>
      <c r="AY7028"/>
      <c r="AZ7028"/>
      <c r="BA7028"/>
    </row>
    <row r="7029" spans="48:53" x14ac:dyDescent="0.3">
      <c r="AV7029"/>
      <c r="AW7029"/>
      <c r="AX7029"/>
      <c r="AY7029"/>
      <c r="AZ7029"/>
      <c r="BA7029"/>
    </row>
    <row r="7030" spans="48:53" x14ac:dyDescent="0.3">
      <c r="AV7030"/>
      <c r="AW7030"/>
      <c r="AX7030"/>
      <c r="AY7030"/>
      <c r="AZ7030"/>
      <c r="BA7030"/>
    </row>
    <row r="7031" spans="48:53" x14ac:dyDescent="0.3">
      <c r="AV7031"/>
      <c r="AW7031"/>
      <c r="AX7031"/>
      <c r="AY7031"/>
      <c r="AZ7031"/>
      <c r="BA7031"/>
    </row>
    <row r="7032" spans="48:53" x14ac:dyDescent="0.3">
      <c r="AV7032"/>
      <c r="AW7032"/>
      <c r="AX7032"/>
      <c r="AY7032"/>
      <c r="AZ7032"/>
      <c r="BA7032"/>
    </row>
    <row r="7033" spans="48:53" x14ac:dyDescent="0.3">
      <c r="AV7033"/>
      <c r="AW7033"/>
      <c r="AX7033"/>
      <c r="AY7033"/>
      <c r="AZ7033"/>
      <c r="BA7033"/>
    </row>
    <row r="7034" spans="48:53" x14ac:dyDescent="0.3">
      <c r="AV7034"/>
      <c r="AW7034"/>
      <c r="AX7034"/>
      <c r="AY7034"/>
      <c r="AZ7034"/>
      <c r="BA7034"/>
    </row>
    <row r="7035" spans="48:53" x14ac:dyDescent="0.3">
      <c r="AV7035"/>
      <c r="AW7035"/>
      <c r="AX7035"/>
      <c r="AY7035"/>
      <c r="AZ7035"/>
      <c r="BA7035"/>
    </row>
    <row r="7036" spans="48:53" x14ac:dyDescent="0.3">
      <c r="AV7036"/>
      <c r="AW7036"/>
      <c r="AX7036"/>
      <c r="AY7036"/>
      <c r="AZ7036"/>
      <c r="BA7036"/>
    </row>
    <row r="7037" spans="48:53" x14ac:dyDescent="0.3">
      <c r="AV7037"/>
      <c r="AW7037"/>
      <c r="AX7037"/>
      <c r="AY7037"/>
      <c r="AZ7037"/>
      <c r="BA7037"/>
    </row>
    <row r="7038" spans="48:53" x14ac:dyDescent="0.3">
      <c r="AV7038"/>
      <c r="AW7038"/>
      <c r="AX7038"/>
      <c r="AY7038"/>
      <c r="AZ7038"/>
      <c r="BA7038"/>
    </row>
    <row r="7039" spans="48:53" x14ac:dyDescent="0.3">
      <c r="AV7039"/>
      <c r="AW7039"/>
      <c r="AX7039"/>
      <c r="AY7039"/>
      <c r="AZ7039"/>
      <c r="BA7039"/>
    </row>
    <row r="7040" spans="48:53" x14ac:dyDescent="0.3">
      <c r="AV7040"/>
      <c r="AW7040"/>
      <c r="AX7040"/>
      <c r="AY7040"/>
      <c r="AZ7040"/>
      <c r="BA7040"/>
    </row>
    <row r="7041" spans="48:53" x14ac:dyDescent="0.3">
      <c r="AV7041"/>
      <c r="AW7041"/>
      <c r="AX7041"/>
      <c r="AY7041"/>
      <c r="AZ7041"/>
      <c r="BA7041"/>
    </row>
    <row r="7042" spans="48:53" x14ac:dyDescent="0.3">
      <c r="AV7042"/>
      <c r="AW7042"/>
      <c r="AX7042"/>
      <c r="AY7042"/>
      <c r="AZ7042"/>
      <c r="BA7042"/>
    </row>
    <row r="7043" spans="48:53" x14ac:dyDescent="0.3">
      <c r="AV7043"/>
      <c r="AW7043"/>
      <c r="AX7043"/>
      <c r="AY7043"/>
      <c r="AZ7043"/>
      <c r="BA7043"/>
    </row>
    <row r="7044" spans="48:53" x14ac:dyDescent="0.3">
      <c r="AV7044"/>
      <c r="AW7044"/>
      <c r="AX7044"/>
      <c r="AY7044"/>
      <c r="AZ7044"/>
      <c r="BA7044"/>
    </row>
    <row r="7045" spans="48:53" x14ac:dyDescent="0.3">
      <c r="AV7045"/>
      <c r="AW7045"/>
      <c r="AX7045"/>
      <c r="AY7045"/>
      <c r="AZ7045"/>
      <c r="BA7045"/>
    </row>
    <row r="7046" spans="48:53" x14ac:dyDescent="0.3">
      <c r="AV7046"/>
      <c r="AW7046"/>
      <c r="AX7046"/>
      <c r="AY7046"/>
      <c r="AZ7046"/>
      <c r="BA7046"/>
    </row>
    <row r="7047" spans="48:53" x14ac:dyDescent="0.3">
      <c r="AV7047"/>
      <c r="AW7047"/>
      <c r="AX7047"/>
      <c r="AY7047"/>
      <c r="AZ7047"/>
      <c r="BA7047"/>
    </row>
    <row r="7048" spans="48:53" x14ac:dyDescent="0.3">
      <c r="AV7048"/>
      <c r="AW7048"/>
      <c r="AX7048"/>
      <c r="AY7048"/>
      <c r="AZ7048"/>
      <c r="BA7048"/>
    </row>
    <row r="7049" spans="48:53" x14ac:dyDescent="0.3">
      <c r="AV7049"/>
      <c r="AW7049"/>
      <c r="AX7049"/>
      <c r="AY7049"/>
      <c r="AZ7049"/>
      <c r="BA7049"/>
    </row>
    <row r="7050" spans="48:53" x14ac:dyDescent="0.3">
      <c r="AV7050"/>
      <c r="AW7050"/>
      <c r="AX7050"/>
      <c r="AY7050"/>
      <c r="AZ7050"/>
      <c r="BA7050"/>
    </row>
    <row r="7051" spans="48:53" x14ac:dyDescent="0.3">
      <c r="AV7051"/>
      <c r="AW7051"/>
      <c r="AX7051"/>
      <c r="AY7051"/>
      <c r="AZ7051"/>
      <c r="BA7051"/>
    </row>
    <row r="7052" spans="48:53" x14ac:dyDescent="0.3">
      <c r="AV7052"/>
      <c r="AW7052"/>
      <c r="AX7052"/>
      <c r="AY7052"/>
      <c r="AZ7052"/>
      <c r="BA7052"/>
    </row>
    <row r="7053" spans="48:53" x14ac:dyDescent="0.3">
      <c r="AV7053"/>
      <c r="AW7053"/>
      <c r="AX7053"/>
      <c r="AY7053"/>
      <c r="AZ7053"/>
      <c r="BA7053"/>
    </row>
    <row r="7054" spans="48:53" x14ac:dyDescent="0.3">
      <c r="AV7054"/>
      <c r="AW7054"/>
      <c r="AX7054"/>
      <c r="AY7054"/>
      <c r="AZ7054"/>
      <c r="BA7054"/>
    </row>
    <row r="7055" spans="48:53" x14ac:dyDescent="0.3">
      <c r="AV7055"/>
      <c r="AW7055"/>
      <c r="AX7055"/>
      <c r="AY7055"/>
      <c r="AZ7055"/>
      <c r="BA7055"/>
    </row>
    <row r="7056" spans="48:53" x14ac:dyDescent="0.3">
      <c r="AV7056"/>
      <c r="AW7056"/>
      <c r="AX7056"/>
      <c r="AY7056"/>
      <c r="AZ7056"/>
      <c r="BA7056"/>
    </row>
    <row r="7057" spans="48:53" x14ac:dyDescent="0.3">
      <c r="AV7057"/>
      <c r="AW7057"/>
      <c r="AX7057"/>
      <c r="AY7057"/>
      <c r="AZ7057"/>
      <c r="BA7057"/>
    </row>
    <row r="7058" spans="48:53" x14ac:dyDescent="0.3">
      <c r="AV7058"/>
      <c r="AW7058"/>
      <c r="AX7058"/>
      <c r="AY7058"/>
      <c r="AZ7058"/>
      <c r="BA7058"/>
    </row>
    <row r="7059" spans="48:53" x14ac:dyDescent="0.3">
      <c r="AV7059"/>
      <c r="AW7059"/>
      <c r="AX7059"/>
      <c r="AY7059"/>
      <c r="AZ7059"/>
      <c r="BA7059"/>
    </row>
    <row r="7060" spans="48:53" x14ac:dyDescent="0.3">
      <c r="AV7060"/>
      <c r="AW7060"/>
      <c r="AX7060"/>
      <c r="AY7060"/>
      <c r="AZ7060"/>
      <c r="BA7060"/>
    </row>
    <row r="7061" spans="48:53" x14ac:dyDescent="0.3">
      <c r="AV7061"/>
      <c r="AW7061"/>
      <c r="AX7061"/>
      <c r="AY7061"/>
      <c r="AZ7061"/>
      <c r="BA7061"/>
    </row>
    <row r="7062" spans="48:53" x14ac:dyDescent="0.3">
      <c r="AV7062"/>
      <c r="AW7062"/>
      <c r="AX7062"/>
      <c r="AY7062"/>
      <c r="AZ7062"/>
      <c r="BA7062"/>
    </row>
    <row r="7063" spans="48:53" x14ac:dyDescent="0.3">
      <c r="AV7063"/>
      <c r="AW7063"/>
      <c r="AX7063"/>
      <c r="AY7063"/>
      <c r="AZ7063"/>
      <c r="BA7063"/>
    </row>
    <row r="7064" spans="48:53" x14ac:dyDescent="0.3">
      <c r="AV7064"/>
      <c r="AW7064"/>
      <c r="AX7064"/>
      <c r="AY7064"/>
      <c r="AZ7064"/>
      <c r="BA7064"/>
    </row>
    <row r="7065" spans="48:53" x14ac:dyDescent="0.3">
      <c r="AV7065"/>
      <c r="AW7065"/>
      <c r="AX7065"/>
      <c r="AY7065"/>
      <c r="AZ7065"/>
      <c r="BA7065"/>
    </row>
    <row r="7066" spans="48:53" x14ac:dyDescent="0.3">
      <c r="AV7066"/>
      <c r="AW7066"/>
      <c r="AX7066"/>
      <c r="AY7066"/>
      <c r="AZ7066"/>
      <c r="BA7066"/>
    </row>
    <row r="7067" spans="48:53" x14ac:dyDescent="0.3">
      <c r="AV7067"/>
      <c r="AW7067"/>
      <c r="AX7067"/>
      <c r="AY7067"/>
      <c r="AZ7067"/>
      <c r="BA7067"/>
    </row>
    <row r="7068" spans="48:53" x14ac:dyDescent="0.3">
      <c r="AV7068"/>
      <c r="AW7068"/>
      <c r="AX7068"/>
      <c r="AY7068"/>
      <c r="AZ7068"/>
      <c r="BA7068"/>
    </row>
    <row r="7069" spans="48:53" x14ac:dyDescent="0.3">
      <c r="AV7069"/>
      <c r="AW7069"/>
      <c r="AX7069"/>
      <c r="AY7069"/>
      <c r="AZ7069"/>
      <c r="BA7069"/>
    </row>
    <row r="7070" spans="48:53" x14ac:dyDescent="0.3">
      <c r="AV7070"/>
      <c r="AW7070"/>
      <c r="AX7070"/>
      <c r="AY7070"/>
      <c r="AZ7070"/>
      <c r="BA7070"/>
    </row>
    <row r="7071" spans="48:53" x14ac:dyDescent="0.3">
      <c r="AV7071"/>
      <c r="AW7071"/>
      <c r="AX7071"/>
      <c r="AY7071"/>
      <c r="AZ7071"/>
      <c r="BA7071"/>
    </row>
    <row r="7072" spans="48:53" x14ac:dyDescent="0.3">
      <c r="AV7072"/>
      <c r="AW7072"/>
      <c r="AX7072"/>
      <c r="AY7072"/>
      <c r="AZ7072"/>
      <c r="BA7072"/>
    </row>
    <row r="7073" spans="48:53" x14ac:dyDescent="0.3">
      <c r="AV7073"/>
      <c r="AW7073"/>
      <c r="AX7073"/>
      <c r="AY7073"/>
      <c r="AZ7073"/>
      <c r="BA7073"/>
    </row>
    <row r="7074" spans="48:53" x14ac:dyDescent="0.3">
      <c r="AV7074"/>
      <c r="AW7074"/>
      <c r="AX7074"/>
      <c r="AY7074"/>
      <c r="AZ7074"/>
      <c r="BA7074"/>
    </row>
    <row r="7075" spans="48:53" x14ac:dyDescent="0.3">
      <c r="AV7075"/>
      <c r="AW7075"/>
      <c r="AX7075"/>
      <c r="AY7075"/>
      <c r="AZ7075"/>
      <c r="BA7075"/>
    </row>
    <row r="7076" spans="48:53" x14ac:dyDescent="0.3">
      <c r="AV7076"/>
      <c r="AW7076"/>
      <c r="AX7076"/>
      <c r="AY7076"/>
      <c r="AZ7076"/>
      <c r="BA7076"/>
    </row>
    <row r="7077" spans="48:53" x14ac:dyDescent="0.3">
      <c r="AV7077"/>
      <c r="AW7077"/>
      <c r="AX7077"/>
      <c r="AY7077"/>
      <c r="AZ7077"/>
      <c r="BA7077"/>
    </row>
    <row r="7078" spans="48:53" x14ac:dyDescent="0.3">
      <c r="AV7078"/>
      <c r="AW7078"/>
      <c r="AX7078"/>
      <c r="AY7078"/>
      <c r="AZ7078"/>
      <c r="BA7078"/>
    </row>
    <row r="7079" spans="48:53" x14ac:dyDescent="0.3">
      <c r="AV7079"/>
      <c r="AW7079"/>
      <c r="AX7079"/>
      <c r="AY7079"/>
      <c r="AZ7079"/>
      <c r="BA7079"/>
    </row>
    <row r="7080" spans="48:53" x14ac:dyDescent="0.3">
      <c r="AV7080"/>
      <c r="AW7080"/>
      <c r="AX7080"/>
      <c r="AY7080"/>
      <c r="AZ7080"/>
      <c r="BA7080"/>
    </row>
    <row r="7081" spans="48:53" x14ac:dyDescent="0.3">
      <c r="AV7081"/>
      <c r="AW7081"/>
      <c r="AX7081"/>
      <c r="AY7081"/>
      <c r="AZ7081"/>
      <c r="BA7081"/>
    </row>
    <row r="7082" spans="48:53" x14ac:dyDescent="0.3">
      <c r="AV7082"/>
      <c r="AW7082"/>
      <c r="AX7082"/>
      <c r="AY7082"/>
      <c r="AZ7082"/>
      <c r="BA7082"/>
    </row>
    <row r="7083" spans="48:53" x14ac:dyDescent="0.3">
      <c r="AV7083"/>
      <c r="AW7083"/>
      <c r="AX7083"/>
      <c r="AY7083"/>
      <c r="AZ7083"/>
      <c r="BA7083"/>
    </row>
    <row r="7084" spans="48:53" x14ac:dyDescent="0.3">
      <c r="AV7084"/>
      <c r="AW7084"/>
      <c r="AX7084"/>
      <c r="AY7084"/>
      <c r="AZ7084"/>
      <c r="BA7084"/>
    </row>
    <row r="7085" spans="48:53" x14ac:dyDescent="0.3">
      <c r="AV7085"/>
      <c r="AW7085"/>
      <c r="AX7085"/>
      <c r="AY7085"/>
      <c r="AZ7085"/>
      <c r="BA7085"/>
    </row>
    <row r="7086" spans="48:53" x14ac:dyDescent="0.3">
      <c r="AV7086"/>
      <c r="AW7086"/>
      <c r="AX7086"/>
      <c r="AY7086"/>
      <c r="AZ7086"/>
      <c r="BA7086"/>
    </row>
    <row r="7087" spans="48:53" x14ac:dyDescent="0.3">
      <c r="AV7087"/>
      <c r="AW7087"/>
      <c r="AX7087"/>
      <c r="AY7087"/>
      <c r="AZ7087"/>
      <c r="BA7087"/>
    </row>
    <row r="7088" spans="48:53" x14ac:dyDescent="0.3">
      <c r="AV7088"/>
      <c r="AW7088"/>
      <c r="AX7088"/>
      <c r="AY7088"/>
      <c r="AZ7088"/>
      <c r="BA7088"/>
    </row>
    <row r="7089" spans="48:53" x14ac:dyDescent="0.3">
      <c r="AV7089"/>
      <c r="AW7089"/>
      <c r="AX7089"/>
      <c r="AY7089"/>
      <c r="AZ7089"/>
      <c r="BA7089"/>
    </row>
    <row r="7090" spans="48:53" x14ac:dyDescent="0.3">
      <c r="AV7090"/>
      <c r="AW7090"/>
      <c r="AX7090"/>
      <c r="AY7090"/>
      <c r="AZ7090"/>
      <c r="BA7090"/>
    </row>
    <row r="7091" spans="48:53" x14ac:dyDescent="0.3">
      <c r="AV7091"/>
      <c r="AW7091"/>
      <c r="AX7091"/>
      <c r="AY7091"/>
      <c r="AZ7091"/>
      <c r="BA7091"/>
    </row>
    <row r="7092" spans="48:53" x14ac:dyDescent="0.3">
      <c r="AV7092"/>
      <c r="AW7092"/>
      <c r="AX7092"/>
      <c r="AY7092"/>
      <c r="AZ7092"/>
      <c r="BA7092"/>
    </row>
    <row r="7093" spans="48:53" x14ac:dyDescent="0.3">
      <c r="AV7093"/>
      <c r="AW7093"/>
      <c r="AX7093"/>
      <c r="AY7093"/>
      <c r="AZ7093"/>
      <c r="BA7093"/>
    </row>
    <row r="7094" spans="48:53" x14ac:dyDescent="0.3">
      <c r="AV7094"/>
      <c r="AW7094"/>
      <c r="AX7094"/>
      <c r="AY7094"/>
      <c r="AZ7094"/>
      <c r="BA7094"/>
    </row>
    <row r="7095" spans="48:53" x14ac:dyDescent="0.3">
      <c r="AV7095"/>
      <c r="AW7095"/>
      <c r="AX7095"/>
      <c r="AY7095"/>
      <c r="AZ7095"/>
      <c r="BA7095"/>
    </row>
    <row r="7096" spans="48:53" x14ac:dyDescent="0.3">
      <c r="AV7096"/>
      <c r="AW7096"/>
      <c r="AX7096"/>
      <c r="AY7096"/>
      <c r="AZ7096"/>
      <c r="BA7096"/>
    </row>
    <row r="7097" spans="48:53" x14ac:dyDescent="0.3">
      <c r="AV7097"/>
      <c r="AW7097"/>
      <c r="AX7097"/>
      <c r="AY7097"/>
      <c r="AZ7097"/>
      <c r="BA7097"/>
    </row>
    <row r="7098" spans="48:53" x14ac:dyDescent="0.3">
      <c r="AV7098"/>
      <c r="AW7098"/>
      <c r="AX7098"/>
      <c r="AY7098"/>
      <c r="AZ7098"/>
      <c r="BA7098"/>
    </row>
    <row r="7099" spans="48:53" x14ac:dyDescent="0.3">
      <c r="AV7099"/>
      <c r="AW7099"/>
      <c r="AX7099"/>
      <c r="AY7099"/>
      <c r="AZ7099"/>
      <c r="BA7099"/>
    </row>
    <row r="7100" spans="48:53" x14ac:dyDescent="0.3">
      <c r="AV7100"/>
      <c r="AW7100"/>
      <c r="AX7100"/>
      <c r="AY7100"/>
      <c r="AZ7100"/>
      <c r="BA7100"/>
    </row>
    <row r="7101" spans="48:53" x14ac:dyDescent="0.3">
      <c r="AV7101"/>
      <c r="AW7101"/>
      <c r="AX7101"/>
      <c r="AY7101"/>
      <c r="AZ7101"/>
      <c r="BA7101"/>
    </row>
    <row r="7102" spans="48:53" x14ac:dyDescent="0.3">
      <c r="AV7102"/>
      <c r="AW7102"/>
      <c r="AX7102"/>
      <c r="AY7102"/>
      <c r="AZ7102"/>
      <c r="BA7102"/>
    </row>
    <row r="7103" spans="48:53" x14ac:dyDescent="0.3">
      <c r="AV7103"/>
      <c r="AW7103"/>
      <c r="AX7103"/>
      <c r="AY7103"/>
      <c r="AZ7103"/>
      <c r="BA7103"/>
    </row>
    <row r="7104" spans="48:53" x14ac:dyDescent="0.3">
      <c r="AV7104"/>
      <c r="AW7104"/>
      <c r="AX7104"/>
      <c r="AY7104"/>
      <c r="AZ7104"/>
      <c r="BA7104"/>
    </row>
    <row r="7105" spans="48:53" x14ac:dyDescent="0.3">
      <c r="AV7105"/>
      <c r="AW7105"/>
      <c r="AX7105"/>
      <c r="AY7105"/>
      <c r="AZ7105"/>
      <c r="BA7105"/>
    </row>
    <row r="7106" spans="48:53" x14ac:dyDescent="0.3">
      <c r="AV7106"/>
      <c r="AW7106"/>
      <c r="AX7106"/>
      <c r="AY7106"/>
      <c r="AZ7106"/>
      <c r="BA7106"/>
    </row>
    <row r="7107" spans="48:53" x14ac:dyDescent="0.3">
      <c r="AV7107"/>
      <c r="AW7107"/>
      <c r="AX7107"/>
      <c r="AY7107"/>
      <c r="AZ7107"/>
      <c r="BA7107"/>
    </row>
    <row r="7108" spans="48:53" x14ac:dyDescent="0.3">
      <c r="AV7108"/>
      <c r="AW7108"/>
      <c r="AX7108"/>
      <c r="AY7108"/>
      <c r="AZ7108"/>
      <c r="BA7108"/>
    </row>
    <row r="7109" spans="48:53" x14ac:dyDescent="0.3">
      <c r="AV7109"/>
      <c r="AW7109"/>
      <c r="AX7109"/>
      <c r="AY7109"/>
      <c r="AZ7109"/>
      <c r="BA7109"/>
    </row>
    <row r="7110" spans="48:53" x14ac:dyDescent="0.3">
      <c r="AV7110"/>
      <c r="AW7110"/>
      <c r="AX7110"/>
      <c r="AY7110"/>
      <c r="AZ7110"/>
      <c r="BA7110"/>
    </row>
    <row r="7111" spans="48:53" x14ac:dyDescent="0.3">
      <c r="AV7111"/>
      <c r="AW7111"/>
      <c r="AX7111"/>
      <c r="AY7111"/>
      <c r="AZ7111"/>
      <c r="BA7111"/>
    </row>
    <row r="7112" spans="48:53" x14ac:dyDescent="0.3">
      <c r="AV7112"/>
      <c r="AW7112"/>
      <c r="AX7112"/>
      <c r="AY7112"/>
      <c r="AZ7112"/>
      <c r="BA7112"/>
    </row>
    <row r="7113" spans="48:53" x14ac:dyDescent="0.3">
      <c r="AV7113"/>
      <c r="AW7113"/>
      <c r="AX7113"/>
      <c r="AY7113"/>
      <c r="AZ7113"/>
      <c r="BA7113"/>
    </row>
    <row r="7114" spans="48:53" x14ac:dyDescent="0.3">
      <c r="AV7114"/>
      <c r="AW7114"/>
      <c r="AX7114"/>
      <c r="AY7114"/>
      <c r="AZ7114"/>
      <c r="BA7114"/>
    </row>
    <row r="7115" spans="48:53" x14ac:dyDescent="0.3">
      <c r="AV7115"/>
      <c r="AW7115"/>
      <c r="AX7115"/>
      <c r="AY7115"/>
      <c r="AZ7115"/>
      <c r="BA7115"/>
    </row>
    <row r="7116" spans="48:53" x14ac:dyDescent="0.3">
      <c r="AV7116"/>
      <c r="AW7116"/>
      <c r="AX7116"/>
      <c r="AY7116"/>
      <c r="AZ7116"/>
      <c r="BA7116"/>
    </row>
    <row r="7117" spans="48:53" x14ac:dyDescent="0.3">
      <c r="AV7117"/>
      <c r="AW7117"/>
      <c r="AX7117"/>
      <c r="AY7117"/>
      <c r="AZ7117"/>
      <c r="BA7117"/>
    </row>
    <row r="7118" spans="48:53" x14ac:dyDescent="0.3">
      <c r="AV7118"/>
      <c r="AW7118"/>
      <c r="AX7118"/>
      <c r="AY7118"/>
      <c r="AZ7118"/>
      <c r="BA7118"/>
    </row>
    <row r="7119" spans="48:53" x14ac:dyDescent="0.3">
      <c r="AV7119"/>
      <c r="AW7119"/>
      <c r="AX7119"/>
      <c r="AY7119"/>
      <c r="AZ7119"/>
      <c r="BA7119"/>
    </row>
    <row r="7120" spans="48:53" x14ac:dyDescent="0.3">
      <c r="AV7120"/>
      <c r="AW7120"/>
      <c r="AX7120"/>
      <c r="AY7120"/>
      <c r="AZ7120"/>
      <c r="BA7120"/>
    </row>
    <row r="7121" spans="48:53" x14ac:dyDescent="0.3">
      <c r="AV7121"/>
      <c r="AW7121"/>
      <c r="AX7121"/>
      <c r="AY7121"/>
      <c r="AZ7121"/>
      <c r="BA7121"/>
    </row>
    <row r="7122" spans="48:53" x14ac:dyDescent="0.3">
      <c r="AV7122"/>
      <c r="AW7122"/>
      <c r="AX7122"/>
      <c r="AY7122"/>
      <c r="AZ7122"/>
      <c r="BA7122"/>
    </row>
    <row r="7123" spans="48:53" x14ac:dyDescent="0.3">
      <c r="AV7123"/>
      <c r="AW7123"/>
      <c r="AX7123"/>
      <c r="AY7123"/>
      <c r="AZ7123"/>
      <c r="BA7123"/>
    </row>
    <row r="7124" spans="48:53" x14ac:dyDescent="0.3">
      <c r="AV7124"/>
      <c r="AW7124"/>
      <c r="AX7124"/>
      <c r="AY7124"/>
      <c r="AZ7124"/>
      <c r="BA7124"/>
    </row>
    <row r="7125" spans="48:53" x14ac:dyDescent="0.3">
      <c r="AV7125"/>
      <c r="AW7125"/>
      <c r="AX7125"/>
      <c r="AY7125"/>
      <c r="AZ7125"/>
      <c r="BA7125"/>
    </row>
    <row r="7126" spans="48:53" x14ac:dyDescent="0.3">
      <c r="AV7126"/>
      <c r="AW7126"/>
      <c r="AX7126"/>
      <c r="AY7126"/>
      <c r="AZ7126"/>
      <c r="BA7126"/>
    </row>
    <row r="7127" spans="48:53" x14ac:dyDescent="0.3">
      <c r="AV7127"/>
      <c r="AW7127"/>
      <c r="AX7127"/>
      <c r="AY7127"/>
      <c r="AZ7127"/>
      <c r="BA7127"/>
    </row>
    <row r="7128" spans="48:53" x14ac:dyDescent="0.3">
      <c r="AV7128"/>
      <c r="AW7128"/>
      <c r="AX7128"/>
      <c r="AY7128"/>
      <c r="AZ7128"/>
      <c r="BA7128"/>
    </row>
    <row r="7129" spans="48:53" x14ac:dyDescent="0.3">
      <c r="AV7129"/>
      <c r="AW7129"/>
      <c r="AX7129"/>
      <c r="AY7129"/>
      <c r="AZ7129"/>
      <c r="BA7129"/>
    </row>
    <row r="7130" spans="48:53" x14ac:dyDescent="0.3">
      <c r="AV7130"/>
      <c r="AW7130"/>
      <c r="AX7130"/>
      <c r="AY7130"/>
      <c r="AZ7130"/>
      <c r="BA7130"/>
    </row>
    <row r="7131" spans="48:53" x14ac:dyDescent="0.3">
      <c r="AV7131"/>
      <c r="AW7131"/>
      <c r="AX7131"/>
      <c r="AY7131"/>
      <c r="AZ7131"/>
      <c r="BA7131"/>
    </row>
    <row r="7132" spans="48:53" x14ac:dyDescent="0.3">
      <c r="AV7132"/>
      <c r="AW7132"/>
      <c r="AX7132"/>
      <c r="AY7132"/>
      <c r="AZ7132"/>
      <c r="BA7132"/>
    </row>
    <row r="7133" spans="48:53" x14ac:dyDescent="0.3">
      <c r="AV7133"/>
      <c r="AW7133"/>
      <c r="AX7133"/>
      <c r="AY7133"/>
      <c r="AZ7133"/>
      <c r="BA7133"/>
    </row>
    <row r="7134" spans="48:53" x14ac:dyDescent="0.3">
      <c r="AV7134"/>
      <c r="AW7134"/>
      <c r="AX7134"/>
      <c r="AY7134"/>
      <c r="AZ7134"/>
      <c r="BA7134"/>
    </row>
    <row r="7135" spans="48:53" x14ac:dyDescent="0.3">
      <c r="AV7135"/>
      <c r="AW7135"/>
      <c r="AX7135"/>
      <c r="AY7135"/>
      <c r="AZ7135"/>
      <c r="BA7135"/>
    </row>
    <row r="7136" spans="48:53" x14ac:dyDescent="0.3">
      <c r="AV7136"/>
      <c r="AW7136"/>
      <c r="AX7136"/>
      <c r="AY7136"/>
      <c r="AZ7136"/>
      <c r="BA7136"/>
    </row>
    <row r="7137" spans="48:53" x14ac:dyDescent="0.3">
      <c r="AV7137"/>
      <c r="AW7137"/>
      <c r="AX7137"/>
      <c r="AY7137"/>
      <c r="AZ7137"/>
      <c r="BA7137"/>
    </row>
    <row r="7138" spans="48:53" x14ac:dyDescent="0.3">
      <c r="AV7138"/>
      <c r="AW7138"/>
      <c r="AX7138"/>
      <c r="AY7138"/>
      <c r="AZ7138"/>
      <c r="BA7138"/>
    </row>
    <row r="7139" spans="48:53" x14ac:dyDescent="0.3">
      <c r="AV7139"/>
      <c r="AW7139"/>
      <c r="AX7139"/>
      <c r="AY7139"/>
      <c r="AZ7139"/>
      <c r="BA7139"/>
    </row>
    <row r="7140" spans="48:53" x14ac:dyDescent="0.3">
      <c r="AV7140"/>
      <c r="AW7140"/>
      <c r="AX7140"/>
      <c r="AY7140"/>
      <c r="AZ7140"/>
      <c r="BA7140"/>
    </row>
    <row r="7141" spans="48:53" x14ac:dyDescent="0.3">
      <c r="AV7141"/>
      <c r="AW7141"/>
      <c r="AX7141"/>
      <c r="AY7141"/>
      <c r="AZ7141"/>
      <c r="BA7141"/>
    </row>
    <row r="7142" spans="48:53" x14ac:dyDescent="0.3">
      <c r="AV7142"/>
      <c r="AW7142"/>
      <c r="AX7142"/>
      <c r="AY7142"/>
      <c r="AZ7142"/>
      <c r="BA7142"/>
    </row>
    <row r="7143" spans="48:53" x14ac:dyDescent="0.3">
      <c r="AV7143"/>
      <c r="AW7143"/>
      <c r="AX7143"/>
      <c r="AY7143"/>
      <c r="AZ7143"/>
      <c r="BA7143"/>
    </row>
    <row r="7144" spans="48:53" x14ac:dyDescent="0.3">
      <c r="AV7144"/>
      <c r="AW7144"/>
      <c r="AX7144"/>
      <c r="AY7144"/>
      <c r="AZ7144"/>
      <c r="BA7144"/>
    </row>
    <row r="7145" spans="48:53" x14ac:dyDescent="0.3">
      <c r="AV7145"/>
      <c r="AW7145"/>
      <c r="AX7145"/>
      <c r="AY7145"/>
      <c r="AZ7145"/>
      <c r="BA7145"/>
    </row>
    <row r="7146" spans="48:53" x14ac:dyDescent="0.3">
      <c r="AV7146"/>
      <c r="AW7146"/>
      <c r="AX7146"/>
      <c r="AY7146"/>
      <c r="AZ7146"/>
      <c r="BA7146"/>
    </row>
    <row r="7147" spans="48:53" x14ac:dyDescent="0.3">
      <c r="AV7147"/>
      <c r="AW7147"/>
      <c r="AX7147"/>
      <c r="AY7147"/>
      <c r="AZ7147"/>
      <c r="BA7147"/>
    </row>
    <row r="7148" spans="48:53" x14ac:dyDescent="0.3">
      <c r="AV7148"/>
      <c r="AW7148"/>
      <c r="AX7148"/>
      <c r="AY7148"/>
      <c r="AZ7148"/>
      <c r="BA7148"/>
    </row>
    <row r="7149" spans="48:53" x14ac:dyDescent="0.3">
      <c r="AV7149"/>
      <c r="AW7149"/>
      <c r="AX7149"/>
      <c r="AY7149"/>
      <c r="AZ7149"/>
      <c r="BA7149"/>
    </row>
    <row r="7150" spans="48:53" x14ac:dyDescent="0.3">
      <c r="AV7150"/>
      <c r="AW7150"/>
      <c r="AX7150"/>
      <c r="AY7150"/>
      <c r="AZ7150"/>
      <c r="BA7150"/>
    </row>
    <row r="7151" spans="48:53" x14ac:dyDescent="0.3">
      <c r="AV7151"/>
      <c r="AW7151"/>
      <c r="AX7151"/>
      <c r="AY7151"/>
      <c r="AZ7151"/>
      <c r="BA7151"/>
    </row>
    <row r="7152" spans="48:53" x14ac:dyDescent="0.3">
      <c r="AV7152"/>
      <c r="AW7152"/>
      <c r="AX7152"/>
      <c r="AY7152"/>
      <c r="AZ7152"/>
      <c r="BA7152"/>
    </row>
    <row r="7153" spans="48:53" x14ac:dyDescent="0.3">
      <c r="AV7153"/>
      <c r="AW7153"/>
      <c r="AX7153"/>
      <c r="AY7153"/>
      <c r="AZ7153"/>
      <c r="BA7153"/>
    </row>
    <row r="7154" spans="48:53" x14ac:dyDescent="0.3">
      <c r="AV7154"/>
      <c r="AW7154"/>
      <c r="AX7154"/>
      <c r="AY7154"/>
      <c r="AZ7154"/>
      <c r="BA7154"/>
    </row>
    <row r="7155" spans="48:53" x14ac:dyDescent="0.3">
      <c r="AV7155"/>
      <c r="AW7155"/>
      <c r="AX7155"/>
      <c r="AY7155"/>
      <c r="AZ7155"/>
      <c r="BA7155"/>
    </row>
    <row r="7156" spans="48:53" x14ac:dyDescent="0.3">
      <c r="AV7156"/>
      <c r="AW7156"/>
      <c r="AX7156"/>
      <c r="AY7156"/>
      <c r="AZ7156"/>
      <c r="BA7156"/>
    </row>
    <row r="7157" spans="48:53" x14ac:dyDescent="0.3">
      <c r="AV7157"/>
      <c r="AW7157"/>
      <c r="AX7157"/>
      <c r="AY7157"/>
      <c r="AZ7157"/>
      <c r="BA7157"/>
    </row>
    <row r="7158" spans="48:53" x14ac:dyDescent="0.3">
      <c r="AV7158"/>
      <c r="AW7158"/>
      <c r="AX7158"/>
      <c r="AY7158"/>
      <c r="AZ7158"/>
      <c r="BA7158"/>
    </row>
    <row r="7159" spans="48:53" x14ac:dyDescent="0.3">
      <c r="AV7159"/>
      <c r="AW7159"/>
      <c r="AX7159"/>
      <c r="AY7159"/>
      <c r="AZ7159"/>
      <c r="BA7159"/>
    </row>
    <row r="7160" spans="48:53" x14ac:dyDescent="0.3">
      <c r="AV7160"/>
      <c r="AW7160"/>
      <c r="AX7160"/>
      <c r="AY7160"/>
      <c r="AZ7160"/>
      <c r="BA7160"/>
    </row>
    <row r="7161" spans="48:53" x14ac:dyDescent="0.3">
      <c r="AV7161"/>
      <c r="AW7161"/>
      <c r="AX7161"/>
      <c r="AY7161"/>
      <c r="AZ7161"/>
      <c r="BA7161"/>
    </row>
    <row r="7162" spans="48:53" x14ac:dyDescent="0.3">
      <c r="AV7162"/>
      <c r="AW7162"/>
      <c r="AX7162"/>
      <c r="AY7162"/>
      <c r="AZ7162"/>
      <c r="BA7162"/>
    </row>
    <row r="7163" spans="48:53" x14ac:dyDescent="0.3">
      <c r="AV7163"/>
      <c r="AW7163"/>
      <c r="AX7163"/>
      <c r="AY7163"/>
      <c r="AZ7163"/>
      <c r="BA7163"/>
    </row>
    <row r="7164" spans="48:53" x14ac:dyDescent="0.3">
      <c r="AV7164"/>
      <c r="AW7164"/>
      <c r="AX7164"/>
      <c r="AY7164"/>
      <c r="AZ7164"/>
      <c r="BA7164"/>
    </row>
    <row r="7165" spans="48:53" x14ac:dyDescent="0.3">
      <c r="AV7165"/>
      <c r="AW7165"/>
      <c r="AX7165"/>
      <c r="AY7165"/>
      <c r="AZ7165"/>
      <c r="BA7165"/>
    </row>
    <row r="7166" spans="48:53" x14ac:dyDescent="0.3">
      <c r="AV7166"/>
      <c r="AW7166"/>
      <c r="AX7166"/>
      <c r="AY7166"/>
      <c r="AZ7166"/>
      <c r="BA7166"/>
    </row>
    <row r="7167" spans="48:53" x14ac:dyDescent="0.3">
      <c r="AV7167"/>
      <c r="AW7167"/>
      <c r="AX7167"/>
      <c r="AY7167"/>
      <c r="AZ7167"/>
      <c r="BA7167"/>
    </row>
    <row r="7168" spans="48:53" x14ac:dyDescent="0.3">
      <c r="AV7168"/>
      <c r="AW7168"/>
      <c r="AX7168"/>
      <c r="AY7168"/>
      <c r="AZ7168"/>
      <c r="BA7168"/>
    </row>
    <row r="7169" spans="48:53" x14ac:dyDescent="0.3">
      <c r="AV7169"/>
      <c r="AW7169"/>
      <c r="AX7169"/>
      <c r="AY7169"/>
      <c r="AZ7169"/>
      <c r="BA7169"/>
    </row>
    <row r="7170" spans="48:53" x14ac:dyDescent="0.3">
      <c r="AV7170"/>
      <c r="AW7170"/>
      <c r="AX7170"/>
      <c r="AY7170"/>
      <c r="AZ7170"/>
      <c r="BA7170"/>
    </row>
    <row r="7171" spans="48:53" x14ac:dyDescent="0.3">
      <c r="AV7171"/>
      <c r="AW7171"/>
      <c r="AX7171"/>
      <c r="AY7171"/>
      <c r="AZ7171"/>
      <c r="BA7171"/>
    </row>
    <row r="7172" spans="48:53" x14ac:dyDescent="0.3">
      <c r="AV7172"/>
      <c r="AW7172"/>
      <c r="AX7172"/>
      <c r="AY7172"/>
      <c r="AZ7172"/>
      <c r="BA7172"/>
    </row>
    <row r="7173" spans="48:53" x14ac:dyDescent="0.3">
      <c r="AV7173"/>
      <c r="AW7173"/>
      <c r="AX7173"/>
      <c r="AY7173"/>
      <c r="AZ7173"/>
      <c r="BA7173"/>
    </row>
    <row r="7174" spans="48:53" x14ac:dyDescent="0.3">
      <c r="AV7174"/>
      <c r="AW7174"/>
      <c r="AX7174"/>
      <c r="AY7174"/>
      <c r="AZ7174"/>
      <c r="BA7174"/>
    </row>
    <row r="7175" spans="48:53" x14ac:dyDescent="0.3">
      <c r="AV7175"/>
      <c r="AW7175"/>
      <c r="AX7175"/>
      <c r="AY7175"/>
      <c r="AZ7175"/>
      <c r="BA7175"/>
    </row>
    <row r="7176" spans="48:53" x14ac:dyDescent="0.3">
      <c r="AV7176"/>
      <c r="AW7176"/>
      <c r="AX7176"/>
      <c r="AY7176"/>
      <c r="AZ7176"/>
      <c r="BA7176"/>
    </row>
    <row r="7177" spans="48:53" x14ac:dyDescent="0.3">
      <c r="AV7177"/>
      <c r="AW7177"/>
      <c r="AX7177"/>
      <c r="AY7177"/>
      <c r="AZ7177"/>
      <c r="BA7177"/>
    </row>
    <row r="7178" spans="48:53" x14ac:dyDescent="0.3">
      <c r="AV7178"/>
      <c r="AW7178"/>
      <c r="AX7178"/>
      <c r="AY7178"/>
      <c r="AZ7178"/>
      <c r="BA7178"/>
    </row>
    <row r="7179" spans="48:53" x14ac:dyDescent="0.3">
      <c r="AV7179"/>
      <c r="AW7179"/>
      <c r="AX7179"/>
      <c r="AY7179"/>
      <c r="AZ7179"/>
      <c r="BA7179"/>
    </row>
    <row r="7180" spans="48:53" x14ac:dyDescent="0.3">
      <c r="AV7180"/>
      <c r="AW7180"/>
      <c r="AX7180"/>
      <c r="AY7180"/>
      <c r="AZ7180"/>
      <c r="BA7180"/>
    </row>
    <row r="7181" spans="48:53" x14ac:dyDescent="0.3">
      <c r="AV7181"/>
      <c r="AW7181"/>
      <c r="AX7181"/>
      <c r="AY7181"/>
      <c r="AZ7181"/>
      <c r="BA7181"/>
    </row>
    <row r="7182" spans="48:53" x14ac:dyDescent="0.3">
      <c r="AV7182"/>
      <c r="AW7182"/>
      <c r="AX7182"/>
      <c r="AY7182"/>
      <c r="AZ7182"/>
      <c r="BA7182"/>
    </row>
    <row r="7183" spans="48:53" x14ac:dyDescent="0.3">
      <c r="AV7183"/>
      <c r="AW7183"/>
      <c r="AX7183"/>
      <c r="AY7183"/>
      <c r="AZ7183"/>
      <c r="BA7183"/>
    </row>
    <row r="7184" spans="48:53" x14ac:dyDescent="0.3">
      <c r="AV7184"/>
      <c r="AW7184"/>
      <c r="AX7184"/>
      <c r="AY7184"/>
      <c r="AZ7184"/>
      <c r="BA7184"/>
    </row>
    <row r="7185" spans="48:53" x14ac:dyDescent="0.3">
      <c r="AV7185"/>
      <c r="AW7185"/>
      <c r="AX7185"/>
      <c r="AY7185"/>
      <c r="AZ7185"/>
      <c r="BA7185"/>
    </row>
    <row r="7186" spans="48:53" x14ac:dyDescent="0.3">
      <c r="AV7186"/>
      <c r="AW7186"/>
      <c r="AX7186"/>
      <c r="AY7186"/>
      <c r="AZ7186"/>
      <c r="BA7186"/>
    </row>
    <row r="7187" spans="48:53" x14ac:dyDescent="0.3">
      <c r="AV7187"/>
      <c r="AW7187"/>
      <c r="AX7187"/>
      <c r="AY7187"/>
      <c r="AZ7187"/>
      <c r="BA7187"/>
    </row>
    <row r="7188" spans="48:53" x14ac:dyDescent="0.3">
      <c r="AV7188"/>
      <c r="AW7188"/>
      <c r="AX7188"/>
      <c r="AY7188"/>
      <c r="AZ7188"/>
      <c r="BA7188"/>
    </row>
    <row r="7189" spans="48:53" x14ac:dyDescent="0.3">
      <c r="AV7189"/>
      <c r="AW7189"/>
      <c r="AX7189"/>
      <c r="AY7189"/>
      <c r="AZ7189"/>
      <c r="BA7189"/>
    </row>
    <row r="7190" spans="48:53" x14ac:dyDescent="0.3">
      <c r="AV7190"/>
      <c r="AW7190"/>
      <c r="AX7190"/>
      <c r="AY7190"/>
      <c r="AZ7190"/>
      <c r="BA7190"/>
    </row>
    <row r="7191" spans="48:53" x14ac:dyDescent="0.3">
      <c r="AV7191"/>
      <c r="AW7191"/>
      <c r="AX7191"/>
      <c r="AY7191"/>
      <c r="AZ7191"/>
      <c r="BA7191"/>
    </row>
    <row r="7192" spans="48:53" x14ac:dyDescent="0.3">
      <c r="AV7192"/>
      <c r="AW7192"/>
      <c r="AX7192"/>
      <c r="AY7192"/>
      <c r="AZ7192"/>
      <c r="BA7192"/>
    </row>
    <row r="7193" spans="48:53" x14ac:dyDescent="0.3">
      <c r="AV7193"/>
      <c r="AW7193"/>
      <c r="AX7193"/>
      <c r="AY7193"/>
      <c r="AZ7193"/>
      <c r="BA7193"/>
    </row>
    <row r="7194" spans="48:53" x14ac:dyDescent="0.3">
      <c r="AV7194"/>
      <c r="AW7194"/>
      <c r="AX7194"/>
      <c r="AY7194"/>
      <c r="AZ7194"/>
      <c r="BA7194"/>
    </row>
    <row r="7195" spans="48:53" x14ac:dyDescent="0.3">
      <c r="AV7195"/>
      <c r="AW7195"/>
      <c r="AX7195"/>
      <c r="AY7195"/>
      <c r="AZ7195"/>
      <c r="BA7195"/>
    </row>
    <row r="7196" spans="48:53" x14ac:dyDescent="0.3">
      <c r="AV7196"/>
      <c r="AW7196"/>
      <c r="AX7196"/>
      <c r="AY7196"/>
      <c r="AZ7196"/>
      <c r="BA7196"/>
    </row>
    <row r="7197" spans="48:53" x14ac:dyDescent="0.3">
      <c r="AV7197"/>
      <c r="AW7197"/>
      <c r="AX7197"/>
      <c r="AY7197"/>
      <c r="AZ7197"/>
      <c r="BA7197"/>
    </row>
    <row r="7198" spans="48:53" x14ac:dyDescent="0.3">
      <c r="AV7198"/>
      <c r="AW7198"/>
      <c r="AX7198"/>
      <c r="AY7198"/>
      <c r="AZ7198"/>
      <c r="BA7198"/>
    </row>
    <row r="7199" spans="48:53" x14ac:dyDescent="0.3">
      <c r="AV7199"/>
      <c r="AW7199"/>
      <c r="AX7199"/>
      <c r="AY7199"/>
      <c r="AZ7199"/>
      <c r="BA7199"/>
    </row>
    <row r="7200" spans="48:53" x14ac:dyDescent="0.3">
      <c r="AV7200"/>
      <c r="AW7200"/>
      <c r="AX7200"/>
      <c r="AY7200"/>
      <c r="AZ7200"/>
      <c r="BA7200"/>
    </row>
    <row r="7201" spans="48:53" x14ac:dyDescent="0.3">
      <c r="AV7201"/>
      <c r="AW7201"/>
      <c r="AX7201"/>
      <c r="AY7201"/>
      <c r="AZ7201"/>
      <c r="BA7201"/>
    </row>
    <row r="7202" spans="48:53" x14ac:dyDescent="0.3">
      <c r="AV7202"/>
      <c r="AW7202"/>
      <c r="AX7202"/>
      <c r="AY7202"/>
      <c r="AZ7202"/>
      <c r="BA7202"/>
    </row>
    <row r="7203" spans="48:53" x14ac:dyDescent="0.3">
      <c r="AV7203"/>
      <c r="AW7203"/>
      <c r="AX7203"/>
      <c r="AY7203"/>
      <c r="AZ7203"/>
      <c r="BA7203"/>
    </row>
    <row r="7204" spans="48:53" x14ac:dyDescent="0.3">
      <c r="AV7204"/>
      <c r="AW7204"/>
      <c r="AX7204"/>
      <c r="AY7204"/>
      <c r="AZ7204"/>
      <c r="BA7204"/>
    </row>
    <row r="7205" spans="48:53" x14ac:dyDescent="0.3">
      <c r="AV7205"/>
      <c r="AW7205"/>
      <c r="AX7205"/>
      <c r="AY7205"/>
      <c r="AZ7205"/>
      <c r="BA7205"/>
    </row>
    <row r="7206" spans="48:53" x14ac:dyDescent="0.3">
      <c r="AV7206"/>
      <c r="AW7206"/>
      <c r="AX7206"/>
      <c r="AY7206"/>
      <c r="AZ7206"/>
      <c r="BA7206"/>
    </row>
    <row r="7207" spans="48:53" x14ac:dyDescent="0.3">
      <c r="AV7207"/>
      <c r="AW7207"/>
      <c r="AX7207"/>
      <c r="AY7207"/>
      <c r="AZ7207"/>
      <c r="BA7207"/>
    </row>
    <row r="7208" spans="48:53" x14ac:dyDescent="0.3">
      <c r="AV7208"/>
      <c r="AW7208"/>
      <c r="AX7208"/>
      <c r="AY7208"/>
      <c r="AZ7208"/>
      <c r="BA7208"/>
    </row>
    <row r="7209" spans="48:53" x14ac:dyDescent="0.3">
      <c r="AV7209"/>
      <c r="AW7209"/>
      <c r="AX7209"/>
      <c r="AY7209"/>
      <c r="AZ7209"/>
      <c r="BA7209"/>
    </row>
    <row r="7210" spans="48:53" x14ac:dyDescent="0.3">
      <c r="AV7210"/>
      <c r="AW7210"/>
      <c r="AX7210"/>
      <c r="AY7210"/>
      <c r="AZ7210"/>
      <c r="BA7210"/>
    </row>
    <row r="7211" spans="48:53" x14ac:dyDescent="0.3">
      <c r="AV7211"/>
      <c r="AW7211"/>
      <c r="AX7211"/>
      <c r="AY7211"/>
      <c r="AZ7211"/>
      <c r="BA7211"/>
    </row>
    <row r="7212" spans="48:53" x14ac:dyDescent="0.3">
      <c r="AV7212"/>
      <c r="AW7212"/>
      <c r="AX7212"/>
      <c r="AY7212"/>
      <c r="AZ7212"/>
      <c r="BA7212"/>
    </row>
    <row r="7213" spans="48:53" x14ac:dyDescent="0.3">
      <c r="AV7213"/>
      <c r="AW7213"/>
      <c r="AX7213"/>
      <c r="AY7213"/>
      <c r="AZ7213"/>
      <c r="BA7213"/>
    </row>
    <row r="7214" spans="48:53" x14ac:dyDescent="0.3">
      <c r="AV7214"/>
      <c r="AW7214"/>
      <c r="AX7214"/>
      <c r="AY7214"/>
      <c r="AZ7214"/>
      <c r="BA7214"/>
    </row>
    <row r="7215" spans="48:53" x14ac:dyDescent="0.3">
      <c r="AV7215"/>
      <c r="AW7215"/>
      <c r="AX7215"/>
      <c r="AY7215"/>
      <c r="AZ7215"/>
      <c r="BA7215"/>
    </row>
    <row r="7216" spans="48:53" x14ac:dyDescent="0.3">
      <c r="AV7216"/>
      <c r="AW7216"/>
      <c r="AX7216"/>
      <c r="AY7216"/>
      <c r="AZ7216"/>
      <c r="BA7216"/>
    </row>
    <row r="7217" spans="48:53" x14ac:dyDescent="0.3">
      <c r="AV7217"/>
      <c r="AW7217"/>
      <c r="AX7217"/>
      <c r="AY7217"/>
      <c r="AZ7217"/>
      <c r="BA7217"/>
    </row>
    <row r="7218" spans="48:53" x14ac:dyDescent="0.3">
      <c r="AV7218"/>
      <c r="AW7218"/>
      <c r="AX7218"/>
      <c r="AY7218"/>
      <c r="AZ7218"/>
      <c r="BA7218"/>
    </row>
    <row r="7219" spans="48:53" x14ac:dyDescent="0.3">
      <c r="AV7219"/>
      <c r="AW7219"/>
      <c r="AX7219"/>
      <c r="AY7219"/>
      <c r="AZ7219"/>
      <c r="BA7219"/>
    </row>
    <row r="7220" spans="48:53" x14ac:dyDescent="0.3">
      <c r="AV7220"/>
      <c r="AW7220"/>
      <c r="AX7220"/>
      <c r="AY7220"/>
      <c r="AZ7220"/>
      <c r="BA7220"/>
    </row>
    <row r="7221" spans="48:53" x14ac:dyDescent="0.3">
      <c r="AV7221"/>
      <c r="AW7221"/>
      <c r="AX7221"/>
      <c r="AY7221"/>
      <c r="AZ7221"/>
      <c r="BA7221"/>
    </row>
    <row r="7222" spans="48:53" x14ac:dyDescent="0.3">
      <c r="AV7222"/>
      <c r="AW7222"/>
      <c r="AX7222"/>
      <c r="AY7222"/>
      <c r="AZ7222"/>
      <c r="BA7222"/>
    </row>
    <row r="7223" spans="48:53" x14ac:dyDescent="0.3">
      <c r="AV7223"/>
      <c r="AW7223"/>
      <c r="AX7223"/>
      <c r="AY7223"/>
      <c r="AZ7223"/>
      <c r="BA7223"/>
    </row>
    <row r="7224" spans="48:53" x14ac:dyDescent="0.3">
      <c r="AV7224"/>
      <c r="AW7224"/>
      <c r="AX7224"/>
      <c r="AY7224"/>
      <c r="AZ7224"/>
      <c r="BA7224"/>
    </row>
    <row r="7225" spans="48:53" x14ac:dyDescent="0.3">
      <c r="AV7225"/>
      <c r="AW7225"/>
      <c r="AX7225"/>
      <c r="AY7225"/>
      <c r="AZ7225"/>
      <c r="BA7225"/>
    </row>
    <row r="7226" spans="48:53" x14ac:dyDescent="0.3">
      <c r="AV7226"/>
      <c r="AW7226"/>
      <c r="AX7226"/>
      <c r="AY7226"/>
      <c r="AZ7226"/>
      <c r="BA7226"/>
    </row>
    <row r="7227" spans="48:53" x14ac:dyDescent="0.3">
      <c r="AV7227"/>
      <c r="AW7227"/>
      <c r="AX7227"/>
      <c r="AY7227"/>
      <c r="AZ7227"/>
      <c r="BA7227"/>
    </row>
    <row r="7228" spans="48:53" x14ac:dyDescent="0.3">
      <c r="AV7228"/>
      <c r="AW7228"/>
      <c r="AX7228"/>
      <c r="AY7228"/>
      <c r="AZ7228"/>
      <c r="BA7228"/>
    </row>
    <row r="7229" spans="48:53" x14ac:dyDescent="0.3">
      <c r="AV7229"/>
      <c r="AW7229"/>
      <c r="AX7229"/>
      <c r="AY7229"/>
      <c r="AZ7229"/>
      <c r="BA7229"/>
    </row>
    <row r="7230" spans="48:53" x14ac:dyDescent="0.3">
      <c r="AV7230"/>
      <c r="AW7230"/>
      <c r="AX7230"/>
      <c r="AY7230"/>
      <c r="AZ7230"/>
      <c r="BA7230"/>
    </row>
    <row r="7231" spans="48:53" x14ac:dyDescent="0.3">
      <c r="AV7231"/>
      <c r="AW7231"/>
      <c r="AX7231"/>
      <c r="AY7231"/>
      <c r="AZ7231"/>
      <c r="BA7231"/>
    </row>
    <row r="7232" spans="48:53" x14ac:dyDescent="0.3">
      <c r="AV7232"/>
      <c r="AW7232"/>
      <c r="AX7232"/>
      <c r="AY7232"/>
      <c r="AZ7232"/>
      <c r="BA7232"/>
    </row>
    <row r="7233" spans="48:53" x14ac:dyDescent="0.3">
      <c r="AV7233"/>
      <c r="AW7233"/>
      <c r="AX7233"/>
      <c r="AY7233"/>
      <c r="AZ7233"/>
      <c r="BA7233"/>
    </row>
    <row r="7234" spans="48:53" x14ac:dyDescent="0.3">
      <c r="AV7234"/>
      <c r="AW7234"/>
      <c r="AX7234"/>
      <c r="AY7234"/>
      <c r="AZ7234"/>
      <c r="BA7234"/>
    </row>
    <row r="7235" spans="48:53" x14ac:dyDescent="0.3">
      <c r="AV7235"/>
      <c r="AW7235"/>
      <c r="AX7235"/>
      <c r="AY7235"/>
      <c r="AZ7235"/>
      <c r="BA7235"/>
    </row>
    <row r="7236" spans="48:53" x14ac:dyDescent="0.3">
      <c r="AV7236"/>
      <c r="AW7236"/>
      <c r="AX7236"/>
      <c r="AY7236"/>
      <c r="AZ7236"/>
      <c r="BA7236"/>
    </row>
    <row r="7237" spans="48:53" x14ac:dyDescent="0.3">
      <c r="AV7237"/>
      <c r="AW7237"/>
      <c r="AX7237"/>
      <c r="AY7237"/>
      <c r="AZ7237"/>
      <c r="BA7237"/>
    </row>
    <row r="7238" spans="48:53" x14ac:dyDescent="0.3">
      <c r="AV7238"/>
      <c r="AW7238"/>
      <c r="AX7238"/>
      <c r="AY7238"/>
      <c r="AZ7238"/>
      <c r="BA7238"/>
    </row>
    <row r="7239" spans="48:53" x14ac:dyDescent="0.3">
      <c r="AV7239"/>
      <c r="AW7239"/>
      <c r="AX7239"/>
      <c r="AY7239"/>
      <c r="AZ7239"/>
      <c r="BA7239"/>
    </row>
    <row r="7240" spans="48:53" x14ac:dyDescent="0.3">
      <c r="AV7240"/>
      <c r="AW7240"/>
      <c r="AX7240"/>
      <c r="AY7240"/>
      <c r="AZ7240"/>
      <c r="BA7240"/>
    </row>
    <row r="7241" spans="48:53" x14ac:dyDescent="0.3">
      <c r="AV7241"/>
      <c r="AW7241"/>
      <c r="AX7241"/>
      <c r="AY7241"/>
      <c r="AZ7241"/>
      <c r="BA7241"/>
    </row>
    <row r="7242" spans="48:53" x14ac:dyDescent="0.3">
      <c r="AV7242"/>
      <c r="AW7242"/>
      <c r="AX7242"/>
      <c r="AY7242"/>
      <c r="AZ7242"/>
      <c r="BA7242"/>
    </row>
    <row r="7243" spans="48:53" x14ac:dyDescent="0.3">
      <c r="AV7243"/>
      <c r="AW7243"/>
      <c r="AX7243"/>
      <c r="AY7243"/>
      <c r="AZ7243"/>
      <c r="BA7243"/>
    </row>
    <row r="7244" spans="48:53" x14ac:dyDescent="0.3">
      <c r="AV7244"/>
      <c r="AW7244"/>
      <c r="AX7244"/>
      <c r="AY7244"/>
      <c r="AZ7244"/>
      <c r="BA7244"/>
    </row>
    <row r="7245" spans="48:53" x14ac:dyDescent="0.3">
      <c r="AV7245"/>
      <c r="AW7245"/>
      <c r="AX7245"/>
      <c r="AY7245"/>
      <c r="AZ7245"/>
      <c r="BA7245"/>
    </row>
    <row r="7246" spans="48:53" x14ac:dyDescent="0.3">
      <c r="AV7246"/>
      <c r="AW7246"/>
      <c r="AX7246"/>
      <c r="AY7246"/>
      <c r="AZ7246"/>
      <c r="BA7246"/>
    </row>
    <row r="7247" spans="48:53" x14ac:dyDescent="0.3">
      <c r="AV7247"/>
      <c r="AW7247"/>
      <c r="AX7247"/>
      <c r="AY7247"/>
      <c r="AZ7247"/>
      <c r="BA7247"/>
    </row>
    <row r="7248" spans="48:53" x14ac:dyDescent="0.3">
      <c r="AV7248"/>
      <c r="AW7248"/>
      <c r="AX7248"/>
      <c r="AY7248"/>
      <c r="AZ7248"/>
      <c r="BA7248"/>
    </row>
    <row r="7249" spans="48:53" x14ac:dyDescent="0.3">
      <c r="AV7249"/>
      <c r="AW7249"/>
      <c r="AX7249"/>
      <c r="AY7249"/>
      <c r="AZ7249"/>
      <c r="BA7249"/>
    </row>
    <row r="7250" spans="48:53" x14ac:dyDescent="0.3">
      <c r="AV7250"/>
      <c r="AW7250"/>
      <c r="AX7250"/>
      <c r="AY7250"/>
      <c r="AZ7250"/>
      <c r="BA7250"/>
    </row>
    <row r="7251" spans="48:53" x14ac:dyDescent="0.3">
      <c r="AV7251"/>
      <c r="AW7251"/>
      <c r="AX7251"/>
      <c r="AY7251"/>
      <c r="AZ7251"/>
      <c r="BA7251"/>
    </row>
    <row r="7252" spans="48:53" x14ac:dyDescent="0.3">
      <c r="AV7252"/>
      <c r="AW7252"/>
      <c r="AX7252"/>
      <c r="AY7252"/>
      <c r="AZ7252"/>
      <c r="BA7252"/>
    </row>
    <row r="7253" spans="48:53" x14ac:dyDescent="0.3">
      <c r="AV7253"/>
      <c r="AW7253"/>
      <c r="AX7253"/>
      <c r="AY7253"/>
      <c r="AZ7253"/>
      <c r="BA7253"/>
    </row>
    <row r="7254" spans="48:53" x14ac:dyDescent="0.3">
      <c r="AV7254"/>
      <c r="AW7254"/>
      <c r="AX7254"/>
      <c r="AY7254"/>
      <c r="AZ7254"/>
      <c r="BA7254"/>
    </row>
    <row r="7255" spans="48:53" x14ac:dyDescent="0.3">
      <c r="AV7255"/>
      <c r="AW7255"/>
      <c r="AX7255"/>
      <c r="AY7255"/>
      <c r="AZ7255"/>
      <c r="BA7255"/>
    </row>
    <row r="7256" spans="48:53" x14ac:dyDescent="0.3">
      <c r="AV7256"/>
      <c r="AW7256"/>
      <c r="AX7256"/>
      <c r="AY7256"/>
      <c r="AZ7256"/>
      <c r="BA7256"/>
    </row>
    <row r="7257" spans="48:53" x14ac:dyDescent="0.3">
      <c r="AV7257"/>
      <c r="AW7257"/>
      <c r="AX7257"/>
      <c r="AY7257"/>
      <c r="AZ7257"/>
      <c r="BA7257"/>
    </row>
    <row r="7258" spans="48:53" x14ac:dyDescent="0.3">
      <c r="AV7258"/>
      <c r="AW7258"/>
      <c r="AX7258"/>
      <c r="AY7258"/>
      <c r="AZ7258"/>
      <c r="BA7258"/>
    </row>
    <row r="7259" spans="48:53" x14ac:dyDescent="0.3">
      <c r="AV7259"/>
      <c r="AW7259"/>
      <c r="AX7259"/>
      <c r="AY7259"/>
      <c r="AZ7259"/>
      <c r="BA7259"/>
    </row>
    <row r="7260" spans="48:53" x14ac:dyDescent="0.3">
      <c r="AV7260"/>
      <c r="AW7260"/>
      <c r="AX7260"/>
      <c r="AY7260"/>
      <c r="AZ7260"/>
      <c r="BA7260"/>
    </row>
    <row r="7261" spans="48:53" x14ac:dyDescent="0.3">
      <c r="AV7261"/>
      <c r="AW7261"/>
      <c r="AX7261"/>
      <c r="AY7261"/>
      <c r="AZ7261"/>
      <c r="BA7261"/>
    </row>
    <row r="7262" spans="48:53" x14ac:dyDescent="0.3">
      <c r="AV7262"/>
      <c r="AW7262"/>
      <c r="AX7262"/>
      <c r="AY7262"/>
      <c r="AZ7262"/>
      <c r="BA7262"/>
    </row>
    <row r="7263" spans="48:53" x14ac:dyDescent="0.3">
      <c r="AV7263"/>
      <c r="AW7263"/>
      <c r="AX7263"/>
      <c r="AY7263"/>
      <c r="AZ7263"/>
      <c r="BA7263"/>
    </row>
    <row r="7264" spans="48:53" x14ac:dyDescent="0.3">
      <c r="AV7264"/>
      <c r="AW7264"/>
      <c r="AX7264"/>
      <c r="AY7264"/>
      <c r="AZ7264"/>
      <c r="BA7264"/>
    </row>
    <row r="7265" spans="48:53" x14ac:dyDescent="0.3">
      <c r="AV7265"/>
      <c r="AW7265"/>
      <c r="AX7265"/>
      <c r="AY7265"/>
      <c r="AZ7265"/>
      <c r="BA7265"/>
    </row>
    <row r="7266" spans="48:53" x14ac:dyDescent="0.3">
      <c r="AV7266"/>
      <c r="AW7266"/>
      <c r="AX7266"/>
      <c r="AY7266"/>
      <c r="AZ7266"/>
      <c r="BA7266"/>
    </row>
    <row r="7267" spans="48:53" x14ac:dyDescent="0.3">
      <c r="AV7267"/>
      <c r="AW7267"/>
      <c r="AX7267"/>
      <c r="AY7267"/>
      <c r="AZ7267"/>
      <c r="BA7267"/>
    </row>
    <row r="7268" spans="48:53" x14ac:dyDescent="0.3">
      <c r="AV7268"/>
      <c r="AW7268"/>
      <c r="AX7268"/>
      <c r="AY7268"/>
      <c r="AZ7268"/>
      <c r="BA7268"/>
    </row>
    <row r="7269" spans="48:53" x14ac:dyDescent="0.3">
      <c r="AV7269"/>
      <c r="AW7269"/>
      <c r="AX7269"/>
      <c r="AY7269"/>
      <c r="AZ7269"/>
      <c r="BA7269"/>
    </row>
    <row r="7270" spans="48:53" x14ac:dyDescent="0.3">
      <c r="AV7270"/>
      <c r="AW7270"/>
      <c r="AX7270"/>
      <c r="AY7270"/>
      <c r="AZ7270"/>
      <c r="BA7270"/>
    </row>
    <row r="7271" spans="48:53" x14ac:dyDescent="0.3">
      <c r="AV7271"/>
      <c r="AW7271"/>
      <c r="AX7271"/>
      <c r="AY7271"/>
      <c r="AZ7271"/>
      <c r="BA7271"/>
    </row>
    <row r="7272" spans="48:53" x14ac:dyDescent="0.3">
      <c r="AV7272"/>
      <c r="AW7272"/>
      <c r="AX7272"/>
      <c r="AY7272"/>
      <c r="AZ7272"/>
      <c r="BA7272"/>
    </row>
    <row r="7273" spans="48:53" x14ac:dyDescent="0.3">
      <c r="AV7273"/>
      <c r="AW7273"/>
      <c r="AX7273"/>
      <c r="AY7273"/>
      <c r="AZ7273"/>
      <c r="BA7273"/>
    </row>
    <row r="7274" spans="48:53" x14ac:dyDescent="0.3">
      <c r="AV7274"/>
      <c r="AW7274"/>
      <c r="AX7274"/>
      <c r="AY7274"/>
      <c r="AZ7274"/>
      <c r="BA7274"/>
    </row>
    <row r="7275" spans="48:53" x14ac:dyDescent="0.3">
      <c r="AV7275"/>
      <c r="AW7275"/>
      <c r="AX7275"/>
      <c r="AY7275"/>
      <c r="AZ7275"/>
      <c r="BA7275"/>
    </row>
    <row r="7276" spans="48:53" x14ac:dyDescent="0.3">
      <c r="AV7276"/>
      <c r="AW7276"/>
      <c r="AX7276"/>
      <c r="AY7276"/>
      <c r="AZ7276"/>
      <c r="BA7276"/>
    </row>
    <row r="7277" spans="48:53" x14ac:dyDescent="0.3">
      <c r="AV7277"/>
      <c r="AW7277"/>
      <c r="AX7277"/>
      <c r="AY7277"/>
      <c r="AZ7277"/>
      <c r="BA7277"/>
    </row>
    <row r="7278" spans="48:53" x14ac:dyDescent="0.3">
      <c r="AV7278"/>
      <c r="AW7278"/>
      <c r="AX7278"/>
      <c r="AY7278"/>
      <c r="AZ7278"/>
      <c r="BA7278"/>
    </row>
    <row r="7279" spans="48:53" x14ac:dyDescent="0.3">
      <c r="AV7279"/>
      <c r="AW7279"/>
      <c r="AX7279"/>
      <c r="AY7279"/>
      <c r="AZ7279"/>
      <c r="BA7279"/>
    </row>
    <row r="7280" spans="48:53" x14ac:dyDescent="0.3">
      <c r="AV7280"/>
      <c r="AW7280"/>
      <c r="AX7280"/>
      <c r="AY7280"/>
      <c r="AZ7280"/>
      <c r="BA7280"/>
    </row>
    <row r="7281" spans="48:53" x14ac:dyDescent="0.3">
      <c r="AV7281"/>
      <c r="AW7281"/>
      <c r="AX7281"/>
      <c r="AY7281"/>
      <c r="AZ7281"/>
      <c r="BA7281"/>
    </row>
    <row r="7282" spans="48:53" x14ac:dyDescent="0.3">
      <c r="AV7282"/>
      <c r="AW7282"/>
      <c r="AX7282"/>
      <c r="AY7282"/>
      <c r="AZ7282"/>
      <c r="BA7282"/>
    </row>
    <row r="7283" spans="48:53" x14ac:dyDescent="0.3">
      <c r="AV7283"/>
      <c r="AW7283"/>
      <c r="AX7283"/>
      <c r="AY7283"/>
      <c r="AZ7283"/>
      <c r="BA7283"/>
    </row>
    <row r="7284" spans="48:53" x14ac:dyDescent="0.3">
      <c r="AV7284"/>
      <c r="AW7284"/>
      <c r="AX7284"/>
      <c r="AY7284"/>
      <c r="AZ7284"/>
      <c r="BA7284"/>
    </row>
    <row r="7285" spans="48:53" x14ac:dyDescent="0.3">
      <c r="AV7285"/>
      <c r="AW7285"/>
      <c r="AX7285"/>
      <c r="AY7285"/>
      <c r="AZ7285"/>
      <c r="BA7285"/>
    </row>
    <row r="7286" spans="48:53" x14ac:dyDescent="0.3">
      <c r="AV7286"/>
      <c r="AW7286"/>
      <c r="AX7286"/>
      <c r="AY7286"/>
      <c r="AZ7286"/>
      <c r="BA7286"/>
    </row>
    <row r="7287" spans="48:53" x14ac:dyDescent="0.3">
      <c r="AV7287"/>
      <c r="AW7287"/>
      <c r="AX7287"/>
      <c r="AY7287"/>
      <c r="AZ7287"/>
      <c r="BA7287"/>
    </row>
    <row r="7288" spans="48:53" x14ac:dyDescent="0.3">
      <c r="AV7288"/>
      <c r="AW7288"/>
      <c r="AX7288"/>
      <c r="AY7288"/>
      <c r="AZ7288"/>
      <c r="BA7288"/>
    </row>
    <row r="7289" spans="48:53" x14ac:dyDescent="0.3">
      <c r="AV7289"/>
      <c r="AW7289"/>
      <c r="AX7289"/>
      <c r="AY7289"/>
      <c r="AZ7289"/>
      <c r="BA7289"/>
    </row>
    <row r="7290" spans="48:53" x14ac:dyDescent="0.3">
      <c r="AV7290"/>
      <c r="AW7290"/>
      <c r="AX7290"/>
      <c r="AY7290"/>
      <c r="AZ7290"/>
      <c r="BA7290"/>
    </row>
    <row r="7291" spans="48:53" x14ac:dyDescent="0.3">
      <c r="AV7291"/>
      <c r="AW7291"/>
      <c r="AX7291"/>
      <c r="AY7291"/>
      <c r="AZ7291"/>
      <c r="BA7291"/>
    </row>
    <row r="7292" spans="48:53" x14ac:dyDescent="0.3">
      <c r="AV7292"/>
      <c r="AW7292"/>
      <c r="AX7292"/>
      <c r="AY7292"/>
      <c r="AZ7292"/>
      <c r="BA7292"/>
    </row>
    <row r="7293" spans="48:53" x14ac:dyDescent="0.3">
      <c r="AV7293"/>
      <c r="AW7293"/>
      <c r="AX7293"/>
      <c r="AY7293"/>
      <c r="AZ7293"/>
      <c r="BA7293"/>
    </row>
    <row r="7294" spans="48:53" x14ac:dyDescent="0.3">
      <c r="AV7294"/>
      <c r="AW7294"/>
      <c r="AX7294"/>
      <c r="AY7294"/>
      <c r="AZ7294"/>
      <c r="BA7294"/>
    </row>
    <row r="7295" spans="48:53" x14ac:dyDescent="0.3">
      <c r="AV7295"/>
      <c r="AW7295"/>
      <c r="AX7295"/>
      <c r="AY7295"/>
      <c r="AZ7295"/>
      <c r="BA7295"/>
    </row>
    <row r="7296" spans="48:53" x14ac:dyDescent="0.3">
      <c r="AV7296"/>
      <c r="AW7296"/>
      <c r="AX7296"/>
      <c r="AY7296"/>
      <c r="AZ7296"/>
      <c r="BA7296"/>
    </row>
    <row r="7297" spans="48:53" x14ac:dyDescent="0.3">
      <c r="AV7297"/>
      <c r="AW7297"/>
      <c r="AX7297"/>
      <c r="AY7297"/>
      <c r="AZ7297"/>
      <c r="BA7297"/>
    </row>
    <row r="7298" spans="48:53" x14ac:dyDescent="0.3">
      <c r="AV7298"/>
      <c r="AW7298"/>
      <c r="AX7298"/>
      <c r="AY7298"/>
      <c r="AZ7298"/>
      <c r="BA7298"/>
    </row>
    <row r="7299" spans="48:53" x14ac:dyDescent="0.3">
      <c r="AV7299"/>
      <c r="AW7299"/>
      <c r="AX7299"/>
      <c r="AY7299"/>
      <c r="AZ7299"/>
      <c r="BA7299"/>
    </row>
    <row r="7300" spans="48:53" x14ac:dyDescent="0.3">
      <c r="AV7300"/>
      <c r="AW7300"/>
      <c r="AX7300"/>
      <c r="AY7300"/>
      <c r="AZ7300"/>
      <c r="BA7300"/>
    </row>
    <row r="7301" spans="48:53" x14ac:dyDescent="0.3">
      <c r="AV7301"/>
      <c r="AW7301"/>
      <c r="AX7301"/>
      <c r="AY7301"/>
      <c r="AZ7301"/>
      <c r="BA7301"/>
    </row>
    <row r="7302" spans="48:53" x14ac:dyDescent="0.3">
      <c r="AV7302"/>
      <c r="AW7302"/>
      <c r="AX7302"/>
      <c r="AY7302"/>
      <c r="AZ7302"/>
      <c r="BA7302"/>
    </row>
    <row r="7303" spans="48:53" x14ac:dyDescent="0.3">
      <c r="AV7303"/>
      <c r="AW7303"/>
      <c r="AX7303"/>
      <c r="AY7303"/>
      <c r="AZ7303"/>
      <c r="BA7303"/>
    </row>
    <row r="7304" spans="48:53" x14ac:dyDescent="0.3">
      <c r="AV7304"/>
      <c r="AW7304"/>
      <c r="AX7304"/>
      <c r="AY7304"/>
      <c r="AZ7304"/>
      <c r="BA7304"/>
    </row>
    <row r="7305" spans="48:53" x14ac:dyDescent="0.3">
      <c r="AV7305"/>
      <c r="AW7305"/>
      <c r="AX7305"/>
      <c r="AY7305"/>
      <c r="AZ7305"/>
      <c r="BA7305"/>
    </row>
    <row r="7306" spans="48:53" x14ac:dyDescent="0.3">
      <c r="AV7306"/>
      <c r="AW7306"/>
      <c r="AX7306"/>
      <c r="AY7306"/>
      <c r="AZ7306"/>
      <c r="BA7306"/>
    </row>
    <row r="7307" spans="48:53" x14ac:dyDescent="0.3">
      <c r="AV7307"/>
      <c r="AW7307"/>
      <c r="AX7307"/>
      <c r="AY7307"/>
      <c r="AZ7307"/>
      <c r="BA7307"/>
    </row>
    <row r="7308" spans="48:53" x14ac:dyDescent="0.3">
      <c r="AV7308"/>
      <c r="AW7308"/>
      <c r="AX7308"/>
      <c r="AY7308"/>
      <c r="AZ7308"/>
      <c r="BA7308"/>
    </row>
    <row r="7309" spans="48:53" x14ac:dyDescent="0.3">
      <c r="AV7309"/>
      <c r="AW7309"/>
      <c r="AX7309"/>
      <c r="AY7309"/>
      <c r="AZ7309"/>
      <c r="BA7309"/>
    </row>
    <row r="7310" spans="48:53" x14ac:dyDescent="0.3">
      <c r="AV7310"/>
      <c r="AW7310"/>
      <c r="AX7310"/>
      <c r="AY7310"/>
      <c r="AZ7310"/>
      <c r="BA7310"/>
    </row>
    <row r="7311" spans="48:53" x14ac:dyDescent="0.3">
      <c r="AV7311"/>
      <c r="AW7311"/>
      <c r="AX7311"/>
      <c r="AY7311"/>
      <c r="AZ7311"/>
      <c r="BA7311"/>
    </row>
    <row r="7312" spans="48:53" x14ac:dyDescent="0.3">
      <c r="AV7312"/>
      <c r="AW7312"/>
      <c r="AX7312"/>
      <c r="AY7312"/>
      <c r="AZ7312"/>
      <c r="BA7312"/>
    </row>
    <row r="7313" spans="48:53" x14ac:dyDescent="0.3">
      <c r="AV7313"/>
      <c r="AW7313"/>
      <c r="AX7313"/>
      <c r="AY7313"/>
      <c r="AZ7313"/>
      <c r="BA7313"/>
    </row>
    <row r="7314" spans="48:53" x14ac:dyDescent="0.3">
      <c r="AV7314"/>
      <c r="AW7314"/>
      <c r="AX7314"/>
      <c r="AY7314"/>
      <c r="AZ7314"/>
      <c r="BA7314"/>
    </row>
    <row r="7315" spans="48:53" x14ac:dyDescent="0.3">
      <c r="AV7315"/>
      <c r="AW7315"/>
      <c r="AX7315"/>
      <c r="AY7315"/>
      <c r="AZ7315"/>
      <c r="BA7315"/>
    </row>
    <row r="7316" spans="48:53" x14ac:dyDescent="0.3">
      <c r="AV7316"/>
      <c r="AW7316"/>
      <c r="AX7316"/>
      <c r="AY7316"/>
      <c r="AZ7316"/>
      <c r="BA7316"/>
    </row>
    <row r="7317" spans="48:53" x14ac:dyDescent="0.3">
      <c r="AV7317"/>
      <c r="AW7317"/>
      <c r="AX7317"/>
      <c r="AY7317"/>
      <c r="AZ7317"/>
      <c r="BA7317"/>
    </row>
    <row r="7318" spans="48:53" x14ac:dyDescent="0.3">
      <c r="AV7318"/>
      <c r="AW7318"/>
      <c r="AX7318"/>
      <c r="AY7318"/>
      <c r="AZ7318"/>
      <c r="BA7318"/>
    </row>
    <row r="7319" spans="48:53" x14ac:dyDescent="0.3">
      <c r="AV7319"/>
      <c r="AW7319"/>
      <c r="AX7319"/>
      <c r="AY7319"/>
      <c r="AZ7319"/>
      <c r="BA7319"/>
    </row>
    <row r="7320" spans="48:53" x14ac:dyDescent="0.3">
      <c r="AV7320"/>
      <c r="AW7320"/>
      <c r="AX7320"/>
      <c r="AY7320"/>
      <c r="AZ7320"/>
      <c r="BA7320"/>
    </row>
    <row r="7321" spans="48:53" x14ac:dyDescent="0.3">
      <c r="AV7321"/>
      <c r="AW7321"/>
      <c r="AX7321"/>
      <c r="AY7321"/>
      <c r="AZ7321"/>
      <c r="BA7321"/>
    </row>
    <row r="7322" spans="48:53" x14ac:dyDescent="0.3">
      <c r="AV7322"/>
      <c r="AW7322"/>
      <c r="AX7322"/>
      <c r="AY7322"/>
      <c r="AZ7322"/>
      <c r="BA7322"/>
    </row>
    <row r="7323" spans="48:53" x14ac:dyDescent="0.3">
      <c r="AV7323"/>
      <c r="AW7323"/>
      <c r="AX7323"/>
      <c r="AY7323"/>
      <c r="AZ7323"/>
      <c r="BA7323"/>
    </row>
    <row r="7324" spans="48:53" x14ac:dyDescent="0.3">
      <c r="AV7324"/>
      <c r="AW7324"/>
      <c r="AX7324"/>
      <c r="AY7324"/>
      <c r="AZ7324"/>
      <c r="BA7324"/>
    </row>
    <row r="7325" spans="48:53" x14ac:dyDescent="0.3">
      <c r="AV7325"/>
      <c r="AW7325"/>
      <c r="AX7325"/>
      <c r="AY7325"/>
      <c r="AZ7325"/>
      <c r="BA7325"/>
    </row>
    <row r="7326" spans="48:53" x14ac:dyDescent="0.3">
      <c r="AV7326"/>
      <c r="AW7326"/>
      <c r="AX7326"/>
      <c r="AY7326"/>
      <c r="AZ7326"/>
      <c r="BA7326"/>
    </row>
    <row r="7327" spans="48:53" x14ac:dyDescent="0.3">
      <c r="AV7327"/>
      <c r="AW7327"/>
      <c r="AX7327"/>
      <c r="AY7327"/>
      <c r="AZ7327"/>
      <c r="BA7327"/>
    </row>
    <row r="7328" spans="48:53" x14ac:dyDescent="0.3">
      <c r="AV7328"/>
      <c r="AW7328"/>
      <c r="AX7328"/>
      <c r="AY7328"/>
      <c r="AZ7328"/>
      <c r="BA7328"/>
    </row>
    <row r="7329" spans="48:53" x14ac:dyDescent="0.3">
      <c r="AV7329"/>
      <c r="AW7329"/>
      <c r="AX7329"/>
      <c r="AY7329"/>
      <c r="AZ7329"/>
      <c r="BA7329"/>
    </row>
    <row r="7330" spans="48:53" x14ac:dyDescent="0.3">
      <c r="AV7330"/>
      <c r="AW7330"/>
      <c r="AX7330"/>
      <c r="AY7330"/>
      <c r="AZ7330"/>
      <c r="BA7330"/>
    </row>
    <row r="7331" spans="48:53" x14ac:dyDescent="0.3">
      <c r="AV7331"/>
      <c r="AW7331"/>
      <c r="AX7331"/>
      <c r="AY7331"/>
      <c r="AZ7331"/>
      <c r="BA7331"/>
    </row>
    <row r="7332" spans="48:53" x14ac:dyDescent="0.3">
      <c r="AV7332"/>
      <c r="AW7332"/>
      <c r="AX7332"/>
      <c r="AY7332"/>
      <c r="AZ7332"/>
      <c r="BA7332"/>
    </row>
    <row r="7333" spans="48:53" x14ac:dyDescent="0.3">
      <c r="AV7333"/>
      <c r="AW7333"/>
      <c r="AX7333"/>
      <c r="AY7333"/>
      <c r="AZ7333"/>
      <c r="BA7333"/>
    </row>
    <row r="7334" spans="48:53" x14ac:dyDescent="0.3">
      <c r="AV7334"/>
      <c r="AW7334"/>
      <c r="AX7334"/>
      <c r="AY7334"/>
      <c r="AZ7334"/>
      <c r="BA7334"/>
    </row>
    <row r="7335" spans="48:53" x14ac:dyDescent="0.3">
      <c r="AV7335"/>
      <c r="AW7335"/>
      <c r="AX7335"/>
      <c r="AY7335"/>
      <c r="AZ7335"/>
      <c r="BA7335"/>
    </row>
    <row r="7336" spans="48:53" x14ac:dyDescent="0.3">
      <c r="AV7336"/>
      <c r="AW7336"/>
      <c r="AX7336"/>
      <c r="AY7336"/>
      <c r="AZ7336"/>
      <c r="BA7336"/>
    </row>
    <row r="7337" spans="48:53" x14ac:dyDescent="0.3">
      <c r="AV7337"/>
      <c r="AW7337"/>
      <c r="AX7337"/>
      <c r="AY7337"/>
      <c r="AZ7337"/>
      <c r="BA7337"/>
    </row>
    <row r="7338" spans="48:53" x14ac:dyDescent="0.3">
      <c r="AV7338"/>
      <c r="AW7338"/>
      <c r="AX7338"/>
      <c r="AY7338"/>
      <c r="AZ7338"/>
      <c r="BA7338"/>
    </row>
    <row r="7339" spans="48:53" x14ac:dyDescent="0.3">
      <c r="AV7339"/>
      <c r="AW7339"/>
      <c r="AX7339"/>
      <c r="AY7339"/>
      <c r="AZ7339"/>
      <c r="BA7339"/>
    </row>
    <row r="7340" spans="48:53" x14ac:dyDescent="0.3">
      <c r="AV7340"/>
      <c r="AW7340"/>
      <c r="AX7340"/>
      <c r="AY7340"/>
      <c r="AZ7340"/>
      <c r="BA7340"/>
    </row>
    <row r="7341" spans="48:53" x14ac:dyDescent="0.3">
      <c r="AV7341"/>
      <c r="AW7341"/>
      <c r="AX7341"/>
      <c r="AY7341"/>
      <c r="AZ7341"/>
      <c r="BA7341"/>
    </row>
    <row r="7342" spans="48:53" x14ac:dyDescent="0.3">
      <c r="AV7342"/>
      <c r="AW7342"/>
      <c r="AX7342"/>
      <c r="AY7342"/>
      <c r="AZ7342"/>
      <c r="BA7342"/>
    </row>
    <row r="7343" spans="48:53" x14ac:dyDescent="0.3">
      <c r="AV7343"/>
      <c r="AW7343"/>
      <c r="AX7343"/>
      <c r="AY7343"/>
      <c r="AZ7343"/>
      <c r="BA7343"/>
    </row>
    <row r="7344" spans="48:53" x14ac:dyDescent="0.3">
      <c r="AV7344"/>
      <c r="AW7344"/>
      <c r="AX7344"/>
      <c r="AY7344"/>
      <c r="AZ7344"/>
      <c r="BA7344"/>
    </row>
    <row r="7345" spans="48:53" x14ac:dyDescent="0.3">
      <c r="AV7345"/>
      <c r="AW7345"/>
      <c r="AX7345"/>
      <c r="AY7345"/>
      <c r="AZ7345"/>
      <c r="BA7345"/>
    </row>
    <row r="7346" spans="48:53" x14ac:dyDescent="0.3">
      <c r="AV7346"/>
      <c r="AW7346"/>
      <c r="AX7346"/>
      <c r="AY7346"/>
      <c r="AZ7346"/>
      <c r="BA7346"/>
    </row>
    <row r="7347" spans="48:53" x14ac:dyDescent="0.3">
      <c r="AV7347"/>
      <c r="AW7347"/>
      <c r="AX7347"/>
      <c r="AY7347"/>
      <c r="AZ7347"/>
      <c r="BA7347"/>
    </row>
    <row r="7348" spans="48:53" x14ac:dyDescent="0.3">
      <c r="AV7348"/>
      <c r="AW7348"/>
      <c r="AX7348"/>
      <c r="AY7348"/>
      <c r="AZ7348"/>
      <c r="BA7348"/>
    </row>
    <row r="7349" spans="48:53" x14ac:dyDescent="0.3">
      <c r="AV7349"/>
      <c r="AW7349"/>
      <c r="AX7349"/>
      <c r="AY7349"/>
      <c r="AZ7349"/>
      <c r="BA7349"/>
    </row>
    <row r="7350" spans="48:53" x14ac:dyDescent="0.3">
      <c r="AV7350"/>
      <c r="AW7350"/>
      <c r="AX7350"/>
      <c r="AY7350"/>
      <c r="AZ7350"/>
      <c r="BA7350"/>
    </row>
    <row r="7351" spans="48:53" x14ac:dyDescent="0.3">
      <c r="AV7351"/>
      <c r="AW7351"/>
      <c r="AX7351"/>
      <c r="AY7351"/>
      <c r="AZ7351"/>
      <c r="BA7351"/>
    </row>
    <row r="7352" spans="48:53" x14ac:dyDescent="0.3">
      <c r="AV7352"/>
      <c r="AW7352"/>
      <c r="AX7352"/>
      <c r="AY7352"/>
      <c r="AZ7352"/>
      <c r="BA7352"/>
    </row>
    <row r="7353" spans="48:53" x14ac:dyDescent="0.3">
      <c r="AV7353"/>
      <c r="AW7353"/>
      <c r="AX7353"/>
      <c r="AY7353"/>
      <c r="AZ7353"/>
      <c r="BA7353"/>
    </row>
    <row r="7354" spans="48:53" x14ac:dyDescent="0.3">
      <c r="AV7354"/>
      <c r="AW7354"/>
      <c r="AX7354"/>
      <c r="AY7354"/>
      <c r="AZ7354"/>
      <c r="BA7354"/>
    </row>
    <row r="7355" spans="48:53" x14ac:dyDescent="0.3">
      <c r="AV7355"/>
      <c r="AW7355"/>
      <c r="AX7355"/>
      <c r="AY7355"/>
      <c r="AZ7355"/>
      <c r="BA7355"/>
    </row>
    <row r="7356" spans="48:53" x14ac:dyDescent="0.3">
      <c r="AV7356"/>
      <c r="AW7356"/>
      <c r="AX7356"/>
      <c r="AY7356"/>
      <c r="AZ7356"/>
      <c r="BA7356"/>
    </row>
    <row r="7357" spans="48:53" x14ac:dyDescent="0.3">
      <c r="AV7357"/>
      <c r="AW7357"/>
      <c r="AX7357"/>
      <c r="AY7357"/>
      <c r="AZ7357"/>
      <c r="BA7357"/>
    </row>
    <row r="7358" spans="48:53" x14ac:dyDescent="0.3">
      <c r="AV7358"/>
      <c r="AW7358"/>
      <c r="AX7358"/>
      <c r="AY7358"/>
      <c r="AZ7358"/>
      <c r="BA7358"/>
    </row>
    <row r="7359" spans="48:53" x14ac:dyDescent="0.3">
      <c r="AV7359"/>
      <c r="AW7359"/>
      <c r="AX7359"/>
      <c r="AY7359"/>
      <c r="AZ7359"/>
      <c r="BA7359"/>
    </row>
    <row r="7360" spans="48:53" x14ac:dyDescent="0.3">
      <c r="AV7360"/>
      <c r="AW7360"/>
      <c r="AX7360"/>
      <c r="AY7360"/>
      <c r="AZ7360"/>
      <c r="BA7360"/>
    </row>
    <row r="7361" spans="48:53" x14ac:dyDescent="0.3">
      <c r="AV7361"/>
      <c r="AW7361"/>
      <c r="AX7361"/>
      <c r="AY7361"/>
      <c r="AZ7361"/>
      <c r="BA7361"/>
    </row>
    <row r="7362" spans="48:53" x14ac:dyDescent="0.3">
      <c r="AV7362"/>
      <c r="AW7362"/>
      <c r="AX7362"/>
      <c r="AY7362"/>
      <c r="AZ7362"/>
      <c r="BA7362"/>
    </row>
    <row r="7363" spans="48:53" x14ac:dyDescent="0.3">
      <c r="AV7363"/>
      <c r="AW7363"/>
      <c r="AX7363"/>
      <c r="AY7363"/>
      <c r="AZ7363"/>
      <c r="BA7363"/>
    </row>
    <row r="7364" spans="48:53" x14ac:dyDescent="0.3">
      <c r="AV7364"/>
      <c r="AW7364"/>
      <c r="AX7364"/>
      <c r="AY7364"/>
      <c r="AZ7364"/>
      <c r="BA7364"/>
    </row>
    <row r="7365" spans="48:53" x14ac:dyDescent="0.3">
      <c r="AV7365"/>
      <c r="AW7365"/>
      <c r="AX7365"/>
      <c r="AY7365"/>
      <c r="AZ7365"/>
      <c r="BA7365"/>
    </row>
    <row r="7366" spans="48:53" x14ac:dyDescent="0.3">
      <c r="AV7366"/>
      <c r="AW7366"/>
      <c r="AX7366"/>
      <c r="AY7366"/>
      <c r="AZ7366"/>
      <c r="BA7366"/>
    </row>
    <row r="7367" spans="48:53" x14ac:dyDescent="0.3">
      <c r="AV7367"/>
      <c r="AW7367"/>
      <c r="AX7367"/>
      <c r="AY7367"/>
      <c r="AZ7367"/>
      <c r="BA7367"/>
    </row>
    <row r="7368" spans="48:53" x14ac:dyDescent="0.3">
      <c r="AV7368"/>
      <c r="AW7368"/>
      <c r="AX7368"/>
      <c r="AY7368"/>
      <c r="AZ7368"/>
      <c r="BA7368"/>
    </row>
    <row r="7369" spans="48:53" x14ac:dyDescent="0.3">
      <c r="AV7369"/>
      <c r="AW7369"/>
      <c r="AX7369"/>
      <c r="AY7369"/>
      <c r="AZ7369"/>
      <c r="BA7369"/>
    </row>
    <row r="7370" spans="48:53" x14ac:dyDescent="0.3">
      <c r="AV7370"/>
      <c r="AW7370"/>
      <c r="AX7370"/>
      <c r="AY7370"/>
      <c r="AZ7370"/>
      <c r="BA7370"/>
    </row>
    <row r="7371" spans="48:53" x14ac:dyDescent="0.3">
      <c r="AV7371"/>
      <c r="AW7371"/>
      <c r="AX7371"/>
      <c r="AY7371"/>
      <c r="AZ7371"/>
      <c r="BA7371"/>
    </row>
    <row r="7372" spans="48:53" x14ac:dyDescent="0.3">
      <c r="AV7372"/>
      <c r="AW7372"/>
      <c r="AX7372"/>
      <c r="AY7372"/>
      <c r="AZ7372"/>
      <c r="BA7372"/>
    </row>
    <row r="7373" spans="48:53" x14ac:dyDescent="0.3">
      <c r="AV7373"/>
      <c r="AW7373"/>
      <c r="AX7373"/>
      <c r="AY7373"/>
      <c r="AZ7373"/>
      <c r="BA7373"/>
    </row>
    <row r="7374" spans="48:53" x14ac:dyDescent="0.3">
      <c r="AV7374"/>
      <c r="AW7374"/>
      <c r="AX7374"/>
      <c r="AY7374"/>
      <c r="AZ7374"/>
      <c r="BA7374"/>
    </row>
    <row r="7375" spans="48:53" x14ac:dyDescent="0.3">
      <c r="AV7375"/>
      <c r="AW7375"/>
      <c r="AX7375"/>
      <c r="AY7375"/>
      <c r="AZ7375"/>
      <c r="BA7375"/>
    </row>
    <row r="7376" spans="48:53" x14ac:dyDescent="0.3">
      <c r="AV7376"/>
      <c r="AW7376"/>
      <c r="AX7376"/>
      <c r="AY7376"/>
      <c r="AZ7376"/>
      <c r="BA7376"/>
    </row>
    <row r="7377" spans="48:53" x14ac:dyDescent="0.3">
      <c r="AV7377"/>
      <c r="AW7377"/>
      <c r="AX7377"/>
      <c r="AY7377"/>
      <c r="AZ7377"/>
      <c r="BA7377"/>
    </row>
    <row r="7378" spans="48:53" x14ac:dyDescent="0.3">
      <c r="AV7378"/>
      <c r="AW7378"/>
      <c r="AX7378"/>
      <c r="AY7378"/>
      <c r="AZ7378"/>
      <c r="BA7378"/>
    </row>
    <row r="7379" spans="48:53" x14ac:dyDescent="0.3">
      <c r="AV7379"/>
      <c r="AW7379"/>
      <c r="AX7379"/>
      <c r="AY7379"/>
      <c r="AZ7379"/>
      <c r="BA7379"/>
    </row>
    <row r="7380" spans="48:53" x14ac:dyDescent="0.3">
      <c r="AV7380"/>
      <c r="AW7380"/>
      <c r="AX7380"/>
      <c r="AY7380"/>
      <c r="AZ7380"/>
      <c r="BA7380"/>
    </row>
    <row r="7381" spans="48:53" x14ac:dyDescent="0.3">
      <c r="AV7381"/>
      <c r="AW7381"/>
      <c r="AX7381"/>
      <c r="AY7381"/>
      <c r="AZ7381"/>
      <c r="BA7381"/>
    </row>
    <row r="7382" spans="48:53" x14ac:dyDescent="0.3">
      <c r="AV7382"/>
      <c r="AW7382"/>
      <c r="AX7382"/>
      <c r="AY7382"/>
      <c r="AZ7382"/>
      <c r="BA7382"/>
    </row>
    <row r="7383" spans="48:53" x14ac:dyDescent="0.3">
      <c r="AV7383"/>
      <c r="AW7383"/>
      <c r="AX7383"/>
      <c r="AY7383"/>
      <c r="AZ7383"/>
      <c r="BA7383"/>
    </row>
    <row r="7384" spans="48:53" x14ac:dyDescent="0.3">
      <c r="AV7384"/>
      <c r="AW7384"/>
      <c r="AX7384"/>
      <c r="AY7384"/>
      <c r="AZ7384"/>
      <c r="BA7384"/>
    </row>
    <row r="7385" spans="48:53" x14ac:dyDescent="0.3">
      <c r="AV7385"/>
      <c r="AW7385"/>
      <c r="AX7385"/>
      <c r="AY7385"/>
      <c r="AZ7385"/>
      <c r="BA7385"/>
    </row>
    <row r="7386" spans="48:53" x14ac:dyDescent="0.3">
      <c r="AV7386"/>
      <c r="AW7386"/>
      <c r="AX7386"/>
      <c r="AY7386"/>
      <c r="AZ7386"/>
      <c r="BA7386"/>
    </row>
    <row r="7387" spans="48:53" x14ac:dyDescent="0.3">
      <c r="AV7387"/>
      <c r="AW7387"/>
      <c r="AX7387"/>
      <c r="AY7387"/>
      <c r="AZ7387"/>
      <c r="BA7387"/>
    </row>
    <row r="7388" spans="48:53" x14ac:dyDescent="0.3">
      <c r="AV7388"/>
      <c r="AW7388"/>
      <c r="AX7388"/>
      <c r="AY7388"/>
      <c r="AZ7388"/>
      <c r="BA7388"/>
    </row>
    <row r="7389" spans="48:53" x14ac:dyDescent="0.3">
      <c r="AV7389"/>
      <c r="AW7389"/>
      <c r="AX7389"/>
      <c r="AY7389"/>
      <c r="AZ7389"/>
      <c r="BA7389"/>
    </row>
    <row r="7390" spans="48:53" x14ac:dyDescent="0.3">
      <c r="AV7390"/>
      <c r="AW7390"/>
      <c r="AX7390"/>
      <c r="AY7390"/>
      <c r="AZ7390"/>
      <c r="BA7390"/>
    </row>
    <row r="7391" spans="48:53" x14ac:dyDescent="0.3">
      <c r="AV7391"/>
      <c r="AW7391"/>
      <c r="AX7391"/>
      <c r="AY7391"/>
      <c r="AZ7391"/>
      <c r="BA7391"/>
    </row>
    <row r="7392" spans="48:53" x14ac:dyDescent="0.3">
      <c r="AV7392"/>
      <c r="AW7392"/>
      <c r="AX7392"/>
      <c r="AY7392"/>
      <c r="AZ7392"/>
      <c r="BA7392"/>
    </row>
    <row r="7393" spans="48:53" x14ac:dyDescent="0.3">
      <c r="AV7393"/>
      <c r="AW7393"/>
      <c r="AX7393"/>
      <c r="AY7393"/>
      <c r="AZ7393"/>
      <c r="BA7393"/>
    </row>
    <row r="7394" spans="48:53" x14ac:dyDescent="0.3">
      <c r="AV7394"/>
      <c r="AW7394"/>
      <c r="AX7394"/>
      <c r="AY7394"/>
      <c r="AZ7394"/>
      <c r="BA7394"/>
    </row>
    <row r="7395" spans="48:53" x14ac:dyDescent="0.3">
      <c r="AV7395"/>
      <c r="AW7395"/>
      <c r="AX7395"/>
      <c r="AY7395"/>
      <c r="AZ7395"/>
      <c r="BA7395"/>
    </row>
    <row r="7396" spans="48:53" x14ac:dyDescent="0.3">
      <c r="AV7396"/>
      <c r="AW7396"/>
      <c r="AX7396"/>
      <c r="AY7396"/>
      <c r="AZ7396"/>
      <c r="BA7396"/>
    </row>
    <row r="7397" spans="48:53" x14ac:dyDescent="0.3">
      <c r="AV7397"/>
      <c r="AW7397"/>
      <c r="AX7397"/>
      <c r="AY7397"/>
      <c r="AZ7397"/>
      <c r="BA7397"/>
    </row>
    <row r="7398" spans="48:53" x14ac:dyDescent="0.3">
      <c r="AV7398"/>
      <c r="AW7398"/>
      <c r="AX7398"/>
      <c r="AY7398"/>
      <c r="AZ7398"/>
      <c r="BA7398"/>
    </row>
    <row r="7399" spans="48:53" x14ac:dyDescent="0.3">
      <c r="AV7399"/>
      <c r="AW7399"/>
      <c r="AX7399"/>
      <c r="AY7399"/>
      <c r="AZ7399"/>
      <c r="BA7399"/>
    </row>
    <row r="7400" spans="48:53" x14ac:dyDescent="0.3">
      <c r="AV7400"/>
      <c r="AW7400"/>
      <c r="AX7400"/>
      <c r="AY7400"/>
      <c r="AZ7400"/>
      <c r="BA7400"/>
    </row>
    <row r="7401" spans="48:53" x14ac:dyDescent="0.3">
      <c r="AV7401"/>
      <c r="AW7401"/>
      <c r="AX7401"/>
      <c r="AY7401"/>
      <c r="AZ7401"/>
      <c r="BA7401"/>
    </row>
    <row r="7402" spans="48:53" x14ac:dyDescent="0.3">
      <c r="AV7402"/>
      <c r="AW7402"/>
      <c r="AX7402"/>
      <c r="AY7402"/>
      <c r="AZ7402"/>
      <c r="BA7402"/>
    </row>
    <row r="7403" spans="48:53" x14ac:dyDescent="0.3">
      <c r="AV7403"/>
      <c r="AW7403"/>
      <c r="AX7403"/>
      <c r="AY7403"/>
      <c r="AZ7403"/>
      <c r="BA7403"/>
    </row>
    <row r="7404" spans="48:53" x14ac:dyDescent="0.3">
      <c r="AV7404"/>
      <c r="AW7404"/>
      <c r="AX7404"/>
      <c r="AY7404"/>
      <c r="AZ7404"/>
      <c r="BA7404"/>
    </row>
    <row r="7405" spans="48:53" x14ac:dyDescent="0.3">
      <c r="AV7405"/>
      <c r="AW7405"/>
      <c r="AX7405"/>
      <c r="AY7405"/>
      <c r="AZ7405"/>
      <c r="BA7405"/>
    </row>
    <row r="7406" spans="48:53" x14ac:dyDescent="0.3">
      <c r="AV7406"/>
      <c r="AW7406"/>
      <c r="AX7406"/>
      <c r="AY7406"/>
      <c r="AZ7406"/>
      <c r="BA7406"/>
    </row>
    <row r="7407" spans="48:53" x14ac:dyDescent="0.3">
      <c r="AV7407"/>
      <c r="AW7407"/>
      <c r="AX7407"/>
      <c r="AY7407"/>
      <c r="AZ7407"/>
      <c r="BA7407"/>
    </row>
    <row r="7408" spans="48:53" x14ac:dyDescent="0.3">
      <c r="AV7408"/>
      <c r="AW7408"/>
      <c r="AX7408"/>
      <c r="AY7408"/>
      <c r="AZ7408"/>
      <c r="BA7408"/>
    </row>
    <row r="7409" spans="48:53" x14ac:dyDescent="0.3">
      <c r="AV7409"/>
      <c r="AW7409"/>
      <c r="AX7409"/>
      <c r="AY7409"/>
      <c r="AZ7409"/>
      <c r="BA7409"/>
    </row>
    <row r="7410" spans="48:53" x14ac:dyDescent="0.3">
      <c r="AV7410"/>
      <c r="AW7410"/>
      <c r="AX7410"/>
      <c r="AY7410"/>
      <c r="AZ7410"/>
      <c r="BA7410"/>
    </row>
    <row r="7411" spans="48:53" x14ac:dyDescent="0.3">
      <c r="AV7411"/>
      <c r="AW7411"/>
      <c r="AX7411"/>
      <c r="AY7411"/>
      <c r="AZ7411"/>
      <c r="BA7411"/>
    </row>
    <row r="7412" spans="48:53" x14ac:dyDescent="0.3">
      <c r="AV7412"/>
      <c r="AW7412"/>
      <c r="AX7412"/>
      <c r="AY7412"/>
      <c r="AZ7412"/>
      <c r="BA7412"/>
    </row>
    <row r="7413" spans="48:53" x14ac:dyDescent="0.3">
      <c r="AV7413"/>
      <c r="AW7413"/>
      <c r="AX7413"/>
      <c r="AY7413"/>
      <c r="AZ7413"/>
      <c r="BA7413"/>
    </row>
    <row r="7414" spans="48:53" x14ac:dyDescent="0.3">
      <c r="AV7414"/>
      <c r="AW7414"/>
      <c r="AX7414"/>
      <c r="AY7414"/>
      <c r="AZ7414"/>
      <c r="BA7414"/>
    </row>
    <row r="7415" spans="48:53" x14ac:dyDescent="0.3">
      <c r="AV7415"/>
      <c r="AW7415"/>
      <c r="AX7415"/>
      <c r="AY7415"/>
      <c r="AZ7415"/>
      <c r="BA7415"/>
    </row>
    <row r="7416" spans="48:53" x14ac:dyDescent="0.3">
      <c r="AV7416"/>
      <c r="AW7416"/>
      <c r="AX7416"/>
      <c r="AY7416"/>
      <c r="AZ7416"/>
      <c r="BA7416"/>
    </row>
    <row r="7417" spans="48:53" x14ac:dyDescent="0.3">
      <c r="AV7417"/>
      <c r="AW7417"/>
      <c r="AX7417"/>
      <c r="AY7417"/>
      <c r="AZ7417"/>
      <c r="BA7417"/>
    </row>
    <row r="7418" spans="48:53" x14ac:dyDescent="0.3">
      <c r="AV7418"/>
      <c r="AW7418"/>
      <c r="AX7418"/>
      <c r="AY7418"/>
      <c r="AZ7418"/>
      <c r="BA7418"/>
    </row>
    <row r="7419" spans="48:53" x14ac:dyDescent="0.3">
      <c r="AV7419"/>
      <c r="AW7419"/>
      <c r="AX7419"/>
      <c r="AY7419"/>
      <c r="AZ7419"/>
      <c r="BA7419"/>
    </row>
    <row r="7420" spans="48:53" x14ac:dyDescent="0.3">
      <c r="AV7420"/>
      <c r="AW7420"/>
      <c r="AX7420"/>
      <c r="AY7420"/>
      <c r="AZ7420"/>
      <c r="BA7420"/>
    </row>
    <row r="7421" spans="48:53" x14ac:dyDescent="0.3">
      <c r="AV7421"/>
      <c r="AW7421"/>
      <c r="AX7421"/>
      <c r="AY7421"/>
      <c r="AZ7421"/>
      <c r="BA7421"/>
    </row>
    <row r="7422" spans="48:53" x14ac:dyDescent="0.3">
      <c r="AV7422"/>
      <c r="AW7422"/>
      <c r="AX7422"/>
      <c r="AY7422"/>
      <c r="AZ7422"/>
      <c r="BA7422"/>
    </row>
    <row r="7423" spans="48:53" x14ac:dyDescent="0.3">
      <c r="AV7423"/>
      <c r="AW7423"/>
      <c r="AX7423"/>
      <c r="AY7423"/>
      <c r="AZ7423"/>
      <c r="BA7423"/>
    </row>
    <row r="7424" spans="48:53" x14ac:dyDescent="0.3">
      <c r="AV7424"/>
      <c r="AW7424"/>
      <c r="AX7424"/>
      <c r="AY7424"/>
      <c r="AZ7424"/>
      <c r="BA7424"/>
    </row>
    <row r="7425" spans="48:53" x14ac:dyDescent="0.3">
      <c r="AV7425"/>
      <c r="AW7425"/>
      <c r="AX7425"/>
      <c r="AY7425"/>
      <c r="AZ7425"/>
      <c r="BA7425"/>
    </row>
    <row r="7426" spans="48:53" x14ac:dyDescent="0.3">
      <c r="AV7426"/>
      <c r="AW7426"/>
      <c r="AX7426"/>
      <c r="AY7426"/>
      <c r="AZ7426"/>
      <c r="BA7426"/>
    </row>
    <row r="7427" spans="48:53" x14ac:dyDescent="0.3">
      <c r="AV7427"/>
      <c r="AW7427"/>
      <c r="AX7427"/>
      <c r="AY7427"/>
      <c r="AZ7427"/>
      <c r="BA7427"/>
    </row>
    <row r="7428" spans="48:53" x14ac:dyDescent="0.3">
      <c r="AV7428"/>
      <c r="AW7428"/>
      <c r="AX7428"/>
      <c r="AY7428"/>
      <c r="AZ7428"/>
      <c r="BA7428"/>
    </row>
    <row r="7429" spans="48:53" x14ac:dyDescent="0.3">
      <c r="AV7429"/>
      <c r="AW7429"/>
      <c r="AX7429"/>
      <c r="AY7429"/>
      <c r="AZ7429"/>
      <c r="BA7429"/>
    </row>
    <row r="7430" spans="48:53" x14ac:dyDescent="0.3">
      <c r="AV7430"/>
      <c r="AW7430"/>
      <c r="AX7430"/>
      <c r="AY7430"/>
      <c r="AZ7430"/>
      <c r="BA7430"/>
    </row>
    <row r="7431" spans="48:53" x14ac:dyDescent="0.3">
      <c r="AV7431"/>
      <c r="AW7431"/>
      <c r="AX7431"/>
      <c r="AY7431"/>
      <c r="AZ7431"/>
      <c r="BA7431"/>
    </row>
    <row r="7432" spans="48:53" x14ac:dyDescent="0.3">
      <c r="AV7432"/>
      <c r="AW7432"/>
      <c r="AX7432"/>
      <c r="AY7432"/>
      <c r="AZ7432"/>
      <c r="BA7432"/>
    </row>
    <row r="7433" spans="48:53" x14ac:dyDescent="0.3">
      <c r="AV7433"/>
      <c r="AW7433"/>
      <c r="AX7433"/>
      <c r="AY7433"/>
      <c r="AZ7433"/>
      <c r="BA7433"/>
    </row>
    <row r="7434" spans="48:53" x14ac:dyDescent="0.3">
      <c r="AV7434"/>
      <c r="AW7434"/>
      <c r="AX7434"/>
      <c r="AY7434"/>
      <c r="AZ7434"/>
      <c r="BA7434"/>
    </row>
    <row r="7435" spans="48:53" x14ac:dyDescent="0.3">
      <c r="AV7435"/>
      <c r="AW7435"/>
      <c r="AX7435"/>
      <c r="AY7435"/>
      <c r="AZ7435"/>
      <c r="BA7435"/>
    </row>
    <row r="7436" spans="48:53" x14ac:dyDescent="0.3">
      <c r="AV7436"/>
      <c r="AW7436"/>
      <c r="AX7436"/>
      <c r="AY7436"/>
      <c r="AZ7436"/>
      <c r="BA7436"/>
    </row>
    <row r="7437" spans="48:53" x14ac:dyDescent="0.3">
      <c r="AV7437"/>
      <c r="AW7437"/>
      <c r="AX7437"/>
      <c r="AY7437"/>
      <c r="AZ7437"/>
      <c r="BA7437"/>
    </row>
    <row r="7438" spans="48:53" x14ac:dyDescent="0.3">
      <c r="AV7438"/>
      <c r="AW7438"/>
      <c r="AX7438"/>
      <c r="AY7438"/>
      <c r="AZ7438"/>
      <c r="BA7438"/>
    </row>
    <row r="7439" spans="48:53" x14ac:dyDescent="0.3">
      <c r="AV7439"/>
      <c r="AW7439"/>
      <c r="AX7439"/>
      <c r="AY7439"/>
      <c r="AZ7439"/>
      <c r="BA7439"/>
    </row>
    <row r="7440" spans="48:53" x14ac:dyDescent="0.3">
      <c r="AV7440"/>
      <c r="AW7440"/>
      <c r="AX7440"/>
      <c r="AY7440"/>
      <c r="AZ7440"/>
      <c r="BA7440"/>
    </row>
    <row r="7441" spans="48:53" x14ac:dyDescent="0.3">
      <c r="AV7441"/>
      <c r="AW7441"/>
      <c r="AX7441"/>
      <c r="AY7441"/>
      <c r="AZ7441"/>
      <c r="BA7441"/>
    </row>
    <row r="7442" spans="48:53" x14ac:dyDescent="0.3">
      <c r="AV7442"/>
      <c r="AW7442"/>
      <c r="AX7442"/>
      <c r="AY7442"/>
      <c r="AZ7442"/>
      <c r="BA7442"/>
    </row>
    <row r="7443" spans="48:53" x14ac:dyDescent="0.3">
      <c r="AV7443"/>
      <c r="AW7443"/>
      <c r="AX7443"/>
      <c r="AY7443"/>
      <c r="AZ7443"/>
      <c r="BA7443"/>
    </row>
    <row r="7444" spans="48:53" x14ac:dyDescent="0.3">
      <c r="AV7444"/>
      <c r="AW7444"/>
      <c r="AX7444"/>
      <c r="AY7444"/>
      <c r="AZ7444"/>
      <c r="BA7444"/>
    </row>
    <row r="7445" spans="48:53" x14ac:dyDescent="0.3">
      <c r="AV7445"/>
      <c r="AW7445"/>
      <c r="AX7445"/>
      <c r="AY7445"/>
      <c r="AZ7445"/>
      <c r="BA7445"/>
    </row>
    <row r="7446" spans="48:53" x14ac:dyDescent="0.3">
      <c r="AV7446"/>
      <c r="AW7446"/>
      <c r="AX7446"/>
      <c r="AY7446"/>
      <c r="AZ7446"/>
      <c r="BA7446"/>
    </row>
    <row r="7447" spans="48:53" x14ac:dyDescent="0.3">
      <c r="AV7447"/>
      <c r="AW7447"/>
      <c r="AX7447"/>
      <c r="AY7447"/>
      <c r="AZ7447"/>
      <c r="BA7447"/>
    </row>
    <row r="7448" spans="48:53" x14ac:dyDescent="0.3">
      <c r="AV7448"/>
      <c r="AW7448"/>
      <c r="AX7448"/>
      <c r="AY7448"/>
      <c r="AZ7448"/>
      <c r="BA7448"/>
    </row>
    <row r="7449" spans="48:53" x14ac:dyDescent="0.3">
      <c r="AV7449"/>
      <c r="AW7449"/>
      <c r="AX7449"/>
      <c r="AY7449"/>
      <c r="AZ7449"/>
      <c r="BA7449"/>
    </row>
    <row r="7450" spans="48:53" x14ac:dyDescent="0.3">
      <c r="AV7450"/>
      <c r="AW7450"/>
      <c r="AX7450"/>
      <c r="AY7450"/>
      <c r="AZ7450"/>
      <c r="BA7450"/>
    </row>
    <row r="7451" spans="48:53" x14ac:dyDescent="0.3">
      <c r="AV7451"/>
      <c r="AW7451"/>
      <c r="AX7451"/>
      <c r="AY7451"/>
      <c r="AZ7451"/>
      <c r="BA7451"/>
    </row>
    <row r="7452" spans="48:53" x14ac:dyDescent="0.3">
      <c r="AV7452"/>
      <c r="AW7452"/>
      <c r="AX7452"/>
      <c r="AY7452"/>
      <c r="AZ7452"/>
      <c r="BA7452"/>
    </row>
    <row r="7453" spans="48:53" x14ac:dyDescent="0.3">
      <c r="AV7453"/>
      <c r="AW7453"/>
      <c r="AX7453"/>
      <c r="AY7453"/>
      <c r="AZ7453"/>
      <c r="BA7453"/>
    </row>
    <row r="7454" spans="48:53" x14ac:dyDescent="0.3">
      <c r="AV7454"/>
      <c r="AW7454"/>
      <c r="AX7454"/>
      <c r="AY7454"/>
      <c r="AZ7454"/>
      <c r="BA7454"/>
    </row>
    <row r="7455" spans="48:53" x14ac:dyDescent="0.3">
      <c r="AV7455"/>
      <c r="AW7455"/>
      <c r="AX7455"/>
      <c r="AY7455"/>
      <c r="AZ7455"/>
      <c r="BA7455"/>
    </row>
    <row r="7456" spans="48:53" x14ac:dyDescent="0.3">
      <c r="AV7456"/>
      <c r="AW7456"/>
      <c r="AX7456"/>
      <c r="AY7456"/>
      <c r="AZ7456"/>
      <c r="BA7456"/>
    </row>
    <row r="7457" spans="48:53" x14ac:dyDescent="0.3">
      <c r="AV7457"/>
      <c r="AW7457"/>
      <c r="AX7457"/>
      <c r="AY7457"/>
      <c r="AZ7457"/>
      <c r="BA7457"/>
    </row>
    <row r="7458" spans="48:53" x14ac:dyDescent="0.3">
      <c r="AV7458"/>
      <c r="AW7458"/>
      <c r="AX7458"/>
      <c r="AY7458"/>
      <c r="AZ7458"/>
      <c r="BA7458"/>
    </row>
    <row r="7459" spans="48:53" x14ac:dyDescent="0.3">
      <c r="AV7459"/>
      <c r="AW7459"/>
      <c r="AX7459"/>
      <c r="AY7459"/>
      <c r="AZ7459"/>
      <c r="BA7459"/>
    </row>
    <row r="7460" spans="48:53" x14ac:dyDescent="0.3">
      <c r="AV7460"/>
      <c r="AW7460"/>
      <c r="AX7460"/>
      <c r="AY7460"/>
      <c r="AZ7460"/>
      <c r="BA7460"/>
    </row>
    <row r="7461" spans="48:53" x14ac:dyDescent="0.3">
      <c r="AV7461"/>
      <c r="AW7461"/>
      <c r="AX7461"/>
      <c r="AY7461"/>
      <c r="AZ7461"/>
      <c r="BA7461"/>
    </row>
    <row r="7462" spans="48:53" x14ac:dyDescent="0.3">
      <c r="AV7462"/>
      <c r="AW7462"/>
      <c r="AX7462"/>
      <c r="AY7462"/>
      <c r="AZ7462"/>
      <c r="BA7462"/>
    </row>
    <row r="7463" spans="48:53" x14ac:dyDescent="0.3">
      <c r="AV7463"/>
      <c r="AW7463"/>
      <c r="AX7463"/>
      <c r="AY7463"/>
      <c r="AZ7463"/>
      <c r="BA7463"/>
    </row>
    <row r="7464" spans="48:53" x14ac:dyDescent="0.3">
      <c r="AV7464"/>
      <c r="AW7464"/>
      <c r="AX7464"/>
      <c r="AY7464"/>
      <c r="AZ7464"/>
      <c r="BA7464"/>
    </row>
    <row r="7465" spans="48:53" x14ac:dyDescent="0.3">
      <c r="AV7465"/>
      <c r="AW7465"/>
      <c r="AX7465"/>
      <c r="AY7465"/>
      <c r="AZ7465"/>
      <c r="BA7465"/>
    </row>
    <row r="7466" spans="48:53" x14ac:dyDescent="0.3">
      <c r="AV7466"/>
      <c r="AW7466"/>
      <c r="AX7466"/>
      <c r="AY7466"/>
      <c r="AZ7466"/>
      <c r="BA7466"/>
    </row>
    <row r="7467" spans="48:53" x14ac:dyDescent="0.3">
      <c r="AV7467"/>
      <c r="AW7467"/>
      <c r="AX7467"/>
      <c r="AY7467"/>
      <c r="AZ7467"/>
      <c r="BA7467"/>
    </row>
    <row r="7468" spans="48:53" x14ac:dyDescent="0.3">
      <c r="AV7468"/>
      <c r="AW7468"/>
      <c r="AX7468"/>
      <c r="AY7468"/>
      <c r="AZ7468"/>
      <c r="BA7468"/>
    </row>
    <row r="7469" spans="48:53" x14ac:dyDescent="0.3">
      <c r="AV7469"/>
      <c r="AW7469"/>
      <c r="AX7469"/>
      <c r="AY7469"/>
      <c r="AZ7469"/>
      <c r="BA7469"/>
    </row>
    <row r="7470" spans="48:53" x14ac:dyDescent="0.3">
      <c r="AV7470"/>
      <c r="AW7470"/>
      <c r="AX7470"/>
      <c r="AY7470"/>
      <c r="AZ7470"/>
      <c r="BA7470"/>
    </row>
    <row r="7471" spans="48:53" x14ac:dyDescent="0.3">
      <c r="AV7471"/>
      <c r="AW7471"/>
      <c r="AX7471"/>
      <c r="AY7471"/>
      <c r="AZ7471"/>
      <c r="BA7471"/>
    </row>
    <row r="7472" spans="48:53" x14ac:dyDescent="0.3">
      <c r="AV7472"/>
      <c r="AW7472"/>
      <c r="AX7472"/>
      <c r="AY7472"/>
      <c r="AZ7472"/>
      <c r="BA7472"/>
    </row>
    <row r="7473" spans="48:53" x14ac:dyDescent="0.3">
      <c r="AV7473"/>
      <c r="AW7473"/>
      <c r="AX7473"/>
      <c r="AY7473"/>
      <c r="AZ7473"/>
      <c r="BA7473"/>
    </row>
    <row r="7474" spans="48:53" x14ac:dyDescent="0.3">
      <c r="AV7474"/>
      <c r="AW7474"/>
      <c r="AX7474"/>
      <c r="AY7474"/>
      <c r="AZ7474"/>
      <c r="BA7474"/>
    </row>
    <row r="7475" spans="48:53" x14ac:dyDescent="0.3">
      <c r="AV7475"/>
      <c r="AW7475"/>
      <c r="AX7475"/>
      <c r="AY7475"/>
      <c r="AZ7475"/>
      <c r="BA7475"/>
    </row>
    <row r="7476" spans="48:53" x14ac:dyDescent="0.3">
      <c r="AV7476"/>
      <c r="AW7476"/>
      <c r="AX7476"/>
      <c r="AY7476"/>
      <c r="AZ7476"/>
      <c r="BA7476"/>
    </row>
    <row r="7477" spans="48:53" x14ac:dyDescent="0.3">
      <c r="AV7477"/>
      <c r="AW7477"/>
      <c r="AX7477"/>
      <c r="AY7477"/>
      <c r="AZ7477"/>
      <c r="BA7477"/>
    </row>
    <row r="7478" spans="48:53" x14ac:dyDescent="0.3">
      <c r="AV7478"/>
      <c r="AW7478"/>
      <c r="AX7478"/>
      <c r="AY7478"/>
      <c r="AZ7478"/>
      <c r="BA7478"/>
    </row>
    <row r="7479" spans="48:53" x14ac:dyDescent="0.3">
      <c r="AV7479"/>
      <c r="AW7479"/>
      <c r="AX7479"/>
      <c r="AY7479"/>
      <c r="AZ7479"/>
      <c r="BA7479"/>
    </row>
    <row r="7480" spans="48:53" x14ac:dyDescent="0.3">
      <c r="AV7480"/>
      <c r="AW7480"/>
      <c r="AX7480"/>
      <c r="AY7480"/>
      <c r="AZ7480"/>
      <c r="BA7480"/>
    </row>
    <row r="7481" spans="48:53" x14ac:dyDescent="0.3">
      <c r="AV7481"/>
      <c r="AW7481"/>
      <c r="AX7481"/>
      <c r="AY7481"/>
      <c r="AZ7481"/>
      <c r="BA7481"/>
    </row>
    <row r="7482" spans="48:53" x14ac:dyDescent="0.3">
      <c r="AV7482"/>
      <c r="AW7482"/>
      <c r="AX7482"/>
      <c r="AY7482"/>
      <c r="AZ7482"/>
      <c r="BA7482"/>
    </row>
    <row r="7483" spans="48:53" x14ac:dyDescent="0.3">
      <c r="AV7483"/>
      <c r="AW7483"/>
      <c r="AX7483"/>
      <c r="AY7483"/>
      <c r="AZ7483"/>
      <c r="BA7483"/>
    </row>
    <row r="7484" spans="48:53" x14ac:dyDescent="0.3">
      <c r="AV7484"/>
      <c r="AW7484"/>
      <c r="AX7484"/>
      <c r="AY7484"/>
      <c r="AZ7484"/>
      <c r="BA7484"/>
    </row>
    <row r="7485" spans="48:53" x14ac:dyDescent="0.3">
      <c r="AV7485"/>
      <c r="AW7485"/>
      <c r="AX7485"/>
      <c r="AY7485"/>
      <c r="AZ7485"/>
      <c r="BA7485"/>
    </row>
    <row r="7486" spans="48:53" x14ac:dyDescent="0.3">
      <c r="AV7486"/>
      <c r="AW7486"/>
      <c r="AX7486"/>
      <c r="AY7486"/>
      <c r="AZ7486"/>
      <c r="BA7486"/>
    </row>
    <row r="7487" spans="48:53" x14ac:dyDescent="0.3">
      <c r="AV7487"/>
      <c r="AW7487"/>
      <c r="AX7487"/>
      <c r="AY7487"/>
      <c r="AZ7487"/>
      <c r="BA7487"/>
    </row>
    <row r="7488" spans="48:53" x14ac:dyDescent="0.3">
      <c r="AV7488"/>
      <c r="AW7488"/>
      <c r="AX7488"/>
      <c r="AY7488"/>
      <c r="AZ7488"/>
      <c r="BA7488"/>
    </row>
    <row r="7489" spans="48:53" x14ac:dyDescent="0.3">
      <c r="AV7489"/>
      <c r="AW7489"/>
      <c r="AX7489"/>
      <c r="AY7489"/>
      <c r="AZ7489"/>
      <c r="BA7489"/>
    </row>
    <row r="7490" spans="48:53" x14ac:dyDescent="0.3">
      <c r="AV7490"/>
      <c r="AW7490"/>
      <c r="AX7490"/>
      <c r="AY7490"/>
      <c r="AZ7490"/>
      <c r="BA7490"/>
    </row>
    <row r="7491" spans="48:53" x14ac:dyDescent="0.3">
      <c r="AV7491"/>
      <c r="AW7491"/>
      <c r="AX7491"/>
      <c r="AY7491"/>
      <c r="AZ7491"/>
      <c r="BA7491"/>
    </row>
    <row r="7492" spans="48:53" x14ac:dyDescent="0.3">
      <c r="AV7492"/>
      <c r="AW7492"/>
      <c r="AX7492"/>
      <c r="AY7492"/>
      <c r="AZ7492"/>
      <c r="BA7492"/>
    </row>
    <row r="7493" spans="48:53" x14ac:dyDescent="0.3">
      <c r="AV7493"/>
      <c r="AW7493"/>
      <c r="AX7493"/>
      <c r="AY7493"/>
      <c r="AZ7493"/>
      <c r="BA7493"/>
    </row>
    <row r="7494" spans="48:53" x14ac:dyDescent="0.3">
      <c r="AV7494"/>
      <c r="AW7494"/>
      <c r="AX7494"/>
      <c r="AY7494"/>
      <c r="AZ7494"/>
      <c r="BA7494"/>
    </row>
    <row r="7495" spans="48:53" x14ac:dyDescent="0.3">
      <c r="AV7495"/>
      <c r="AW7495"/>
      <c r="AX7495"/>
      <c r="AY7495"/>
      <c r="AZ7495"/>
      <c r="BA7495"/>
    </row>
    <row r="7496" spans="48:53" x14ac:dyDescent="0.3">
      <c r="AV7496"/>
      <c r="AW7496"/>
      <c r="AX7496"/>
      <c r="AY7496"/>
      <c r="AZ7496"/>
      <c r="BA7496"/>
    </row>
    <row r="7497" spans="48:53" x14ac:dyDescent="0.3">
      <c r="AV7497"/>
      <c r="AW7497"/>
      <c r="AX7497"/>
      <c r="AY7497"/>
      <c r="AZ7497"/>
      <c r="BA7497"/>
    </row>
    <row r="7498" spans="48:53" x14ac:dyDescent="0.3">
      <c r="AV7498"/>
      <c r="AW7498"/>
      <c r="AX7498"/>
      <c r="AY7498"/>
      <c r="AZ7498"/>
      <c r="BA7498"/>
    </row>
    <row r="7499" spans="48:53" x14ac:dyDescent="0.3">
      <c r="AV7499"/>
      <c r="AW7499"/>
      <c r="AX7499"/>
      <c r="AY7499"/>
      <c r="AZ7499"/>
      <c r="BA7499"/>
    </row>
    <row r="7500" spans="48:53" x14ac:dyDescent="0.3">
      <c r="AV7500"/>
      <c r="AW7500"/>
      <c r="AX7500"/>
      <c r="AY7500"/>
      <c r="AZ7500"/>
      <c r="BA7500"/>
    </row>
    <row r="7501" spans="48:53" x14ac:dyDescent="0.3">
      <c r="AV7501"/>
      <c r="AW7501"/>
      <c r="AX7501"/>
      <c r="AY7501"/>
      <c r="AZ7501"/>
      <c r="BA7501"/>
    </row>
    <row r="7502" spans="48:53" x14ac:dyDescent="0.3">
      <c r="AV7502"/>
      <c r="AW7502"/>
      <c r="AX7502"/>
      <c r="AY7502"/>
      <c r="AZ7502"/>
      <c r="BA7502"/>
    </row>
    <row r="7503" spans="48:53" x14ac:dyDescent="0.3">
      <c r="AV7503"/>
      <c r="AW7503"/>
      <c r="AX7503"/>
      <c r="AY7503"/>
      <c r="AZ7503"/>
      <c r="BA7503"/>
    </row>
    <row r="7504" spans="48:53" x14ac:dyDescent="0.3">
      <c r="AV7504"/>
      <c r="AW7504"/>
      <c r="AX7504"/>
      <c r="AY7504"/>
      <c r="AZ7504"/>
      <c r="BA7504"/>
    </row>
    <row r="7505" spans="48:53" x14ac:dyDescent="0.3">
      <c r="AV7505"/>
      <c r="AW7505"/>
      <c r="AX7505"/>
      <c r="AY7505"/>
      <c r="AZ7505"/>
      <c r="BA7505"/>
    </row>
    <row r="7506" spans="48:53" x14ac:dyDescent="0.3">
      <c r="AV7506"/>
      <c r="AW7506"/>
      <c r="AX7506"/>
      <c r="AY7506"/>
      <c r="AZ7506"/>
      <c r="BA7506"/>
    </row>
    <row r="7507" spans="48:53" x14ac:dyDescent="0.3">
      <c r="AV7507"/>
      <c r="AW7507"/>
      <c r="AX7507"/>
      <c r="AY7507"/>
      <c r="AZ7507"/>
      <c r="BA7507"/>
    </row>
    <row r="7508" spans="48:53" x14ac:dyDescent="0.3">
      <c r="AV7508"/>
      <c r="AW7508"/>
      <c r="AX7508"/>
      <c r="AY7508"/>
      <c r="AZ7508"/>
      <c r="BA7508"/>
    </row>
    <row r="7509" spans="48:53" x14ac:dyDescent="0.3">
      <c r="AV7509"/>
      <c r="AW7509"/>
      <c r="AX7509"/>
      <c r="AY7509"/>
      <c r="AZ7509"/>
      <c r="BA7509"/>
    </row>
    <row r="7510" spans="48:53" x14ac:dyDescent="0.3">
      <c r="AV7510"/>
      <c r="AW7510"/>
      <c r="AX7510"/>
      <c r="AY7510"/>
      <c r="AZ7510"/>
      <c r="BA7510"/>
    </row>
    <row r="7511" spans="48:53" x14ac:dyDescent="0.3">
      <c r="AV7511"/>
      <c r="AW7511"/>
      <c r="AX7511"/>
      <c r="AY7511"/>
      <c r="AZ7511"/>
      <c r="BA7511"/>
    </row>
    <row r="7512" spans="48:53" x14ac:dyDescent="0.3">
      <c r="AV7512"/>
      <c r="AW7512"/>
      <c r="AX7512"/>
      <c r="AY7512"/>
      <c r="AZ7512"/>
      <c r="BA7512"/>
    </row>
    <row r="7513" spans="48:53" x14ac:dyDescent="0.3">
      <c r="AV7513"/>
      <c r="AW7513"/>
      <c r="AX7513"/>
      <c r="AY7513"/>
      <c r="AZ7513"/>
      <c r="BA7513"/>
    </row>
    <row r="7514" spans="48:53" x14ac:dyDescent="0.3">
      <c r="AV7514"/>
      <c r="AW7514"/>
      <c r="AX7514"/>
      <c r="AY7514"/>
      <c r="AZ7514"/>
      <c r="BA7514"/>
    </row>
    <row r="7515" spans="48:53" x14ac:dyDescent="0.3">
      <c r="AV7515"/>
      <c r="AW7515"/>
      <c r="AX7515"/>
      <c r="AY7515"/>
      <c r="AZ7515"/>
      <c r="BA7515"/>
    </row>
    <row r="7516" spans="48:53" x14ac:dyDescent="0.3">
      <c r="AV7516"/>
      <c r="AW7516"/>
      <c r="AX7516"/>
      <c r="AY7516"/>
      <c r="AZ7516"/>
      <c r="BA7516"/>
    </row>
    <row r="7517" spans="48:53" x14ac:dyDescent="0.3">
      <c r="AV7517"/>
      <c r="AW7517"/>
      <c r="AX7517"/>
      <c r="AY7517"/>
      <c r="AZ7517"/>
      <c r="BA7517"/>
    </row>
    <row r="7518" spans="48:53" x14ac:dyDescent="0.3">
      <c r="AV7518"/>
      <c r="AW7518"/>
      <c r="AX7518"/>
      <c r="AY7518"/>
      <c r="AZ7518"/>
      <c r="BA7518"/>
    </row>
    <row r="7519" spans="48:53" x14ac:dyDescent="0.3">
      <c r="AV7519"/>
      <c r="AW7519"/>
      <c r="AX7519"/>
      <c r="AY7519"/>
      <c r="AZ7519"/>
      <c r="BA7519"/>
    </row>
    <row r="7520" spans="48:53" x14ac:dyDescent="0.3">
      <c r="AV7520"/>
      <c r="AW7520"/>
      <c r="AX7520"/>
      <c r="AY7520"/>
      <c r="AZ7520"/>
      <c r="BA7520"/>
    </row>
    <row r="7521" spans="48:53" x14ac:dyDescent="0.3">
      <c r="AV7521"/>
      <c r="AW7521"/>
      <c r="AX7521"/>
      <c r="AY7521"/>
      <c r="AZ7521"/>
      <c r="BA7521"/>
    </row>
    <row r="7522" spans="48:53" x14ac:dyDescent="0.3">
      <c r="AV7522"/>
      <c r="AW7522"/>
      <c r="AX7522"/>
      <c r="AY7522"/>
      <c r="AZ7522"/>
      <c r="BA7522"/>
    </row>
    <row r="7523" spans="48:53" x14ac:dyDescent="0.3">
      <c r="AV7523"/>
      <c r="AW7523"/>
      <c r="AX7523"/>
      <c r="AY7523"/>
      <c r="AZ7523"/>
      <c r="BA7523"/>
    </row>
    <row r="7524" spans="48:53" x14ac:dyDescent="0.3">
      <c r="AV7524"/>
      <c r="AW7524"/>
      <c r="AX7524"/>
      <c r="AY7524"/>
      <c r="AZ7524"/>
      <c r="BA7524"/>
    </row>
    <row r="7525" spans="48:53" x14ac:dyDescent="0.3">
      <c r="AV7525"/>
      <c r="AW7525"/>
      <c r="AX7525"/>
      <c r="AY7525"/>
      <c r="AZ7525"/>
      <c r="BA7525"/>
    </row>
    <row r="7526" spans="48:53" x14ac:dyDescent="0.3">
      <c r="AV7526"/>
      <c r="AW7526"/>
      <c r="AX7526"/>
      <c r="AY7526"/>
      <c r="AZ7526"/>
      <c r="BA7526"/>
    </row>
    <row r="7527" spans="48:53" x14ac:dyDescent="0.3">
      <c r="AV7527"/>
      <c r="AW7527"/>
      <c r="AX7527"/>
      <c r="AY7527"/>
      <c r="AZ7527"/>
      <c r="BA7527"/>
    </row>
    <row r="7528" spans="48:53" x14ac:dyDescent="0.3">
      <c r="AV7528"/>
      <c r="AW7528"/>
      <c r="AX7528"/>
      <c r="AY7528"/>
      <c r="AZ7528"/>
      <c r="BA7528"/>
    </row>
    <row r="7529" spans="48:53" x14ac:dyDescent="0.3">
      <c r="AV7529"/>
      <c r="AW7529"/>
      <c r="AX7529"/>
      <c r="AY7529"/>
      <c r="AZ7529"/>
      <c r="BA7529"/>
    </row>
    <row r="7530" spans="48:53" x14ac:dyDescent="0.3">
      <c r="AV7530"/>
      <c r="AW7530"/>
      <c r="AX7530"/>
      <c r="AY7530"/>
      <c r="AZ7530"/>
      <c r="BA7530"/>
    </row>
    <row r="7531" spans="48:53" x14ac:dyDescent="0.3">
      <c r="AV7531"/>
      <c r="AW7531"/>
      <c r="AX7531"/>
      <c r="AY7531"/>
      <c r="AZ7531"/>
      <c r="BA7531"/>
    </row>
    <row r="7532" spans="48:53" x14ac:dyDescent="0.3">
      <c r="AV7532"/>
      <c r="AW7532"/>
      <c r="AX7532"/>
      <c r="AY7532"/>
      <c r="AZ7532"/>
      <c r="BA7532"/>
    </row>
    <row r="7533" spans="48:53" x14ac:dyDescent="0.3">
      <c r="AV7533"/>
      <c r="AW7533"/>
      <c r="AX7533"/>
      <c r="AY7533"/>
      <c r="AZ7533"/>
      <c r="BA7533"/>
    </row>
    <row r="7534" spans="48:53" x14ac:dyDescent="0.3">
      <c r="AV7534"/>
      <c r="AW7534"/>
      <c r="AX7534"/>
      <c r="AY7534"/>
      <c r="AZ7534"/>
      <c r="BA7534"/>
    </row>
    <row r="7535" spans="48:53" x14ac:dyDescent="0.3">
      <c r="AV7535"/>
      <c r="AW7535"/>
      <c r="AX7535"/>
      <c r="AY7535"/>
      <c r="AZ7535"/>
      <c r="BA7535"/>
    </row>
    <row r="7536" spans="48:53" x14ac:dyDescent="0.3">
      <c r="AV7536"/>
      <c r="AW7536"/>
      <c r="AX7536"/>
      <c r="AY7536"/>
      <c r="AZ7536"/>
      <c r="BA7536"/>
    </row>
    <row r="7537" spans="48:53" x14ac:dyDescent="0.3">
      <c r="AV7537"/>
      <c r="AW7537"/>
      <c r="AX7537"/>
      <c r="AY7537"/>
      <c r="AZ7537"/>
      <c r="BA7537"/>
    </row>
    <row r="7538" spans="48:53" x14ac:dyDescent="0.3">
      <c r="AV7538"/>
      <c r="AW7538"/>
      <c r="AX7538"/>
      <c r="AY7538"/>
      <c r="AZ7538"/>
      <c r="BA7538"/>
    </row>
    <row r="7539" spans="48:53" x14ac:dyDescent="0.3">
      <c r="AV7539"/>
      <c r="AW7539"/>
      <c r="AX7539"/>
      <c r="AY7539"/>
      <c r="AZ7539"/>
      <c r="BA7539"/>
    </row>
    <row r="7540" spans="48:53" x14ac:dyDescent="0.3">
      <c r="AV7540"/>
      <c r="AW7540"/>
      <c r="AX7540"/>
      <c r="AY7540"/>
      <c r="AZ7540"/>
      <c r="BA7540"/>
    </row>
    <row r="7541" spans="48:53" x14ac:dyDescent="0.3">
      <c r="AV7541"/>
      <c r="AW7541"/>
      <c r="AX7541"/>
      <c r="AY7541"/>
      <c r="AZ7541"/>
      <c r="BA7541"/>
    </row>
    <row r="7542" spans="48:53" x14ac:dyDescent="0.3">
      <c r="AV7542"/>
      <c r="AW7542"/>
      <c r="AX7542"/>
      <c r="AY7542"/>
      <c r="AZ7542"/>
      <c r="BA7542"/>
    </row>
    <row r="7543" spans="48:53" x14ac:dyDescent="0.3">
      <c r="AV7543"/>
      <c r="AW7543"/>
      <c r="AX7543"/>
      <c r="AY7543"/>
      <c r="AZ7543"/>
      <c r="BA7543"/>
    </row>
    <row r="7544" spans="48:53" x14ac:dyDescent="0.3">
      <c r="AV7544"/>
      <c r="AW7544"/>
      <c r="AX7544"/>
      <c r="AY7544"/>
      <c r="AZ7544"/>
      <c r="BA7544"/>
    </row>
    <row r="7545" spans="48:53" x14ac:dyDescent="0.3">
      <c r="AV7545"/>
      <c r="AW7545"/>
      <c r="AX7545"/>
      <c r="AY7545"/>
      <c r="AZ7545"/>
      <c r="BA7545"/>
    </row>
    <row r="7546" spans="48:53" x14ac:dyDescent="0.3">
      <c r="AV7546"/>
      <c r="AW7546"/>
      <c r="AX7546"/>
      <c r="AY7546"/>
      <c r="AZ7546"/>
      <c r="BA7546"/>
    </row>
    <row r="7547" spans="48:53" x14ac:dyDescent="0.3">
      <c r="AV7547"/>
      <c r="AW7547"/>
      <c r="AX7547"/>
      <c r="AY7547"/>
      <c r="AZ7547"/>
      <c r="BA7547"/>
    </row>
    <row r="7548" spans="48:53" x14ac:dyDescent="0.3">
      <c r="AV7548"/>
      <c r="AW7548"/>
      <c r="AX7548"/>
      <c r="AY7548"/>
      <c r="AZ7548"/>
      <c r="BA7548"/>
    </row>
    <row r="7549" spans="48:53" x14ac:dyDescent="0.3">
      <c r="AV7549"/>
      <c r="AW7549"/>
      <c r="AX7549"/>
      <c r="AY7549"/>
      <c r="AZ7549"/>
      <c r="BA7549"/>
    </row>
    <row r="7550" spans="48:53" x14ac:dyDescent="0.3">
      <c r="AV7550"/>
      <c r="AW7550"/>
      <c r="AX7550"/>
      <c r="AY7550"/>
      <c r="AZ7550"/>
      <c r="BA7550"/>
    </row>
    <row r="7551" spans="48:53" x14ac:dyDescent="0.3">
      <c r="AV7551"/>
      <c r="AW7551"/>
      <c r="AX7551"/>
      <c r="AY7551"/>
      <c r="AZ7551"/>
      <c r="BA7551"/>
    </row>
    <row r="7552" spans="48:53" x14ac:dyDescent="0.3">
      <c r="AV7552"/>
      <c r="AW7552"/>
      <c r="AX7552"/>
      <c r="AY7552"/>
      <c r="AZ7552"/>
      <c r="BA7552"/>
    </row>
    <row r="7553" spans="48:53" x14ac:dyDescent="0.3">
      <c r="AV7553"/>
      <c r="AW7553"/>
      <c r="AX7553"/>
      <c r="AY7553"/>
      <c r="AZ7553"/>
      <c r="BA7553"/>
    </row>
    <row r="7554" spans="48:53" x14ac:dyDescent="0.3">
      <c r="AV7554"/>
      <c r="AW7554"/>
      <c r="AX7554"/>
      <c r="AY7554"/>
      <c r="AZ7554"/>
      <c r="BA7554"/>
    </row>
    <row r="7555" spans="48:53" x14ac:dyDescent="0.3">
      <c r="AV7555"/>
      <c r="AW7555"/>
      <c r="AX7555"/>
      <c r="AY7555"/>
      <c r="AZ7555"/>
      <c r="BA7555"/>
    </row>
    <row r="7556" spans="48:53" x14ac:dyDescent="0.3">
      <c r="AV7556"/>
      <c r="AW7556"/>
      <c r="AX7556"/>
      <c r="AY7556"/>
      <c r="AZ7556"/>
      <c r="BA7556"/>
    </row>
    <row r="7557" spans="48:53" x14ac:dyDescent="0.3">
      <c r="AV7557"/>
      <c r="AW7557"/>
      <c r="AX7557"/>
      <c r="AY7557"/>
      <c r="AZ7557"/>
      <c r="BA7557"/>
    </row>
    <row r="7558" spans="48:53" x14ac:dyDescent="0.3">
      <c r="AV7558"/>
      <c r="AW7558"/>
      <c r="AX7558"/>
      <c r="AY7558"/>
      <c r="AZ7558"/>
      <c r="BA7558"/>
    </row>
    <row r="7559" spans="48:53" x14ac:dyDescent="0.3">
      <c r="AV7559"/>
      <c r="AW7559"/>
      <c r="AX7559"/>
      <c r="AY7559"/>
      <c r="AZ7559"/>
      <c r="BA7559"/>
    </row>
    <row r="7560" spans="48:53" x14ac:dyDescent="0.3">
      <c r="AV7560"/>
      <c r="AW7560"/>
      <c r="AX7560"/>
      <c r="AY7560"/>
      <c r="AZ7560"/>
      <c r="BA7560"/>
    </row>
    <row r="7561" spans="48:53" x14ac:dyDescent="0.3">
      <c r="AV7561"/>
      <c r="AW7561"/>
      <c r="AX7561"/>
      <c r="AY7561"/>
      <c r="AZ7561"/>
      <c r="BA7561"/>
    </row>
    <row r="7562" spans="48:53" x14ac:dyDescent="0.3">
      <c r="AV7562"/>
      <c r="AW7562"/>
      <c r="AX7562"/>
      <c r="AY7562"/>
      <c r="AZ7562"/>
      <c r="BA7562"/>
    </row>
    <row r="7563" spans="48:53" x14ac:dyDescent="0.3">
      <c r="AV7563"/>
      <c r="AW7563"/>
      <c r="AX7563"/>
      <c r="AY7563"/>
      <c r="AZ7563"/>
      <c r="BA7563"/>
    </row>
    <row r="7564" spans="48:53" x14ac:dyDescent="0.3">
      <c r="AV7564"/>
      <c r="AW7564"/>
      <c r="AX7564"/>
      <c r="AY7564"/>
      <c r="AZ7564"/>
      <c r="BA7564"/>
    </row>
    <row r="7565" spans="48:53" x14ac:dyDescent="0.3">
      <c r="AV7565"/>
      <c r="AW7565"/>
      <c r="AX7565"/>
      <c r="AY7565"/>
      <c r="AZ7565"/>
      <c r="BA7565"/>
    </row>
    <row r="7566" spans="48:53" x14ac:dyDescent="0.3">
      <c r="AV7566"/>
      <c r="AW7566"/>
      <c r="AX7566"/>
      <c r="AY7566"/>
      <c r="AZ7566"/>
      <c r="BA7566"/>
    </row>
    <row r="7567" spans="48:53" x14ac:dyDescent="0.3">
      <c r="AV7567"/>
      <c r="AW7567"/>
      <c r="AX7567"/>
      <c r="AY7567"/>
      <c r="AZ7567"/>
      <c r="BA7567"/>
    </row>
    <row r="7568" spans="48:53" x14ac:dyDescent="0.3">
      <c r="AV7568"/>
      <c r="AW7568"/>
      <c r="AX7568"/>
      <c r="AY7568"/>
      <c r="AZ7568"/>
      <c r="BA7568"/>
    </row>
    <row r="7569" spans="48:53" x14ac:dyDescent="0.3">
      <c r="AV7569"/>
      <c r="AW7569"/>
      <c r="AX7569"/>
      <c r="AY7569"/>
      <c r="AZ7569"/>
      <c r="BA7569"/>
    </row>
    <row r="7570" spans="48:53" x14ac:dyDescent="0.3">
      <c r="AV7570"/>
      <c r="AW7570"/>
      <c r="AX7570"/>
      <c r="AY7570"/>
      <c r="AZ7570"/>
      <c r="BA7570"/>
    </row>
    <row r="7571" spans="48:53" x14ac:dyDescent="0.3">
      <c r="AV7571"/>
      <c r="AW7571"/>
      <c r="AX7571"/>
      <c r="AY7571"/>
      <c r="AZ7571"/>
      <c r="BA7571"/>
    </row>
    <row r="7572" spans="48:53" x14ac:dyDescent="0.3">
      <c r="AV7572"/>
      <c r="AW7572"/>
      <c r="AX7572"/>
      <c r="AY7572"/>
      <c r="AZ7572"/>
      <c r="BA7572"/>
    </row>
    <row r="7573" spans="48:53" x14ac:dyDescent="0.3">
      <c r="AV7573"/>
      <c r="AW7573"/>
      <c r="AX7573"/>
      <c r="AY7573"/>
      <c r="AZ7573"/>
      <c r="BA7573"/>
    </row>
    <row r="7574" spans="48:53" x14ac:dyDescent="0.3">
      <c r="AV7574"/>
      <c r="AW7574"/>
      <c r="AX7574"/>
      <c r="AY7574"/>
      <c r="AZ7574"/>
      <c r="BA7574"/>
    </row>
    <row r="7575" spans="48:53" x14ac:dyDescent="0.3">
      <c r="AV7575"/>
      <c r="AW7575"/>
      <c r="AX7575"/>
      <c r="AY7575"/>
      <c r="AZ7575"/>
      <c r="BA7575"/>
    </row>
    <row r="7576" spans="48:53" x14ac:dyDescent="0.3">
      <c r="AV7576"/>
      <c r="AW7576"/>
      <c r="AX7576"/>
      <c r="AY7576"/>
      <c r="AZ7576"/>
      <c r="BA7576"/>
    </row>
    <row r="7577" spans="48:53" x14ac:dyDescent="0.3">
      <c r="AV7577"/>
      <c r="AW7577"/>
      <c r="AX7577"/>
      <c r="AY7577"/>
      <c r="AZ7577"/>
      <c r="BA7577"/>
    </row>
    <row r="7578" spans="48:53" x14ac:dyDescent="0.3">
      <c r="AV7578"/>
      <c r="AW7578"/>
      <c r="AX7578"/>
      <c r="AY7578"/>
      <c r="AZ7578"/>
      <c r="BA7578"/>
    </row>
    <row r="7579" spans="48:53" x14ac:dyDescent="0.3">
      <c r="AV7579"/>
      <c r="AW7579"/>
      <c r="AX7579"/>
      <c r="AY7579"/>
      <c r="AZ7579"/>
      <c r="BA7579"/>
    </row>
    <row r="7580" spans="48:53" x14ac:dyDescent="0.3">
      <c r="AV7580"/>
      <c r="AW7580"/>
      <c r="AX7580"/>
      <c r="AY7580"/>
      <c r="AZ7580"/>
      <c r="BA7580"/>
    </row>
    <row r="7581" spans="48:53" x14ac:dyDescent="0.3">
      <c r="AV7581"/>
      <c r="AW7581"/>
      <c r="AX7581"/>
      <c r="AY7581"/>
      <c r="AZ7581"/>
      <c r="BA7581"/>
    </row>
    <row r="7582" spans="48:53" x14ac:dyDescent="0.3">
      <c r="AV7582"/>
      <c r="AW7582"/>
      <c r="AX7582"/>
      <c r="AY7582"/>
      <c r="AZ7582"/>
      <c r="BA7582"/>
    </row>
    <row r="7583" spans="48:53" x14ac:dyDescent="0.3">
      <c r="AV7583"/>
      <c r="AW7583"/>
      <c r="AX7583"/>
      <c r="AY7583"/>
      <c r="AZ7583"/>
      <c r="BA7583"/>
    </row>
    <row r="7584" spans="48:53" x14ac:dyDescent="0.3">
      <c r="AV7584"/>
      <c r="AW7584"/>
      <c r="AX7584"/>
      <c r="AY7584"/>
      <c r="AZ7584"/>
      <c r="BA7584"/>
    </row>
    <row r="7585" spans="48:53" x14ac:dyDescent="0.3">
      <c r="AV7585"/>
      <c r="AW7585"/>
      <c r="AX7585"/>
      <c r="AY7585"/>
      <c r="AZ7585"/>
      <c r="BA7585"/>
    </row>
    <row r="7586" spans="48:53" x14ac:dyDescent="0.3">
      <c r="AV7586"/>
      <c r="AW7586"/>
      <c r="AX7586"/>
      <c r="AY7586"/>
      <c r="AZ7586"/>
      <c r="BA7586"/>
    </row>
    <row r="7587" spans="48:53" x14ac:dyDescent="0.3">
      <c r="AV7587"/>
      <c r="AW7587"/>
      <c r="AX7587"/>
      <c r="AY7587"/>
      <c r="AZ7587"/>
      <c r="BA7587"/>
    </row>
    <row r="7588" spans="48:53" x14ac:dyDescent="0.3">
      <c r="AV7588"/>
      <c r="AW7588"/>
      <c r="AX7588"/>
      <c r="AY7588"/>
      <c r="AZ7588"/>
      <c r="BA7588"/>
    </row>
    <row r="7589" spans="48:53" x14ac:dyDescent="0.3">
      <c r="AV7589"/>
      <c r="AW7589"/>
      <c r="AX7589"/>
      <c r="AY7589"/>
      <c r="AZ7589"/>
      <c r="BA7589"/>
    </row>
    <row r="7590" spans="48:53" x14ac:dyDescent="0.3">
      <c r="AV7590"/>
      <c r="AW7590"/>
      <c r="AX7590"/>
      <c r="AY7590"/>
      <c r="AZ7590"/>
      <c r="BA7590"/>
    </row>
    <row r="7591" spans="48:53" x14ac:dyDescent="0.3">
      <c r="AV7591"/>
      <c r="AW7591"/>
      <c r="AX7591"/>
      <c r="AY7591"/>
      <c r="AZ7591"/>
      <c r="BA7591"/>
    </row>
    <row r="7592" spans="48:53" x14ac:dyDescent="0.3">
      <c r="AV7592"/>
      <c r="AW7592"/>
      <c r="AX7592"/>
      <c r="AY7592"/>
      <c r="AZ7592"/>
      <c r="BA7592"/>
    </row>
    <row r="7593" spans="48:53" x14ac:dyDescent="0.3">
      <c r="AV7593"/>
      <c r="AW7593"/>
      <c r="AX7593"/>
      <c r="AY7593"/>
      <c r="AZ7593"/>
      <c r="BA7593"/>
    </row>
    <row r="7594" spans="48:53" x14ac:dyDescent="0.3">
      <c r="AV7594"/>
      <c r="AW7594"/>
      <c r="AX7594"/>
      <c r="AY7594"/>
      <c r="AZ7594"/>
      <c r="BA7594"/>
    </row>
    <row r="7595" spans="48:53" x14ac:dyDescent="0.3">
      <c r="AV7595"/>
      <c r="AW7595"/>
      <c r="AX7595"/>
      <c r="AY7595"/>
      <c r="AZ7595"/>
      <c r="BA7595"/>
    </row>
    <row r="7596" spans="48:53" x14ac:dyDescent="0.3">
      <c r="AV7596"/>
      <c r="AW7596"/>
      <c r="AX7596"/>
      <c r="AY7596"/>
      <c r="AZ7596"/>
      <c r="BA7596"/>
    </row>
    <row r="7597" spans="48:53" x14ac:dyDescent="0.3">
      <c r="AV7597"/>
      <c r="AW7597"/>
      <c r="AX7597"/>
      <c r="AY7597"/>
      <c r="AZ7597"/>
      <c r="BA7597"/>
    </row>
    <row r="7598" spans="48:53" x14ac:dyDescent="0.3">
      <c r="AV7598"/>
      <c r="AW7598"/>
      <c r="AX7598"/>
      <c r="AY7598"/>
      <c r="AZ7598"/>
      <c r="BA7598"/>
    </row>
    <row r="7599" spans="48:53" x14ac:dyDescent="0.3">
      <c r="AV7599"/>
      <c r="AW7599"/>
      <c r="AX7599"/>
      <c r="AY7599"/>
      <c r="AZ7599"/>
      <c r="BA7599"/>
    </row>
    <row r="7600" spans="48:53" x14ac:dyDescent="0.3">
      <c r="AV7600"/>
      <c r="AW7600"/>
      <c r="AX7600"/>
      <c r="AY7600"/>
      <c r="AZ7600"/>
      <c r="BA7600"/>
    </row>
    <row r="7601" spans="48:53" x14ac:dyDescent="0.3">
      <c r="AV7601"/>
      <c r="AW7601"/>
      <c r="AX7601"/>
      <c r="AY7601"/>
      <c r="AZ7601"/>
      <c r="BA7601"/>
    </row>
    <row r="7602" spans="48:53" x14ac:dyDescent="0.3">
      <c r="AV7602"/>
      <c r="AW7602"/>
      <c r="AX7602"/>
      <c r="AY7602"/>
      <c r="AZ7602"/>
      <c r="BA7602"/>
    </row>
    <row r="7603" spans="48:53" x14ac:dyDescent="0.3">
      <c r="AV7603"/>
      <c r="AW7603"/>
      <c r="AX7603"/>
      <c r="AY7603"/>
      <c r="AZ7603"/>
      <c r="BA7603"/>
    </row>
    <row r="7604" spans="48:53" x14ac:dyDescent="0.3">
      <c r="AV7604"/>
      <c r="AW7604"/>
      <c r="AX7604"/>
      <c r="AY7604"/>
      <c r="AZ7604"/>
      <c r="BA7604"/>
    </row>
    <row r="7605" spans="48:53" x14ac:dyDescent="0.3">
      <c r="AV7605"/>
      <c r="AW7605"/>
      <c r="AX7605"/>
      <c r="AY7605"/>
      <c r="AZ7605"/>
      <c r="BA7605"/>
    </row>
    <row r="7606" spans="48:53" x14ac:dyDescent="0.3">
      <c r="AV7606"/>
      <c r="AW7606"/>
      <c r="AX7606"/>
      <c r="AY7606"/>
      <c r="AZ7606"/>
      <c r="BA7606"/>
    </row>
    <row r="7607" spans="48:53" x14ac:dyDescent="0.3">
      <c r="AV7607"/>
      <c r="AW7607"/>
      <c r="AX7607"/>
      <c r="AY7607"/>
      <c r="AZ7607"/>
      <c r="BA7607"/>
    </row>
    <row r="7608" spans="48:53" x14ac:dyDescent="0.3">
      <c r="AV7608"/>
      <c r="AW7608"/>
      <c r="AX7608"/>
      <c r="AY7608"/>
      <c r="AZ7608"/>
      <c r="BA7608"/>
    </row>
    <row r="7609" spans="48:53" x14ac:dyDescent="0.3">
      <c r="AV7609"/>
      <c r="AW7609"/>
      <c r="AX7609"/>
      <c r="AY7609"/>
      <c r="AZ7609"/>
      <c r="BA7609"/>
    </row>
    <row r="7610" spans="48:53" x14ac:dyDescent="0.3">
      <c r="AV7610"/>
      <c r="AW7610"/>
      <c r="AX7610"/>
      <c r="AY7610"/>
      <c r="AZ7610"/>
      <c r="BA7610"/>
    </row>
    <row r="7611" spans="48:53" x14ac:dyDescent="0.3">
      <c r="AV7611"/>
      <c r="AW7611"/>
      <c r="AX7611"/>
      <c r="AY7611"/>
      <c r="AZ7611"/>
      <c r="BA7611"/>
    </row>
    <row r="7612" spans="48:53" x14ac:dyDescent="0.3">
      <c r="AV7612"/>
      <c r="AW7612"/>
      <c r="AX7612"/>
      <c r="AY7612"/>
      <c r="AZ7612"/>
      <c r="BA7612"/>
    </row>
    <row r="7613" spans="48:53" x14ac:dyDescent="0.3">
      <c r="AV7613"/>
      <c r="AW7613"/>
      <c r="AX7613"/>
      <c r="AY7613"/>
      <c r="AZ7613"/>
      <c r="BA7613"/>
    </row>
    <row r="7614" spans="48:53" x14ac:dyDescent="0.3">
      <c r="AV7614"/>
      <c r="AW7614"/>
      <c r="AX7614"/>
      <c r="AY7614"/>
      <c r="AZ7614"/>
      <c r="BA7614"/>
    </row>
    <row r="7615" spans="48:53" x14ac:dyDescent="0.3">
      <c r="AV7615"/>
      <c r="AW7615"/>
      <c r="AX7615"/>
      <c r="AY7615"/>
      <c r="AZ7615"/>
      <c r="BA7615"/>
    </row>
    <row r="7616" spans="48:53" x14ac:dyDescent="0.3">
      <c r="AV7616"/>
      <c r="AW7616"/>
      <c r="AX7616"/>
      <c r="AY7616"/>
      <c r="AZ7616"/>
      <c r="BA7616"/>
    </row>
    <row r="7617" spans="48:53" x14ac:dyDescent="0.3">
      <c r="AV7617"/>
      <c r="AW7617"/>
      <c r="AX7617"/>
      <c r="AY7617"/>
      <c r="AZ7617"/>
      <c r="BA7617"/>
    </row>
    <row r="7618" spans="48:53" x14ac:dyDescent="0.3">
      <c r="AV7618"/>
      <c r="AW7618"/>
      <c r="AX7618"/>
      <c r="AY7618"/>
      <c r="AZ7618"/>
      <c r="BA7618"/>
    </row>
    <row r="7619" spans="48:53" x14ac:dyDescent="0.3">
      <c r="AV7619"/>
      <c r="AW7619"/>
      <c r="AX7619"/>
      <c r="AY7619"/>
      <c r="AZ7619"/>
      <c r="BA7619"/>
    </row>
    <row r="7620" spans="48:53" x14ac:dyDescent="0.3">
      <c r="AV7620"/>
      <c r="AW7620"/>
      <c r="AX7620"/>
      <c r="AY7620"/>
      <c r="AZ7620"/>
      <c r="BA7620"/>
    </row>
    <row r="7621" spans="48:53" x14ac:dyDescent="0.3">
      <c r="AV7621"/>
      <c r="AW7621"/>
      <c r="AX7621"/>
      <c r="AY7621"/>
      <c r="AZ7621"/>
      <c r="BA7621"/>
    </row>
    <row r="7622" spans="48:53" x14ac:dyDescent="0.3">
      <c r="AV7622"/>
      <c r="AW7622"/>
      <c r="AX7622"/>
      <c r="AY7622"/>
      <c r="AZ7622"/>
      <c r="BA7622"/>
    </row>
    <row r="7623" spans="48:53" x14ac:dyDescent="0.3">
      <c r="AV7623"/>
      <c r="AW7623"/>
      <c r="AX7623"/>
      <c r="AY7623"/>
      <c r="AZ7623"/>
      <c r="BA7623"/>
    </row>
    <row r="7624" spans="48:53" x14ac:dyDescent="0.3">
      <c r="AV7624"/>
      <c r="AW7624"/>
      <c r="AX7624"/>
      <c r="AY7624"/>
      <c r="AZ7624"/>
      <c r="BA7624"/>
    </row>
    <row r="7625" spans="48:53" x14ac:dyDescent="0.3">
      <c r="AV7625"/>
      <c r="AW7625"/>
      <c r="AX7625"/>
      <c r="AY7625"/>
      <c r="AZ7625"/>
      <c r="BA7625"/>
    </row>
    <row r="7626" spans="48:53" x14ac:dyDescent="0.3">
      <c r="AV7626"/>
      <c r="AW7626"/>
      <c r="AX7626"/>
      <c r="AY7626"/>
      <c r="AZ7626"/>
      <c r="BA7626"/>
    </row>
    <row r="7627" spans="48:53" x14ac:dyDescent="0.3">
      <c r="AV7627"/>
      <c r="AW7627"/>
      <c r="AX7627"/>
      <c r="AY7627"/>
      <c r="AZ7627"/>
      <c r="BA7627"/>
    </row>
    <row r="7628" spans="48:53" x14ac:dyDescent="0.3">
      <c r="AV7628"/>
      <c r="AW7628"/>
      <c r="AX7628"/>
      <c r="AY7628"/>
      <c r="AZ7628"/>
      <c r="BA7628"/>
    </row>
    <row r="7629" spans="48:53" x14ac:dyDescent="0.3">
      <c r="AV7629"/>
      <c r="AW7629"/>
      <c r="AX7629"/>
      <c r="AY7629"/>
      <c r="AZ7629"/>
      <c r="BA7629"/>
    </row>
    <row r="7630" spans="48:53" x14ac:dyDescent="0.3">
      <c r="AV7630"/>
      <c r="AW7630"/>
      <c r="AX7630"/>
      <c r="AY7630"/>
      <c r="AZ7630"/>
      <c r="BA7630"/>
    </row>
    <row r="7631" spans="48:53" x14ac:dyDescent="0.3">
      <c r="AV7631"/>
      <c r="AW7631"/>
      <c r="AX7631"/>
      <c r="AY7631"/>
      <c r="AZ7631"/>
      <c r="BA7631"/>
    </row>
    <row r="7632" spans="48:53" x14ac:dyDescent="0.3">
      <c r="AV7632"/>
      <c r="AW7632"/>
      <c r="AX7632"/>
      <c r="AY7632"/>
      <c r="AZ7632"/>
      <c r="BA7632"/>
    </row>
    <row r="7633" spans="48:53" x14ac:dyDescent="0.3">
      <c r="AV7633"/>
      <c r="AW7633"/>
      <c r="AX7633"/>
      <c r="AY7633"/>
      <c r="AZ7633"/>
      <c r="BA7633"/>
    </row>
    <row r="7634" spans="48:53" x14ac:dyDescent="0.3">
      <c r="AV7634"/>
      <c r="AW7634"/>
      <c r="AX7634"/>
      <c r="AY7634"/>
      <c r="AZ7634"/>
      <c r="BA7634"/>
    </row>
    <row r="7635" spans="48:53" x14ac:dyDescent="0.3">
      <c r="AV7635"/>
      <c r="AW7635"/>
      <c r="AX7635"/>
      <c r="AY7635"/>
      <c r="AZ7635"/>
      <c r="BA7635"/>
    </row>
    <row r="7636" spans="48:53" x14ac:dyDescent="0.3">
      <c r="AV7636"/>
      <c r="AW7636"/>
      <c r="AX7636"/>
      <c r="AY7636"/>
      <c r="AZ7636"/>
      <c r="BA7636"/>
    </row>
    <row r="7637" spans="48:53" x14ac:dyDescent="0.3">
      <c r="AV7637"/>
      <c r="AW7637"/>
      <c r="AX7637"/>
      <c r="AY7637"/>
      <c r="AZ7637"/>
      <c r="BA7637"/>
    </row>
    <row r="7638" spans="48:53" x14ac:dyDescent="0.3">
      <c r="AV7638"/>
      <c r="AW7638"/>
      <c r="AX7638"/>
      <c r="AY7638"/>
      <c r="AZ7638"/>
      <c r="BA7638"/>
    </row>
    <row r="7639" spans="48:53" x14ac:dyDescent="0.3">
      <c r="AV7639"/>
      <c r="AW7639"/>
      <c r="AX7639"/>
      <c r="AY7639"/>
      <c r="AZ7639"/>
      <c r="BA7639"/>
    </row>
    <row r="7640" spans="48:53" x14ac:dyDescent="0.3">
      <c r="AV7640"/>
      <c r="AW7640"/>
      <c r="AX7640"/>
      <c r="AY7640"/>
      <c r="AZ7640"/>
      <c r="BA7640"/>
    </row>
    <row r="7641" spans="48:53" x14ac:dyDescent="0.3">
      <c r="AV7641"/>
      <c r="AW7641"/>
      <c r="AX7641"/>
      <c r="AY7641"/>
      <c r="AZ7641"/>
      <c r="BA7641"/>
    </row>
    <row r="7642" spans="48:53" x14ac:dyDescent="0.3">
      <c r="AV7642"/>
      <c r="AW7642"/>
      <c r="AX7642"/>
      <c r="AY7642"/>
      <c r="AZ7642"/>
      <c r="BA7642"/>
    </row>
    <row r="7643" spans="48:53" x14ac:dyDescent="0.3">
      <c r="AV7643"/>
      <c r="AW7643"/>
      <c r="AX7643"/>
      <c r="AY7643"/>
      <c r="AZ7643"/>
      <c r="BA7643"/>
    </row>
    <row r="7644" spans="48:53" x14ac:dyDescent="0.3">
      <c r="AV7644"/>
      <c r="AW7644"/>
      <c r="AX7644"/>
      <c r="AY7644"/>
      <c r="AZ7644"/>
      <c r="BA7644"/>
    </row>
    <row r="7645" spans="48:53" x14ac:dyDescent="0.3">
      <c r="AV7645"/>
      <c r="AW7645"/>
      <c r="AX7645"/>
      <c r="AY7645"/>
      <c r="AZ7645"/>
      <c r="BA7645"/>
    </row>
    <row r="7646" spans="48:53" x14ac:dyDescent="0.3">
      <c r="AV7646"/>
      <c r="AW7646"/>
      <c r="AX7646"/>
      <c r="AY7646"/>
      <c r="AZ7646"/>
      <c r="BA7646"/>
    </row>
    <row r="7647" spans="48:53" x14ac:dyDescent="0.3">
      <c r="AV7647"/>
      <c r="AW7647"/>
      <c r="AX7647"/>
      <c r="AY7647"/>
      <c r="AZ7647"/>
      <c r="BA7647"/>
    </row>
    <row r="7648" spans="48:53" x14ac:dyDescent="0.3">
      <c r="AV7648"/>
      <c r="AW7648"/>
      <c r="AX7648"/>
      <c r="AY7648"/>
      <c r="AZ7648"/>
      <c r="BA7648"/>
    </row>
    <row r="7649" spans="48:53" x14ac:dyDescent="0.3">
      <c r="AV7649"/>
      <c r="AW7649"/>
      <c r="AX7649"/>
      <c r="AY7649"/>
      <c r="AZ7649"/>
      <c r="BA7649"/>
    </row>
    <row r="7650" spans="48:53" x14ac:dyDescent="0.3">
      <c r="AV7650"/>
      <c r="AW7650"/>
      <c r="AX7650"/>
      <c r="AY7650"/>
      <c r="AZ7650"/>
      <c r="BA7650"/>
    </row>
    <row r="7651" spans="48:53" x14ac:dyDescent="0.3">
      <c r="AV7651"/>
      <c r="AW7651"/>
      <c r="AX7651"/>
      <c r="AY7651"/>
      <c r="AZ7651"/>
      <c r="BA7651"/>
    </row>
    <row r="7652" spans="48:53" x14ac:dyDescent="0.3">
      <c r="AV7652"/>
      <c r="AW7652"/>
      <c r="AX7652"/>
      <c r="AY7652"/>
      <c r="AZ7652"/>
      <c r="BA7652"/>
    </row>
    <row r="7653" spans="48:53" x14ac:dyDescent="0.3">
      <c r="AV7653"/>
      <c r="AW7653"/>
      <c r="AX7653"/>
      <c r="AY7653"/>
      <c r="AZ7653"/>
      <c r="BA7653"/>
    </row>
    <row r="7654" spans="48:53" x14ac:dyDescent="0.3">
      <c r="AV7654"/>
      <c r="AW7654"/>
      <c r="AX7654"/>
      <c r="AY7654"/>
      <c r="AZ7654"/>
      <c r="BA7654"/>
    </row>
    <row r="7655" spans="48:53" x14ac:dyDescent="0.3">
      <c r="AV7655"/>
      <c r="AW7655"/>
      <c r="AX7655"/>
      <c r="AY7655"/>
      <c r="AZ7655"/>
      <c r="BA7655"/>
    </row>
    <row r="7656" spans="48:53" x14ac:dyDescent="0.3">
      <c r="AV7656"/>
      <c r="AW7656"/>
      <c r="AX7656"/>
      <c r="AY7656"/>
      <c r="AZ7656"/>
      <c r="BA7656"/>
    </row>
    <row r="7657" spans="48:53" x14ac:dyDescent="0.3">
      <c r="AV7657"/>
      <c r="AW7657"/>
      <c r="AX7657"/>
      <c r="AY7657"/>
      <c r="AZ7657"/>
      <c r="BA7657"/>
    </row>
    <row r="7658" spans="48:53" x14ac:dyDescent="0.3">
      <c r="AV7658"/>
      <c r="AW7658"/>
      <c r="AX7658"/>
      <c r="AY7658"/>
      <c r="AZ7658"/>
      <c r="BA7658"/>
    </row>
    <row r="7659" spans="48:53" x14ac:dyDescent="0.3">
      <c r="AV7659"/>
      <c r="AW7659"/>
      <c r="AX7659"/>
      <c r="AY7659"/>
      <c r="AZ7659"/>
      <c r="BA7659"/>
    </row>
    <row r="7660" spans="48:53" x14ac:dyDescent="0.3">
      <c r="AV7660"/>
      <c r="AW7660"/>
      <c r="AX7660"/>
      <c r="AY7660"/>
      <c r="AZ7660"/>
      <c r="BA7660"/>
    </row>
    <row r="7661" spans="48:53" x14ac:dyDescent="0.3">
      <c r="AV7661"/>
      <c r="AW7661"/>
      <c r="AX7661"/>
      <c r="AY7661"/>
      <c r="AZ7661"/>
      <c r="BA7661"/>
    </row>
    <row r="7662" spans="48:53" x14ac:dyDescent="0.3">
      <c r="AV7662"/>
      <c r="AW7662"/>
      <c r="AX7662"/>
      <c r="AY7662"/>
      <c r="AZ7662"/>
      <c r="BA7662"/>
    </row>
    <row r="7663" spans="48:53" x14ac:dyDescent="0.3">
      <c r="AV7663"/>
      <c r="AW7663"/>
      <c r="AX7663"/>
      <c r="AY7663"/>
      <c r="AZ7663"/>
      <c r="BA7663"/>
    </row>
    <row r="7664" spans="48:53" x14ac:dyDescent="0.3">
      <c r="AV7664"/>
      <c r="AW7664"/>
      <c r="AX7664"/>
      <c r="AY7664"/>
      <c r="AZ7664"/>
      <c r="BA7664"/>
    </row>
    <row r="7665" spans="48:53" x14ac:dyDescent="0.3">
      <c r="AV7665"/>
      <c r="AW7665"/>
      <c r="AX7665"/>
      <c r="AY7665"/>
      <c r="AZ7665"/>
      <c r="BA7665"/>
    </row>
    <row r="7666" spans="48:53" x14ac:dyDescent="0.3">
      <c r="AV7666"/>
      <c r="AW7666"/>
      <c r="AX7666"/>
      <c r="AY7666"/>
      <c r="AZ7666"/>
      <c r="BA7666"/>
    </row>
    <row r="7667" spans="48:53" x14ac:dyDescent="0.3">
      <c r="AV7667"/>
      <c r="AW7667"/>
      <c r="AX7667"/>
      <c r="AY7667"/>
      <c r="AZ7667"/>
      <c r="BA7667"/>
    </row>
    <row r="7668" spans="48:53" x14ac:dyDescent="0.3">
      <c r="AV7668"/>
      <c r="AW7668"/>
      <c r="AX7668"/>
      <c r="AY7668"/>
      <c r="AZ7668"/>
      <c r="BA7668"/>
    </row>
    <row r="7669" spans="48:53" x14ac:dyDescent="0.3">
      <c r="AV7669"/>
      <c r="AW7669"/>
      <c r="AX7669"/>
      <c r="AY7669"/>
      <c r="AZ7669"/>
      <c r="BA7669"/>
    </row>
    <row r="7670" spans="48:53" x14ac:dyDescent="0.3">
      <c r="AV7670"/>
      <c r="AW7670"/>
      <c r="AX7670"/>
      <c r="AY7670"/>
      <c r="AZ7670"/>
      <c r="BA7670"/>
    </row>
    <row r="7671" spans="48:53" x14ac:dyDescent="0.3">
      <c r="AV7671"/>
      <c r="AW7671"/>
      <c r="AX7671"/>
      <c r="AY7671"/>
      <c r="AZ7671"/>
      <c r="BA7671"/>
    </row>
    <row r="7672" spans="48:53" x14ac:dyDescent="0.3">
      <c r="AV7672"/>
      <c r="AW7672"/>
      <c r="AX7672"/>
      <c r="AY7672"/>
      <c r="AZ7672"/>
      <c r="BA7672"/>
    </row>
    <row r="7673" spans="48:53" x14ac:dyDescent="0.3">
      <c r="AV7673"/>
      <c r="AW7673"/>
      <c r="AX7673"/>
      <c r="AY7673"/>
      <c r="AZ7673"/>
      <c r="BA7673"/>
    </row>
    <row r="7674" spans="48:53" x14ac:dyDescent="0.3">
      <c r="AV7674"/>
      <c r="AW7674"/>
      <c r="AX7674"/>
      <c r="AY7674"/>
      <c r="AZ7674"/>
      <c r="BA7674"/>
    </row>
    <row r="7675" spans="48:53" x14ac:dyDescent="0.3">
      <c r="AV7675"/>
      <c r="AW7675"/>
      <c r="AX7675"/>
      <c r="AY7675"/>
      <c r="AZ7675"/>
      <c r="BA7675"/>
    </row>
    <row r="7676" spans="48:53" x14ac:dyDescent="0.3">
      <c r="AV7676"/>
      <c r="AW7676"/>
      <c r="AX7676"/>
      <c r="AY7676"/>
      <c r="AZ7676"/>
      <c r="BA7676"/>
    </row>
    <row r="7677" spans="48:53" x14ac:dyDescent="0.3">
      <c r="AV7677"/>
      <c r="AW7677"/>
      <c r="AX7677"/>
      <c r="AY7677"/>
      <c r="AZ7677"/>
      <c r="BA7677"/>
    </row>
    <row r="7678" spans="48:53" x14ac:dyDescent="0.3">
      <c r="AV7678"/>
      <c r="AW7678"/>
      <c r="AX7678"/>
      <c r="AY7678"/>
      <c r="AZ7678"/>
      <c r="BA7678"/>
    </row>
    <row r="7679" spans="48:53" x14ac:dyDescent="0.3">
      <c r="AV7679"/>
      <c r="AW7679"/>
      <c r="AX7679"/>
      <c r="AY7679"/>
      <c r="AZ7679"/>
      <c r="BA7679"/>
    </row>
    <row r="7680" spans="48:53" x14ac:dyDescent="0.3">
      <c r="AV7680"/>
      <c r="AW7680"/>
      <c r="AX7680"/>
      <c r="AY7680"/>
      <c r="AZ7680"/>
      <c r="BA7680"/>
    </row>
    <row r="7681" spans="48:53" x14ac:dyDescent="0.3">
      <c r="AV7681"/>
      <c r="AW7681"/>
      <c r="AX7681"/>
      <c r="AY7681"/>
      <c r="AZ7681"/>
      <c r="BA7681"/>
    </row>
    <row r="7682" spans="48:53" x14ac:dyDescent="0.3">
      <c r="AV7682"/>
      <c r="AW7682"/>
      <c r="AX7682"/>
      <c r="AY7682"/>
      <c r="AZ7682"/>
      <c r="BA7682"/>
    </row>
    <row r="7683" spans="48:53" x14ac:dyDescent="0.3">
      <c r="AV7683"/>
      <c r="AW7683"/>
      <c r="AX7683"/>
      <c r="AY7683"/>
      <c r="AZ7683"/>
      <c r="BA7683"/>
    </row>
    <row r="7684" spans="48:53" x14ac:dyDescent="0.3">
      <c r="AV7684"/>
      <c r="AW7684"/>
      <c r="AX7684"/>
      <c r="AY7684"/>
      <c r="AZ7684"/>
      <c r="BA7684"/>
    </row>
    <row r="7685" spans="48:53" x14ac:dyDescent="0.3">
      <c r="AV7685"/>
      <c r="AW7685"/>
      <c r="AX7685"/>
      <c r="AY7685"/>
      <c r="AZ7685"/>
      <c r="BA7685"/>
    </row>
    <row r="7686" spans="48:53" x14ac:dyDescent="0.3">
      <c r="AV7686"/>
      <c r="AW7686"/>
      <c r="AX7686"/>
      <c r="AY7686"/>
      <c r="AZ7686"/>
      <c r="BA7686"/>
    </row>
    <row r="7687" spans="48:53" x14ac:dyDescent="0.3">
      <c r="AV7687"/>
      <c r="AW7687"/>
      <c r="AX7687"/>
      <c r="AY7687"/>
      <c r="AZ7687"/>
      <c r="BA7687"/>
    </row>
    <row r="7688" spans="48:53" x14ac:dyDescent="0.3">
      <c r="AV7688"/>
      <c r="AW7688"/>
      <c r="AX7688"/>
      <c r="AY7688"/>
      <c r="AZ7688"/>
      <c r="BA7688"/>
    </row>
    <row r="7689" spans="48:53" x14ac:dyDescent="0.3">
      <c r="AV7689"/>
      <c r="AW7689"/>
      <c r="AX7689"/>
      <c r="AY7689"/>
      <c r="AZ7689"/>
      <c r="BA7689"/>
    </row>
    <row r="7690" spans="48:53" x14ac:dyDescent="0.3">
      <c r="AV7690"/>
      <c r="AW7690"/>
      <c r="AX7690"/>
      <c r="AY7690"/>
      <c r="AZ7690"/>
      <c r="BA7690"/>
    </row>
    <row r="7691" spans="48:53" x14ac:dyDescent="0.3">
      <c r="AV7691"/>
      <c r="AW7691"/>
      <c r="AX7691"/>
      <c r="AY7691"/>
      <c r="AZ7691"/>
      <c r="BA7691"/>
    </row>
    <row r="7692" spans="48:53" x14ac:dyDescent="0.3">
      <c r="AV7692"/>
      <c r="AW7692"/>
      <c r="AX7692"/>
      <c r="AY7692"/>
      <c r="AZ7692"/>
      <c r="BA7692"/>
    </row>
    <row r="7693" spans="48:53" x14ac:dyDescent="0.3">
      <c r="AV7693"/>
      <c r="AW7693"/>
      <c r="AX7693"/>
      <c r="AY7693"/>
      <c r="AZ7693"/>
      <c r="BA7693"/>
    </row>
    <row r="7694" spans="48:53" x14ac:dyDescent="0.3">
      <c r="AV7694"/>
      <c r="AW7694"/>
      <c r="AX7694"/>
      <c r="AY7694"/>
      <c r="AZ7694"/>
      <c r="BA7694"/>
    </row>
    <row r="7695" spans="48:53" x14ac:dyDescent="0.3">
      <c r="AV7695"/>
      <c r="AW7695"/>
      <c r="AX7695"/>
      <c r="AY7695"/>
      <c r="AZ7695"/>
      <c r="BA7695"/>
    </row>
    <row r="7696" spans="48:53" x14ac:dyDescent="0.3">
      <c r="AV7696"/>
      <c r="AW7696"/>
      <c r="AX7696"/>
      <c r="AY7696"/>
      <c r="AZ7696"/>
      <c r="BA7696"/>
    </row>
    <row r="7697" spans="48:53" x14ac:dyDescent="0.3">
      <c r="AV7697"/>
      <c r="AW7697"/>
      <c r="AX7697"/>
      <c r="AY7697"/>
      <c r="AZ7697"/>
      <c r="BA7697"/>
    </row>
    <row r="7698" spans="48:53" x14ac:dyDescent="0.3">
      <c r="AV7698"/>
      <c r="AW7698"/>
      <c r="AX7698"/>
      <c r="AY7698"/>
      <c r="AZ7698"/>
      <c r="BA7698"/>
    </row>
    <row r="7699" spans="48:53" x14ac:dyDescent="0.3">
      <c r="AV7699"/>
      <c r="AW7699"/>
      <c r="AX7699"/>
      <c r="AY7699"/>
      <c r="AZ7699"/>
      <c r="BA7699"/>
    </row>
    <row r="7700" spans="48:53" x14ac:dyDescent="0.3">
      <c r="AV7700"/>
      <c r="AW7700"/>
      <c r="AX7700"/>
      <c r="AY7700"/>
      <c r="AZ7700"/>
      <c r="BA7700"/>
    </row>
    <row r="7701" spans="48:53" x14ac:dyDescent="0.3">
      <c r="AV7701"/>
      <c r="AW7701"/>
      <c r="AX7701"/>
      <c r="AY7701"/>
      <c r="AZ7701"/>
      <c r="BA7701"/>
    </row>
    <row r="7702" spans="48:53" x14ac:dyDescent="0.3">
      <c r="AV7702"/>
      <c r="AW7702"/>
      <c r="AX7702"/>
      <c r="AY7702"/>
      <c r="AZ7702"/>
      <c r="BA7702"/>
    </row>
    <row r="7703" spans="48:53" x14ac:dyDescent="0.3">
      <c r="AV7703"/>
      <c r="AW7703"/>
      <c r="AX7703"/>
      <c r="AY7703"/>
      <c r="AZ7703"/>
      <c r="BA7703"/>
    </row>
    <row r="7704" spans="48:53" x14ac:dyDescent="0.3">
      <c r="AV7704"/>
      <c r="AW7704"/>
      <c r="AX7704"/>
      <c r="AY7704"/>
      <c r="AZ7704"/>
      <c r="BA7704"/>
    </row>
    <row r="7705" spans="48:53" x14ac:dyDescent="0.3">
      <c r="AV7705"/>
      <c r="AW7705"/>
      <c r="AX7705"/>
      <c r="AY7705"/>
      <c r="AZ7705"/>
      <c r="BA7705"/>
    </row>
    <row r="7706" spans="48:53" x14ac:dyDescent="0.3">
      <c r="AV7706"/>
      <c r="AW7706"/>
      <c r="AX7706"/>
      <c r="AY7706"/>
      <c r="AZ7706"/>
      <c r="BA7706"/>
    </row>
    <row r="7707" spans="48:53" x14ac:dyDescent="0.3">
      <c r="AV7707"/>
      <c r="AW7707"/>
      <c r="AX7707"/>
      <c r="AY7707"/>
      <c r="AZ7707"/>
      <c r="BA7707"/>
    </row>
    <row r="7708" spans="48:53" x14ac:dyDescent="0.3">
      <c r="AV7708"/>
      <c r="AW7708"/>
      <c r="AX7708"/>
      <c r="AY7708"/>
      <c r="AZ7708"/>
      <c r="BA7708"/>
    </row>
    <row r="7709" spans="48:53" x14ac:dyDescent="0.3">
      <c r="AV7709"/>
      <c r="AW7709"/>
      <c r="AX7709"/>
      <c r="AY7709"/>
      <c r="AZ7709"/>
      <c r="BA7709"/>
    </row>
    <row r="7710" spans="48:53" x14ac:dyDescent="0.3">
      <c r="AV7710"/>
      <c r="AW7710"/>
      <c r="AX7710"/>
      <c r="AY7710"/>
      <c r="AZ7710"/>
      <c r="BA7710"/>
    </row>
    <row r="7711" spans="48:53" x14ac:dyDescent="0.3">
      <c r="AV7711"/>
      <c r="AW7711"/>
      <c r="AX7711"/>
      <c r="AY7711"/>
      <c r="AZ7711"/>
      <c r="BA7711"/>
    </row>
    <row r="7712" spans="48:53" x14ac:dyDescent="0.3">
      <c r="AV7712"/>
      <c r="AW7712"/>
      <c r="AX7712"/>
      <c r="AY7712"/>
      <c r="AZ7712"/>
      <c r="BA7712"/>
    </row>
    <row r="7713" spans="48:53" x14ac:dyDescent="0.3">
      <c r="AV7713"/>
      <c r="AW7713"/>
      <c r="AX7713"/>
      <c r="AY7713"/>
      <c r="AZ7713"/>
      <c r="BA7713"/>
    </row>
    <row r="7714" spans="48:53" x14ac:dyDescent="0.3">
      <c r="AV7714"/>
      <c r="AW7714"/>
      <c r="AX7714"/>
      <c r="AY7714"/>
      <c r="AZ7714"/>
      <c r="BA7714"/>
    </row>
    <row r="7715" spans="48:53" x14ac:dyDescent="0.3">
      <c r="AV7715"/>
      <c r="AW7715"/>
      <c r="AX7715"/>
      <c r="AY7715"/>
      <c r="AZ7715"/>
      <c r="BA7715"/>
    </row>
    <row r="7716" spans="48:53" x14ac:dyDescent="0.3">
      <c r="AV7716"/>
      <c r="AW7716"/>
      <c r="AX7716"/>
      <c r="AY7716"/>
      <c r="AZ7716"/>
      <c r="BA7716"/>
    </row>
    <row r="7717" spans="48:53" x14ac:dyDescent="0.3">
      <c r="AV7717"/>
      <c r="AW7717"/>
      <c r="AX7717"/>
      <c r="AY7717"/>
      <c r="AZ7717"/>
      <c r="BA7717"/>
    </row>
    <row r="7718" spans="48:53" x14ac:dyDescent="0.3">
      <c r="AV7718"/>
      <c r="AW7718"/>
      <c r="AX7718"/>
      <c r="AY7718"/>
      <c r="AZ7718"/>
      <c r="BA7718"/>
    </row>
    <row r="7719" spans="48:53" x14ac:dyDescent="0.3">
      <c r="AV7719"/>
      <c r="AW7719"/>
      <c r="AX7719"/>
      <c r="AY7719"/>
      <c r="AZ7719"/>
      <c r="BA7719"/>
    </row>
    <row r="7720" spans="48:53" x14ac:dyDescent="0.3">
      <c r="AV7720"/>
      <c r="AW7720"/>
      <c r="AX7720"/>
      <c r="AY7720"/>
      <c r="AZ7720"/>
      <c r="BA7720"/>
    </row>
    <row r="7721" spans="48:53" x14ac:dyDescent="0.3">
      <c r="AV7721"/>
      <c r="AW7721"/>
      <c r="AX7721"/>
      <c r="AY7721"/>
      <c r="AZ7721"/>
      <c r="BA7721"/>
    </row>
    <row r="7722" spans="48:53" x14ac:dyDescent="0.3">
      <c r="AV7722"/>
      <c r="AW7722"/>
      <c r="AX7722"/>
      <c r="AY7722"/>
      <c r="AZ7722"/>
      <c r="BA7722"/>
    </row>
    <row r="7723" spans="48:53" x14ac:dyDescent="0.3">
      <c r="AV7723"/>
      <c r="AW7723"/>
      <c r="AX7723"/>
      <c r="AY7723"/>
      <c r="AZ7723"/>
      <c r="BA7723"/>
    </row>
    <row r="7724" spans="48:53" x14ac:dyDescent="0.3">
      <c r="AV7724"/>
      <c r="AW7724"/>
      <c r="AX7724"/>
      <c r="AY7724"/>
      <c r="AZ7724"/>
      <c r="BA7724"/>
    </row>
    <row r="7725" spans="48:53" x14ac:dyDescent="0.3">
      <c r="AV7725"/>
      <c r="AW7725"/>
      <c r="AX7725"/>
      <c r="AY7725"/>
      <c r="AZ7725"/>
      <c r="BA7725"/>
    </row>
    <row r="7726" spans="48:53" x14ac:dyDescent="0.3">
      <c r="AV7726"/>
      <c r="AW7726"/>
      <c r="AX7726"/>
      <c r="AY7726"/>
      <c r="AZ7726"/>
      <c r="BA7726"/>
    </row>
    <row r="7727" spans="48:53" x14ac:dyDescent="0.3">
      <c r="AV7727"/>
      <c r="AW7727"/>
      <c r="AX7727"/>
      <c r="AY7727"/>
      <c r="AZ7727"/>
      <c r="BA7727"/>
    </row>
    <row r="7728" spans="48:53" x14ac:dyDescent="0.3">
      <c r="AV7728"/>
      <c r="AW7728"/>
      <c r="AX7728"/>
      <c r="AY7728"/>
      <c r="AZ7728"/>
      <c r="BA7728"/>
    </row>
    <row r="7729" spans="48:53" x14ac:dyDescent="0.3">
      <c r="AV7729"/>
      <c r="AW7729"/>
      <c r="AX7729"/>
      <c r="AY7729"/>
      <c r="AZ7729"/>
      <c r="BA7729"/>
    </row>
    <row r="7730" spans="48:53" x14ac:dyDescent="0.3">
      <c r="AV7730"/>
      <c r="AW7730"/>
      <c r="AX7730"/>
      <c r="AY7730"/>
      <c r="AZ7730"/>
      <c r="BA7730"/>
    </row>
    <row r="7731" spans="48:53" x14ac:dyDescent="0.3">
      <c r="AV7731"/>
      <c r="AW7731"/>
      <c r="AX7731"/>
      <c r="AY7731"/>
      <c r="AZ7731"/>
      <c r="BA7731"/>
    </row>
    <row r="7732" spans="48:53" x14ac:dyDescent="0.3">
      <c r="AV7732"/>
      <c r="AW7732"/>
      <c r="AX7732"/>
      <c r="AY7732"/>
      <c r="AZ7732"/>
      <c r="BA7732"/>
    </row>
    <row r="7733" spans="48:53" x14ac:dyDescent="0.3">
      <c r="AV7733"/>
      <c r="AW7733"/>
      <c r="AX7733"/>
      <c r="AY7733"/>
      <c r="AZ7733"/>
      <c r="BA7733"/>
    </row>
    <row r="7734" spans="48:53" x14ac:dyDescent="0.3">
      <c r="AV7734"/>
      <c r="AW7734"/>
      <c r="AX7734"/>
      <c r="AY7734"/>
      <c r="AZ7734"/>
      <c r="BA7734"/>
    </row>
    <row r="7735" spans="48:53" x14ac:dyDescent="0.3">
      <c r="AV7735"/>
      <c r="AW7735"/>
      <c r="AX7735"/>
      <c r="AY7735"/>
      <c r="AZ7735"/>
      <c r="BA7735"/>
    </row>
    <row r="7736" spans="48:53" x14ac:dyDescent="0.3">
      <c r="AV7736"/>
      <c r="AW7736"/>
      <c r="AX7736"/>
      <c r="AY7736"/>
      <c r="AZ7736"/>
      <c r="BA7736"/>
    </row>
    <row r="7737" spans="48:53" x14ac:dyDescent="0.3">
      <c r="AV7737"/>
      <c r="AW7737"/>
      <c r="AX7737"/>
      <c r="AY7737"/>
      <c r="AZ7737"/>
      <c r="BA7737"/>
    </row>
    <row r="7738" spans="48:53" x14ac:dyDescent="0.3">
      <c r="AV7738"/>
      <c r="AW7738"/>
      <c r="AX7738"/>
      <c r="AY7738"/>
      <c r="AZ7738"/>
      <c r="BA7738"/>
    </row>
    <row r="7739" spans="48:53" x14ac:dyDescent="0.3">
      <c r="AV7739"/>
      <c r="AW7739"/>
      <c r="AX7739"/>
      <c r="AY7739"/>
      <c r="AZ7739"/>
      <c r="BA7739"/>
    </row>
    <row r="7740" spans="48:53" x14ac:dyDescent="0.3">
      <c r="AV7740"/>
      <c r="AW7740"/>
      <c r="AX7740"/>
      <c r="AY7740"/>
      <c r="AZ7740"/>
      <c r="BA7740"/>
    </row>
    <row r="7741" spans="48:53" x14ac:dyDescent="0.3">
      <c r="AV7741"/>
      <c r="AW7741"/>
      <c r="AX7741"/>
      <c r="AY7741"/>
      <c r="AZ7741"/>
      <c r="BA7741"/>
    </row>
    <row r="7742" spans="48:53" x14ac:dyDescent="0.3">
      <c r="AV7742"/>
      <c r="AW7742"/>
      <c r="AX7742"/>
      <c r="AY7742"/>
      <c r="AZ7742"/>
      <c r="BA7742"/>
    </row>
    <row r="7743" spans="48:53" x14ac:dyDescent="0.3">
      <c r="AV7743"/>
      <c r="AW7743"/>
      <c r="AX7743"/>
      <c r="AY7743"/>
      <c r="AZ7743"/>
      <c r="BA7743"/>
    </row>
    <row r="7744" spans="48:53" x14ac:dyDescent="0.3">
      <c r="AV7744"/>
      <c r="AW7744"/>
      <c r="AX7744"/>
      <c r="AY7744"/>
      <c r="AZ7744"/>
      <c r="BA7744"/>
    </row>
    <row r="7745" spans="48:53" x14ac:dyDescent="0.3">
      <c r="AV7745"/>
      <c r="AW7745"/>
      <c r="AX7745"/>
      <c r="AY7745"/>
      <c r="AZ7745"/>
      <c r="BA7745"/>
    </row>
    <row r="7746" spans="48:53" x14ac:dyDescent="0.3">
      <c r="AV7746"/>
      <c r="AW7746"/>
      <c r="AX7746"/>
      <c r="AY7746"/>
      <c r="AZ7746"/>
      <c r="BA7746"/>
    </row>
    <row r="7747" spans="48:53" x14ac:dyDescent="0.3">
      <c r="AV7747"/>
      <c r="AW7747"/>
      <c r="AX7747"/>
      <c r="AY7747"/>
      <c r="AZ7747"/>
      <c r="BA7747"/>
    </row>
    <row r="7748" spans="48:53" x14ac:dyDescent="0.3">
      <c r="AV7748"/>
      <c r="AW7748"/>
      <c r="AX7748"/>
      <c r="AY7748"/>
      <c r="AZ7748"/>
      <c r="BA7748"/>
    </row>
    <row r="7749" spans="48:53" x14ac:dyDescent="0.3">
      <c r="AV7749"/>
      <c r="AW7749"/>
      <c r="AX7749"/>
      <c r="AY7749"/>
      <c r="AZ7749"/>
      <c r="BA7749"/>
    </row>
    <row r="7750" spans="48:53" x14ac:dyDescent="0.3">
      <c r="AV7750"/>
      <c r="AW7750"/>
      <c r="AX7750"/>
      <c r="AY7750"/>
      <c r="AZ7750"/>
      <c r="BA7750"/>
    </row>
    <row r="7751" spans="48:53" x14ac:dyDescent="0.3">
      <c r="AV7751"/>
      <c r="AW7751"/>
      <c r="AX7751"/>
      <c r="AY7751"/>
      <c r="AZ7751"/>
      <c r="BA7751"/>
    </row>
    <row r="7752" spans="48:53" x14ac:dyDescent="0.3">
      <c r="AV7752"/>
      <c r="AW7752"/>
      <c r="AX7752"/>
      <c r="AY7752"/>
      <c r="AZ7752"/>
      <c r="BA7752"/>
    </row>
    <row r="7753" spans="48:53" x14ac:dyDescent="0.3">
      <c r="AV7753"/>
      <c r="AW7753"/>
      <c r="AX7753"/>
      <c r="AY7753"/>
      <c r="AZ7753"/>
      <c r="BA7753"/>
    </row>
    <row r="7754" spans="48:53" x14ac:dyDescent="0.3">
      <c r="AV7754"/>
      <c r="AW7754"/>
      <c r="AX7754"/>
      <c r="AY7754"/>
      <c r="AZ7754"/>
      <c r="BA7754"/>
    </row>
    <row r="7755" spans="48:53" x14ac:dyDescent="0.3">
      <c r="AV7755"/>
      <c r="AW7755"/>
      <c r="AX7755"/>
      <c r="AY7755"/>
      <c r="AZ7755"/>
      <c r="BA7755"/>
    </row>
    <row r="7756" spans="48:53" x14ac:dyDescent="0.3">
      <c r="AV7756"/>
      <c r="AW7756"/>
      <c r="AX7756"/>
      <c r="AY7756"/>
      <c r="AZ7756"/>
      <c r="BA7756"/>
    </row>
    <row r="7757" spans="48:53" x14ac:dyDescent="0.3">
      <c r="AV7757"/>
      <c r="AW7757"/>
      <c r="AX7757"/>
      <c r="AY7757"/>
      <c r="AZ7757"/>
      <c r="BA7757"/>
    </row>
    <row r="7758" spans="48:53" x14ac:dyDescent="0.3">
      <c r="AV7758"/>
      <c r="AW7758"/>
      <c r="AX7758"/>
      <c r="AY7758"/>
      <c r="AZ7758"/>
      <c r="BA7758"/>
    </row>
    <row r="7759" spans="48:53" x14ac:dyDescent="0.3">
      <c r="AV7759"/>
      <c r="AW7759"/>
      <c r="AX7759"/>
      <c r="AY7759"/>
      <c r="AZ7759"/>
      <c r="BA7759"/>
    </row>
    <row r="7760" spans="48:53" x14ac:dyDescent="0.3">
      <c r="AV7760"/>
      <c r="AW7760"/>
      <c r="AX7760"/>
      <c r="AY7760"/>
      <c r="AZ7760"/>
      <c r="BA7760"/>
    </row>
    <row r="7761" spans="48:53" x14ac:dyDescent="0.3">
      <c r="AV7761"/>
      <c r="AW7761"/>
      <c r="AX7761"/>
      <c r="AY7761"/>
      <c r="AZ7761"/>
      <c r="BA7761"/>
    </row>
    <row r="7762" spans="48:53" x14ac:dyDescent="0.3">
      <c r="AV7762"/>
      <c r="AW7762"/>
      <c r="AX7762"/>
      <c r="AY7762"/>
      <c r="AZ7762"/>
      <c r="BA7762"/>
    </row>
    <row r="7763" spans="48:53" x14ac:dyDescent="0.3">
      <c r="AV7763"/>
      <c r="AW7763"/>
      <c r="AX7763"/>
      <c r="AY7763"/>
      <c r="AZ7763"/>
      <c r="BA7763"/>
    </row>
    <row r="7764" spans="48:53" x14ac:dyDescent="0.3">
      <c r="AV7764"/>
      <c r="AW7764"/>
      <c r="AX7764"/>
      <c r="AY7764"/>
      <c r="AZ7764"/>
      <c r="BA7764"/>
    </row>
    <row r="7765" spans="48:53" x14ac:dyDescent="0.3">
      <c r="AV7765"/>
      <c r="AW7765"/>
      <c r="AX7765"/>
      <c r="AY7765"/>
      <c r="AZ7765"/>
      <c r="BA7765"/>
    </row>
    <row r="7766" spans="48:53" x14ac:dyDescent="0.3">
      <c r="AV7766"/>
      <c r="AW7766"/>
      <c r="AX7766"/>
      <c r="AY7766"/>
      <c r="AZ7766"/>
      <c r="BA7766"/>
    </row>
    <row r="7767" spans="48:53" x14ac:dyDescent="0.3">
      <c r="AV7767"/>
      <c r="AW7767"/>
      <c r="AX7767"/>
      <c r="AY7767"/>
      <c r="AZ7767"/>
      <c r="BA7767"/>
    </row>
    <row r="7768" spans="48:53" x14ac:dyDescent="0.3">
      <c r="AV7768"/>
      <c r="AW7768"/>
      <c r="AX7768"/>
      <c r="AY7768"/>
      <c r="AZ7768"/>
      <c r="BA7768"/>
    </row>
    <row r="7769" spans="48:53" x14ac:dyDescent="0.3">
      <c r="AV7769"/>
      <c r="AW7769"/>
      <c r="AX7769"/>
      <c r="AY7769"/>
      <c r="AZ7769"/>
      <c r="BA7769"/>
    </row>
    <row r="7770" spans="48:53" x14ac:dyDescent="0.3">
      <c r="AV7770"/>
      <c r="AW7770"/>
      <c r="AX7770"/>
      <c r="AY7770"/>
      <c r="AZ7770"/>
      <c r="BA7770"/>
    </row>
    <row r="7771" spans="48:53" x14ac:dyDescent="0.3">
      <c r="AV7771"/>
      <c r="AW7771"/>
      <c r="AX7771"/>
      <c r="AY7771"/>
      <c r="AZ7771"/>
      <c r="BA7771"/>
    </row>
    <row r="7772" spans="48:53" x14ac:dyDescent="0.3">
      <c r="AV7772"/>
      <c r="AW7772"/>
      <c r="AX7772"/>
      <c r="AY7772"/>
      <c r="AZ7772"/>
      <c r="BA7772"/>
    </row>
    <row r="7773" spans="48:53" x14ac:dyDescent="0.3">
      <c r="AV7773"/>
      <c r="AW7773"/>
      <c r="AX7773"/>
      <c r="AY7773"/>
      <c r="AZ7773"/>
      <c r="BA7773"/>
    </row>
    <row r="7774" spans="48:53" x14ac:dyDescent="0.3">
      <c r="AV7774"/>
      <c r="AW7774"/>
      <c r="AX7774"/>
      <c r="AY7774"/>
      <c r="AZ7774"/>
      <c r="BA7774"/>
    </row>
    <row r="7775" spans="48:53" x14ac:dyDescent="0.3">
      <c r="AV7775"/>
      <c r="AW7775"/>
      <c r="AX7775"/>
      <c r="AY7775"/>
      <c r="AZ7775"/>
      <c r="BA7775"/>
    </row>
    <row r="7776" spans="48:53" x14ac:dyDescent="0.3">
      <c r="AV7776"/>
      <c r="AW7776"/>
      <c r="AX7776"/>
      <c r="AY7776"/>
      <c r="AZ7776"/>
      <c r="BA7776"/>
    </row>
    <row r="7777" spans="48:53" x14ac:dyDescent="0.3">
      <c r="AV7777"/>
      <c r="AW7777"/>
      <c r="AX7777"/>
      <c r="AY7777"/>
      <c r="AZ7777"/>
      <c r="BA7777"/>
    </row>
    <row r="7778" spans="48:53" x14ac:dyDescent="0.3">
      <c r="AV7778"/>
      <c r="AW7778"/>
      <c r="AX7778"/>
      <c r="AY7778"/>
      <c r="AZ7778"/>
      <c r="BA7778"/>
    </row>
    <row r="7779" spans="48:53" x14ac:dyDescent="0.3">
      <c r="AV7779"/>
      <c r="AW7779"/>
      <c r="AX7779"/>
      <c r="AY7779"/>
      <c r="AZ7779"/>
      <c r="BA7779"/>
    </row>
    <row r="7780" spans="48:53" x14ac:dyDescent="0.3">
      <c r="AV7780"/>
      <c r="AW7780"/>
      <c r="AX7780"/>
      <c r="AY7780"/>
      <c r="AZ7780"/>
      <c r="BA7780"/>
    </row>
    <row r="7781" spans="48:53" x14ac:dyDescent="0.3">
      <c r="AV7781"/>
      <c r="AW7781"/>
      <c r="AX7781"/>
      <c r="AY7781"/>
      <c r="AZ7781"/>
      <c r="BA7781"/>
    </row>
    <row r="7782" spans="48:53" x14ac:dyDescent="0.3">
      <c r="AV7782"/>
      <c r="AW7782"/>
      <c r="AX7782"/>
      <c r="AY7782"/>
      <c r="AZ7782"/>
      <c r="BA7782"/>
    </row>
    <row r="7783" spans="48:53" x14ac:dyDescent="0.3">
      <c r="AV7783"/>
      <c r="AW7783"/>
      <c r="AX7783"/>
      <c r="AY7783"/>
      <c r="AZ7783"/>
      <c r="BA7783"/>
    </row>
    <row r="7784" spans="48:53" x14ac:dyDescent="0.3">
      <c r="AV7784"/>
      <c r="AW7784"/>
      <c r="AX7784"/>
      <c r="AY7784"/>
      <c r="AZ7784"/>
      <c r="BA7784"/>
    </row>
    <row r="7785" spans="48:53" x14ac:dyDescent="0.3">
      <c r="AV7785"/>
      <c r="AW7785"/>
      <c r="AX7785"/>
      <c r="AY7785"/>
      <c r="AZ7785"/>
      <c r="BA7785"/>
    </row>
    <row r="7786" spans="48:53" x14ac:dyDescent="0.3">
      <c r="AV7786"/>
      <c r="AW7786"/>
      <c r="AX7786"/>
      <c r="AY7786"/>
      <c r="AZ7786"/>
      <c r="BA7786"/>
    </row>
    <row r="7787" spans="48:53" x14ac:dyDescent="0.3">
      <c r="AV7787"/>
      <c r="AW7787"/>
      <c r="AX7787"/>
      <c r="AY7787"/>
      <c r="AZ7787"/>
      <c r="BA7787"/>
    </row>
    <row r="7788" spans="48:53" x14ac:dyDescent="0.3">
      <c r="AV7788"/>
      <c r="AW7788"/>
      <c r="AX7788"/>
      <c r="AY7788"/>
      <c r="AZ7788"/>
      <c r="BA7788"/>
    </row>
    <row r="7789" spans="48:53" x14ac:dyDescent="0.3">
      <c r="AV7789"/>
      <c r="AW7789"/>
      <c r="AX7789"/>
      <c r="AY7789"/>
      <c r="AZ7789"/>
      <c r="BA7789"/>
    </row>
    <row r="7790" spans="48:53" x14ac:dyDescent="0.3">
      <c r="AV7790"/>
      <c r="AW7790"/>
      <c r="AX7790"/>
      <c r="AY7790"/>
      <c r="AZ7790"/>
      <c r="BA7790"/>
    </row>
    <row r="7791" spans="48:53" x14ac:dyDescent="0.3">
      <c r="AV7791"/>
      <c r="AW7791"/>
      <c r="AX7791"/>
      <c r="AY7791"/>
      <c r="AZ7791"/>
      <c r="BA7791"/>
    </row>
    <row r="7792" spans="48:53" x14ac:dyDescent="0.3">
      <c r="AV7792"/>
      <c r="AW7792"/>
      <c r="AX7792"/>
      <c r="AY7792"/>
      <c r="AZ7792"/>
      <c r="BA7792"/>
    </row>
    <row r="7793" spans="48:53" x14ac:dyDescent="0.3">
      <c r="AV7793"/>
      <c r="AW7793"/>
      <c r="AX7793"/>
      <c r="AY7793"/>
      <c r="AZ7793"/>
      <c r="BA7793"/>
    </row>
    <row r="7794" spans="48:53" x14ac:dyDescent="0.3">
      <c r="AV7794"/>
      <c r="AW7794"/>
      <c r="AX7794"/>
      <c r="AY7794"/>
      <c r="AZ7794"/>
      <c r="BA7794"/>
    </row>
    <row r="7795" spans="48:53" x14ac:dyDescent="0.3">
      <c r="AV7795"/>
      <c r="AW7795"/>
      <c r="AX7795"/>
      <c r="AY7795"/>
      <c r="AZ7795"/>
      <c r="BA7795"/>
    </row>
    <row r="7796" spans="48:53" x14ac:dyDescent="0.3">
      <c r="AV7796"/>
      <c r="AW7796"/>
      <c r="AX7796"/>
      <c r="AY7796"/>
      <c r="AZ7796"/>
      <c r="BA7796"/>
    </row>
    <row r="7797" spans="48:53" x14ac:dyDescent="0.3">
      <c r="AV7797"/>
      <c r="AW7797"/>
      <c r="AX7797"/>
      <c r="AY7797"/>
      <c r="AZ7797"/>
      <c r="BA7797"/>
    </row>
    <row r="7798" spans="48:53" x14ac:dyDescent="0.3">
      <c r="AV7798"/>
      <c r="AW7798"/>
      <c r="AX7798"/>
      <c r="AY7798"/>
      <c r="AZ7798"/>
      <c r="BA7798"/>
    </row>
    <row r="7799" spans="48:53" x14ac:dyDescent="0.3">
      <c r="AV7799"/>
      <c r="AW7799"/>
      <c r="AX7799"/>
      <c r="AY7799"/>
      <c r="AZ7799"/>
      <c r="BA7799"/>
    </row>
    <row r="7800" spans="48:53" x14ac:dyDescent="0.3">
      <c r="AV7800"/>
      <c r="AW7800"/>
      <c r="AX7800"/>
      <c r="AY7800"/>
      <c r="AZ7800"/>
      <c r="BA7800"/>
    </row>
    <row r="7801" spans="48:53" x14ac:dyDescent="0.3">
      <c r="AV7801"/>
      <c r="AW7801"/>
      <c r="AX7801"/>
      <c r="AY7801"/>
      <c r="AZ7801"/>
      <c r="BA7801"/>
    </row>
    <row r="7802" spans="48:53" x14ac:dyDescent="0.3">
      <c r="AV7802"/>
      <c r="AW7802"/>
      <c r="AX7802"/>
      <c r="AY7802"/>
      <c r="AZ7802"/>
      <c r="BA7802"/>
    </row>
    <row r="7803" spans="48:53" x14ac:dyDescent="0.3">
      <c r="AV7803"/>
      <c r="AW7803"/>
      <c r="AX7803"/>
      <c r="AY7803"/>
      <c r="AZ7803"/>
      <c r="BA7803"/>
    </row>
    <row r="7804" spans="48:53" x14ac:dyDescent="0.3">
      <c r="AV7804"/>
      <c r="AW7804"/>
      <c r="AX7804"/>
      <c r="AY7804"/>
      <c r="AZ7804"/>
      <c r="BA7804"/>
    </row>
    <row r="7805" spans="48:53" x14ac:dyDescent="0.3">
      <c r="AV7805"/>
      <c r="AW7805"/>
      <c r="AX7805"/>
      <c r="AY7805"/>
      <c r="AZ7805"/>
      <c r="BA7805"/>
    </row>
    <row r="7806" spans="48:53" x14ac:dyDescent="0.3">
      <c r="AV7806"/>
      <c r="AW7806"/>
      <c r="AX7806"/>
      <c r="AY7806"/>
      <c r="AZ7806"/>
      <c r="BA7806"/>
    </row>
    <row r="7807" spans="48:53" x14ac:dyDescent="0.3">
      <c r="AV7807"/>
      <c r="AW7807"/>
      <c r="AX7807"/>
      <c r="AY7807"/>
      <c r="AZ7807"/>
      <c r="BA7807"/>
    </row>
    <row r="7808" spans="48:53" x14ac:dyDescent="0.3">
      <c r="AV7808"/>
      <c r="AW7808"/>
      <c r="AX7808"/>
      <c r="AY7808"/>
      <c r="AZ7808"/>
      <c r="BA7808"/>
    </row>
    <row r="7809" spans="48:53" x14ac:dyDescent="0.3">
      <c r="AV7809"/>
      <c r="AW7809"/>
      <c r="AX7809"/>
      <c r="AY7809"/>
      <c r="AZ7809"/>
      <c r="BA7809"/>
    </row>
    <row r="7810" spans="48:53" x14ac:dyDescent="0.3">
      <c r="AV7810"/>
      <c r="AW7810"/>
      <c r="AX7810"/>
      <c r="AY7810"/>
      <c r="AZ7810"/>
      <c r="BA7810"/>
    </row>
    <row r="7811" spans="48:53" x14ac:dyDescent="0.3">
      <c r="AV7811"/>
      <c r="AW7811"/>
      <c r="AX7811"/>
      <c r="AY7811"/>
      <c r="AZ7811"/>
      <c r="BA7811"/>
    </row>
    <row r="7812" spans="48:53" x14ac:dyDescent="0.3">
      <c r="AV7812"/>
      <c r="AW7812"/>
      <c r="AX7812"/>
      <c r="AY7812"/>
      <c r="AZ7812"/>
      <c r="BA7812"/>
    </row>
    <row r="7813" spans="48:53" x14ac:dyDescent="0.3">
      <c r="AV7813"/>
      <c r="AW7813"/>
      <c r="AX7813"/>
      <c r="AY7813"/>
      <c r="AZ7813"/>
      <c r="BA7813"/>
    </row>
    <row r="7814" spans="48:53" x14ac:dyDescent="0.3">
      <c r="AV7814"/>
      <c r="AW7814"/>
      <c r="AX7814"/>
      <c r="AY7814"/>
      <c r="AZ7814"/>
      <c r="BA7814"/>
    </row>
    <row r="7815" spans="48:53" x14ac:dyDescent="0.3">
      <c r="AV7815"/>
      <c r="AW7815"/>
      <c r="AX7815"/>
      <c r="AY7815"/>
      <c r="AZ7815"/>
      <c r="BA7815"/>
    </row>
    <row r="7816" spans="48:53" x14ac:dyDescent="0.3">
      <c r="AV7816"/>
      <c r="AW7816"/>
      <c r="AX7816"/>
      <c r="AY7816"/>
      <c r="AZ7816"/>
      <c r="BA7816"/>
    </row>
    <row r="7817" spans="48:53" x14ac:dyDescent="0.3">
      <c r="AV7817"/>
      <c r="AW7817"/>
      <c r="AX7817"/>
      <c r="AY7817"/>
      <c r="AZ7817"/>
      <c r="BA7817"/>
    </row>
    <row r="7818" spans="48:53" x14ac:dyDescent="0.3">
      <c r="AV7818"/>
      <c r="AW7818"/>
      <c r="AX7818"/>
      <c r="AY7818"/>
      <c r="AZ7818"/>
      <c r="BA7818"/>
    </row>
    <row r="7819" spans="48:53" x14ac:dyDescent="0.3">
      <c r="AV7819"/>
      <c r="AW7819"/>
      <c r="AX7819"/>
      <c r="AY7819"/>
      <c r="AZ7819"/>
      <c r="BA7819"/>
    </row>
    <row r="7820" spans="48:53" x14ac:dyDescent="0.3">
      <c r="AV7820"/>
      <c r="AW7820"/>
      <c r="AX7820"/>
      <c r="AY7820"/>
      <c r="AZ7820"/>
      <c r="BA7820"/>
    </row>
    <row r="7821" spans="48:53" x14ac:dyDescent="0.3">
      <c r="AV7821"/>
      <c r="AW7821"/>
      <c r="AX7821"/>
      <c r="AY7821"/>
      <c r="AZ7821"/>
      <c r="BA7821"/>
    </row>
    <row r="7822" spans="48:53" x14ac:dyDescent="0.3">
      <c r="AV7822"/>
      <c r="AW7822"/>
      <c r="AX7822"/>
      <c r="AY7822"/>
      <c r="AZ7822"/>
      <c r="BA7822"/>
    </row>
    <row r="7823" spans="48:53" x14ac:dyDescent="0.3">
      <c r="AV7823"/>
      <c r="AW7823"/>
      <c r="AX7823"/>
      <c r="AY7823"/>
      <c r="AZ7823"/>
      <c r="BA7823"/>
    </row>
    <row r="7824" spans="48:53" x14ac:dyDescent="0.3">
      <c r="AV7824"/>
      <c r="AW7824"/>
      <c r="AX7824"/>
      <c r="AY7824"/>
      <c r="AZ7824"/>
      <c r="BA7824"/>
    </row>
    <row r="7825" spans="48:53" x14ac:dyDescent="0.3">
      <c r="AV7825"/>
      <c r="AW7825"/>
      <c r="AX7825"/>
      <c r="AY7825"/>
      <c r="AZ7825"/>
      <c r="BA7825"/>
    </row>
    <row r="7826" spans="48:53" x14ac:dyDescent="0.3">
      <c r="AV7826"/>
      <c r="AW7826"/>
      <c r="AX7826"/>
      <c r="AY7826"/>
      <c r="AZ7826"/>
      <c r="BA7826"/>
    </row>
    <row r="7827" spans="48:53" x14ac:dyDescent="0.3">
      <c r="AV7827"/>
      <c r="AW7827"/>
      <c r="AX7827"/>
      <c r="AY7827"/>
      <c r="AZ7827"/>
      <c r="BA7827"/>
    </row>
    <row r="7828" spans="48:53" x14ac:dyDescent="0.3">
      <c r="AV7828"/>
      <c r="AW7828"/>
      <c r="AX7828"/>
      <c r="AY7828"/>
      <c r="AZ7828"/>
      <c r="BA7828"/>
    </row>
    <row r="7829" spans="48:53" x14ac:dyDescent="0.3">
      <c r="AV7829"/>
      <c r="AW7829"/>
      <c r="AX7829"/>
      <c r="AY7829"/>
      <c r="AZ7829"/>
      <c r="BA7829"/>
    </row>
    <row r="7830" spans="48:53" x14ac:dyDescent="0.3">
      <c r="AV7830"/>
      <c r="AW7830"/>
      <c r="AX7830"/>
      <c r="AY7830"/>
      <c r="AZ7830"/>
      <c r="BA7830"/>
    </row>
    <row r="7831" spans="48:53" x14ac:dyDescent="0.3">
      <c r="AV7831"/>
      <c r="AW7831"/>
      <c r="AX7831"/>
      <c r="AY7831"/>
      <c r="AZ7831"/>
      <c r="BA7831"/>
    </row>
    <row r="7832" spans="48:53" x14ac:dyDescent="0.3">
      <c r="AV7832"/>
      <c r="AW7832"/>
      <c r="AX7832"/>
      <c r="AY7832"/>
      <c r="AZ7832"/>
      <c r="BA7832"/>
    </row>
    <row r="7833" spans="48:53" x14ac:dyDescent="0.3">
      <c r="AV7833"/>
      <c r="AW7833"/>
      <c r="AX7833"/>
      <c r="AY7833"/>
      <c r="AZ7833"/>
      <c r="BA7833"/>
    </row>
    <row r="7834" spans="48:53" x14ac:dyDescent="0.3">
      <c r="AV7834"/>
      <c r="AW7834"/>
      <c r="AX7834"/>
      <c r="AY7834"/>
      <c r="AZ7834"/>
      <c r="BA7834"/>
    </row>
    <row r="7835" spans="48:53" x14ac:dyDescent="0.3">
      <c r="AV7835"/>
      <c r="AW7835"/>
      <c r="AX7835"/>
      <c r="AY7835"/>
      <c r="AZ7835"/>
      <c r="BA7835"/>
    </row>
    <row r="7836" spans="48:53" x14ac:dyDescent="0.3">
      <c r="AV7836"/>
      <c r="AW7836"/>
      <c r="AX7836"/>
      <c r="AY7836"/>
      <c r="AZ7836"/>
      <c r="BA7836"/>
    </row>
    <row r="7837" spans="48:53" x14ac:dyDescent="0.3">
      <c r="AV7837"/>
      <c r="AW7837"/>
      <c r="AX7837"/>
      <c r="AY7837"/>
      <c r="AZ7837"/>
      <c r="BA7837"/>
    </row>
    <row r="7838" spans="48:53" x14ac:dyDescent="0.3">
      <c r="AV7838"/>
      <c r="AW7838"/>
      <c r="AX7838"/>
      <c r="AY7838"/>
      <c r="AZ7838"/>
      <c r="BA7838"/>
    </row>
    <row r="7839" spans="48:53" x14ac:dyDescent="0.3">
      <c r="AV7839"/>
      <c r="AW7839"/>
      <c r="AX7839"/>
      <c r="AY7839"/>
      <c r="AZ7839"/>
      <c r="BA7839"/>
    </row>
    <row r="7840" spans="48:53" x14ac:dyDescent="0.3">
      <c r="AV7840"/>
      <c r="AW7840"/>
      <c r="AX7840"/>
      <c r="AY7840"/>
      <c r="AZ7840"/>
      <c r="BA7840"/>
    </row>
    <row r="7841" spans="48:53" x14ac:dyDescent="0.3">
      <c r="AV7841"/>
      <c r="AW7841"/>
      <c r="AX7841"/>
      <c r="AY7841"/>
      <c r="AZ7841"/>
      <c r="BA7841"/>
    </row>
    <row r="7842" spans="48:53" x14ac:dyDescent="0.3">
      <c r="AV7842"/>
      <c r="AW7842"/>
      <c r="AX7842"/>
      <c r="AY7842"/>
      <c r="AZ7842"/>
      <c r="BA7842"/>
    </row>
    <row r="7843" spans="48:53" x14ac:dyDescent="0.3">
      <c r="AV7843"/>
      <c r="AW7843"/>
      <c r="AX7843"/>
      <c r="AY7843"/>
      <c r="AZ7843"/>
      <c r="BA7843"/>
    </row>
    <row r="7844" spans="48:53" x14ac:dyDescent="0.3">
      <c r="AV7844"/>
      <c r="AW7844"/>
      <c r="AX7844"/>
      <c r="AY7844"/>
      <c r="AZ7844"/>
      <c r="BA7844"/>
    </row>
    <row r="7845" spans="48:53" x14ac:dyDescent="0.3">
      <c r="AV7845"/>
      <c r="AW7845"/>
      <c r="AX7845"/>
      <c r="AY7845"/>
      <c r="AZ7845"/>
      <c r="BA7845"/>
    </row>
    <row r="7846" spans="48:53" x14ac:dyDescent="0.3">
      <c r="AV7846"/>
      <c r="AW7846"/>
      <c r="AX7846"/>
      <c r="AY7846"/>
      <c r="AZ7846"/>
      <c r="BA7846"/>
    </row>
    <row r="7847" spans="48:53" x14ac:dyDescent="0.3">
      <c r="AV7847"/>
      <c r="AW7847"/>
      <c r="AX7847"/>
      <c r="AY7847"/>
      <c r="AZ7847"/>
      <c r="BA7847"/>
    </row>
    <row r="7848" spans="48:53" x14ac:dyDescent="0.3">
      <c r="AV7848"/>
      <c r="AW7848"/>
      <c r="AX7848"/>
      <c r="AY7848"/>
      <c r="AZ7848"/>
      <c r="BA7848"/>
    </row>
    <row r="7849" spans="48:53" x14ac:dyDescent="0.3">
      <c r="AV7849"/>
      <c r="AW7849"/>
      <c r="AX7849"/>
      <c r="AY7849"/>
      <c r="AZ7849"/>
      <c r="BA7849"/>
    </row>
    <row r="7850" spans="48:53" x14ac:dyDescent="0.3">
      <c r="AV7850"/>
      <c r="AW7850"/>
      <c r="AX7850"/>
      <c r="AY7850"/>
      <c r="AZ7850"/>
      <c r="BA7850"/>
    </row>
    <row r="7851" spans="48:53" x14ac:dyDescent="0.3">
      <c r="AV7851"/>
      <c r="AW7851"/>
      <c r="AX7851"/>
      <c r="AY7851"/>
      <c r="AZ7851"/>
      <c r="BA7851"/>
    </row>
    <row r="7852" spans="48:53" x14ac:dyDescent="0.3">
      <c r="AV7852"/>
      <c r="AW7852"/>
      <c r="AX7852"/>
      <c r="AY7852"/>
      <c r="AZ7852"/>
      <c r="BA7852"/>
    </row>
    <row r="7853" spans="48:53" x14ac:dyDescent="0.3">
      <c r="AV7853"/>
      <c r="AW7853"/>
      <c r="AX7853"/>
      <c r="AY7853"/>
      <c r="AZ7853"/>
      <c r="BA7853"/>
    </row>
    <row r="7854" spans="48:53" x14ac:dyDescent="0.3">
      <c r="AV7854"/>
      <c r="AW7854"/>
      <c r="AX7854"/>
      <c r="AY7854"/>
      <c r="AZ7854"/>
      <c r="BA7854"/>
    </row>
    <row r="7855" spans="48:53" x14ac:dyDescent="0.3">
      <c r="AV7855"/>
      <c r="AW7855"/>
      <c r="AX7855"/>
      <c r="AY7855"/>
      <c r="AZ7855"/>
      <c r="BA7855"/>
    </row>
    <row r="7856" spans="48:53" x14ac:dyDescent="0.3">
      <c r="AV7856"/>
      <c r="AW7856"/>
      <c r="AX7856"/>
      <c r="AY7856"/>
      <c r="AZ7856"/>
      <c r="BA7856"/>
    </row>
    <row r="7857" spans="48:53" x14ac:dyDescent="0.3">
      <c r="AV7857"/>
      <c r="AW7857"/>
      <c r="AX7857"/>
      <c r="AY7857"/>
      <c r="AZ7857"/>
      <c r="BA7857"/>
    </row>
    <row r="7858" spans="48:53" x14ac:dyDescent="0.3">
      <c r="AV7858"/>
      <c r="AW7858"/>
      <c r="AX7858"/>
      <c r="AY7858"/>
      <c r="AZ7858"/>
      <c r="BA7858"/>
    </row>
    <row r="7859" spans="48:53" x14ac:dyDescent="0.3">
      <c r="AV7859"/>
      <c r="AW7859"/>
      <c r="AX7859"/>
      <c r="AY7859"/>
      <c r="AZ7859"/>
      <c r="BA7859"/>
    </row>
    <row r="7860" spans="48:53" x14ac:dyDescent="0.3">
      <c r="AV7860"/>
      <c r="AW7860"/>
      <c r="AX7860"/>
      <c r="AY7860"/>
      <c r="AZ7860"/>
      <c r="BA7860"/>
    </row>
    <row r="7861" spans="48:53" x14ac:dyDescent="0.3">
      <c r="AV7861"/>
      <c r="AW7861"/>
      <c r="AX7861"/>
      <c r="AY7861"/>
      <c r="AZ7861"/>
      <c r="BA7861"/>
    </row>
    <row r="7862" spans="48:53" x14ac:dyDescent="0.3">
      <c r="AV7862"/>
      <c r="AW7862"/>
      <c r="AX7862"/>
      <c r="AY7862"/>
      <c r="AZ7862"/>
      <c r="BA7862"/>
    </row>
    <row r="7863" spans="48:53" x14ac:dyDescent="0.3">
      <c r="AV7863"/>
      <c r="AW7863"/>
      <c r="AX7863"/>
      <c r="AY7863"/>
      <c r="AZ7863"/>
      <c r="BA7863"/>
    </row>
    <row r="7864" spans="48:53" x14ac:dyDescent="0.3">
      <c r="AV7864"/>
      <c r="AW7864"/>
      <c r="AX7864"/>
      <c r="AY7864"/>
      <c r="AZ7864"/>
      <c r="BA7864"/>
    </row>
    <row r="7865" spans="48:53" x14ac:dyDescent="0.3">
      <c r="AV7865"/>
      <c r="AW7865"/>
      <c r="AX7865"/>
      <c r="AY7865"/>
      <c r="AZ7865"/>
      <c r="BA7865"/>
    </row>
    <row r="7866" spans="48:53" x14ac:dyDescent="0.3">
      <c r="AV7866"/>
      <c r="AW7866"/>
      <c r="AX7866"/>
      <c r="AY7866"/>
      <c r="AZ7866"/>
      <c r="BA7866"/>
    </row>
    <row r="7867" spans="48:53" x14ac:dyDescent="0.3">
      <c r="AV7867"/>
      <c r="AW7867"/>
      <c r="AX7867"/>
      <c r="AY7867"/>
      <c r="AZ7867"/>
      <c r="BA7867"/>
    </row>
    <row r="7868" spans="48:53" x14ac:dyDescent="0.3">
      <c r="AV7868"/>
      <c r="AW7868"/>
      <c r="AX7868"/>
      <c r="AY7868"/>
      <c r="AZ7868"/>
      <c r="BA7868"/>
    </row>
    <row r="7869" spans="48:53" x14ac:dyDescent="0.3">
      <c r="AV7869"/>
      <c r="AW7869"/>
      <c r="AX7869"/>
      <c r="AY7869"/>
      <c r="AZ7869"/>
      <c r="BA7869"/>
    </row>
    <row r="7870" spans="48:53" x14ac:dyDescent="0.3">
      <c r="AV7870"/>
      <c r="AW7870"/>
      <c r="AX7870"/>
      <c r="AY7870"/>
      <c r="AZ7870"/>
      <c r="BA7870"/>
    </row>
    <row r="7871" spans="48:53" x14ac:dyDescent="0.3">
      <c r="AV7871"/>
      <c r="AW7871"/>
      <c r="AX7871"/>
      <c r="AY7871"/>
      <c r="AZ7871"/>
      <c r="BA7871"/>
    </row>
    <row r="7872" spans="48:53" x14ac:dyDescent="0.3">
      <c r="AV7872"/>
      <c r="AW7872"/>
      <c r="AX7872"/>
      <c r="AY7872"/>
      <c r="AZ7872"/>
      <c r="BA7872"/>
    </row>
    <row r="7873" spans="48:53" x14ac:dyDescent="0.3">
      <c r="AV7873"/>
      <c r="AW7873"/>
      <c r="AX7873"/>
      <c r="AY7873"/>
      <c r="AZ7873"/>
      <c r="BA7873"/>
    </row>
    <row r="7874" spans="48:53" x14ac:dyDescent="0.3">
      <c r="AV7874"/>
      <c r="AW7874"/>
      <c r="AX7874"/>
      <c r="AY7874"/>
      <c r="AZ7874"/>
      <c r="BA7874"/>
    </row>
    <row r="7875" spans="48:53" x14ac:dyDescent="0.3">
      <c r="AV7875"/>
      <c r="AW7875"/>
      <c r="AX7875"/>
      <c r="AY7875"/>
      <c r="AZ7875"/>
      <c r="BA7875"/>
    </row>
    <row r="7876" spans="48:53" x14ac:dyDescent="0.3">
      <c r="AV7876"/>
      <c r="AW7876"/>
      <c r="AX7876"/>
      <c r="AY7876"/>
      <c r="AZ7876"/>
      <c r="BA7876"/>
    </row>
    <row r="7877" spans="48:53" x14ac:dyDescent="0.3">
      <c r="AV7877"/>
      <c r="AW7877"/>
      <c r="AX7877"/>
      <c r="AY7877"/>
      <c r="AZ7877"/>
      <c r="BA7877"/>
    </row>
    <row r="7878" spans="48:53" x14ac:dyDescent="0.3">
      <c r="AV7878"/>
      <c r="AW7878"/>
      <c r="AX7878"/>
      <c r="AY7878"/>
      <c r="AZ7878"/>
      <c r="BA7878"/>
    </row>
    <row r="7879" spans="48:53" x14ac:dyDescent="0.3">
      <c r="AV7879"/>
      <c r="AW7879"/>
      <c r="AX7879"/>
      <c r="AY7879"/>
      <c r="AZ7879"/>
      <c r="BA7879"/>
    </row>
    <row r="7880" spans="48:53" x14ac:dyDescent="0.3">
      <c r="AV7880"/>
      <c r="AW7880"/>
      <c r="AX7880"/>
      <c r="AY7880"/>
      <c r="AZ7880"/>
      <c r="BA7880"/>
    </row>
    <row r="7881" spans="48:53" x14ac:dyDescent="0.3">
      <c r="AV7881"/>
      <c r="AW7881"/>
      <c r="AX7881"/>
      <c r="AY7881"/>
      <c r="AZ7881"/>
      <c r="BA7881"/>
    </row>
    <row r="7882" spans="48:53" x14ac:dyDescent="0.3">
      <c r="AV7882"/>
      <c r="AW7882"/>
      <c r="AX7882"/>
      <c r="AY7882"/>
      <c r="AZ7882"/>
      <c r="BA7882"/>
    </row>
    <row r="7883" spans="48:53" x14ac:dyDescent="0.3">
      <c r="AV7883"/>
      <c r="AW7883"/>
      <c r="AX7883"/>
      <c r="AY7883"/>
      <c r="AZ7883"/>
      <c r="BA7883"/>
    </row>
    <row r="7884" spans="48:53" x14ac:dyDescent="0.3">
      <c r="AV7884"/>
      <c r="AW7884"/>
      <c r="AX7884"/>
      <c r="AY7884"/>
      <c r="AZ7884"/>
      <c r="BA7884"/>
    </row>
    <row r="7885" spans="48:53" x14ac:dyDescent="0.3">
      <c r="AV7885"/>
      <c r="AW7885"/>
      <c r="AX7885"/>
      <c r="AY7885"/>
      <c r="AZ7885"/>
      <c r="BA7885"/>
    </row>
    <row r="7886" spans="48:53" x14ac:dyDescent="0.3">
      <c r="AV7886"/>
      <c r="AW7886"/>
      <c r="AX7886"/>
      <c r="AY7886"/>
      <c r="AZ7886"/>
      <c r="BA7886"/>
    </row>
    <row r="7887" spans="48:53" x14ac:dyDescent="0.3">
      <c r="AV7887"/>
      <c r="AW7887"/>
      <c r="AX7887"/>
      <c r="AY7887"/>
      <c r="AZ7887"/>
      <c r="BA7887"/>
    </row>
    <row r="7888" spans="48:53" x14ac:dyDescent="0.3">
      <c r="AV7888"/>
      <c r="AW7888"/>
      <c r="AX7888"/>
      <c r="AY7888"/>
      <c r="AZ7888"/>
      <c r="BA7888"/>
    </row>
    <row r="7889" spans="48:53" x14ac:dyDescent="0.3">
      <c r="AV7889"/>
      <c r="AW7889"/>
      <c r="AX7889"/>
      <c r="AY7889"/>
      <c r="AZ7889"/>
      <c r="BA7889"/>
    </row>
    <row r="7890" spans="48:53" x14ac:dyDescent="0.3">
      <c r="AV7890"/>
      <c r="AW7890"/>
      <c r="AX7890"/>
      <c r="AY7890"/>
      <c r="AZ7890"/>
      <c r="BA7890"/>
    </row>
    <row r="7891" spans="48:53" x14ac:dyDescent="0.3">
      <c r="AV7891"/>
      <c r="AW7891"/>
      <c r="AX7891"/>
      <c r="AY7891"/>
      <c r="AZ7891"/>
      <c r="BA7891"/>
    </row>
    <row r="7892" spans="48:53" x14ac:dyDescent="0.3">
      <c r="AV7892"/>
      <c r="AW7892"/>
      <c r="AX7892"/>
      <c r="AY7892"/>
      <c r="AZ7892"/>
      <c r="BA7892"/>
    </row>
    <row r="7893" spans="48:53" x14ac:dyDescent="0.3">
      <c r="AV7893"/>
      <c r="AW7893"/>
      <c r="AX7893"/>
      <c r="AY7893"/>
      <c r="AZ7893"/>
      <c r="BA7893"/>
    </row>
    <row r="7894" spans="48:53" x14ac:dyDescent="0.3">
      <c r="AV7894"/>
      <c r="AW7894"/>
      <c r="AX7894"/>
      <c r="AY7894"/>
      <c r="AZ7894"/>
      <c r="BA7894"/>
    </row>
    <row r="7895" spans="48:53" x14ac:dyDescent="0.3">
      <c r="AV7895"/>
      <c r="AW7895"/>
      <c r="AX7895"/>
      <c r="AY7895"/>
      <c r="AZ7895"/>
      <c r="BA7895"/>
    </row>
    <row r="7896" spans="48:53" x14ac:dyDescent="0.3">
      <c r="AV7896"/>
      <c r="AW7896"/>
      <c r="AX7896"/>
      <c r="AY7896"/>
      <c r="AZ7896"/>
      <c r="BA7896"/>
    </row>
    <row r="7897" spans="48:53" x14ac:dyDescent="0.3">
      <c r="AV7897"/>
      <c r="AW7897"/>
      <c r="AX7897"/>
      <c r="AY7897"/>
      <c r="AZ7897"/>
      <c r="BA7897"/>
    </row>
    <row r="7898" spans="48:53" x14ac:dyDescent="0.3">
      <c r="AV7898"/>
      <c r="AW7898"/>
      <c r="AX7898"/>
      <c r="AY7898"/>
      <c r="AZ7898"/>
      <c r="BA7898"/>
    </row>
    <row r="7899" spans="48:53" x14ac:dyDescent="0.3">
      <c r="AV7899"/>
      <c r="AW7899"/>
      <c r="AX7899"/>
      <c r="AY7899"/>
      <c r="AZ7899"/>
      <c r="BA7899"/>
    </row>
    <row r="7900" spans="48:53" x14ac:dyDescent="0.3">
      <c r="AV7900"/>
      <c r="AW7900"/>
      <c r="AX7900"/>
      <c r="AY7900"/>
      <c r="AZ7900"/>
      <c r="BA7900"/>
    </row>
    <row r="7901" spans="48:53" x14ac:dyDescent="0.3">
      <c r="AV7901"/>
      <c r="AW7901"/>
      <c r="AX7901"/>
      <c r="AY7901"/>
      <c r="AZ7901"/>
      <c r="BA7901"/>
    </row>
    <row r="7902" spans="48:53" x14ac:dyDescent="0.3">
      <c r="AV7902"/>
      <c r="AW7902"/>
      <c r="AX7902"/>
      <c r="AY7902"/>
      <c r="AZ7902"/>
      <c r="BA7902"/>
    </row>
    <row r="7903" spans="48:53" x14ac:dyDescent="0.3">
      <c r="AV7903"/>
      <c r="AW7903"/>
      <c r="AX7903"/>
      <c r="AY7903"/>
      <c r="AZ7903"/>
      <c r="BA7903"/>
    </row>
    <row r="7904" spans="48:53" x14ac:dyDescent="0.3">
      <c r="AV7904"/>
      <c r="AW7904"/>
      <c r="AX7904"/>
      <c r="AY7904"/>
      <c r="AZ7904"/>
      <c r="BA7904"/>
    </row>
    <row r="7905" spans="48:53" x14ac:dyDescent="0.3">
      <c r="AV7905"/>
      <c r="AW7905"/>
      <c r="AX7905"/>
      <c r="AY7905"/>
      <c r="AZ7905"/>
      <c r="BA7905"/>
    </row>
    <row r="7906" spans="48:53" x14ac:dyDescent="0.3">
      <c r="AV7906"/>
      <c r="AW7906"/>
      <c r="AX7906"/>
      <c r="AY7906"/>
      <c r="AZ7906"/>
      <c r="BA7906"/>
    </row>
    <row r="7907" spans="48:53" x14ac:dyDescent="0.3">
      <c r="AV7907"/>
      <c r="AW7907"/>
      <c r="AX7907"/>
      <c r="AY7907"/>
      <c r="AZ7907"/>
      <c r="BA7907"/>
    </row>
    <row r="7908" spans="48:53" x14ac:dyDescent="0.3">
      <c r="AV7908"/>
      <c r="AW7908"/>
      <c r="AX7908"/>
      <c r="AY7908"/>
      <c r="AZ7908"/>
      <c r="BA7908"/>
    </row>
    <row r="7909" spans="48:53" x14ac:dyDescent="0.3">
      <c r="AV7909"/>
      <c r="AW7909"/>
      <c r="AX7909"/>
      <c r="AY7909"/>
      <c r="AZ7909"/>
      <c r="BA7909"/>
    </row>
    <row r="7910" spans="48:53" x14ac:dyDescent="0.3">
      <c r="AV7910"/>
      <c r="AW7910"/>
      <c r="AX7910"/>
      <c r="AY7910"/>
      <c r="AZ7910"/>
      <c r="BA7910"/>
    </row>
    <row r="7911" spans="48:53" x14ac:dyDescent="0.3">
      <c r="AV7911"/>
      <c r="AW7911"/>
      <c r="AX7911"/>
      <c r="AY7911"/>
      <c r="AZ7911"/>
      <c r="BA7911"/>
    </row>
    <row r="7912" spans="48:53" x14ac:dyDescent="0.3">
      <c r="AV7912"/>
      <c r="AW7912"/>
      <c r="AX7912"/>
      <c r="AY7912"/>
      <c r="AZ7912"/>
      <c r="BA7912"/>
    </row>
    <row r="7913" spans="48:53" x14ac:dyDescent="0.3">
      <c r="AV7913"/>
      <c r="AW7913"/>
      <c r="AX7913"/>
      <c r="AY7913"/>
      <c r="AZ7913"/>
      <c r="BA7913"/>
    </row>
    <row r="7914" spans="48:53" x14ac:dyDescent="0.3">
      <c r="AV7914"/>
      <c r="AW7914"/>
      <c r="AX7914"/>
      <c r="AY7914"/>
      <c r="AZ7914"/>
      <c r="BA7914"/>
    </row>
    <row r="7915" spans="48:53" x14ac:dyDescent="0.3">
      <c r="AV7915"/>
      <c r="AW7915"/>
      <c r="AX7915"/>
      <c r="AY7915"/>
      <c r="AZ7915"/>
      <c r="BA7915"/>
    </row>
    <row r="7916" spans="48:53" x14ac:dyDescent="0.3">
      <c r="AV7916"/>
      <c r="AW7916"/>
      <c r="AX7916"/>
      <c r="AY7916"/>
      <c r="AZ7916"/>
      <c r="BA7916"/>
    </row>
    <row r="7917" spans="48:53" x14ac:dyDescent="0.3">
      <c r="AV7917"/>
      <c r="AW7917"/>
      <c r="AX7917"/>
      <c r="AY7917"/>
      <c r="AZ7917"/>
      <c r="BA7917"/>
    </row>
    <row r="7918" spans="48:53" x14ac:dyDescent="0.3">
      <c r="AV7918"/>
      <c r="AW7918"/>
      <c r="AX7918"/>
      <c r="AY7918"/>
      <c r="AZ7918"/>
      <c r="BA7918"/>
    </row>
    <row r="7919" spans="48:53" x14ac:dyDescent="0.3">
      <c r="AV7919"/>
      <c r="AW7919"/>
      <c r="AX7919"/>
      <c r="AY7919"/>
      <c r="AZ7919"/>
      <c r="BA7919"/>
    </row>
    <row r="7920" spans="48:53" x14ac:dyDescent="0.3">
      <c r="AV7920"/>
      <c r="AW7920"/>
      <c r="AX7920"/>
      <c r="AY7920"/>
      <c r="AZ7920"/>
      <c r="BA7920"/>
    </row>
    <row r="7921" spans="48:53" x14ac:dyDescent="0.3">
      <c r="AV7921"/>
      <c r="AW7921"/>
      <c r="AX7921"/>
      <c r="AY7921"/>
      <c r="AZ7921"/>
      <c r="BA7921"/>
    </row>
    <row r="7922" spans="48:53" x14ac:dyDescent="0.3">
      <c r="AV7922"/>
      <c r="AW7922"/>
      <c r="AX7922"/>
      <c r="AY7922"/>
      <c r="AZ7922"/>
      <c r="BA7922"/>
    </row>
    <row r="7923" spans="48:53" x14ac:dyDescent="0.3">
      <c r="AV7923"/>
      <c r="AW7923"/>
      <c r="AX7923"/>
      <c r="AY7923"/>
      <c r="AZ7923"/>
      <c r="BA7923"/>
    </row>
    <row r="7924" spans="48:53" x14ac:dyDescent="0.3">
      <c r="AV7924"/>
      <c r="AW7924"/>
      <c r="AX7924"/>
      <c r="AY7924"/>
      <c r="AZ7924"/>
      <c r="BA7924"/>
    </row>
    <row r="7925" spans="48:53" x14ac:dyDescent="0.3">
      <c r="AV7925"/>
      <c r="AW7925"/>
      <c r="AX7925"/>
      <c r="AY7925"/>
      <c r="AZ7925"/>
      <c r="BA7925"/>
    </row>
    <row r="7926" spans="48:53" x14ac:dyDescent="0.3">
      <c r="AV7926"/>
      <c r="AW7926"/>
      <c r="AX7926"/>
      <c r="AY7926"/>
      <c r="AZ7926"/>
      <c r="BA7926"/>
    </row>
    <row r="7927" spans="48:53" x14ac:dyDescent="0.3">
      <c r="AV7927"/>
      <c r="AW7927"/>
      <c r="AX7927"/>
      <c r="AY7927"/>
      <c r="AZ7927"/>
      <c r="BA7927"/>
    </row>
    <row r="7928" spans="48:53" x14ac:dyDescent="0.3">
      <c r="AV7928"/>
      <c r="AW7928"/>
      <c r="AX7928"/>
      <c r="AY7928"/>
      <c r="AZ7928"/>
      <c r="BA7928"/>
    </row>
    <row r="7929" spans="48:53" x14ac:dyDescent="0.3">
      <c r="AV7929"/>
      <c r="AW7929"/>
      <c r="AX7929"/>
      <c r="AY7929"/>
      <c r="AZ7929"/>
      <c r="BA7929"/>
    </row>
    <row r="7930" spans="48:53" x14ac:dyDescent="0.3">
      <c r="AV7930"/>
      <c r="AW7930"/>
      <c r="AX7930"/>
      <c r="AY7930"/>
      <c r="AZ7930"/>
      <c r="BA7930"/>
    </row>
    <row r="7931" spans="48:53" x14ac:dyDescent="0.3">
      <c r="AV7931"/>
      <c r="AW7931"/>
      <c r="AX7931"/>
      <c r="AY7931"/>
      <c r="AZ7931"/>
      <c r="BA7931"/>
    </row>
    <row r="7932" spans="48:53" x14ac:dyDescent="0.3">
      <c r="AV7932"/>
      <c r="AW7932"/>
      <c r="AX7932"/>
      <c r="AY7932"/>
      <c r="AZ7932"/>
      <c r="BA7932"/>
    </row>
    <row r="7933" spans="48:53" x14ac:dyDescent="0.3">
      <c r="AV7933"/>
      <c r="AW7933"/>
      <c r="AX7933"/>
      <c r="AY7933"/>
      <c r="AZ7933"/>
      <c r="BA7933"/>
    </row>
    <row r="7934" spans="48:53" x14ac:dyDescent="0.3">
      <c r="AV7934"/>
      <c r="AW7934"/>
      <c r="AX7934"/>
      <c r="AY7934"/>
      <c r="AZ7934"/>
      <c r="BA7934"/>
    </row>
    <row r="7935" spans="48:53" x14ac:dyDescent="0.3">
      <c r="AV7935"/>
      <c r="AW7935"/>
      <c r="AX7935"/>
      <c r="AY7935"/>
      <c r="AZ7935"/>
      <c r="BA7935"/>
    </row>
    <row r="7936" spans="48:53" x14ac:dyDescent="0.3">
      <c r="AV7936"/>
      <c r="AW7936"/>
      <c r="AX7936"/>
      <c r="AY7936"/>
      <c r="AZ7936"/>
      <c r="BA7936"/>
    </row>
    <row r="7937" spans="48:53" x14ac:dyDescent="0.3">
      <c r="AV7937"/>
      <c r="AW7937"/>
      <c r="AX7937"/>
      <c r="AY7937"/>
      <c r="AZ7937"/>
      <c r="BA7937"/>
    </row>
    <row r="7938" spans="48:53" x14ac:dyDescent="0.3">
      <c r="AV7938"/>
      <c r="AW7938"/>
      <c r="AX7938"/>
      <c r="AY7938"/>
      <c r="AZ7938"/>
      <c r="BA7938"/>
    </row>
    <row r="7939" spans="48:53" x14ac:dyDescent="0.3">
      <c r="AV7939"/>
      <c r="AW7939"/>
      <c r="AX7939"/>
      <c r="AY7939"/>
      <c r="AZ7939"/>
      <c r="BA7939"/>
    </row>
    <row r="7940" spans="48:53" x14ac:dyDescent="0.3">
      <c r="AV7940"/>
      <c r="AW7940"/>
      <c r="AX7940"/>
      <c r="AY7940"/>
      <c r="AZ7940"/>
      <c r="BA7940"/>
    </row>
    <row r="7941" spans="48:53" x14ac:dyDescent="0.3">
      <c r="AV7941"/>
      <c r="AW7941"/>
      <c r="AX7941"/>
      <c r="AY7941"/>
      <c r="AZ7941"/>
      <c r="BA7941"/>
    </row>
    <row r="7942" spans="48:53" x14ac:dyDescent="0.3">
      <c r="AV7942"/>
      <c r="AW7942"/>
      <c r="AX7942"/>
      <c r="AY7942"/>
      <c r="AZ7942"/>
      <c r="BA7942"/>
    </row>
    <row r="7943" spans="48:53" x14ac:dyDescent="0.3">
      <c r="AV7943"/>
      <c r="AW7943"/>
      <c r="AX7943"/>
      <c r="AY7943"/>
      <c r="AZ7943"/>
      <c r="BA7943"/>
    </row>
    <row r="7944" spans="48:53" x14ac:dyDescent="0.3">
      <c r="AV7944"/>
      <c r="AW7944"/>
      <c r="AX7944"/>
      <c r="AY7944"/>
      <c r="AZ7944"/>
      <c r="BA7944"/>
    </row>
    <row r="7945" spans="48:53" x14ac:dyDescent="0.3">
      <c r="AV7945"/>
      <c r="AW7945"/>
      <c r="AX7945"/>
      <c r="AY7945"/>
      <c r="AZ7945"/>
      <c r="BA7945"/>
    </row>
    <row r="7946" spans="48:53" x14ac:dyDescent="0.3">
      <c r="AV7946"/>
      <c r="AW7946"/>
      <c r="AX7946"/>
      <c r="AY7946"/>
      <c r="AZ7946"/>
      <c r="BA7946"/>
    </row>
    <row r="7947" spans="48:53" x14ac:dyDescent="0.3">
      <c r="AV7947"/>
      <c r="AW7947"/>
      <c r="AX7947"/>
      <c r="AY7947"/>
      <c r="AZ7947"/>
      <c r="BA7947"/>
    </row>
    <row r="7948" spans="48:53" x14ac:dyDescent="0.3">
      <c r="AV7948"/>
      <c r="AW7948"/>
      <c r="AX7948"/>
      <c r="AY7948"/>
      <c r="AZ7948"/>
      <c r="BA7948"/>
    </row>
    <row r="7949" spans="48:53" x14ac:dyDescent="0.3">
      <c r="AV7949"/>
      <c r="AW7949"/>
      <c r="AX7949"/>
      <c r="AY7949"/>
      <c r="AZ7949"/>
      <c r="BA7949"/>
    </row>
    <row r="7950" spans="48:53" x14ac:dyDescent="0.3">
      <c r="AV7950"/>
      <c r="AW7950"/>
      <c r="AX7950"/>
      <c r="AY7950"/>
      <c r="AZ7950"/>
      <c r="BA7950"/>
    </row>
    <row r="7951" spans="48:53" x14ac:dyDescent="0.3">
      <c r="AV7951"/>
      <c r="AW7951"/>
      <c r="AX7951"/>
      <c r="AY7951"/>
      <c r="AZ7951"/>
      <c r="BA7951"/>
    </row>
    <row r="7952" spans="48:53" x14ac:dyDescent="0.3">
      <c r="AV7952"/>
      <c r="AW7952"/>
      <c r="AX7952"/>
      <c r="AY7952"/>
      <c r="AZ7952"/>
      <c r="BA7952"/>
    </row>
    <row r="7953" spans="48:53" x14ac:dyDescent="0.3">
      <c r="AV7953"/>
      <c r="AW7953"/>
      <c r="AX7953"/>
      <c r="AY7953"/>
      <c r="AZ7953"/>
      <c r="BA7953"/>
    </row>
    <row r="7954" spans="48:53" x14ac:dyDescent="0.3">
      <c r="AV7954"/>
      <c r="AW7954"/>
      <c r="AX7954"/>
      <c r="AY7954"/>
      <c r="AZ7954"/>
      <c r="BA7954"/>
    </row>
    <row r="7955" spans="48:53" x14ac:dyDescent="0.3">
      <c r="AV7955"/>
      <c r="AW7955"/>
      <c r="AX7955"/>
      <c r="AY7955"/>
      <c r="AZ7955"/>
      <c r="BA7955"/>
    </row>
    <row r="7956" spans="48:53" x14ac:dyDescent="0.3">
      <c r="AV7956"/>
      <c r="AW7956"/>
      <c r="AX7956"/>
      <c r="AY7956"/>
      <c r="AZ7956"/>
      <c r="BA7956"/>
    </row>
    <row r="7957" spans="48:53" x14ac:dyDescent="0.3">
      <c r="AV7957"/>
      <c r="AW7957"/>
      <c r="AX7957"/>
      <c r="AY7957"/>
      <c r="AZ7957"/>
      <c r="BA7957"/>
    </row>
    <row r="7958" spans="48:53" x14ac:dyDescent="0.3">
      <c r="AV7958"/>
      <c r="AW7958"/>
      <c r="AX7958"/>
      <c r="AY7958"/>
      <c r="AZ7958"/>
      <c r="BA7958"/>
    </row>
    <row r="7959" spans="48:53" x14ac:dyDescent="0.3">
      <c r="AV7959"/>
      <c r="AW7959"/>
      <c r="AX7959"/>
      <c r="AY7959"/>
      <c r="AZ7959"/>
      <c r="BA7959"/>
    </row>
    <row r="7960" spans="48:53" x14ac:dyDescent="0.3">
      <c r="AV7960"/>
      <c r="AW7960"/>
      <c r="AX7960"/>
      <c r="AY7960"/>
      <c r="AZ7960"/>
      <c r="BA7960"/>
    </row>
    <row r="7961" spans="48:53" x14ac:dyDescent="0.3">
      <c r="AV7961"/>
      <c r="AW7961"/>
      <c r="AX7961"/>
      <c r="AY7961"/>
      <c r="AZ7961"/>
      <c r="BA7961"/>
    </row>
    <row r="7962" spans="48:53" x14ac:dyDescent="0.3">
      <c r="AV7962"/>
      <c r="AW7962"/>
      <c r="AX7962"/>
      <c r="AY7962"/>
      <c r="AZ7962"/>
      <c r="BA7962"/>
    </row>
    <row r="7963" spans="48:53" x14ac:dyDescent="0.3">
      <c r="AV7963"/>
      <c r="AW7963"/>
      <c r="AX7963"/>
      <c r="AY7963"/>
      <c r="AZ7963"/>
      <c r="BA7963"/>
    </row>
    <row r="7964" spans="48:53" x14ac:dyDescent="0.3">
      <c r="AV7964"/>
      <c r="AW7964"/>
      <c r="AX7964"/>
      <c r="AY7964"/>
      <c r="AZ7964"/>
      <c r="BA7964"/>
    </row>
    <row r="7965" spans="48:53" x14ac:dyDescent="0.3">
      <c r="AV7965"/>
      <c r="AW7965"/>
      <c r="AX7965"/>
      <c r="AY7965"/>
      <c r="AZ7965"/>
      <c r="BA7965"/>
    </row>
    <row r="7966" spans="48:53" x14ac:dyDescent="0.3">
      <c r="AV7966"/>
      <c r="AW7966"/>
      <c r="AX7966"/>
      <c r="AY7966"/>
      <c r="AZ7966"/>
      <c r="BA7966"/>
    </row>
    <row r="7967" spans="48:53" x14ac:dyDescent="0.3">
      <c r="AV7967"/>
      <c r="AW7967"/>
      <c r="AX7967"/>
      <c r="AY7967"/>
      <c r="AZ7967"/>
      <c r="BA7967"/>
    </row>
    <row r="7968" spans="48:53" x14ac:dyDescent="0.3">
      <c r="AV7968"/>
      <c r="AW7968"/>
      <c r="AX7968"/>
      <c r="AY7968"/>
      <c r="AZ7968"/>
      <c r="BA7968"/>
    </row>
    <row r="7969" spans="48:53" x14ac:dyDescent="0.3">
      <c r="AV7969"/>
      <c r="AW7969"/>
      <c r="AX7969"/>
      <c r="AY7969"/>
      <c r="AZ7969"/>
      <c r="BA7969"/>
    </row>
    <row r="7970" spans="48:53" x14ac:dyDescent="0.3">
      <c r="AV7970"/>
      <c r="AW7970"/>
      <c r="AX7970"/>
      <c r="AY7970"/>
      <c r="AZ7970"/>
      <c r="BA7970"/>
    </row>
    <row r="7971" spans="48:53" x14ac:dyDescent="0.3">
      <c r="AV7971"/>
      <c r="AW7971"/>
      <c r="AX7971"/>
      <c r="AY7971"/>
      <c r="AZ7971"/>
      <c r="BA7971"/>
    </row>
    <row r="7972" spans="48:53" x14ac:dyDescent="0.3">
      <c r="AV7972"/>
      <c r="AW7972"/>
      <c r="AX7972"/>
      <c r="AY7972"/>
      <c r="AZ7972"/>
      <c r="BA7972"/>
    </row>
    <row r="7973" spans="48:53" x14ac:dyDescent="0.3">
      <c r="AV7973"/>
      <c r="AW7973"/>
      <c r="AX7973"/>
      <c r="AY7973"/>
      <c r="AZ7973"/>
      <c r="BA7973"/>
    </row>
    <row r="7974" spans="48:53" x14ac:dyDescent="0.3">
      <c r="AV7974"/>
      <c r="AW7974"/>
      <c r="AX7974"/>
      <c r="AY7974"/>
      <c r="AZ7974"/>
      <c r="BA7974"/>
    </row>
    <row r="7975" spans="48:53" x14ac:dyDescent="0.3">
      <c r="AV7975"/>
      <c r="AW7975"/>
      <c r="AX7975"/>
      <c r="AY7975"/>
      <c r="AZ7975"/>
      <c r="BA7975"/>
    </row>
    <row r="7976" spans="48:53" x14ac:dyDescent="0.3">
      <c r="AV7976"/>
      <c r="AW7976"/>
      <c r="AX7976"/>
      <c r="AY7976"/>
      <c r="AZ7976"/>
      <c r="BA7976"/>
    </row>
    <row r="7977" spans="48:53" x14ac:dyDescent="0.3">
      <c r="AV7977"/>
      <c r="AW7977"/>
      <c r="AX7977"/>
      <c r="AY7977"/>
      <c r="AZ7977"/>
      <c r="BA7977"/>
    </row>
    <row r="7978" spans="48:53" x14ac:dyDescent="0.3">
      <c r="AV7978"/>
      <c r="AW7978"/>
      <c r="AX7978"/>
      <c r="AY7978"/>
      <c r="AZ7978"/>
      <c r="BA7978"/>
    </row>
    <row r="7979" spans="48:53" x14ac:dyDescent="0.3">
      <c r="AV7979"/>
      <c r="AW7979"/>
      <c r="AX7979"/>
      <c r="AY7979"/>
      <c r="AZ7979"/>
      <c r="BA7979"/>
    </row>
    <row r="7980" spans="48:53" x14ac:dyDescent="0.3">
      <c r="AV7980"/>
      <c r="AW7980"/>
      <c r="AX7980"/>
      <c r="AY7980"/>
      <c r="AZ7980"/>
      <c r="BA7980"/>
    </row>
    <row r="7981" spans="48:53" x14ac:dyDescent="0.3">
      <c r="AV7981"/>
      <c r="AW7981"/>
      <c r="AX7981"/>
      <c r="AY7981"/>
      <c r="AZ7981"/>
      <c r="BA7981"/>
    </row>
    <row r="7982" spans="48:53" x14ac:dyDescent="0.3">
      <c r="AV7982"/>
      <c r="AW7982"/>
      <c r="AX7982"/>
      <c r="AY7982"/>
      <c r="AZ7982"/>
      <c r="BA7982"/>
    </row>
    <row r="7983" spans="48:53" x14ac:dyDescent="0.3">
      <c r="AV7983"/>
      <c r="AW7983"/>
      <c r="AX7983"/>
      <c r="AY7983"/>
      <c r="AZ7983"/>
      <c r="BA7983"/>
    </row>
    <row r="7984" spans="48:53" x14ac:dyDescent="0.3">
      <c r="AV7984"/>
      <c r="AW7984"/>
      <c r="AX7984"/>
      <c r="AY7984"/>
      <c r="AZ7984"/>
      <c r="BA7984"/>
    </row>
    <row r="7985" spans="48:53" x14ac:dyDescent="0.3">
      <c r="AV7985"/>
      <c r="AW7985"/>
      <c r="AX7985"/>
      <c r="AY7985"/>
      <c r="AZ7985"/>
      <c r="BA7985"/>
    </row>
    <row r="7986" spans="48:53" x14ac:dyDescent="0.3">
      <c r="AV7986"/>
      <c r="AW7986"/>
      <c r="AX7986"/>
      <c r="AY7986"/>
      <c r="AZ7986"/>
      <c r="BA7986"/>
    </row>
    <row r="7987" spans="48:53" x14ac:dyDescent="0.3">
      <c r="AV7987"/>
      <c r="AW7987"/>
      <c r="AX7987"/>
      <c r="AY7987"/>
      <c r="AZ7987"/>
      <c r="BA7987"/>
    </row>
    <row r="7988" spans="48:53" x14ac:dyDescent="0.3">
      <c r="AV7988"/>
      <c r="AW7988"/>
      <c r="AX7988"/>
      <c r="AY7988"/>
      <c r="AZ7988"/>
      <c r="BA7988"/>
    </row>
    <row r="7989" spans="48:53" x14ac:dyDescent="0.3">
      <c r="AV7989"/>
      <c r="AW7989"/>
      <c r="AX7989"/>
      <c r="AY7989"/>
      <c r="AZ7989"/>
      <c r="BA7989"/>
    </row>
    <row r="7990" spans="48:53" x14ac:dyDescent="0.3">
      <c r="AV7990"/>
      <c r="AW7990"/>
      <c r="AX7990"/>
      <c r="AY7990"/>
      <c r="AZ7990"/>
      <c r="BA7990"/>
    </row>
    <row r="7991" spans="48:53" x14ac:dyDescent="0.3">
      <c r="AV7991"/>
      <c r="AW7991"/>
      <c r="AX7991"/>
      <c r="AY7991"/>
      <c r="AZ7991"/>
      <c r="BA7991"/>
    </row>
    <row r="7992" spans="48:53" x14ac:dyDescent="0.3">
      <c r="AV7992"/>
      <c r="AW7992"/>
      <c r="AX7992"/>
      <c r="AY7992"/>
      <c r="AZ7992"/>
      <c r="BA7992"/>
    </row>
    <row r="7993" spans="48:53" x14ac:dyDescent="0.3">
      <c r="AV7993"/>
      <c r="AW7993"/>
      <c r="AX7993"/>
      <c r="AY7993"/>
      <c r="AZ7993"/>
      <c r="BA7993"/>
    </row>
    <row r="7994" spans="48:53" x14ac:dyDescent="0.3">
      <c r="AV7994"/>
      <c r="AW7994"/>
      <c r="AX7994"/>
      <c r="AY7994"/>
      <c r="AZ7994"/>
      <c r="BA7994"/>
    </row>
    <row r="7995" spans="48:53" x14ac:dyDescent="0.3">
      <c r="AV7995"/>
      <c r="AW7995"/>
      <c r="AX7995"/>
      <c r="AY7995"/>
      <c r="AZ7995"/>
      <c r="BA7995"/>
    </row>
    <row r="7996" spans="48:53" x14ac:dyDescent="0.3">
      <c r="AV7996"/>
      <c r="AW7996"/>
      <c r="AX7996"/>
      <c r="AY7996"/>
      <c r="AZ7996"/>
      <c r="BA7996"/>
    </row>
    <row r="7997" spans="48:53" x14ac:dyDescent="0.3">
      <c r="AV7997"/>
      <c r="AW7997"/>
      <c r="AX7997"/>
      <c r="AY7997"/>
      <c r="AZ7997"/>
      <c r="BA7997"/>
    </row>
    <row r="7998" spans="48:53" x14ac:dyDescent="0.3">
      <c r="AV7998"/>
      <c r="AW7998"/>
      <c r="AX7998"/>
      <c r="AY7998"/>
      <c r="AZ7998"/>
      <c r="BA7998"/>
    </row>
    <row r="7999" spans="48:53" x14ac:dyDescent="0.3">
      <c r="AV7999"/>
      <c r="AW7999"/>
      <c r="AX7999"/>
      <c r="AY7999"/>
      <c r="AZ7999"/>
      <c r="BA7999"/>
    </row>
    <row r="8000" spans="48:53" x14ac:dyDescent="0.3">
      <c r="AV8000"/>
      <c r="AW8000"/>
      <c r="AX8000"/>
      <c r="AY8000"/>
      <c r="AZ8000"/>
      <c r="BA8000"/>
    </row>
    <row r="8001" spans="48:53" x14ac:dyDescent="0.3">
      <c r="AV8001"/>
      <c r="AW8001"/>
      <c r="AX8001"/>
      <c r="AY8001"/>
      <c r="AZ8001"/>
      <c r="BA8001"/>
    </row>
    <row r="8002" spans="48:53" x14ac:dyDescent="0.3">
      <c r="AV8002"/>
      <c r="AW8002"/>
      <c r="AX8002"/>
      <c r="AY8002"/>
      <c r="AZ8002"/>
      <c r="BA8002"/>
    </row>
    <row r="8003" spans="48:53" x14ac:dyDescent="0.3">
      <c r="AV8003"/>
      <c r="AW8003"/>
      <c r="AX8003"/>
      <c r="AY8003"/>
      <c r="AZ8003"/>
      <c r="BA8003"/>
    </row>
    <row r="8004" spans="48:53" x14ac:dyDescent="0.3">
      <c r="AV8004"/>
      <c r="AW8004"/>
      <c r="AX8004"/>
      <c r="AY8004"/>
      <c r="AZ8004"/>
      <c r="BA8004"/>
    </row>
    <row r="8005" spans="48:53" x14ac:dyDescent="0.3">
      <c r="AV8005"/>
      <c r="AW8005"/>
      <c r="AX8005"/>
      <c r="AY8005"/>
      <c r="AZ8005"/>
      <c r="BA8005"/>
    </row>
    <row r="8006" spans="48:53" x14ac:dyDescent="0.3">
      <c r="AV8006"/>
      <c r="AW8006"/>
      <c r="AX8006"/>
      <c r="AY8006"/>
      <c r="AZ8006"/>
      <c r="BA8006"/>
    </row>
    <row r="8007" spans="48:53" x14ac:dyDescent="0.3">
      <c r="AV8007"/>
      <c r="AW8007"/>
      <c r="AX8007"/>
      <c r="AY8007"/>
      <c r="AZ8007"/>
      <c r="BA8007"/>
    </row>
    <row r="8008" spans="48:53" x14ac:dyDescent="0.3">
      <c r="AV8008"/>
      <c r="AW8008"/>
      <c r="AX8008"/>
      <c r="AY8008"/>
      <c r="AZ8008"/>
      <c r="BA8008"/>
    </row>
    <row r="8009" spans="48:53" x14ac:dyDescent="0.3">
      <c r="AV8009"/>
      <c r="AW8009"/>
      <c r="AX8009"/>
      <c r="AY8009"/>
      <c r="AZ8009"/>
      <c r="BA8009"/>
    </row>
    <row r="8010" spans="48:53" x14ac:dyDescent="0.3">
      <c r="AV8010"/>
      <c r="AW8010"/>
      <c r="AX8010"/>
      <c r="AY8010"/>
      <c r="AZ8010"/>
      <c r="BA8010"/>
    </row>
    <row r="8011" spans="48:53" x14ac:dyDescent="0.3">
      <c r="AV8011"/>
      <c r="AW8011"/>
      <c r="AX8011"/>
      <c r="AY8011"/>
      <c r="AZ8011"/>
      <c r="BA8011"/>
    </row>
    <row r="8012" spans="48:53" x14ac:dyDescent="0.3">
      <c r="AV8012"/>
      <c r="AW8012"/>
      <c r="AX8012"/>
      <c r="AY8012"/>
      <c r="AZ8012"/>
      <c r="BA8012"/>
    </row>
    <row r="8013" spans="48:53" x14ac:dyDescent="0.3">
      <c r="AV8013"/>
      <c r="AW8013"/>
      <c r="AX8013"/>
      <c r="AY8013"/>
      <c r="AZ8013"/>
      <c r="BA8013"/>
    </row>
    <row r="8014" spans="48:53" x14ac:dyDescent="0.3">
      <c r="AV8014"/>
      <c r="AW8014"/>
      <c r="AX8014"/>
      <c r="AY8014"/>
      <c r="AZ8014"/>
      <c r="BA8014"/>
    </row>
    <row r="8015" spans="48:53" x14ac:dyDescent="0.3">
      <c r="AV8015"/>
      <c r="AW8015"/>
      <c r="AX8015"/>
      <c r="AY8015"/>
      <c r="AZ8015"/>
      <c r="BA8015"/>
    </row>
    <row r="8016" spans="48:53" x14ac:dyDescent="0.3">
      <c r="AV8016"/>
      <c r="AW8016"/>
      <c r="AX8016"/>
      <c r="AY8016"/>
      <c r="AZ8016"/>
      <c r="BA8016"/>
    </row>
    <row r="8017" spans="48:53" x14ac:dyDescent="0.3">
      <c r="AV8017"/>
      <c r="AW8017"/>
      <c r="AX8017"/>
      <c r="AY8017"/>
      <c r="AZ8017"/>
      <c r="BA8017"/>
    </row>
    <row r="8018" spans="48:53" x14ac:dyDescent="0.3">
      <c r="AV8018"/>
      <c r="AW8018"/>
      <c r="AX8018"/>
      <c r="AY8018"/>
      <c r="AZ8018"/>
      <c r="BA8018"/>
    </row>
    <row r="8019" spans="48:53" x14ac:dyDescent="0.3">
      <c r="AV8019"/>
      <c r="AW8019"/>
      <c r="AX8019"/>
      <c r="AY8019"/>
      <c r="AZ8019"/>
      <c r="BA8019"/>
    </row>
    <row r="8020" spans="48:53" x14ac:dyDescent="0.3">
      <c r="AV8020"/>
      <c r="AW8020"/>
      <c r="AX8020"/>
      <c r="AY8020"/>
      <c r="AZ8020"/>
      <c r="BA8020"/>
    </row>
    <row r="8021" spans="48:53" x14ac:dyDescent="0.3">
      <c r="AV8021"/>
      <c r="AW8021"/>
      <c r="AX8021"/>
      <c r="AY8021"/>
      <c r="AZ8021"/>
      <c r="BA8021"/>
    </row>
    <row r="8022" spans="48:53" x14ac:dyDescent="0.3">
      <c r="AV8022"/>
      <c r="AW8022"/>
      <c r="AX8022"/>
      <c r="AY8022"/>
      <c r="AZ8022"/>
      <c r="BA8022"/>
    </row>
    <row r="8023" spans="48:53" x14ac:dyDescent="0.3">
      <c r="AV8023"/>
      <c r="AW8023"/>
      <c r="AX8023"/>
      <c r="AY8023"/>
      <c r="AZ8023"/>
      <c r="BA8023"/>
    </row>
    <row r="8024" spans="48:53" x14ac:dyDescent="0.3">
      <c r="AV8024"/>
      <c r="AW8024"/>
      <c r="AX8024"/>
      <c r="AY8024"/>
      <c r="AZ8024"/>
      <c r="BA8024"/>
    </row>
    <row r="8025" spans="48:53" x14ac:dyDescent="0.3">
      <c r="AV8025"/>
      <c r="AW8025"/>
      <c r="AX8025"/>
      <c r="AY8025"/>
      <c r="AZ8025"/>
      <c r="BA8025"/>
    </row>
    <row r="8026" spans="48:53" x14ac:dyDescent="0.3">
      <c r="AV8026"/>
      <c r="AW8026"/>
      <c r="AX8026"/>
      <c r="AY8026"/>
      <c r="AZ8026"/>
      <c r="BA8026"/>
    </row>
    <row r="8027" spans="48:53" x14ac:dyDescent="0.3">
      <c r="AV8027"/>
      <c r="AW8027"/>
      <c r="AX8027"/>
      <c r="AY8027"/>
      <c r="AZ8027"/>
      <c r="BA8027"/>
    </row>
    <row r="8028" spans="48:53" x14ac:dyDescent="0.3">
      <c r="AV8028"/>
      <c r="AW8028"/>
      <c r="AX8028"/>
      <c r="AY8028"/>
      <c r="AZ8028"/>
      <c r="BA8028"/>
    </row>
    <row r="8029" spans="48:53" x14ac:dyDescent="0.3">
      <c r="AV8029"/>
      <c r="AW8029"/>
      <c r="AX8029"/>
      <c r="AY8029"/>
      <c r="AZ8029"/>
      <c r="BA8029"/>
    </row>
    <row r="8030" spans="48:53" x14ac:dyDescent="0.3">
      <c r="AV8030"/>
      <c r="AW8030"/>
      <c r="AX8030"/>
      <c r="AY8030"/>
      <c r="AZ8030"/>
      <c r="BA8030"/>
    </row>
    <row r="8031" spans="48:53" x14ac:dyDescent="0.3">
      <c r="AV8031"/>
      <c r="AW8031"/>
      <c r="AX8031"/>
      <c r="AY8031"/>
      <c r="AZ8031"/>
      <c r="BA8031"/>
    </row>
    <row r="8032" spans="48:53" x14ac:dyDescent="0.3">
      <c r="AV8032"/>
      <c r="AW8032"/>
      <c r="AX8032"/>
      <c r="AY8032"/>
      <c r="AZ8032"/>
      <c r="BA8032"/>
    </row>
    <row r="8033" spans="48:53" x14ac:dyDescent="0.3">
      <c r="AV8033"/>
      <c r="AW8033"/>
      <c r="AX8033"/>
      <c r="AY8033"/>
      <c r="AZ8033"/>
      <c r="BA8033"/>
    </row>
    <row r="8034" spans="48:53" x14ac:dyDescent="0.3">
      <c r="AV8034"/>
      <c r="AW8034"/>
      <c r="AX8034"/>
      <c r="AY8034"/>
      <c r="AZ8034"/>
      <c r="BA8034"/>
    </row>
    <row r="8035" spans="48:53" x14ac:dyDescent="0.3">
      <c r="AV8035"/>
      <c r="AW8035"/>
      <c r="AX8035"/>
      <c r="AY8035"/>
      <c r="AZ8035"/>
      <c r="BA8035"/>
    </row>
    <row r="8036" spans="48:53" x14ac:dyDescent="0.3">
      <c r="AV8036"/>
      <c r="AW8036"/>
      <c r="AX8036"/>
      <c r="AY8036"/>
      <c r="AZ8036"/>
      <c r="BA8036"/>
    </row>
    <row r="8037" spans="48:53" x14ac:dyDescent="0.3">
      <c r="AV8037"/>
      <c r="AW8037"/>
      <c r="AX8037"/>
      <c r="AY8037"/>
      <c r="AZ8037"/>
      <c r="BA8037"/>
    </row>
    <row r="8038" spans="48:53" x14ac:dyDescent="0.3">
      <c r="AV8038"/>
      <c r="AW8038"/>
      <c r="AX8038"/>
      <c r="AY8038"/>
      <c r="AZ8038"/>
      <c r="BA8038"/>
    </row>
    <row r="8039" spans="48:53" x14ac:dyDescent="0.3">
      <c r="AV8039"/>
      <c r="AW8039"/>
      <c r="AX8039"/>
      <c r="AY8039"/>
      <c r="AZ8039"/>
      <c r="BA8039"/>
    </row>
    <row r="8040" spans="48:53" x14ac:dyDescent="0.3">
      <c r="AV8040"/>
      <c r="AW8040"/>
      <c r="AX8040"/>
      <c r="AY8040"/>
      <c r="AZ8040"/>
      <c r="BA8040"/>
    </row>
    <row r="8041" spans="48:53" x14ac:dyDescent="0.3">
      <c r="AV8041"/>
      <c r="AW8041"/>
      <c r="AX8041"/>
      <c r="AY8041"/>
      <c r="AZ8041"/>
      <c r="BA8041"/>
    </row>
    <row r="8042" spans="48:53" x14ac:dyDescent="0.3">
      <c r="AV8042"/>
      <c r="AW8042"/>
      <c r="AX8042"/>
      <c r="AY8042"/>
      <c r="AZ8042"/>
      <c r="BA8042"/>
    </row>
    <row r="8043" spans="48:53" x14ac:dyDescent="0.3">
      <c r="AV8043"/>
      <c r="AW8043"/>
      <c r="AX8043"/>
      <c r="AY8043"/>
      <c r="AZ8043"/>
      <c r="BA8043"/>
    </row>
    <row r="8044" spans="48:53" x14ac:dyDescent="0.3">
      <c r="AV8044"/>
      <c r="AW8044"/>
      <c r="AX8044"/>
      <c r="AY8044"/>
      <c r="AZ8044"/>
      <c r="BA8044"/>
    </row>
    <row r="8045" spans="48:53" x14ac:dyDescent="0.3">
      <c r="AV8045"/>
      <c r="AW8045"/>
      <c r="AX8045"/>
      <c r="AY8045"/>
      <c r="AZ8045"/>
      <c r="BA8045"/>
    </row>
    <row r="8046" spans="48:53" x14ac:dyDescent="0.3">
      <c r="AV8046"/>
      <c r="AW8046"/>
      <c r="AX8046"/>
      <c r="AY8046"/>
      <c r="AZ8046"/>
      <c r="BA8046"/>
    </row>
    <row r="8047" spans="48:53" x14ac:dyDescent="0.3">
      <c r="AV8047"/>
      <c r="AW8047"/>
      <c r="AX8047"/>
      <c r="AY8047"/>
      <c r="AZ8047"/>
      <c r="BA8047"/>
    </row>
    <row r="8048" spans="48:53" x14ac:dyDescent="0.3">
      <c r="AV8048"/>
      <c r="AW8048"/>
      <c r="AX8048"/>
      <c r="AY8048"/>
      <c r="AZ8048"/>
      <c r="BA8048"/>
    </row>
    <row r="8049" spans="48:53" x14ac:dyDescent="0.3">
      <c r="AV8049"/>
      <c r="AW8049"/>
      <c r="AX8049"/>
      <c r="AY8049"/>
      <c r="AZ8049"/>
      <c r="BA8049"/>
    </row>
    <row r="8050" spans="48:53" x14ac:dyDescent="0.3">
      <c r="AV8050"/>
      <c r="AW8050"/>
      <c r="AX8050"/>
      <c r="AY8050"/>
      <c r="AZ8050"/>
      <c r="BA8050"/>
    </row>
    <row r="8051" spans="48:53" x14ac:dyDescent="0.3">
      <c r="AV8051"/>
      <c r="AW8051"/>
      <c r="AX8051"/>
      <c r="AY8051"/>
      <c r="AZ8051"/>
      <c r="BA8051"/>
    </row>
    <row r="8052" spans="48:53" x14ac:dyDescent="0.3">
      <c r="AV8052"/>
      <c r="AW8052"/>
      <c r="AX8052"/>
      <c r="AY8052"/>
      <c r="AZ8052"/>
      <c r="BA8052"/>
    </row>
    <row r="8053" spans="48:53" x14ac:dyDescent="0.3">
      <c r="AV8053"/>
      <c r="AW8053"/>
      <c r="AX8053"/>
      <c r="AY8053"/>
      <c r="AZ8053"/>
      <c r="BA8053"/>
    </row>
    <row r="8054" spans="48:53" x14ac:dyDescent="0.3">
      <c r="AV8054"/>
      <c r="AW8054"/>
      <c r="AX8054"/>
      <c r="AY8054"/>
      <c r="AZ8054"/>
      <c r="BA8054"/>
    </row>
    <row r="8055" spans="48:53" x14ac:dyDescent="0.3">
      <c r="AV8055"/>
      <c r="AW8055"/>
      <c r="AX8055"/>
      <c r="AY8055"/>
      <c r="AZ8055"/>
      <c r="BA8055"/>
    </row>
    <row r="8056" spans="48:53" x14ac:dyDescent="0.3">
      <c r="AV8056"/>
      <c r="AW8056"/>
      <c r="AX8056"/>
      <c r="AY8056"/>
      <c r="AZ8056"/>
      <c r="BA8056"/>
    </row>
    <row r="8057" spans="48:53" x14ac:dyDescent="0.3">
      <c r="AV8057"/>
      <c r="AW8057"/>
      <c r="AX8057"/>
      <c r="AY8057"/>
      <c r="AZ8057"/>
      <c r="BA8057"/>
    </row>
    <row r="8058" spans="48:53" x14ac:dyDescent="0.3">
      <c r="AV8058"/>
      <c r="AW8058"/>
      <c r="AX8058"/>
      <c r="AY8058"/>
      <c r="AZ8058"/>
      <c r="BA8058"/>
    </row>
    <row r="8059" spans="48:53" x14ac:dyDescent="0.3">
      <c r="AV8059"/>
      <c r="AW8059"/>
      <c r="AX8059"/>
      <c r="AY8059"/>
      <c r="AZ8059"/>
      <c r="BA8059"/>
    </row>
    <row r="8060" spans="48:53" x14ac:dyDescent="0.3">
      <c r="AV8060"/>
      <c r="AW8060"/>
      <c r="AX8060"/>
      <c r="AY8060"/>
      <c r="AZ8060"/>
      <c r="BA8060"/>
    </row>
    <row r="8061" spans="48:53" x14ac:dyDescent="0.3">
      <c r="AV8061"/>
      <c r="AW8061"/>
      <c r="AX8061"/>
      <c r="AY8061"/>
      <c r="AZ8061"/>
      <c r="BA8061"/>
    </row>
    <row r="8062" spans="48:53" x14ac:dyDescent="0.3">
      <c r="AV8062"/>
      <c r="AW8062"/>
      <c r="AX8062"/>
      <c r="AY8062"/>
      <c r="AZ8062"/>
      <c r="BA8062"/>
    </row>
    <row r="8063" spans="48:53" x14ac:dyDescent="0.3">
      <c r="AV8063"/>
      <c r="AW8063"/>
      <c r="AX8063"/>
      <c r="AY8063"/>
      <c r="AZ8063"/>
      <c r="BA8063"/>
    </row>
    <row r="8064" spans="48:53" x14ac:dyDescent="0.3">
      <c r="AV8064"/>
      <c r="AW8064"/>
      <c r="AX8064"/>
      <c r="AY8064"/>
      <c r="AZ8064"/>
      <c r="BA8064"/>
    </row>
    <row r="8065" spans="48:53" x14ac:dyDescent="0.3">
      <c r="AV8065"/>
      <c r="AW8065"/>
      <c r="AX8065"/>
      <c r="AY8065"/>
      <c r="AZ8065"/>
      <c r="BA8065"/>
    </row>
    <row r="8066" spans="48:53" x14ac:dyDescent="0.3">
      <c r="AV8066"/>
      <c r="AW8066"/>
      <c r="AX8066"/>
      <c r="AY8066"/>
      <c r="AZ8066"/>
      <c r="BA8066"/>
    </row>
    <row r="8067" spans="48:53" x14ac:dyDescent="0.3">
      <c r="AV8067"/>
      <c r="AW8067"/>
      <c r="AX8067"/>
      <c r="AY8067"/>
      <c r="AZ8067"/>
      <c r="BA8067"/>
    </row>
    <row r="8068" spans="48:53" x14ac:dyDescent="0.3">
      <c r="AV8068"/>
      <c r="AW8068"/>
      <c r="AX8068"/>
      <c r="AY8068"/>
      <c r="AZ8068"/>
      <c r="BA8068"/>
    </row>
    <row r="8069" spans="48:53" x14ac:dyDescent="0.3">
      <c r="AV8069"/>
      <c r="AW8069"/>
      <c r="AX8069"/>
      <c r="AY8069"/>
      <c r="AZ8069"/>
      <c r="BA8069"/>
    </row>
    <row r="8070" spans="48:53" x14ac:dyDescent="0.3">
      <c r="AV8070"/>
      <c r="AW8070"/>
      <c r="AX8070"/>
      <c r="AY8070"/>
      <c r="AZ8070"/>
      <c r="BA8070"/>
    </row>
    <row r="8071" spans="48:53" x14ac:dyDescent="0.3">
      <c r="AV8071"/>
      <c r="AW8071"/>
      <c r="AX8071"/>
      <c r="AY8071"/>
      <c r="AZ8071"/>
      <c r="BA8071"/>
    </row>
    <row r="8072" spans="48:53" x14ac:dyDescent="0.3">
      <c r="AV8072"/>
      <c r="AW8072"/>
      <c r="AX8072"/>
      <c r="AY8072"/>
      <c r="AZ8072"/>
      <c r="BA8072"/>
    </row>
    <row r="8073" spans="48:53" x14ac:dyDescent="0.3">
      <c r="AV8073"/>
      <c r="AW8073"/>
      <c r="AX8073"/>
      <c r="AY8073"/>
      <c r="AZ8073"/>
      <c r="BA8073"/>
    </row>
    <row r="8074" spans="48:53" x14ac:dyDescent="0.3">
      <c r="AV8074"/>
      <c r="AW8074"/>
      <c r="AX8074"/>
      <c r="AY8074"/>
      <c r="AZ8074"/>
      <c r="BA8074"/>
    </row>
    <row r="8075" spans="48:53" x14ac:dyDescent="0.3">
      <c r="AV8075"/>
      <c r="AW8075"/>
      <c r="AX8075"/>
      <c r="AY8075"/>
      <c r="AZ8075"/>
      <c r="BA8075"/>
    </row>
    <row r="8076" spans="48:53" x14ac:dyDescent="0.3">
      <c r="AV8076"/>
      <c r="AW8076"/>
      <c r="AX8076"/>
      <c r="AY8076"/>
      <c r="AZ8076"/>
      <c r="BA8076"/>
    </row>
    <row r="8077" spans="48:53" x14ac:dyDescent="0.3">
      <c r="AV8077"/>
      <c r="AW8077"/>
      <c r="AX8077"/>
      <c r="AY8077"/>
      <c r="AZ8077"/>
      <c r="BA8077"/>
    </row>
    <row r="8078" spans="48:53" x14ac:dyDescent="0.3">
      <c r="AV8078"/>
      <c r="AW8078"/>
      <c r="AX8078"/>
      <c r="AY8078"/>
      <c r="AZ8078"/>
      <c r="BA8078"/>
    </row>
    <row r="8079" spans="48:53" x14ac:dyDescent="0.3">
      <c r="AV8079"/>
      <c r="AW8079"/>
      <c r="AX8079"/>
      <c r="AY8079"/>
      <c r="AZ8079"/>
      <c r="BA8079"/>
    </row>
    <row r="8080" spans="48:53" x14ac:dyDescent="0.3">
      <c r="AV8080"/>
      <c r="AW8080"/>
      <c r="AX8080"/>
      <c r="AY8080"/>
      <c r="AZ8080"/>
      <c r="BA8080"/>
    </row>
    <row r="8081" spans="48:53" x14ac:dyDescent="0.3">
      <c r="AV8081"/>
      <c r="AW8081"/>
      <c r="AX8081"/>
      <c r="AY8081"/>
      <c r="AZ8081"/>
      <c r="BA8081"/>
    </row>
    <row r="8082" spans="48:53" x14ac:dyDescent="0.3">
      <c r="AV8082"/>
      <c r="AW8082"/>
      <c r="AX8082"/>
      <c r="AY8082"/>
      <c r="AZ8082"/>
      <c r="BA8082"/>
    </row>
    <row r="8083" spans="48:53" x14ac:dyDescent="0.3">
      <c r="AV8083"/>
      <c r="AW8083"/>
      <c r="AX8083"/>
      <c r="AY8083"/>
      <c r="AZ8083"/>
      <c r="BA8083"/>
    </row>
    <row r="8084" spans="48:53" x14ac:dyDescent="0.3">
      <c r="AV8084"/>
      <c r="AW8084"/>
      <c r="AX8084"/>
      <c r="AY8084"/>
      <c r="AZ8084"/>
      <c r="BA8084"/>
    </row>
    <row r="8085" spans="48:53" x14ac:dyDescent="0.3">
      <c r="AV8085"/>
      <c r="AW8085"/>
      <c r="AX8085"/>
      <c r="AY8085"/>
      <c r="AZ8085"/>
      <c r="BA8085"/>
    </row>
    <row r="8086" spans="48:53" x14ac:dyDescent="0.3">
      <c r="AV8086"/>
      <c r="AW8086"/>
      <c r="AX8086"/>
      <c r="AY8086"/>
      <c r="AZ8086"/>
      <c r="BA8086"/>
    </row>
    <row r="8087" spans="48:53" x14ac:dyDescent="0.3">
      <c r="AV8087"/>
      <c r="AW8087"/>
      <c r="AX8087"/>
      <c r="AY8087"/>
      <c r="AZ8087"/>
      <c r="BA8087"/>
    </row>
    <row r="8088" spans="48:53" x14ac:dyDescent="0.3">
      <c r="AV8088"/>
      <c r="AW8088"/>
      <c r="AX8088"/>
      <c r="AY8088"/>
      <c r="AZ8088"/>
      <c r="BA8088"/>
    </row>
    <row r="8089" spans="48:53" x14ac:dyDescent="0.3">
      <c r="AV8089"/>
      <c r="AW8089"/>
      <c r="AX8089"/>
      <c r="AY8089"/>
      <c r="AZ8089"/>
      <c r="BA8089"/>
    </row>
    <row r="8090" spans="48:53" x14ac:dyDescent="0.3">
      <c r="AV8090"/>
      <c r="AW8090"/>
      <c r="AX8090"/>
      <c r="AY8090"/>
      <c r="AZ8090"/>
      <c r="BA8090"/>
    </row>
    <row r="8091" spans="48:53" x14ac:dyDescent="0.3">
      <c r="AV8091"/>
      <c r="AW8091"/>
      <c r="AX8091"/>
      <c r="AY8091"/>
      <c r="AZ8091"/>
      <c r="BA8091"/>
    </row>
    <row r="8092" spans="48:53" x14ac:dyDescent="0.3">
      <c r="AV8092"/>
      <c r="AW8092"/>
      <c r="AX8092"/>
      <c r="AY8092"/>
      <c r="AZ8092"/>
      <c r="BA8092"/>
    </row>
    <row r="8093" spans="48:53" x14ac:dyDescent="0.3">
      <c r="AV8093"/>
      <c r="AW8093"/>
      <c r="AX8093"/>
      <c r="AY8093"/>
      <c r="AZ8093"/>
      <c r="BA8093"/>
    </row>
    <row r="8094" spans="48:53" x14ac:dyDescent="0.3">
      <c r="AV8094"/>
      <c r="AW8094"/>
      <c r="AX8094"/>
      <c r="AY8094"/>
      <c r="AZ8094"/>
      <c r="BA8094"/>
    </row>
    <row r="8095" spans="48:53" x14ac:dyDescent="0.3">
      <c r="AV8095"/>
      <c r="AW8095"/>
      <c r="AX8095"/>
      <c r="AY8095"/>
      <c r="AZ8095"/>
      <c r="BA8095"/>
    </row>
    <row r="8096" spans="48:53" x14ac:dyDescent="0.3">
      <c r="AV8096"/>
      <c r="AW8096"/>
      <c r="AX8096"/>
      <c r="AY8096"/>
      <c r="AZ8096"/>
      <c r="BA8096"/>
    </row>
    <row r="8097" spans="48:53" x14ac:dyDescent="0.3">
      <c r="AV8097"/>
      <c r="AW8097"/>
      <c r="AX8097"/>
      <c r="AY8097"/>
      <c r="AZ8097"/>
      <c r="BA8097"/>
    </row>
    <row r="8098" spans="48:53" x14ac:dyDescent="0.3">
      <c r="AV8098"/>
      <c r="AW8098"/>
      <c r="AX8098"/>
      <c r="AY8098"/>
      <c r="AZ8098"/>
      <c r="BA8098"/>
    </row>
    <row r="8099" spans="48:53" x14ac:dyDescent="0.3">
      <c r="AV8099"/>
      <c r="AW8099"/>
      <c r="AX8099"/>
      <c r="AY8099"/>
      <c r="AZ8099"/>
      <c r="BA8099"/>
    </row>
    <row r="8100" spans="48:53" x14ac:dyDescent="0.3">
      <c r="AV8100"/>
      <c r="AW8100"/>
      <c r="AX8100"/>
      <c r="AY8100"/>
      <c r="AZ8100"/>
      <c r="BA8100"/>
    </row>
    <row r="8101" spans="48:53" x14ac:dyDescent="0.3">
      <c r="AV8101"/>
      <c r="AW8101"/>
      <c r="AX8101"/>
      <c r="AY8101"/>
      <c r="AZ8101"/>
      <c r="BA8101"/>
    </row>
    <row r="8102" spans="48:53" x14ac:dyDescent="0.3">
      <c r="AV8102"/>
      <c r="AW8102"/>
      <c r="AX8102"/>
      <c r="AY8102"/>
      <c r="AZ8102"/>
      <c r="BA8102"/>
    </row>
    <row r="8103" spans="48:53" x14ac:dyDescent="0.3">
      <c r="AV8103"/>
      <c r="AW8103"/>
      <c r="AX8103"/>
      <c r="AY8103"/>
      <c r="AZ8103"/>
      <c r="BA8103"/>
    </row>
    <row r="8104" spans="48:53" x14ac:dyDescent="0.3">
      <c r="AV8104"/>
      <c r="AW8104"/>
      <c r="AX8104"/>
      <c r="AY8104"/>
      <c r="AZ8104"/>
      <c r="BA8104"/>
    </row>
    <row r="8105" spans="48:53" x14ac:dyDescent="0.3">
      <c r="AV8105"/>
      <c r="AW8105"/>
      <c r="AX8105"/>
      <c r="AY8105"/>
      <c r="AZ8105"/>
      <c r="BA8105"/>
    </row>
    <row r="8106" spans="48:53" x14ac:dyDescent="0.3">
      <c r="AV8106"/>
      <c r="AW8106"/>
      <c r="AX8106"/>
      <c r="AY8106"/>
      <c r="AZ8106"/>
      <c r="BA8106"/>
    </row>
    <row r="8107" spans="48:53" x14ac:dyDescent="0.3">
      <c r="AV8107"/>
      <c r="AW8107"/>
      <c r="AX8107"/>
      <c r="AY8107"/>
      <c r="AZ8107"/>
      <c r="BA8107"/>
    </row>
    <row r="8108" spans="48:53" x14ac:dyDescent="0.3">
      <c r="AV8108"/>
      <c r="AW8108"/>
      <c r="AX8108"/>
      <c r="AY8108"/>
      <c r="AZ8108"/>
      <c r="BA8108"/>
    </row>
    <row r="8109" spans="48:53" x14ac:dyDescent="0.3">
      <c r="AV8109"/>
      <c r="AW8109"/>
      <c r="AX8109"/>
      <c r="AY8109"/>
      <c r="AZ8109"/>
      <c r="BA8109"/>
    </row>
    <row r="8110" spans="48:53" x14ac:dyDescent="0.3">
      <c r="AV8110"/>
      <c r="AW8110"/>
      <c r="AX8110"/>
      <c r="AY8110"/>
      <c r="AZ8110"/>
      <c r="BA8110"/>
    </row>
    <row r="8111" spans="48:53" x14ac:dyDescent="0.3">
      <c r="AV8111"/>
      <c r="AW8111"/>
      <c r="AX8111"/>
      <c r="AY8111"/>
      <c r="AZ8111"/>
      <c r="BA8111"/>
    </row>
    <row r="8112" spans="48:53" x14ac:dyDescent="0.3">
      <c r="AV8112"/>
      <c r="AW8112"/>
      <c r="AX8112"/>
      <c r="AY8112"/>
      <c r="AZ8112"/>
      <c r="BA8112"/>
    </row>
    <row r="8113" spans="48:53" x14ac:dyDescent="0.3">
      <c r="AV8113"/>
      <c r="AW8113"/>
      <c r="AX8113"/>
      <c r="AY8113"/>
      <c r="AZ8113"/>
      <c r="BA8113"/>
    </row>
    <row r="8114" spans="48:53" x14ac:dyDescent="0.3">
      <c r="AV8114"/>
      <c r="AW8114"/>
      <c r="AX8114"/>
      <c r="AY8114"/>
      <c r="AZ8114"/>
      <c r="BA8114"/>
    </row>
    <row r="8115" spans="48:53" x14ac:dyDescent="0.3">
      <c r="AV8115"/>
      <c r="AW8115"/>
      <c r="AX8115"/>
      <c r="AY8115"/>
      <c r="AZ8115"/>
      <c r="BA8115"/>
    </row>
    <row r="8116" spans="48:53" x14ac:dyDescent="0.3">
      <c r="AV8116"/>
      <c r="AW8116"/>
      <c r="AX8116"/>
      <c r="AY8116"/>
      <c r="AZ8116"/>
      <c r="BA8116"/>
    </row>
    <row r="8117" spans="48:53" x14ac:dyDescent="0.3">
      <c r="AV8117"/>
      <c r="AW8117"/>
      <c r="AX8117"/>
      <c r="AY8117"/>
      <c r="AZ8117"/>
      <c r="BA8117"/>
    </row>
    <row r="8118" spans="48:53" x14ac:dyDescent="0.3">
      <c r="AV8118"/>
      <c r="AW8118"/>
      <c r="AX8118"/>
      <c r="AY8118"/>
      <c r="AZ8118"/>
      <c r="BA8118"/>
    </row>
    <row r="8119" spans="48:53" x14ac:dyDescent="0.3">
      <c r="AV8119"/>
      <c r="AW8119"/>
      <c r="AX8119"/>
      <c r="AY8119"/>
      <c r="AZ8119"/>
      <c r="BA8119"/>
    </row>
    <row r="8120" spans="48:53" x14ac:dyDescent="0.3">
      <c r="AV8120"/>
      <c r="AW8120"/>
      <c r="AX8120"/>
      <c r="AY8120"/>
      <c r="AZ8120"/>
      <c r="BA8120"/>
    </row>
    <row r="8121" spans="48:53" x14ac:dyDescent="0.3">
      <c r="AV8121"/>
      <c r="AW8121"/>
      <c r="AX8121"/>
      <c r="AY8121"/>
      <c r="AZ8121"/>
      <c r="BA8121"/>
    </row>
    <row r="8122" spans="48:53" x14ac:dyDescent="0.3">
      <c r="AV8122"/>
      <c r="AW8122"/>
      <c r="AX8122"/>
      <c r="AY8122"/>
      <c r="AZ8122"/>
      <c r="BA8122"/>
    </row>
    <row r="8123" spans="48:53" x14ac:dyDescent="0.3">
      <c r="AV8123"/>
      <c r="AW8123"/>
      <c r="AX8123"/>
      <c r="AY8123"/>
      <c r="AZ8123"/>
      <c r="BA8123"/>
    </row>
    <row r="8124" spans="48:53" x14ac:dyDescent="0.3">
      <c r="AV8124"/>
      <c r="AW8124"/>
      <c r="AX8124"/>
      <c r="AY8124"/>
      <c r="AZ8124"/>
      <c r="BA8124"/>
    </row>
    <row r="8125" spans="48:53" x14ac:dyDescent="0.3">
      <c r="AV8125"/>
      <c r="AW8125"/>
      <c r="AX8125"/>
      <c r="AY8125"/>
      <c r="AZ8125"/>
      <c r="BA8125"/>
    </row>
    <row r="8126" spans="48:53" x14ac:dyDescent="0.3">
      <c r="AV8126"/>
      <c r="AW8126"/>
      <c r="AX8126"/>
      <c r="AY8126"/>
      <c r="AZ8126"/>
      <c r="BA8126"/>
    </row>
    <row r="8127" spans="48:53" x14ac:dyDescent="0.3">
      <c r="AV8127"/>
      <c r="AW8127"/>
      <c r="AX8127"/>
      <c r="AY8127"/>
      <c r="AZ8127"/>
      <c r="BA8127"/>
    </row>
    <row r="8128" spans="48:53" x14ac:dyDescent="0.3">
      <c r="AV8128"/>
      <c r="AW8128"/>
      <c r="AX8128"/>
      <c r="AY8128"/>
      <c r="AZ8128"/>
      <c r="BA8128"/>
    </row>
    <row r="8129" spans="48:53" x14ac:dyDescent="0.3">
      <c r="AV8129"/>
      <c r="AW8129"/>
      <c r="AX8129"/>
      <c r="AY8129"/>
      <c r="AZ8129"/>
      <c r="BA8129"/>
    </row>
    <row r="8130" spans="48:53" x14ac:dyDescent="0.3">
      <c r="AV8130"/>
      <c r="AW8130"/>
      <c r="AX8130"/>
      <c r="AY8130"/>
      <c r="AZ8130"/>
      <c r="BA8130"/>
    </row>
    <row r="8131" spans="48:53" x14ac:dyDescent="0.3">
      <c r="AV8131"/>
      <c r="AW8131"/>
      <c r="AX8131"/>
      <c r="AY8131"/>
      <c r="AZ8131"/>
      <c r="BA8131"/>
    </row>
    <row r="8132" spans="48:53" x14ac:dyDescent="0.3">
      <c r="AV8132"/>
      <c r="AW8132"/>
      <c r="AX8132"/>
      <c r="AY8132"/>
      <c r="AZ8132"/>
      <c r="BA8132"/>
    </row>
    <row r="8133" spans="48:53" x14ac:dyDescent="0.3">
      <c r="AV8133"/>
      <c r="AW8133"/>
      <c r="AX8133"/>
      <c r="AY8133"/>
      <c r="AZ8133"/>
      <c r="BA8133"/>
    </row>
    <row r="8134" spans="48:53" x14ac:dyDescent="0.3">
      <c r="AV8134"/>
      <c r="AW8134"/>
      <c r="AX8134"/>
      <c r="AY8134"/>
      <c r="AZ8134"/>
      <c r="BA8134"/>
    </row>
    <row r="8135" spans="48:53" x14ac:dyDescent="0.3">
      <c r="AV8135"/>
      <c r="AW8135"/>
      <c r="AX8135"/>
      <c r="AY8135"/>
      <c r="AZ8135"/>
      <c r="BA8135"/>
    </row>
    <row r="8136" spans="48:53" x14ac:dyDescent="0.3">
      <c r="AV8136"/>
      <c r="AW8136"/>
      <c r="AX8136"/>
      <c r="AY8136"/>
      <c r="AZ8136"/>
      <c r="BA8136"/>
    </row>
    <row r="8137" spans="48:53" x14ac:dyDescent="0.3">
      <c r="AV8137"/>
      <c r="AW8137"/>
      <c r="AX8137"/>
      <c r="AY8137"/>
      <c r="AZ8137"/>
      <c r="BA8137"/>
    </row>
    <row r="8138" spans="48:53" x14ac:dyDescent="0.3">
      <c r="AV8138"/>
      <c r="AW8138"/>
      <c r="AX8138"/>
      <c r="AY8138"/>
      <c r="AZ8138"/>
      <c r="BA8138"/>
    </row>
    <row r="8139" spans="48:53" x14ac:dyDescent="0.3">
      <c r="AV8139"/>
      <c r="AW8139"/>
      <c r="AX8139"/>
      <c r="AY8139"/>
      <c r="AZ8139"/>
      <c r="BA8139"/>
    </row>
    <row r="8140" spans="48:53" x14ac:dyDescent="0.3">
      <c r="AV8140"/>
      <c r="AW8140"/>
      <c r="AX8140"/>
      <c r="AY8140"/>
      <c r="AZ8140"/>
      <c r="BA8140"/>
    </row>
    <row r="8141" spans="48:53" x14ac:dyDescent="0.3">
      <c r="AV8141"/>
      <c r="AW8141"/>
      <c r="AX8141"/>
      <c r="AY8141"/>
      <c r="AZ8141"/>
      <c r="BA8141"/>
    </row>
    <row r="8142" spans="48:53" x14ac:dyDescent="0.3">
      <c r="AV8142"/>
      <c r="AW8142"/>
      <c r="AX8142"/>
      <c r="AY8142"/>
      <c r="AZ8142"/>
      <c r="BA8142"/>
    </row>
    <row r="8143" spans="48:53" x14ac:dyDescent="0.3">
      <c r="AV8143"/>
      <c r="AW8143"/>
      <c r="AX8143"/>
      <c r="AY8143"/>
      <c r="AZ8143"/>
      <c r="BA8143"/>
    </row>
    <row r="8144" spans="48:53" x14ac:dyDescent="0.3">
      <c r="AV8144"/>
      <c r="AW8144"/>
      <c r="AX8144"/>
      <c r="AY8144"/>
      <c r="AZ8144"/>
      <c r="BA8144"/>
    </row>
    <row r="8145" spans="48:53" x14ac:dyDescent="0.3">
      <c r="AV8145"/>
      <c r="AW8145"/>
      <c r="AX8145"/>
      <c r="AY8145"/>
      <c r="AZ8145"/>
      <c r="BA8145"/>
    </row>
    <row r="8146" spans="48:53" x14ac:dyDescent="0.3">
      <c r="AV8146"/>
      <c r="AW8146"/>
      <c r="AX8146"/>
      <c r="AY8146"/>
      <c r="AZ8146"/>
      <c r="BA8146"/>
    </row>
    <row r="8147" spans="48:53" x14ac:dyDescent="0.3">
      <c r="AV8147"/>
      <c r="AW8147"/>
      <c r="AX8147"/>
      <c r="AY8147"/>
      <c r="AZ8147"/>
      <c r="BA8147"/>
    </row>
    <row r="8148" spans="48:53" x14ac:dyDescent="0.3">
      <c r="AV8148"/>
      <c r="AW8148"/>
      <c r="AX8148"/>
      <c r="AY8148"/>
      <c r="AZ8148"/>
      <c r="BA8148"/>
    </row>
    <row r="8149" spans="48:53" x14ac:dyDescent="0.3">
      <c r="AV8149"/>
      <c r="AW8149"/>
      <c r="AX8149"/>
      <c r="AY8149"/>
      <c r="AZ8149"/>
      <c r="BA8149"/>
    </row>
    <row r="8150" spans="48:53" x14ac:dyDescent="0.3">
      <c r="AV8150"/>
      <c r="AW8150"/>
      <c r="AX8150"/>
      <c r="AY8150"/>
      <c r="AZ8150"/>
      <c r="BA8150"/>
    </row>
    <row r="8151" spans="48:53" x14ac:dyDescent="0.3">
      <c r="AV8151"/>
      <c r="AW8151"/>
      <c r="AX8151"/>
      <c r="AY8151"/>
      <c r="AZ8151"/>
      <c r="BA8151"/>
    </row>
    <row r="8152" spans="48:53" x14ac:dyDescent="0.3">
      <c r="AV8152"/>
      <c r="AW8152"/>
      <c r="AX8152"/>
      <c r="AY8152"/>
      <c r="AZ8152"/>
      <c r="BA8152"/>
    </row>
    <row r="8153" spans="48:53" x14ac:dyDescent="0.3">
      <c r="AV8153"/>
      <c r="AW8153"/>
      <c r="AX8153"/>
      <c r="AY8153"/>
      <c r="AZ8153"/>
      <c r="BA8153"/>
    </row>
    <row r="8154" spans="48:53" x14ac:dyDescent="0.3">
      <c r="AV8154"/>
      <c r="AW8154"/>
      <c r="AX8154"/>
      <c r="AY8154"/>
      <c r="AZ8154"/>
      <c r="BA8154"/>
    </row>
    <row r="8155" spans="48:53" x14ac:dyDescent="0.3">
      <c r="AV8155"/>
      <c r="AW8155"/>
      <c r="AX8155"/>
      <c r="AY8155"/>
      <c r="AZ8155"/>
      <c r="BA8155"/>
    </row>
    <row r="8156" spans="48:53" x14ac:dyDescent="0.3">
      <c r="AV8156"/>
      <c r="AW8156"/>
      <c r="AX8156"/>
      <c r="AY8156"/>
      <c r="AZ8156"/>
      <c r="BA8156"/>
    </row>
    <row r="8157" spans="48:53" x14ac:dyDescent="0.3">
      <c r="AV8157"/>
      <c r="AW8157"/>
      <c r="AX8157"/>
      <c r="AY8157"/>
      <c r="AZ8157"/>
      <c r="BA8157"/>
    </row>
    <row r="8158" spans="48:53" x14ac:dyDescent="0.3">
      <c r="AV8158"/>
      <c r="AW8158"/>
      <c r="AX8158"/>
      <c r="AY8158"/>
      <c r="AZ8158"/>
      <c r="BA8158"/>
    </row>
    <row r="8159" spans="48:53" x14ac:dyDescent="0.3">
      <c r="AV8159"/>
      <c r="AW8159"/>
      <c r="AX8159"/>
      <c r="AY8159"/>
      <c r="AZ8159"/>
      <c r="BA8159"/>
    </row>
    <row r="8160" spans="48:53" x14ac:dyDescent="0.3">
      <c r="AV8160"/>
      <c r="AW8160"/>
      <c r="AX8160"/>
      <c r="AY8160"/>
      <c r="AZ8160"/>
      <c r="BA8160"/>
    </row>
    <row r="8161" spans="48:53" x14ac:dyDescent="0.3">
      <c r="AV8161"/>
      <c r="AW8161"/>
      <c r="AX8161"/>
      <c r="AY8161"/>
      <c r="AZ8161"/>
      <c r="BA8161"/>
    </row>
    <row r="8162" spans="48:53" x14ac:dyDescent="0.3">
      <c r="AV8162"/>
      <c r="AW8162"/>
      <c r="AX8162"/>
      <c r="AY8162"/>
      <c r="AZ8162"/>
      <c r="BA8162"/>
    </row>
    <row r="8163" spans="48:53" x14ac:dyDescent="0.3">
      <c r="AV8163"/>
      <c r="AW8163"/>
      <c r="AX8163"/>
      <c r="AY8163"/>
      <c r="AZ8163"/>
      <c r="BA8163"/>
    </row>
    <row r="8164" spans="48:53" x14ac:dyDescent="0.3">
      <c r="AV8164"/>
      <c r="AW8164"/>
      <c r="AX8164"/>
      <c r="AY8164"/>
      <c r="AZ8164"/>
      <c r="BA8164"/>
    </row>
    <row r="8165" spans="48:53" x14ac:dyDescent="0.3">
      <c r="AV8165"/>
      <c r="AW8165"/>
      <c r="AX8165"/>
      <c r="AY8165"/>
      <c r="AZ8165"/>
      <c r="BA8165"/>
    </row>
    <row r="8166" spans="48:53" x14ac:dyDescent="0.3">
      <c r="AV8166"/>
      <c r="AW8166"/>
      <c r="AX8166"/>
      <c r="AY8166"/>
      <c r="AZ8166"/>
      <c r="BA8166"/>
    </row>
    <row r="8167" spans="48:53" x14ac:dyDescent="0.3">
      <c r="AV8167"/>
      <c r="AW8167"/>
      <c r="AX8167"/>
      <c r="AY8167"/>
      <c r="AZ8167"/>
      <c r="BA8167"/>
    </row>
    <row r="8168" spans="48:53" x14ac:dyDescent="0.3">
      <c r="AV8168"/>
      <c r="AW8168"/>
      <c r="AX8168"/>
      <c r="AY8168"/>
      <c r="AZ8168"/>
      <c r="BA8168"/>
    </row>
    <row r="8169" spans="48:53" x14ac:dyDescent="0.3">
      <c r="AV8169"/>
      <c r="AW8169"/>
      <c r="AX8169"/>
      <c r="AY8169"/>
      <c r="AZ8169"/>
      <c r="BA8169"/>
    </row>
    <row r="8170" spans="48:53" x14ac:dyDescent="0.3">
      <c r="AV8170"/>
      <c r="AW8170"/>
      <c r="AX8170"/>
      <c r="AY8170"/>
      <c r="AZ8170"/>
      <c r="BA8170"/>
    </row>
    <row r="8171" spans="48:53" x14ac:dyDescent="0.3">
      <c r="AV8171"/>
      <c r="AW8171"/>
      <c r="AX8171"/>
      <c r="AY8171"/>
      <c r="AZ8171"/>
      <c r="BA8171"/>
    </row>
    <row r="8172" spans="48:53" x14ac:dyDescent="0.3">
      <c r="AV8172"/>
      <c r="AW8172"/>
      <c r="AX8172"/>
      <c r="AY8172"/>
      <c r="AZ8172"/>
      <c r="BA8172"/>
    </row>
    <row r="8173" spans="48:53" x14ac:dyDescent="0.3">
      <c r="AV8173"/>
      <c r="AW8173"/>
      <c r="AX8173"/>
      <c r="AY8173"/>
      <c r="AZ8173"/>
      <c r="BA8173"/>
    </row>
    <row r="8174" spans="48:53" x14ac:dyDescent="0.3">
      <c r="AV8174"/>
      <c r="AW8174"/>
      <c r="AX8174"/>
      <c r="AY8174"/>
      <c r="AZ8174"/>
      <c r="BA8174"/>
    </row>
    <row r="8175" spans="48:53" x14ac:dyDescent="0.3">
      <c r="AV8175"/>
      <c r="AW8175"/>
      <c r="AX8175"/>
      <c r="AY8175"/>
      <c r="AZ8175"/>
      <c r="BA8175"/>
    </row>
    <row r="8176" spans="48:53" x14ac:dyDescent="0.3">
      <c r="AV8176"/>
      <c r="AW8176"/>
      <c r="AX8176"/>
      <c r="AY8176"/>
      <c r="AZ8176"/>
      <c r="BA8176"/>
    </row>
    <row r="8177" spans="48:53" x14ac:dyDescent="0.3">
      <c r="AV8177"/>
      <c r="AW8177"/>
      <c r="AX8177"/>
      <c r="AY8177"/>
      <c r="AZ8177"/>
      <c r="BA8177"/>
    </row>
    <row r="8178" spans="48:53" x14ac:dyDescent="0.3">
      <c r="AV8178"/>
      <c r="AW8178"/>
      <c r="AX8178"/>
      <c r="AY8178"/>
      <c r="AZ8178"/>
      <c r="BA8178"/>
    </row>
    <row r="8179" spans="48:53" x14ac:dyDescent="0.3">
      <c r="AV8179"/>
      <c r="AW8179"/>
      <c r="AX8179"/>
      <c r="AY8179"/>
      <c r="AZ8179"/>
      <c r="BA8179"/>
    </row>
    <row r="8180" spans="48:53" x14ac:dyDescent="0.3">
      <c r="AV8180"/>
      <c r="AW8180"/>
      <c r="AX8180"/>
      <c r="AY8180"/>
      <c r="AZ8180"/>
      <c r="BA8180"/>
    </row>
    <row r="8181" spans="48:53" x14ac:dyDescent="0.3">
      <c r="AV8181"/>
      <c r="AW8181"/>
      <c r="AX8181"/>
      <c r="AY8181"/>
      <c r="AZ8181"/>
      <c r="BA8181"/>
    </row>
    <row r="8182" spans="48:53" x14ac:dyDescent="0.3">
      <c r="AV8182"/>
      <c r="AW8182"/>
      <c r="AX8182"/>
      <c r="AY8182"/>
      <c r="AZ8182"/>
      <c r="BA8182"/>
    </row>
    <row r="8183" spans="48:53" x14ac:dyDescent="0.3">
      <c r="AV8183"/>
      <c r="AW8183"/>
      <c r="AX8183"/>
      <c r="AY8183"/>
      <c r="AZ8183"/>
      <c r="BA8183"/>
    </row>
    <row r="8184" spans="48:53" x14ac:dyDescent="0.3">
      <c r="AV8184"/>
      <c r="AW8184"/>
      <c r="AX8184"/>
      <c r="AY8184"/>
      <c r="AZ8184"/>
      <c r="BA8184"/>
    </row>
    <row r="8185" spans="48:53" x14ac:dyDescent="0.3">
      <c r="AV8185"/>
      <c r="AW8185"/>
      <c r="AX8185"/>
      <c r="AY8185"/>
      <c r="AZ8185"/>
      <c r="BA8185"/>
    </row>
    <row r="8186" spans="48:53" x14ac:dyDescent="0.3">
      <c r="AV8186"/>
      <c r="AW8186"/>
      <c r="AX8186"/>
      <c r="AY8186"/>
      <c r="AZ8186"/>
      <c r="BA8186"/>
    </row>
    <row r="8187" spans="48:53" x14ac:dyDescent="0.3">
      <c r="AV8187"/>
      <c r="AW8187"/>
      <c r="AX8187"/>
      <c r="AY8187"/>
      <c r="AZ8187"/>
      <c r="BA8187"/>
    </row>
    <row r="8188" spans="48:53" x14ac:dyDescent="0.3">
      <c r="AV8188"/>
      <c r="AW8188"/>
      <c r="AX8188"/>
      <c r="AY8188"/>
      <c r="AZ8188"/>
      <c r="BA8188"/>
    </row>
    <row r="8189" spans="48:53" x14ac:dyDescent="0.3">
      <c r="AV8189"/>
      <c r="AW8189"/>
      <c r="AX8189"/>
      <c r="AY8189"/>
      <c r="AZ8189"/>
      <c r="BA8189"/>
    </row>
    <row r="8190" spans="48:53" x14ac:dyDescent="0.3">
      <c r="AV8190"/>
      <c r="AW8190"/>
      <c r="AX8190"/>
      <c r="AY8190"/>
      <c r="AZ8190"/>
      <c r="BA8190"/>
    </row>
    <row r="8191" spans="48:53" x14ac:dyDescent="0.3">
      <c r="AV8191"/>
      <c r="AW8191"/>
      <c r="AX8191"/>
      <c r="AY8191"/>
      <c r="AZ8191"/>
      <c r="BA8191"/>
    </row>
    <row r="8192" spans="48:53" x14ac:dyDescent="0.3">
      <c r="AV8192"/>
      <c r="AW8192"/>
      <c r="AX8192"/>
      <c r="AY8192"/>
      <c r="AZ8192"/>
      <c r="BA8192"/>
    </row>
    <row r="8193" spans="48:53" x14ac:dyDescent="0.3">
      <c r="AV8193"/>
      <c r="AW8193"/>
      <c r="AX8193"/>
      <c r="AY8193"/>
      <c r="AZ8193"/>
      <c r="BA8193"/>
    </row>
    <row r="8194" spans="48:53" x14ac:dyDescent="0.3">
      <c r="AV8194"/>
      <c r="AW8194"/>
      <c r="AX8194"/>
      <c r="AY8194"/>
      <c r="AZ8194"/>
      <c r="BA8194"/>
    </row>
    <row r="8195" spans="48:53" x14ac:dyDescent="0.3">
      <c r="AV8195"/>
      <c r="AW8195"/>
      <c r="AX8195"/>
      <c r="AY8195"/>
      <c r="AZ8195"/>
      <c r="BA8195"/>
    </row>
    <row r="8196" spans="48:53" x14ac:dyDescent="0.3">
      <c r="AV8196"/>
      <c r="AW8196"/>
      <c r="AX8196"/>
      <c r="AY8196"/>
      <c r="AZ8196"/>
      <c r="BA8196"/>
    </row>
    <row r="8197" spans="48:53" x14ac:dyDescent="0.3">
      <c r="AV8197"/>
      <c r="AW8197"/>
      <c r="AX8197"/>
      <c r="AY8197"/>
      <c r="AZ8197"/>
      <c r="BA8197"/>
    </row>
    <row r="8198" spans="48:53" x14ac:dyDescent="0.3">
      <c r="AV8198"/>
      <c r="AW8198"/>
      <c r="AX8198"/>
      <c r="AY8198"/>
      <c r="AZ8198"/>
      <c r="BA8198"/>
    </row>
    <row r="8199" spans="48:53" x14ac:dyDescent="0.3">
      <c r="AV8199"/>
      <c r="AW8199"/>
      <c r="AX8199"/>
      <c r="AY8199"/>
      <c r="AZ8199"/>
      <c r="BA8199"/>
    </row>
    <row r="8200" spans="48:53" x14ac:dyDescent="0.3">
      <c r="AV8200"/>
      <c r="AW8200"/>
      <c r="AX8200"/>
      <c r="AY8200"/>
      <c r="AZ8200"/>
      <c r="BA8200"/>
    </row>
    <row r="8201" spans="48:53" x14ac:dyDescent="0.3">
      <c r="AV8201"/>
      <c r="AW8201"/>
      <c r="AX8201"/>
      <c r="AY8201"/>
      <c r="AZ8201"/>
      <c r="BA8201"/>
    </row>
    <row r="8202" spans="48:53" x14ac:dyDescent="0.3">
      <c r="AV8202"/>
      <c r="AW8202"/>
      <c r="AX8202"/>
      <c r="AY8202"/>
      <c r="AZ8202"/>
      <c r="BA8202"/>
    </row>
    <row r="8203" spans="48:53" x14ac:dyDescent="0.3">
      <c r="AV8203"/>
      <c r="AW8203"/>
      <c r="AX8203"/>
      <c r="AY8203"/>
      <c r="AZ8203"/>
      <c r="BA8203"/>
    </row>
    <row r="8204" spans="48:53" x14ac:dyDescent="0.3">
      <c r="AV8204"/>
      <c r="AW8204"/>
      <c r="AX8204"/>
      <c r="AY8204"/>
      <c r="AZ8204"/>
      <c r="BA8204"/>
    </row>
    <row r="8205" spans="48:53" x14ac:dyDescent="0.3">
      <c r="AV8205"/>
      <c r="AW8205"/>
      <c r="AX8205"/>
      <c r="AY8205"/>
      <c r="AZ8205"/>
      <c r="BA8205"/>
    </row>
    <row r="8206" spans="48:53" x14ac:dyDescent="0.3">
      <c r="AV8206"/>
      <c r="AW8206"/>
      <c r="AX8206"/>
      <c r="AY8206"/>
      <c r="AZ8206"/>
      <c r="BA8206"/>
    </row>
    <row r="8207" spans="48:53" x14ac:dyDescent="0.3">
      <c r="AV8207"/>
      <c r="AW8207"/>
      <c r="AX8207"/>
      <c r="AY8207"/>
      <c r="AZ8207"/>
      <c r="BA8207"/>
    </row>
    <row r="8208" spans="48:53" x14ac:dyDescent="0.3">
      <c r="AV8208"/>
      <c r="AW8208"/>
      <c r="AX8208"/>
      <c r="AY8208"/>
      <c r="AZ8208"/>
      <c r="BA8208"/>
    </row>
    <row r="8209" spans="48:53" x14ac:dyDescent="0.3">
      <c r="AV8209"/>
      <c r="AW8209"/>
      <c r="AX8209"/>
      <c r="AY8209"/>
      <c r="AZ8209"/>
      <c r="BA8209"/>
    </row>
    <row r="8210" spans="48:53" x14ac:dyDescent="0.3">
      <c r="AV8210"/>
      <c r="AW8210"/>
      <c r="AX8210"/>
      <c r="AY8210"/>
      <c r="AZ8210"/>
      <c r="BA8210"/>
    </row>
    <row r="8211" spans="48:53" x14ac:dyDescent="0.3">
      <c r="AV8211"/>
      <c r="AW8211"/>
      <c r="AX8211"/>
      <c r="AY8211"/>
      <c r="AZ8211"/>
      <c r="BA8211"/>
    </row>
    <row r="8212" spans="48:53" x14ac:dyDescent="0.3">
      <c r="AV8212"/>
      <c r="AW8212"/>
      <c r="AX8212"/>
      <c r="AY8212"/>
      <c r="AZ8212"/>
      <c r="BA8212"/>
    </row>
    <row r="8213" spans="48:53" x14ac:dyDescent="0.3">
      <c r="AV8213"/>
      <c r="AW8213"/>
      <c r="AX8213"/>
      <c r="AY8213"/>
      <c r="AZ8213"/>
      <c r="BA8213"/>
    </row>
    <row r="8214" spans="48:53" x14ac:dyDescent="0.3">
      <c r="AV8214"/>
      <c r="AW8214"/>
      <c r="AX8214"/>
      <c r="AY8214"/>
      <c r="AZ8214"/>
      <c r="BA8214"/>
    </row>
    <row r="8215" spans="48:53" x14ac:dyDescent="0.3">
      <c r="AV8215"/>
      <c r="AW8215"/>
      <c r="AX8215"/>
      <c r="AY8215"/>
      <c r="AZ8215"/>
      <c r="BA8215"/>
    </row>
    <row r="8216" spans="48:53" x14ac:dyDescent="0.3">
      <c r="AV8216"/>
      <c r="AW8216"/>
      <c r="AX8216"/>
      <c r="AY8216"/>
      <c r="AZ8216"/>
      <c r="BA8216"/>
    </row>
    <row r="8217" spans="48:53" x14ac:dyDescent="0.3">
      <c r="AV8217"/>
      <c r="AW8217"/>
      <c r="AX8217"/>
      <c r="AY8217"/>
      <c r="AZ8217"/>
      <c r="BA8217"/>
    </row>
    <row r="8218" spans="48:53" x14ac:dyDescent="0.3">
      <c r="AV8218"/>
      <c r="AW8218"/>
      <c r="AX8218"/>
      <c r="AY8218"/>
      <c r="AZ8218"/>
      <c r="BA8218"/>
    </row>
    <row r="8219" spans="48:53" x14ac:dyDescent="0.3">
      <c r="AV8219"/>
      <c r="AW8219"/>
      <c r="AX8219"/>
      <c r="AY8219"/>
      <c r="AZ8219"/>
      <c r="BA8219"/>
    </row>
    <row r="8220" spans="48:53" x14ac:dyDescent="0.3">
      <c r="AV8220"/>
      <c r="AW8220"/>
      <c r="AX8220"/>
      <c r="AY8220"/>
      <c r="AZ8220"/>
      <c r="BA8220"/>
    </row>
    <row r="8221" spans="48:53" x14ac:dyDescent="0.3">
      <c r="AV8221"/>
      <c r="AW8221"/>
      <c r="AX8221"/>
      <c r="AY8221"/>
      <c r="AZ8221"/>
      <c r="BA8221"/>
    </row>
    <row r="8222" spans="48:53" x14ac:dyDescent="0.3">
      <c r="AV8222"/>
      <c r="AW8222"/>
      <c r="AX8222"/>
      <c r="AY8222"/>
      <c r="AZ8222"/>
      <c r="BA8222"/>
    </row>
    <row r="8223" spans="48:53" x14ac:dyDescent="0.3">
      <c r="AV8223"/>
      <c r="AW8223"/>
      <c r="AX8223"/>
      <c r="AY8223"/>
      <c r="AZ8223"/>
      <c r="BA8223"/>
    </row>
    <row r="8224" spans="48:53" x14ac:dyDescent="0.3">
      <c r="AV8224"/>
      <c r="AW8224"/>
      <c r="AX8224"/>
      <c r="AY8224"/>
      <c r="AZ8224"/>
      <c r="BA8224"/>
    </row>
    <row r="8225" spans="48:53" x14ac:dyDescent="0.3">
      <c r="AV8225"/>
      <c r="AW8225"/>
      <c r="AX8225"/>
      <c r="AY8225"/>
      <c r="AZ8225"/>
      <c r="BA8225"/>
    </row>
    <row r="8226" spans="48:53" x14ac:dyDescent="0.3">
      <c r="AV8226"/>
      <c r="AW8226"/>
      <c r="AX8226"/>
      <c r="AY8226"/>
      <c r="AZ8226"/>
      <c r="BA8226"/>
    </row>
    <row r="8227" spans="48:53" x14ac:dyDescent="0.3">
      <c r="AV8227"/>
      <c r="AW8227"/>
      <c r="AX8227"/>
      <c r="AY8227"/>
      <c r="AZ8227"/>
      <c r="BA8227"/>
    </row>
    <row r="8228" spans="48:53" x14ac:dyDescent="0.3">
      <c r="AV8228"/>
      <c r="AW8228"/>
      <c r="AX8228"/>
      <c r="AY8228"/>
      <c r="AZ8228"/>
      <c r="BA8228"/>
    </row>
    <row r="8229" spans="48:53" x14ac:dyDescent="0.3">
      <c r="AV8229"/>
      <c r="AW8229"/>
      <c r="AX8229"/>
      <c r="AY8229"/>
      <c r="AZ8229"/>
      <c r="BA8229"/>
    </row>
    <row r="8230" spans="48:53" x14ac:dyDescent="0.3">
      <c r="AV8230"/>
      <c r="AW8230"/>
      <c r="AX8230"/>
      <c r="AY8230"/>
      <c r="AZ8230"/>
      <c r="BA8230"/>
    </row>
    <row r="8231" spans="48:53" x14ac:dyDescent="0.3">
      <c r="AV8231"/>
      <c r="AW8231"/>
      <c r="AX8231"/>
      <c r="AY8231"/>
      <c r="AZ8231"/>
      <c r="BA8231"/>
    </row>
    <row r="8232" spans="48:53" x14ac:dyDescent="0.3">
      <c r="AV8232"/>
      <c r="AW8232"/>
      <c r="AX8232"/>
      <c r="AY8232"/>
      <c r="AZ8232"/>
      <c r="BA8232"/>
    </row>
    <row r="8233" spans="48:53" x14ac:dyDescent="0.3">
      <c r="AV8233"/>
      <c r="AW8233"/>
      <c r="AX8233"/>
      <c r="AY8233"/>
      <c r="AZ8233"/>
      <c r="BA8233"/>
    </row>
    <row r="8234" spans="48:53" x14ac:dyDescent="0.3">
      <c r="AV8234"/>
      <c r="AW8234"/>
      <c r="AX8234"/>
      <c r="AY8234"/>
      <c r="AZ8234"/>
      <c r="BA8234"/>
    </row>
    <row r="8235" spans="48:53" x14ac:dyDescent="0.3">
      <c r="AV8235"/>
      <c r="AW8235"/>
      <c r="AX8235"/>
      <c r="AY8235"/>
      <c r="AZ8235"/>
      <c r="BA8235"/>
    </row>
    <row r="8236" spans="48:53" x14ac:dyDescent="0.3">
      <c r="AV8236"/>
      <c r="AW8236"/>
      <c r="AX8236"/>
      <c r="AY8236"/>
      <c r="AZ8236"/>
      <c r="BA8236"/>
    </row>
    <row r="8237" spans="48:53" x14ac:dyDescent="0.3">
      <c r="AV8237"/>
      <c r="AW8237"/>
      <c r="AX8237"/>
      <c r="AY8237"/>
      <c r="AZ8237"/>
      <c r="BA8237"/>
    </row>
    <row r="8238" spans="48:53" x14ac:dyDescent="0.3">
      <c r="AV8238"/>
      <c r="AW8238"/>
      <c r="AX8238"/>
      <c r="AY8238"/>
      <c r="AZ8238"/>
      <c r="BA8238"/>
    </row>
    <row r="8239" spans="48:53" x14ac:dyDescent="0.3">
      <c r="AV8239"/>
      <c r="AW8239"/>
      <c r="AX8239"/>
      <c r="AY8239"/>
      <c r="AZ8239"/>
      <c r="BA8239"/>
    </row>
    <row r="8240" spans="48:53" x14ac:dyDescent="0.3">
      <c r="AV8240"/>
      <c r="AW8240"/>
      <c r="AX8240"/>
      <c r="AY8240"/>
      <c r="AZ8240"/>
      <c r="BA8240"/>
    </row>
    <row r="8241" spans="48:53" x14ac:dyDescent="0.3">
      <c r="AV8241"/>
      <c r="AW8241"/>
      <c r="AX8241"/>
      <c r="AY8241"/>
      <c r="AZ8241"/>
      <c r="BA8241"/>
    </row>
    <row r="8242" spans="48:53" x14ac:dyDescent="0.3">
      <c r="AV8242"/>
      <c r="AW8242"/>
      <c r="AX8242"/>
      <c r="AY8242"/>
      <c r="AZ8242"/>
      <c r="BA8242"/>
    </row>
    <row r="8243" spans="48:53" x14ac:dyDescent="0.3">
      <c r="AV8243"/>
      <c r="AW8243"/>
      <c r="AX8243"/>
      <c r="AY8243"/>
      <c r="AZ8243"/>
      <c r="BA8243"/>
    </row>
    <row r="8244" spans="48:53" x14ac:dyDescent="0.3">
      <c r="AV8244"/>
      <c r="AW8244"/>
      <c r="AX8244"/>
      <c r="AY8244"/>
      <c r="AZ8244"/>
      <c r="BA8244"/>
    </row>
    <row r="8245" spans="48:53" x14ac:dyDescent="0.3">
      <c r="AV8245"/>
      <c r="AW8245"/>
      <c r="AX8245"/>
      <c r="AY8245"/>
      <c r="AZ8245"/>
      <c r="BA8245"/>
    </row>
    <row r="8246" spans="48:53" x14ac:dyDescent="0.3">
      <c r="AV8246"/>
      <c r="AW8246"/>
      <c r="AX8246"/>
      <c r="AY8246"/>
      <c r="AZ8246"/>
      <c r="BA8246"/>
    </row>
    <row r="8247" spans="48:53" x14ac:dyDescent="0.3">
      <c r="AV8247"/>
      <c r="AW8247"/>
      <c r="AX8247"/>
      <c r="AY8247"/>
      <c r="AZ8247"/>
      <c r="BA8247"/>
    </row>
    <row r="8248" spans="48:53" x14ac:dyDescent="0.3">
      <c r="AV8248"/>
      <c r="AW8248"/>
      <c r="AX8248"/>
      <c r="AY8248"/>
      <c r="AZ8248"/>
      <c r="BA8248"/>
    </row>
    <row r="8249" spans="48:53" x14ac:dyDescent="0.3">
      <c r="AV8249"/>
      <c r="AW8249"/>
      <c r="AX8249"/>
      <c r="AY8249"/>
      <c r="AZ8249"/>
      <c r="BA8249"/>
    </row>
    <row r="8250" spans="48:53" x14ac:dyDescent="0.3">
      <c r="AV8250"/>
      <c r="AW8250"/>
      <c r="AX8250"/>
      <c r="AY8250"/>
      <c r="AZ8250"/>
      <c r="BA8250"/>
    </row>
    <row r="8251" spans="48:53" x14ac:dyDescent="0.3">
      <c r="AV8251"/>
      <c r="AW8251"/>
      <c r="AX8251"/>
      <c r="AY8251"/>
      <c r="AZ8251"/>
      <c r="BA8251"/>
    </row>
    <row r="8252" spans="48:53" x14ac:dyDescent="0.3">
      <c r="AV8252"/>
      <c r="AW8252"/>
      <c r="AX8252"/>
      <c r="AY8252"/>
      <c r="AZ8252"/>
      <c r="BA8252"/>
    </row>
    <row r="8253" spans="48:53" x14ac:dyDescent="0.3">
      <c r="AV8253"/>
      <c r="AW8253"/>
      <c r="AX8253"/>
      <c r="AY8253"/>
      <c r="AZ8253"/>
      <c r="BA8253"/>
    </row>
    <row r="8254" spans="48:53" x14ac:dyDescent="0.3">
      <c r="AV8254"/>
      <c r="AW8254"/>
      <c r="AX8254"/>
      <c r="AY8254"/>
      <c r="AZ8254"/>
      <c r="BA8254"/>
    </row>
    <row r="8255" spans="48:53" x14ac:dyDescent="0.3">
      <c r="AV8255"/>
      <c r="AW8255"/>
      <c r="AX8255"/>
      <c r="AY8255"/>
      <c r="AZ8255"/>
      <c r="BA8255"/>
    </row>
    <row r="8256" spans="48:53" x14ac:dyDescent="0.3">
      <c r="AV8256"/>
      <c r="AW8256"/>
      <c r="AX8256"/>
      <c r="AY8256"/>
      <c r="AZ8256"/>
      <c r="BA8256"/>
    </row>
    <row r="8257" spans="48:53" x14ac:dyDescent="0.3">
      <c r="AV8257"/>
      <c r="AW8257"/>
      <c r="AX8257"/>
      <c r="AY8257"/>
      <c r="AZ8257"/>
      <c r="BA8257"/>
    </row>
    <row r="8258" spans="48:53" x14ac:dyDescent="0.3">
      <c r="AV8258"/>
      <c r="AW8258"/>
      <c r="AX8258"/>
      <c r="AY8258"/>
      <c r="AZ8258"/>
      <c r="BA8258"/>
    </row>
    <row r="8259" spans="48:53" x14ac:dyDescent="0.3">
      <c r="AV8259"/>
      <c r="AW8259"/>
      <c r="AX8259"/>
      <c r="AY8259"/>
      <c r="AZ8259"/>
      <c r="BA8259"/>
    </row>
    <row r="8260" spans="48:53" x14ac:dyDescent="0.3">
      <c r="AV8260"/>
      <c r="AW8260"/>
      <c r="AX8260"/>
      <c r="AY8260"/>
      <c r="AZ8260"/>
      <c r="BA8260"/>
    </row>
    <row r="8261" spans="48:53" x14ac:dyDescent="0.3">
      <c r="AV8261"/>
      <c r="AW8261"/>
      <c r="AX8261"/>
      <c r="AY8261"/>
      <c r="AZ8261"/>
      <c r="BA8261"/>
    </row>
    <row r="8262" spans="48:53" x14ac:dyDescent="0.3">
      <c r="AV8262"/>
      <c r="AW8262"/>
      <c r="AX8262"/>
      <c r="AY8262"/>
      <c r="AZ8262"/>
      <c r="BA8262"/>
    </row>
    <row r="8263" spans="48:53" x14ac:dyDescent="0.3">
      <c r="AV8263"/>
      <c r="AW8263"/>
      <c r="AX8263"/>
      <c r="AY8263"/>
      <c r="AZ8263"/>
      <c r="BA8263"/>
    </row>
    <row r="8264" spans="48:53" x14ac:dyDescent="0.3">
      <c r="AV8264"/>
      <c r="AW8264"/>
      <c r="AX8264"/>
      <c r="AY8264"/>
      <c r="AZ8264"/>
      <c r="BA8264"/>
    </row>
    <row r="8265" spans="48:53" x14ac:dyDescent="0.3">
      <c r="AV8265"/>
      <c r="AW8265"/>
      <c r="AX8265"/>
      <c r="AY8265"/>
      <c r="AZ8265"/>
      <c r="BA8265"/>
    </row>
    <row r="8266" spans="48:53" x14ac:dyDescent="0.3">
      <c r="AV8266"/>
      <c r="AW8266"/>
      <c r="AX8266"/>
      <c r="AY8266"/>
      <c r="AZ8266"/>
      <c r="BA8266"/>
    </row>
    <row r="8267" spans="48:53" x14ac:dyDescent="0.3">
      <c r="AV8267"/>
      <c r="AW8267"/>
      <c r="AX8267"/>
      <c r="AY8267"/>
      <c r="AZ8267"/>
      <c r="BA8267"/>
    </row>
    <row r="8268" spans="48:53" x14ac:dyDescent="0.3">
      <c r="AV8268"/>
      <c r="AW8268"/>
      <c r="AX8268"/>
      <c r="AY8268"/>
      <c r="AZ8268"/>
      <c r="BA8268"/>
    </row>
    <row r="8269" spans="48:53" x14ac:dyDescent="0.3">
      <c r="AV8269"/>
      <c r="AW8269"/>
      <c r="AX8269"/>
      <c r="AY8269"/>
      <c r="AZ8269"/>
      <c r="BA8269"/>
    </row>
    <row r="8270" spans="48:53" x14ac:dyDescent="0.3">
      <c r="AV8270"/>
      <c r="AW8270"/>
      <c r="AX8270"/>
      <c r="AY8270"/>
      <c r="AZ8270"/>
      <c r="BA8270"/>
    </row>
    <row r="8271" spans="48:53" x14ac:dyDescent="0.3">
      <c r="AV8271"/>
      <c r="AW8271"/>
      <c r="AX8271"/>
      <c r="AY8271"/>
      <c r="AZ8271"/>
      <c r="BA8271"/>
    </row>
    <row r="8272" spans="48:53" x14ac:dyDescent="0.3">
      <c r="AV8272"/>
      <c r="AW8272"/>
      <c r="AX8272"/>
      <c r="AY8272"/>
      <c r="AZ8272"/>
      <c r="BA8272"/>
    </row>
    <row r="8273" spans="48:53" x14ac:dyDescent="0.3">
      <c r="AV8273"/>
      <c r="AW8273"/>
      <c r="AX8273"/>
      <c r="AY8273"/>
      <c r="AZ8273"/>
      <c r="BA8273"/>
    </row>
    <row r="8274" spans="48:53" x14ac:dyDescent="0.3">
      <c r="AV8274"/>
      <c r="AW8274"/>
      <c r="AX8274"/>
      <c r="AY8274"/>
      <c r="AZ8274"/>
      <c r="BA8274"/>
    </row>
    <row r="8275" spans="48:53" x14ac:dyDescent="0.3">
      <c r="AV8275"/>
      <c r="AW8275"/>
      <c r="AX8275"/>
      <c r="AY8275"/>
      <c r="AZ8275"/>
      <c r="BA8275"/>
    </row>
    <row r="8276" spans="48:53" x14ac:dyDescent="0.3">
      <c r="AV8276"/>
      <c r="AW8276"/>
      <c r="AX8276"/>
      <c r="AY8276"/>
      <c r="AZ8276"/>
      <c r="BA8276"/>
    </row>
    <row r="8277" spans="48:53" x14ac:dyDescent="0.3">
      <c r="AV8277"/>
      <c r="AW8277"/>
      <c r="AX8277"/>
      <c r="AY8277"/>
      <c r="AZ8277"/>
      <c r="BA8277"/>
    </row>
    <row r="8278" spans="48:53" x14ac:dyDescent="0.3">
      <c r="AV8278"/>
      <c r="AW8278"/>
      <c r="AX8278"/>
      <c r="AY8278"/>
      <c r="AZ8278"/>
      <c r="BA8278"/>
    </row>
    <row r="8279" spans="48:53" x14ac:dyDescent="0.3">
      <c r="AV8279"/>
      <c r="AW8279"/>
      <c r="AX8279"/>
      <c r="AY8279"/>
      <c r="AZ8279"/>
      <c r="BA8279"/>
    </row>
    <row r="8280" spans="48:53" x14ac:dyDescent="0.3">
      <c r="AV8280"/>
      <c r="AW8280"/>
      <c r="AX8280"/>
      <c r="AY8280"/>
      <c r="AZ8280"/>
      <c r="BA8280"/>
    </row>
    <row r="8281" spans="48:53" x14ac:dyDescent="0.3">
      <c r="AV8281"/>
      <c r="AW8281"/>
      <c r="AX8281"/>
      <c r="AY8281"/>
      <c r="AZ8281"/>
      <c r="BA8281"/>
    </row>
    <row r="8282" spans="48:53" x14ac:dyDescent="0.3">
      <c r="AV8282"/>
      <c r="AW8282"/>
      <c r="AX8282"/>
      <c r="AY8282"/>
      <c r="AZ8282"/>
      <c r="BA8282"/>
    </row>
    <row r="8283" spans="48:53" x14ac:dyDescent="0.3">
      <c r="AV8283"/>
      <c r="AW8283"/>
      <c r="AX8283"/>
      <c r="AY8283"/>
      <c r="AZ8283"/>
      <c r="BA8283"/>
    </row>
    <row r="8284" spans="48:53" x14ac:dyDescent="0.3">
      <c r="AV8284"/>
      <c r="AW8284"/>
      <c r="AX8284"/>
      <c r="AY8284"/>
      <c r="AZ8284"/>
      <c r="BA8284"/>
    </row>
    <row r="8285" spans="48:53" x14ac:dyDescent="0.3">
      <c r="AV8285"/>
      <c r="AW8285"/>
      <c r="AX8285"/>
      <c r="AY8285"/>
      <c r="AZ8285"/>
      <c r="BA8285"/>
    </row>
    <row r="8286" spans="48:53" x14ac:dyDescent="0.3">
      <c r="AV8286"/>
      <c r="AW8286"/>
      <c r="AX8286"/>
      <c r="AY8286"/>
      <c r="AZ8286"/>
      <c r="BA8286"/>
    </row>
    <row r="8287" spans="48:53" x14ac:dyDescent="0.3">
      <c r="AV8287"/>
      <c r="AW8287"/>
      <c r="AX8287"/>
      <c r="AY8287"/>
      <c r="AZ8287"/>
      <c r="BA8287"/>
    </row>
    <row r="8288" spans="48:53" x14ac:dyDescent="0.3">
      <c r="AV8288"/>
      <c r="AW8288"/>
      <c r="AX8288"/>
      <c r="AY8288"/>
      <c r="AZ8288"/>
      <c r="BA8288"/>
    </row>
    <row r="8289" spans="48:53" x14ac:dyDescent="0.3">
      <c r="AV8289"/>
      <c r="AW8289"/>
      <c r="AX8289"/>
      <c r="AY8289"/>
      <c r="AZ8289"/>
      <c r="BA8289"/>
    </row>
    <row r="8290" spans="48:53" x14ac:dyDescent="0.3">
      <c r="AV8290"/>
      <c r="AW8290"/>
      <c r="AX8290"/>
      <c r="AY8290"/>
      <c r="AZ8290"/>
      <c r="BA8290"/>
    </row>
    <row r="8291" spans="48:53" x14ac:dyDescent="0.3">
      <c r="AV8291"/>
      <c r="AW8291"/>
      <c r="AX8291"/>
      <c r="AY8291"/>
      <c r="AZ8291"/>
      <c r="BA8291"/>
    </row>
    <row r="8292" spans="48:53" x14ac:dyDescent="0.3">
      <c r="AV8292"/>
      <c r="AW8292"/>
      <c r="AX8292"/>
      <c r="AY8292"/>
      <c r="AZ8292"/>
      <c r="BA8292"/>
    </row>
    <row r="8293" spans="48:53" x14ac:dyDescent="0.3">
      <c r="AV8293"/>
      <c r="AW8293"/>
      <c r="AX8293"/>
      <c r="AY8293"/>
      <c r="AZ8293"/>
      <c r="BA8293"/>
    </row>
    <row r="8294" spans="48:53" x14ac:dyDescent="0.3">
      <c r="AV8294"/>
      <c r="AW8294"/>
      <c r="AX8294"/>
      <c r="AY8294"/>
      <c r="AZ8294"/>
      <c r="BA8294"/>
    </row>
    <row r="8295" spans="48:53" x14ac:dyDescent="0.3">
      <c r="AV8295"/>
      <c r="AW8295"/>
      <c r="AX8295"/>
      <c r="AY8295"/>
      <c r="AZ8295"/>
      <c r="BA8295"/>
    </row>
    <row r="8296" spans="48:53" x14ac:dyDescent="0.3">
      <c r="AV8296"/>
      <c r="AW8296"/>
      <c r="AX8296"/>
      <c r="AY8296"/>
      <c r="AZ8296"/>
      <c r="BA8296"/>
    </row>
    <row r="8297" spans="48:53" x14ac:dyDescent="0.3">
      <c r="AV8297"/>
      <c r="AW8297"/>
      <c r="AX8297"/>
      <c r="AY8297"/>
      <c r="AZ8297"/>
      <c r="BA8297"/>
    </row>
    <row r="8298" spans="48:53" x14ac:dyDescent="0.3">
      <c r="AV8298"/>
      <c r="AW8298"/>
      <c r="AX8298"/>
      <c r="AY8298"/>
      <c r="AZ8298"/>
      <c r="BA8298"/>
    </row>
    <row r="8299" spans="48:53" x14ac:dyDescent="0.3">
      <c r="AV8299"/>
      <c r="AW8299"/>
      <c r="AX8299"/>
      <c r="AY8299"/>
      <c r="AZ8299"/>
      <c r="BA8299"/>
    </row>
    <row r="8300" spans="48:53" x14ac:dyDescent="0.3">
      <c r="AV8300"/>
      <c r="AW8300"/>
      <c r="AX8300"/>
      <c r="AY8300"/>
      <c r="AZ8300"/>
      <c r="BA8300"/>
    </row>
    <row r="8301" spans="48:53" x14ac:dyDescent="0.3">
      <c r="AV8301"/>
      <c r="AW8301"/>
      <c r="AX8301"/>
      <c r="AY8301"/>
      <c r="AZ8301"/>
      <c r="BA8301"/>
    </row>
    <row r="8302" spans="48:53" x14ac:dyDescent="0.3">
      <c r="AV8302"/>
      <c r="AW8302"/>
      <c r="AX8302"/>
      <c r="AY8302"/>
      <c r="AZ8302"/>
      <c r="BA8302"/>
    </row>
    <row r="8303" spans="48:53" x14ac:dyDescent="0.3">
      <c r="AV8303"/>
      <c r="AW8303"/>
      <c r="AX8303"/>
      <c r="AY8303"/>
      <c r="AZ8303"/>
      <c r="BA8303"/>
    </row>
    <row r="8304" spans="48:53" x14ac:dyDescent="0.3">
      <c r="AV8304"/>
      <c r="AW8304"/>
      <c r="AX8304"/>
      <c r="AY8304"/>
      <c r="AZ8304"/>
      <c r="BA8304"/>
    </row>
    <row r="8305" spans="48:53" x14ac:dyDescent="0.3">
      <c r="AV8305"/>
      <c r="AW8305"/>
      <c r="AX8305"/>
      <c r="AY8305"/>
      <c r="AZ8305"/>
      <c r="BA8305"/>
    </row>
    <row r="8306" spans="48:53" x14ac:dyDescent="0.3">
      <c r="AV8306"/>
      <c r="AW8306"/>
      <c r="AX8306"/>
      <c r="AY8306"/>
      <c r="AZ8306"/>
      <c r="BA8306"/>
    </row>
    <row r="8307" spans="48:53" x14ac:dyDescent="0.3">
      <c r="AV8307"/>
      <c r="AW8307"/>
      <c r="AX8307"/>
      <c r="AY8307"/>
      <c r="AZ8307"/>
      <c r="BA8307"/>
    </row>
    <row r="8308" spans="48:53" x14ac:dyDescent="0.3">
      <c r="AV8308"/>
      <c r="AW8308"/>
      <c r="AX8308"/>
      <c r="AY8308"/>
      <c r="AZ8308"/>
      <c r="BA8308"/>
    </row>
    <row r="8309" spans="48:53" x14ac:dyDescent="0.3">
      <c r="AV8309"/>
      <c r="AW8309"/>
      <c r="AX8309"/>
      <c r="AY8309"/>
      <c r="AZ8309"/>
      <c r="BA8309"/>
    </row>
    <row r="8310" spans="48:53" x14ac:dyDescent="0.3">
      <c r="AV8310"/>
      <c r="AW8310"/>
      <c r="AX8310"/>
      <c r="AY8310"/>
      <c r="AZ8310"/>
      <c r="BA8310"/>
    </row>
    <row r="8311" spans="48:53" x14ac:dyDescent="0.3">
      <c r="AV8311"/>
      <c r="AW8311"/>
      <c r="AX8311"/>
      <c r="AY8311"/>
      <c r="AZ8311"/>
      <c r="BA8311"/>
    </row>
    <row r="8312" spans="48:53" x14ac:dyDescent="0.3">
      <c r="AV8312"/>
      <c r="AW8312"/>
      <c r="AX8312"/>
      <c r="AY8312"/>
      <c r="AZ8312"/>
      <c r="BA8312"/>
    </row>
    <row r="8313" spans="48:53" x14ac:dyDescent="0.3">
      <c r="AV8313"/>
      <c r="AW8313"/>
      <c r="AX8313"/>
      <c r="AY8313"/>
      <c r="AZ8313"/>
      <c r="BA8313"/>
    </row>
    <row r="8314" spans="48:53" x14ac:dyDescent="0.3">
      <c r="AV8314"/>
      <c r="AW8314"/>
      <c r="AX8314"/>
      <c r="AY8314"/>
      <c r="AZ8314"/>
      <c r="BA8314"/>
    </row>
    <row r="8315" spans="48:53" x14ac:dyDescent="0.3">
      <c r="AV8315"/>
      <c r="AW8315"/>
      <c r="AX8315"/>
      <c r="AY8315"/>
      <c r="AZ8315"/>
      <c r="BA8315"/>
    </row>
    <row r="8316" spans="48:53" x14ac:dyDescent="0.3">
      <c r="AV8316"/>
      <c r="AW8316"/>
      <c r="AX8316"/>
      <c r="AY8316"/>
      <c r="AZ8316"/>
      <c r="BA8316"/>
    </row>
    <row r="8317" spans="48:53" x14ac:dyDescent="0.3">
      <c r="AV8317"/>
      <c r="AW8317"/>
      <c r="AX8317"/>
      <c r="AY8317"/>
      <c r="AZ8317"/>
      <c r="BA8317"/>
    </row>
    <row r="8318" spans="48:53" x14ac:dyDescent="0.3">
      <c r="AV8318"/>
      <c r="AW8318"/>
      <c r="AX8318"/>
      <c r="AY8318"/>
      <c r="AZ8318"/>
      <c r="BA8318"/>
    </row>
    <row r="8319" spans="48:53" x14ac:dyDescent="0.3">
      <c r="AV8319"/>
      <c r="AW8319"/>
      <c r="AX8319"/>
      <c r="AY8319"/>
      <c r="AZ8319"/>
      <c r="BA8319"/>
    </row>
    <row r="8320" spans="48:53" x14ac:dyDescent="0.3">
      <c r="AV8320"/>
      <c r="AW8320"/>
      <c r="AX8320"/>
      <c r="AY8320"/>
      <c r="AZ8320"/>
      <c r="BA8320"/>
    </row>
    <row r="8321" spans="48:53" x14ac:dyDescent="0.3">
      <c r="AV8321"/>
      <c r="AW8321"/>
      <c r="AX8321"/>
      <c r="AY8321"/>
      <c r="AZ8321"/>
      <c r="BA8321"/>
    </row>
    <row r="8322" spans="48:53" x14ac:dyDescent="0.3">
      <c r="AV8322"/>
      <c r="AW8322"/>
      <c r="AX8322"/>
      <c r="AY8322"/>
      <c r="AZ8322"/>
      <c r="BA8322"/>
    </row>
    <row r="8323" spans="48:53" x14ac:dyDescent="0.3">
      <c r="AV8323"/>
      <c r="AW8323"/>
      <c r="AX8323"/>
      <c r="AY8323"/>
      <c r="AZ8323"/>
      <c r="BA8323"/>
    </row>
    <row r="8324" spans="48:53" x14ac:dyDescent="0.3">
      <c r="AV8324"/>
      <c r="AW8324"/>
      <c r="AX8324"/>
      <c r="AY8324"/>
      <c r="AZ8324"/>
      <c r="BA8324"/>
    </row>
    <row r="8325" spans="48:53" x14ac:dyDescent="0.3">
      <c r="AV8325"/>
      <c r="AW8325"/>
      <c r="AX8325"/>
      <c r="AY8325"/>
      <c r="AZ8325"/>
      <c r="BA8325"/>
    </row>
    <row r="8326" spans="48:53" x14ac:dyDescent="0.3">
      <c r="AV8326"/>
      <c r="AW8326"/>
      <c r="AX8326"/>
      <c r="AY8326"/>
      <c r="AZ8326"/>
      <c r="BA8326"/>
    </row>
    <row r="8327" spans="48:53" x14ac:dyDescent="0.3">
      <c r="AV8327"/>
      <c r="AW8327"/>
      <c r="AX8327"/>
      <c r="AY8327"/>
      <c r="AZ8327"/>
      <c r="BA8327"/>
    </row>
    <row r="8328" spans="48:53" x14ac:dyDescent="0.3">
      <c r="AV8328"/>
      <c r="AW8328"/>
      <c r="AX8328"/>
      <c r="AY8328"/>
      <c r="AZ8328"/>
      <c r="BA8328"/>
    </row>
    <row r="8329" spans="48:53" x14ac:dyDescent="0.3">
      <c r="AV8329"/>
      <c r="AW8329"/>
      <c r="AX8329"/>
      <c r="AY8329"/>
      <c r="AZ8329"/>
      <c r="BA8329"/>
    </row>
    <row r="8330" spans="48:53" x14ac:dyDescent="0.3">
      <c r="AV8330"/>
      <c r="AW8330"/>
      <c r="AX8330"/>
      <c r="AY8330"/>
      <c r="AZ8330"/>
      <c r="BA8330"/>
    </row>
    <row r="8331" spans="48:53" x14ac:dyDescent="0.3">
      <c r="AV8331"/>
      <c r="AW8331"/>
      <c r="AX8331"/>
      <c r="AY8331"/>
      <c r="AZ8331"/>
      <c r="BA8331"/>
    </row>
    <row r="8332" spans="48:53" x14ac:dyDescent="0.3">
      <c r="AV8332"/>
      <c r="AW8332"/>
      <c r="AX8332"/>
      <c r="AY8332"/>
      <c r="AZ8332"/>
      <c r="BA8332"/>
    </row>
    <row r="8333" spans="48:53" x14ac:dyDescent="0.3">
      <c r="AV8333"/>
      <c r="AW8333"/>
      <c r="AX8333"/>
      <c r="AY8333"/>
      <c r="AZ8333"/>
      <c r="BA8333"/>
    </row>
    <row r="8334" spans="48:53" x14ac:dyDescent="0.3">
      <c r="AV8334"/>
      <c r="AW8334"/>
      <c r="AX8334"/>
      <c r="AY8334"/>
      <c r="AZ8334"/>
      <c r="BA8334"/>
    </row>
    <row r="8335" spans="48:53" x14ac:dyDescent="0.3">
      <c r="AV8335"/>
      <c r="AW8335"/>
      <c r="AX8335"/>
      <c r="AY8335"/>
      <c r="AZ8335"/>
      <c r="BA8335"/>
    </row>
    <row r="8336" spans="48:53" x14ac:dyDescent="0.3">
      <c r="AV8336"/>
      <c r="AW8336"/>
      <c r="AX8336"/>
      <c r="AY8336"/>
      <c r="AZ8336"/>
      <c r="BA8336"/>
    </row>
    <row r="8337" spans="48:53" x14ac:dyDescent="0.3">
      <c r="AV8337"/>
      <c r="AW8337"/>
      <c r="AX8337"/>
      <c r="AY8337"/>
      <c r="AZ8337"/>
      <c r="BA8337"/>
    </row>
    <row r="8338" spans="48:53" x14ac:dyDescent="0.3">
      <c r="AV8338"/>
      <c r="AW8338"/>
      <c r="AX8338"/>
      <c r="AY8338"/>
      <c r="AZ8338"/>
      <c r="BA8338"/>
    </row>
    <row r="8339" spans="48:53" x14ac:dyDescent="0.3">
      <c r="AV8339"/>
      <c r="AW8339"/>
      <c r="AX8339"/>
      <c r="AY8339"/>
      <c r="AZ8339"/>
      <c r="BA8339"/>
    </row>
    <row r="8340" spans="48:53" x14ac:dyDescent="0.3">
      <c r="AV8340"/>
      <c r="AW8340"/>
      <c r="AX8340"/>
      <c r="AY8340"/>
      <c r="AZ8340"/>
      <c r="BA8340"/>
    </row>
    <row r="8341" spans="48:53" x14ac:dyDescent="0.3">
      <c r="AV8341"/>
      <c r="AW8341"/>
      <c r="AX8341"/>
      <c r="AY8341"/>
      <c r="AZ8341"/>
      <c r="BA8341"/>
    </row>
    <row r="8342" spans="48:53" x14ac:dyDescent="0.3">
      <c r="AV8342"/>
      <c r="AW8342"/>
      <c r="AX8342"/>
      <c r="AY8342"/>
      <c r="AZ8342"/>
      <c r="BA8342"/>
    </row>
    <row r="8343" spans="48:53" x14ac:dyDescent="0.3">
      <c r="AV8343"/>
      <c r="AW8343"/>
      <c r="AX8343"/>
      <c r="AY8343"/>
      <c r="AZ8343"/>
      <c r="BA8343"/>
    </row>
    <row r="8344" spans="48:53" x14ac:dyDescent="0.3">
      <c r="AV8344"/>
      <c r="AW8344"/>
      <c r="AX8344"/>
      <c r="AY8344"/>
      <c r="AZ8344"/>
      <c r="BA8344"/>
    </row>
    <row r="8345" spans="48:53" x14ac:dyDescent="0.3">
      <c r="AV8345"/>
      <c r="AW8345"/>
      <c r="AX8345"/>
      <c r="AY8345"/>
      <c r="AZ8345"/>
      <c r="BA8345"/>
    </row>
    <row r="8346" spans="48:53" x14ac:dyDescent="0.3">
      <c r="AV8346"/>
      <c r="AW8346"/>
      <c r="AX8346"/>
      <c r="AY8346"/>
      <c r="AZ8346"/>
      <c r="BA8346"/>
    </row>
    <row r="8347" spans="48:53" x14ac:dyDescent="0.3">
      <c r="AV8347"/>
      <c r="AW8347"/>
      <c r="AX8347"/>
      <c r="AY8347"/>
      <c r="AZ8347"/>
      <c r="BA8347"/>
    </row>
    <row r="8348" spans="48:53" x14ac:dyDescent="0.3">
      <c r="AV8348"/>
      <c r="AW8348"/>
      <c r="AX8348"/>
      <c r="AY8348"/>
      <c r="AZ8348"/>
      <c r="BA8348"/>
    </row>
    <row r="8349" spans="48:53" x14ac:dyDescent="0.3">
      <c r="AV8349"/>
      <c r="AW8349"/>
      <c r="AX8349"/>
      <c r="AY8349"/>
      <c r="AZ8349"/>
      <c r="BA8349"/>
    </row>
    <row r="8350" spans="48:53" x14ac:dyDescent="0.3">
      <c r="AV8350"/>
      <c r="AW8350"/>
      <c r="AX8350"/>
      <c r="AY8350"/>
      <c r="AZ8350"/>
      <c r="BA8350"/>
    </row>
    <row r="8351" spans="48:53" x14ac:dyDescent="0.3">
      <c r="AV8351"/>
      <c r="AW8351"/>
      <c r="AX8351"/>
      <c r="AY8351"/>
      <c r="AZ8351"/>
      <c r="BA8351"/>
    </row>
    <row r="8352" spans="48:53" x14ac:dyDescent="0.3">
      <c r="AV8352"/>
      <c r="AW8352"/>
      <c r="AX8352"/>
      <c r="AY8352"/>
      <c r="AZ8352"/>
      <c r="BA8352"/>
    </row>
    <row r="8353" spans="48:53" x14ac:dyDescent="0.3">
      <c r="AV8353"/>
      <c r="AW8353"/>
      <c r="AX8353"/>
      <c r="AY8353"/>
      <c r="AZ8353"/>
      <c r="BA8353"/>
    </row>
    <row r="8354" spans="48:53" x14ac:dyDescent="0.3">
      <c r="AV8354"/>
      <c r="AW8354"/>
      <c r="AX8354"/>
      <c r="AY8354"/>
      <c r="AZ8354"/>
      <c r="BA8354"/>
    </row>
    <row r="8355" spans="48:53" x14ac:dyDescent="0.3">
      <c r="AV8355"/>
      <c r="AW8355"/>
      <c r="AX8355"/>
      <c r="AY8355"/>
      <c r="AZ8355"/>
      <c r="BA8355"/>
    </row>
    <row r="8356" spans="48:53" x14ac:dyDescent="0.3">
      <c r="AV8356"/>
      <c r="AW8356"/>
      <c r="AX8356"/>
      <c r="AY8356"/>
      <c r="AZ8356"/>
      <c r="BA8356"/>
    </row>
    <row r="8357" spans="48:53" x14ac:dyDescent="0.3">
      <c r="AV8357"/>
      <c r="AW8357"/>
      <c r="AX8357"/>
      <c r="AY8357"/>
      <c r="AZ8357"/>
      <c r="BA8357"/>
    </row>
    <row r="8358" spans="48:53" x14ac:dyDescent="0.3">
      <c r="AV8358"/>
      <c r="AW8358"/>
      <c r="AX8358"/>
      <c r="AY8358"/>
      <c r="AZ8358"/>
      <c r="BA8358"/>
    </row>
    <row r="8359" spans="48:53" x14ac:dyDescent="0.3">
      <c r="AV8359"/>
      <c r="AW8359"/>
      <c r="AX8359"/>
      <c r="AY8359"/>
      <c r="AZ8359"/>
      <c r="BA8359"/>
    </row>
    <row r="8360" spans="48:53" x14ac:dyDescent="0.3">
      <c r="AV8360"/>
      <c r="AW8360"/>
      <c r="AX8360"/>
      <c r="AY8360"/>
      <c r="AZ8360"/>
      <c r="BA8360"/>
    </row>
    <row r="8361" spans="48:53" x14ac:dyDescent="0.3">
      <c r="AV8361"/>
      <c r="AW8361"/>
      <c r="AX8361"/>
      <c r="AY8361"/>
      <c r="AZ8361"/>
      <c r="BA8361"/>
    </row>
    <row r="8362" spans="48:53" x14ac:dyDescent="0.3">
      <c r="AV8362"/>
      <c r="AW8362"/>
      <c r="AX8362"/>
      <c r="AY8362"/>
      <c r="AZ8362"/>
      <c r="BA8362"/>
    </row>
    <row r="8363" spans="48:53" x14ac:dyDescent="0.3">
      <c r="AV8363"/>
      <c r="AW8363"/>
      <c r="AX8363"/>
      <c r="AY8363"/>
      <c r="AZ8363"/>
      <c r="BA8363"/>
    </row>
    <row r="8364" spans="48:53" x14ac:dyDescent="0.3">
      <c r="AV8364"/>
      <c r="AW8364"/>
      <c r="AX8364"/>
      <c r="AY8364"/>
      <c r="AZ8364"/>
      <c r="BA8364"/>
    </row>
    <row r="8365" spans="48:53" x14ac:dyDescent="0.3">
      <c r="AV8365"/>
      <c r="AW8365"/>
      <c r="AX8365"/>
      <c r="AY8365"/>
      <c r="AZ8365"/>
      <c r="BA8365"/>
    </row>
    <row r="8366" spans="48:53" x14ac:dyDescent="0.3">
      <c r="AV8366"/>
      <c r="AW8366"/>
      <c r="AX8366"/>
      <c r="AY8366"/>
      <c r="AZ8366"/>
      <c r="BA8366"/>
    </row>
    <row r="8367" spans="48:53" x14ac:dyDescent="0.3">
      <c r="AV8367"/>
      <c r="AW8367"/>
      <c r="AX8367"/>
      <c r="AY8367"/>
      <c r="AZ8367"/>
      <c r="BA8367"/>
    </row>
    <row r="8368" spans="48:53" x14ac:dyDescent="0.3">
      <c r="AV8368"/>
      <c r="AW8368"/>
      <c r="AX8368"/>
      <c r="AY8368"/>
      <c r="AZ8368"/>
      <c r="BA8368"/>
    </row>
    <row r="8369" spans="48:53" x14ac:dyDescent="0.3">
      <c r="AV8369"/>
      <c r="AW8369"/>
      <c r="AX8369"/>
      <c r="AY8369"/>
      <c r="AZ8369"/>
      <c r="BA8369"/>
    </row>
    <row r="8370" spans="48:53" x14ac:dyDescent="0.3">
      <c r="AV8370"/>
      <c r="AW8370"/>
      <c r="AX8370"/>
      <c r="AY8370"/>
      <c r="AZ8370"/>
      <c r="BA8370"/>
    </row>
    <row r="8371" spans="48:53" x14ac:dyDescent="0.3">
      <c r="AV8371"/>
      <c r="AW8371"/>
      <c r="AX8371"/>
      <c r="AY8371"/>
      <c r="AZ8371"/>
      <c r="BA8371"/>
    </row>
    <row r="8372" spans="48:53" x14ac:dyDescent="0.3">
      <c r="AV8372"/>
      <c r="AW8372"/>
      <c r="AX8372"/>
      <c r="AY8372"/>
      <c r="AZ8372"/>
      <c r="BA8372"/>
    </row>
    <row r="8373" spans="48:53" x14ac:dyDescent="0.3">
      <c r="AV8373"/>
      <c r="AW8373"/>
      <c r="AX8373"/>
      <c r="AY8373"/>
      <c r="AZ8373"/>
      <c r="BA8373"/>
    </row>
    <row r="8374" spans="48:53" x14ac:dyDescent="0.3">
      <c r="AV8374"/>
      <c r="AW8374"/>
      <c r="AX8374"/>
      <c r="AY8374"/>
      <c r="AZ8374"/>
      <c r="BA8374"/>
    </row>
    <row r="8375" spans="48:53" x14ac:dyDescent="0.3">
      <c r="AV8375"/>
      <c r="AW8375"/>
      <c r="AX8375"/>
      <c r="AY8375"/>
      <c r="AZ8375"/>
      <c r="BA8375"/>
    </row>
    <row r="8376" spans="48:53" x14ac:dyDescent="0.3">
      <c r="AV8376"/>
      <c r="AW8376"/>
      <c r="AX8376"/>
      <c r="AY8376"/>
      <c r="AZ8376"/>
      <c r="BA8376"/>
    </row>
    <row r="8377" spans="48:53" x14ac:dyDescent="0.3">
      <c r="AV8377"/>
      <c r="AW8377"/>
      <c r="AX8377"/>
      <c r="AY8377"/>
      <c r="AZ8377"/>
      <c r="BA8377"/>
    </row>
    <row r="8378" spans="48:53" x14ac:dyDescent="0.3">
      <c r="AV8378"/>
      <c r="AW8378"/>
      <c r="AX8378"/>
      <c r="AY8378"/>
      <c r="AZ8378"/>
      <c r="BA8378"/>
    </row>
    <row r="8379" spans="48:53" x14ac:dyDescent="0.3">
      <c r="AV8379"/>
      <c r="AW8379"/>
      <c r="AX8379"/>
      <c r="AY8379"/>
      <c r="AZ8379"/>
      <c r="BA8379"/>
    </row>
    <row r="8380" spans="48:53" x14ac:dyDescent="0.3">
      <c r="AV8380"/>
      <c r="AW8380"/>
      <c r="AX8380"/>
      <c r="AY8380"/>
      <c r="AZ8380"/>
      <c r="BA8380"/>
    </row>
    <row r="8381" spans="48:53" x14ac:dyDescent="0.3">
      <c r="AV8381"/>
      <c r="AW8381"/>
      <c r="AX8381"/>
      <c r="AY8381"/>
      <c r="AZ8381"/>
      <c r="BA8381"/>
    </row>
    <row r="8382" spans="48:53" x14ac:dyDescent="0.3">
      <c r="AV8382"/>
      <c r="AW8382"/>
      <c r="AX8382"/>
      <c r="AY8382"/>
      <c r="AZ8382"/>
      <c r="BA8382"/>
    </row>
    <row r="8383" spans="48:53" x14ac:dyDescent="0.3">
      <c r="AV8383"/>
      <c r="AW8383"/>
      <c r="AX8383"/>
      <c r="AY8383"/>
      <c r="AZ8383"/>
      <c r="BA8383"/>
    </row>
    <row r="8384" spans="48:53" x14ac:dyDescent="0.3">
      <c r="AV8384"/>
      <c r="AW8384"/>
      <c r="AX8384"/>
      <c r="AY8384"/>
      <c r="AZ8384"/>
      <c r="BA8384"/>
    </row>
    <row r="8385" spans="48:53" x14ac:dyDescent="0.3">
      <c r="AV8385"/>
      <c r="AW8385"/>
      <c r="AX8385"/>
      <c r="AY8385"/>
      <c r="AZ8385"/>
      <c r="BA8385"/>
    </row>
    <row r="8386" spans="48:53" x14ac:dyDescent="0.3">
      <c r="AV8386"/>
      <c r="AW8386"/>
      <c r="AX8386"/>
      <c r="AY8386"/>
      <c r="AZ8386"/>
      <c r="BA8386"/>
    </row>
    <row r="8387" spans="48:53" x14ac:dyDescent="0.3">
      <c r="AV8387"/>
      <c r="AW8387"/>
      <c r="AX8387"/>
      <c r="AY8387"/>
      <c r="AZ8387"/>
      <c r="BA8387"/>
    </row>
    <row r="8388" spans="48:53" x14ac:dyDescent="0.3">
      <c r="AV8388"/>
      <c r="AW8388"/>
      <c r="AX8388"/>
      <c r="AY8388"/>
      <c r="AZ8388"/>
      <c r="BA8388"/>
    </row>
    <row r="8389" spans="48:53" x14ac:dyDescent="0.3">
      <c r="AV8389"/>
      <c r="AW8389"/>
      <c r="AX8389"/>
      <c r="AY8389"/>
      <c r="AZ8389"/>
      <c r="BA8389"/>
    </row>
    <row r="8390" spans="48:53" x14ac:dyDescent="0.3">
      <c r="AV8390"/>
      <c r="AW8390"/>
      <c r="AX8390"/>
      <c r="AY8390"/>
      <c r="AZ8390"/>
      <c r="BA8390"/>
    </row>
    <row r="8391" spans="48:53" x14ac:dyDescent="0.3">
      <c r="AV8391"/>
      <c r="AW8391"/>
      <c r="AX8391"/>
      <c r="AY8391"/>
      <c r="AZ8391"/>
      <c r="BA8391"/>
    </row>
    <row r="8392" spans="48:53" x14ac:dyDescent="0.3">
      <c r="AV8392"/>
      <c r="AW8392"/>
      <c r="AX8392"/>
      <c r="AY8392"/>
      <c r="AZ8392"/>
      <c r="BA8392"/>
    </row>
    <row r="8393" spans="48:53" x14ac:dyDescent="0.3">
      <c r="AV8393"/>
      <c r="AW8393"/>
      <c r="AX8393"/>
      <c r="AY8393"/>
      <c r="AZ8393"/>
      <c r="BA8393"/>
    </row>
    <row r="8394" spans="48:53" x14ac:dyDescent="0.3">
      <c r="AV8394"/>
      <c r="AW8394"/>
      <c r="AX8394"/>
      <c r="AY8394"/>
      <c r="AZ8394"/>
      <c r="BA8394"/>
    </row>
    <row r="8395" spans="48:53" x14ac:dyDescent="0.3">
      <c r="AV8395"/>
      <c r="AW8395"/>
      <c r="AX8395"/>
      <c r="AY8395"/>
      <c r="AZ8395"/>
      <c r="BA8395"/>
    </row>
    <row r="8396" spans="48:53" x14ac:dyDescent="0.3">
      <c r="AV8396"/>
      <c r="AW8396"/>
      <c r="AX8396"/>
      <c r="AY8396"/>
      <c r="AZ8396"/>
      <c r="BA8396"/>
    </row>
    <row r="8397" spans="48:53" x14ac:dyDescent="0.3">
      <c r="AV8397"/>
      <c r="AW8397"/>
      <c r="AX8397"/>
      <c r="AY8397"/>
      <c r="AZ8397"/>
      <c r="BA8397"/>
    </row>
    <row r="8398" spans="48:53" x14ac:dyDescent="0.3">
      <c r="AV8398"/>
      <c r="AW8398"/>
      <c r="AX8398"/>
      <c r="AY8398"/>
      <c r="AZ8398"/>
      <c r="BA8398"/>
    </row>
    <row r="8399" spans="48:53" x14ac:dyDescent="0.3">
      <c r="AV8399"/>
      <c r="AW8399"/>
      <c r="AX8399"/>
      <c r="AY8399"/>
      <c r="AZ8399"/>
      <c r="BA8399"/>
    </row>
    <row r="8400" spans="48:53" x14ac:dyDescent="0.3">
      <c r="AV8400"/>
      <c r="AW8400"/>
      <c r="AX8400"/>
      <c r="AY8400"/>
      <c r="AZ8400"/>
      <c r="BA8400"/>
    </row>
    <row r="8401" spans="48:53" x14ac:dyDescent="0.3">
      <c r="AV8401"/>
      <c r="AW8401"/>
      <c r="AX8401"/>
      <c r="AY8401"/>
      <c r="AZ8401"/>
      <c r="BA8401"/>
    </row>
    <row r="8402" spans="48:53" x14ac:dyDescent="0.3">
      <c r="AV8402"/>
      <c r="AW8402"/>
      <c r="AX8402"/>
      <c r="AY8402"/>
      <c r="AZ8402"/>
      <c r="BA8402"/>
    </row>
    <row r="8403" spans="48:53" x14ac:dyDescent="0.3">
      <c r="AV8403"/>
      <c r="AW8403"/>
      <c r="AX8403"/>
      <c r="AY8403"/>
      <c r="AZ8403"/>
      <c r="BA8403"/>
    </row>
    <row r="8404" spans="48:53" x14ac:dyDescent="0.3">
      <c r="AV8404"/>
      <c r="AW8404"/>
      <c r="AX8404"/>
      <c r="AY8404"/>
      <c r="AZ8404"/>
      <c r="BA8404"/>
    </row>
    <row r="8405" spans="48:53" x14ac:dyDescent="0.3">
      <c r="AV8405"/>
      <c r="AW8405"/>
      <c r="AX8405"/>
      <c r="AY8405"/>
      <c r="AZ8405"/>
      <c r="BA8405"/>
    </row>
    <row r="8406" spans="48:53" x14ac:dyDescent="0.3">
      <c r="AV8406"/>
      <c r="AW8406"/>
      <c r="AX8406"/>
      <c r="AY8406"/>
      <c r="AZ8406"/>
      <c r="BA8406"/>
    </row>
    <row r="8407" spans="48:53" x14ac:dyDescent="0.3">
      <c r="AV8407"/>
      <c r="AW8407"/>
      <c r="AX8407"/>
      <c r="AY8407"/>
      <c r="AZ8407"/>
      <c r="BA8407"/>
    </row>
    <row r="8408" spans="48:53" x14ac:dyDescent="0.3">
      <c r="AV8408"/>
      <c r="AW8408"/>
      <c r="AX8408"/>
      <c r="AY8408"/>
      <c r="AZ8408"/>
      <c r="BA8408"/>
    </row>
    <row r="8409" spans="48:53" x14ac:dyDescent="0.3">
      <c r="AV8409"/>
      <c r="AW8409"/>
      <c r="AX8409"/>
      <c r="AY8409"/>
      <c r="AZ8409"/>
      <c r="BA8409"/>
    </row>
    <row r="8410" spans="48:53" x14ac:dyDescent="0.3">
      <c r="AV8410"/>
      <c r="AW8410"/>
      <c r="AX8410"/>
      <c r="AY8410"/>
      <c r="AZ8410"/>
      <c r="BA8410"/>
    </row>
    <row r="8411" spans="48:53" x14ac:dyDescent="0.3">
      <c r="AV8411"/>
      <c r="AW8411"/>
      <c r="AX8411"/>
      <c r="AY8411"/>
      <c r="AZ8411"/>
      <c r="BA8411"/>
    </row>
    <row r="8412" spans="48:53" x14ac:dyDescent="0.3">
      <c r="AV8412"/>
      <c r="AW8412"/>
      <c r="AX8412"/>
      <c r="AY8412"/>
      <c r="AZ8412"/>
      <c r="BA8412"/>
    </row>
    <row r="8413" spans="48:53" x14ac:dyDescent="0.3">
      <c r="AV8413"/>
      <c r="AW8413"/>
      <c r="AX8413"/>
      <c r="AY8413"/>
      <c r="AZ8413"/>
      <c r="BA8413"/>
    </row>
    <row r="8414" spans="48:53" x14ac:dyDescent="0.3">
      <c r="AV8414"/>
      <c r="AW8414"/>
      <c r="AX8414"/>
      <c r="AY8414"/>
      <c r="AZ8414"/>
      <c r="BA8414"/>
    </row>
    <row r="8415" spans="48:53" x14ac:dyDescent="0.3">
      <c r="AV8415"/>
      <c r="AW8415"/>
      <c r="AX8415"/>
      <c r="AY8415"/>
      <c r="AZ8415"/>
      <c r="BA8415"/>
    </row>
    <row r="8416" spans="48:53" x14ac:dyDescent="0.3">
      <c r="AV8416"/>
      <c r="AW8416"/>
      <c r="AX8416"/>
      <c r="AY8416"/>
      <c r="AZ8416"/>
      <c r="BA8416"/>
    </row>
    <row r="8417" spans="48:53" x14ac:dyDescent="0.3">
      <c r="AV8417"/>
      <c r="AW8417"/>
      <c r="AX8417"/>
      <c r="AY8417"/>
      <c r="AZ8417"/>
      <c r="BA8417"/>
    </row>
    <row r="8418" spans="48:53" x14ac:dyDescent="0.3">
      <c r="AV8418"/>
      <c r="AW8418"/>
      <c r="AX8418"/>
      <c r="AY8418"/>
      <c r="AZ8418"/>
      <c r="BA8418"/>
    </row>
    <row r="8419" spans="48:53" x14ac:dyDescent="0.3">
      <c r="AV8419"/>
      <c r="AW8419"/>
      <c r="AX8419"/>
      <c r="AY8419"/>
      <c r="AZ8419"/>
      <c r="BA8419"/>
    </row>
    <row r="8420" spans="48:53" x14ac:dyDescent="0.3">
      <c r="AV8420"/>
      <c r="AW8420"/>
      <c r="AX8420"/>
      <c r="AY8420"/>
      <c r="AZ8420"/>
      <c r="BA8420"/>
    </row>
    <row r="8421" spans="48:53" x14ac:dyDescent="0.3">
      <c r="AV8421"/>
      <c r="AW8421"/>
      <c r="AX8421"/>
      <c r="AY8421"/>
      <c r="AZ8421"/>
      <c r="BA8421"/>
    </row>
    <row r="8422" spans="48:53" x14ac:dyDescent="0.3">
      <c r="AV8422"/>
      <c r="AW8422"/>
      <c r="AX8422"/>
      <c r="AY8422"/>
      <c r="AZ8422"/>
      <c r="BA8422"/>
    </row>
    <row r="8423" spans="48:53" x14ac:dyDescent="0.3">
      <c r="AV8423"/>
      <c r="AW8423"/>
      <c r="AX8423"/>
      <c r="AY8423"/>
      <c r="AZ8423"/>
      <c r="BA8423"/>
    </row>
    <row r="8424" spans="48:53" x14ac:dyDescent="0.3">
      <c r="AV8424"/>
      <c r="AW8424"/>
      <c r="AX8424"/>
      <c r="AY8424"/>
      <c r="AZ8424"/>
      <c r="BA8424"/>
    </row>
    <row r="8425" spans="48:53" x14ac:dyDescent="0.3">
      <c r="AV8425"/>
      <c r="AW8425"/>
      <c r="AX8425"/>
      <c r="AY8425"/>
      <c r="AZ8425"/>
      <c r="BA8425"/>
    </row>
    <row r="8426" spans="48:53" x14ac:dyDescent="0.3">
      <c r="AV8426"/>
      <c r="AW8426"/>
      <c r="AX8426"/>
      <c r="AY8426"/>
      <c r="AZ8426"/>
      <c r="BA8426"/>
    </row>
    <row r="8427" spans="48:53" x14ac:dyDescent="0.3">
      <c r="AV8427"/>
      <c r="AW8427"/>
      <c r="AX8427"/>
      <c r="AY8427"/>
      <c r="AZ8427"/>
      <c r="BA8427"/>
    </row>
    <row r="8428" spans="48:53" x14ac:dyDescent="0.3">
      <c r="AV8428"/>
      <c r="AW8428"/>
      <c r="AX8428"/>
      <c r="AY8428"/>
      <c r="AZ8428"/>
      <c r="BA8428"/>
    </row>
    <row r="8429" spans="48:53" x14ac:dyDescent="0.3">
      <c r="AV8429"/>
      <c r="AW8429"/>
      <c r="AX8429"/>
      <c r="AY8429"/>
      <c r="AZ8429"/>
      <c r="BA8429"/>
    </row>
    <row r="8430" spans="48:53" x14ac:dyDescent="0.3">
      <c r="AV8430"/>
      <c r="AW8430"/>
      <c r="AX8430"/>
      <c r="AY8430"/>
      <c r="AZ8430"/>
      <c r="BA8430"/>
    </row>
    <row r="8431" spans="48:53" x14ac:dyDescent="0.3">
      <c r="AV8431"/>
      <c r="AW8431"/>
      <c r="AX8431"/>
      <c r="AY8431"/>
      <c r="AZ8431"/>
      <c r="BA8431"/>
    </row>
    <row r="8432" spans="48:53" x14ac:dyDescent="0.3">
      <c r="AV8432"/>
      <c r="AW8432"/>
      <c r="AX8432"/>
      <c r="AY8432"/>
      <c r="AZ8432"/>
      <c r="BA8432"/>
    </row>
    <row r="8433" spans="48:53" x14ac:dyDescent="0.3">
      <c r="AV8433"/>
      <c r="AW8433"/>
      <c r="AX8433"/>
      <c r="AY8433"/>
      <c r="AZ8433"/>
      <c r="BA8433"/>
    </row>
    <row r="8434" spans="48:53" x14ac:dyDescent="0.3">
      <c r="AV8434"/>
      <c r="AW8434"/>
      <c r="AX8434"/>
      <c r="AY8434"/>
      <c r="AZ8434"/>
      <c r="BA8434"/>
    </row>
    <row r="8435" spans="48:53" x14ac:dyDescent="0.3">
      <c r="AV8435"/>
      <c r="AW8435"/>
      <c r="AX8435"/>
      <c r="AY8435"/>
      <c r="AZ8435"/>
      <c r="BA8435"/>
    </row>
    <row r="8436" spans="48:53" x14ac:dyDescent="0.3">
      <c r="AV8436"/>
      <c r="AW8436"/>
      <c r="AX8436"/>
      <c r="AY8436"/>
      <c r="AZ8436"/>
      <c r="BA8436"/>
    </row>
    <row r="8437" spans="48:53" x14ac:dyDescent="0.3">
      <c r="AV8437"/>
      <c r="AW8437"/>
      <c r="AX8437"/>
      <c r="AY8437"/>
      <c r="AZ8437"/>
      <c r="BA8437"/>
    </row>
    <row r="8438" spans="48:53" x14ac:dyDescent="0.3">
      <c r="AV8438"/>
      <c r="AW8438"/>
      <c r="AX8438"/>
      <c r="AY8438"/>
      <c r="AZ8438"/>
      <c r="BA8438"/>
    </row>
    <row r="8439" spans="48:53" x14ac:dyDescent="0.3">
      <c r="AV8439"/>
      <c r="AW8439"/>
      <c r="AX8439"/>
      <c r="AY8439"/>
      <c r="AZ8439"/>
      <c r="BA8439"/>
    </row>
    <row r="8440" spans="48:53" x14ac:dyDescent="0.3">
      <c r="AV8440"/>
      <c r="AW8440"/>
      <c r="AX8440"/>
      <c r="AY8440"/>
      <c r="AZ8440"/>
      <c r="BA8440"/>
    </row>
    <row r="8441" spans="48:53" x14ac:dyDescent="0.3">
      <c r="AV8441"/>
      <c r="AW8441"/>
      <c r="AX8441"/>
      <c r="AY8441"/>
      <c r="AZ8441"/>
      <c r="BA8441"/>
    </row>
    <row r="8442" spans="48:53" x14ac:dyDescent="0.3">
      <c r="AV8442"/>
      <c r="AW8442"/>
      <c r="AX8442"/>
      <c r="AY8442"/>
      <c r="AZ8442"/>
      <c r="BA8442"/>
    </row>
    <row r="8443" spans="48:53" x14ac:dyDescent="0.3">
      <c r="AV8443"/>
      <c r="AW8443"/>
      <c r="AX8443"/>
      <c r="AY8443"/>
      <c r="AZ8443"/>
      <c r="BA8443"/>
    </row>
    <row r="8444" spans="48:53" x14ac:dyDescent="0.3">
      <c r="AV8444"/>
      <c r="AW8444"/>
      <c r="AX8444"/>
      <c r="AY8444"/>
      <c r="AZ8444"/>
      <c r="BA8444"/>
    </row>
    <row r="8445" spans="48:53" x14ac:dyDescent="0.3">
      <c r="AV8445"/>
      <c r="AW8445"/>
      <c r="AX8445"/>
      <c r="AY8445"/>
      <c r="AZ8445"/>
      <c r="BA8445"/>
    </row>
    <row r="8446" spans="48:53" x14ac:dyDescent="0.3">
      <c r="AV8446"/>
      <c r="AW8446"/>
      <c r="AX8446"/>
      <c r="AY8446"/>
      <c r="AZ8446"/>
      <c r="BA8446"/>
    </row>
    <row r="8447" spans="48:53" x14ac:dyDescent="0.3">
      <c r="AV8447"/>
      <c r="AW8447"/>
      <c r="AX8447"/>
      <c r="AY8447"/>
      <c r="AZ8447"/>
      <c r="BA8447"/>
    </row>
    <row r="8448" spans="48:53" x14ac:dyDescent="0.3">
      <c r="AV8448"/>
      <c r="AW8448"/>
      <c r="AX8448"/>
      <c r="AY8448"/>
      <c r="AZ8448"/>
      <c r="BA8448"/>
    </row>
    <row r="8449" spans="48:53" x14ac:dyDescent="0.3">
      <c r="AV8449"/>
      <c r="AW8449"/>
      <c r="AX8449"/>
      <c r="AY8449"/>
      <c r="AZ8449"/>
      <c r="BA8449"/>
    </row>
    <row r="8450" spans="48:53" x14ac:dyDescent="0.3">
      <c r="AV8450"/>
      <c r="AW8450"/>
      <c r="AX8450"/>
      <c r="AY8450"/>
      <c r="AZ8450"/>
      <c r="BA8450"/>
    </row>
    <row r="8451" spans="48:53" x14ac:dyDescent="0.3">
      <c r="AV8451"/>
      <c r="AW8451"/>
      <c r="AX8451"/>
      <c r="AY8451"/>
      <c r="AZ8451"/>
      <c r="BA8451"/>
    </row>
    <row r="8452" spans="48:53" x14ac:dyDescent="0.3">
      <c r="AV8452"/>
      <c r="AW8452"/>
      <c r="AX8452"/>
      <c r="AY8452"/>
      <c r="AZ8452"/>
      <c r="BA8452"/>
    </row>
    <row r="8453" spans="48:53" x14ac:dyDescent="0.3">
      <c r="AV8453"/>
      <c r="AW8453"/>
      <c r="AX8453"/>
      <c r="AY8453"/>
      <c r="AZ8453"/>
      <c r="BA8453"/>
    </row>
    <row r="8454" spans="48:53" x14ac:dyDescent="0.3">
      <c r="AV8454"/>
      <c r="AW8454"/>
      <c r="AX8454"/>
      <c r="AY8454"/>
      <c r="AZ8454"/>
      <c r="BA8454"/>
    </row>
    <row r="8455" spans="48:53" x14ac:dyDescent="0.3">
      <c r="AV8455"/>
      <c r="AW8455"/>
      <c r="AX8455"/>
      <c r="AY8455"/>
      <c r="AZ8455"/>
      <c r="BA8455"/>
    </row>
    <row r="8456" spans="48:53" x14ac:dyDescent="0.3">
      <c r="AV8456"/>
      <c r="AW8456"/>
      <c r="AX8456"/>
      <c r="AY8456"/>
      <c r="AZ8456"/>
      <c r="BA8456"/>
    </row>
    <row r="8457" spans="48:53" x14ac:dyDescent="0.3">
      <c r="AV8457"/>
      <c r="AW8457"/>
      <c r="AX8457"/>
      <c r="AY8457"/>
      <c r="AZ8457"/>
      <c r="BA8457"/>
    </row>
    <row r="8458" spans="48:53" x14ac:dyDescent="0.3">
      <c r="AV8458"/>
      <c r="AW8458"/>
      <c r="AX8458"/>
      <c r="AY8458"/>
      <c r="AZ8458"/>
      <c r="BA8458"/>
    </row>
    <row r="8459" spans="48:53" x14ac:dyDescent="0.3">
      <c r="AV8459"/>
      <c r="AW8459"/>
      <c r="AX8459"/>
      <c r="AY8459"/>
      <c r="AZ8459"/>
      <c r="BA8459"/>
    </row>
    <row r="8460" spans="48:53" x14ac:dyDescent="0.3">
      <c r="AV8460"/>
      <c r="AW8460"/>
      <c r="AX8460"/>
      <c r="AY8460"/>
      <c r="AZ8460"/>
      <c r="BA8460"/>
    </row>
    <row r="8461" spans="48:53" x14ac:dyDescent="0.3">
      <c r="AV8461"/>
      <c r="AW8461"/>
      <c r="AX8461"/>
      <c r="AY8461"/>
      <c r="AZ8461"/>
      <c r="BA8461"/>
    </row>
    <row r="8462" spans="48:53" x14ac:dyDescent="0.3">
      <c r="AV8462"/>
      <c r="AW8462"/>
      <c r="AX8462"/>
      <c r="AY8462"/>
      <c r="AZ8462"/>
      <c r="BA8462"/>
    </row>
    <row r="8463" spans="48:53" x14ac:dyDescent="0.3">
      <c r="AV8463"/>
      <c r="AW8463"/>
      <c r="AX8463"/>
      <c r="AY8463"/>
      <c r="AZ8463"/>
      <c r="BA8463"/>
    </row>
    <row r="8464" spans="48:53" x14ac:dyDescent="0.3">
      <c r="AV8464"/>
      <c r="AW8464"/>
      <c r="AX8464"/>
      <c r="AY8464"/>
      <c r="AZ8464"/>
      <c r="BA8464"/>
    </row>
    <row r="8465" spans="48:53" x14ac:dyDescent="0.3">
      <c r="AV8465"/>
      <c r="AW8465"/>
      <c r="AX8465"/>
      <c r="AY8465"/>
      <c r="AZ8465"/>
      <c r="BA8465"/>
    </row>
    <row r="8466" spans="48:53" x14ac:dyDescent="0.3">
      <c r="AV8466"/>
      <c r="AW8466"/>
      <c r="AX8466"/>
      <c r="AY8466"/>
      <c r="AZ8466"/>
      <c r="BA8466"/>
    </row>
    <row r="8467" spans="48:53" x14ac:dyDescent="0.3">
      <c r="AV8467"/>
      <c r="AW8467"/>
      <c r="AX8467"/>
      <c r="AY8467"/>
      <c r="AZ8467"/>
      <c r="BA8467"/>
    </row>
    <row r="8468" spans="48:53" x14ac:dyDescent="0.3">
      <c r="AV8468"/>
      <c r="AW8468"/>
      <c r="AX8468"/>
      <c r="AY8468"/>
      <c r="AZ8468"/>
      <c r="BA8468"/>
    </row>
    <row r="8469" spans="48:53" x14ac:dyDescent="0.3">
      <c r="AV8469"/>
      <c r="AW8469"/>
      <c r="AX8469"/>
      <c r="AY8469"/>
      <c r="AZ8469"/>
      <c r="BA8469"/>
    </row>
    <row r="8470" spans="48:53" x14ac:dyDescent="0.3">
      <c r="AV8470"/>
      <c r="AW8470"/>
      <c r="AX8470"/>
      <c r="AY8470"/>
      <c r="AZ8470"/>
      <c r="BA8470"/>
    </row>
    <row r="8471" spans="48:53" x14ac:dyDescent="0.3">
      <c r="AV8471"/>
      <c r="AW8471"/>
      <c r="AX8471"/>
      <c r="AY8471"/>
      <c r="AZ8471"/>
      <c r="BA8471"/>
    </row>
    <row r="8472" spans="48:53" x14ac:dyDescent="0.3">
      <c r="AV8472"/>
      <c r="AW8472"/>
      <c r="AX8472"/>
      <c r="AY8472"/>
      <c r="AZ8472"/>
      <c r="BA8472"/>
    </row>
    <row r="8473" spans="48:53" x14ac:dyDescent="0.3">
      <c r="AV8473"/>
      <c r="AW8473"/>
      <c r="AX8473"/>
      <c r="AY8473"/>
      <c r="AZ8473"/>
      <c r="BA8473"/>
    </row>
    <row r="8474" spans="48:53" x14ac:dyDescent="0.3">
      <c r="AV8474"/>
      <c r="AW8474"/>
      <c r="AX8474"/>
      <c r="AY8474"/>
      <c r="AZ8474"/>
      <c r="BA8474"/>
    </row>
    <row r="8475" spans="48:53" x14ac:dyDescent="0.3">
      <c r="AV8475"/>
      <c r="AW8475"/>
      <c r="AX8475"/>
      <c r="AY8475"/>
      <c r="AZ8475"/>
      <c r="BA8475"/>
    </row>
    <row r="8476" spans="48:53" x14ac:dyDescent="0.3">
      <c r="AV8476"/>
      <c r="AW8476"/>
      <c r="AX8476"/>
      <c r="AY8476"/>
      <c r="AZ8476"/>
      <c r="BA8476"/>
    </row>
    <row r="8477" spans="48:53" x14ac:dyDescent="0.3">
      <c r="AV8477"/>
      <c r="AW8477"/>
      <c r="AX8477"/>
      <c r="AY8477"/>
      <c r="AZ8477"/>
      <c r="BA8477"/>
    </row>
    <row r="8478" spans="48:53" x14ac:dyDescent="0.3">
      <c r="AV8478"/>
      <c r="AW8478"/>
      <c r="AX8478"/>
      <c r="AY8478"/>
      <c r="AZ8478"/>
      <c r="BA8478"/>
    </row>
    <row r="8479" spans="48:53" x14ac:dyDescent="0.3">
      <c r="AV8479"/>
      <c r="AW8479"/>
      <c r="AX8479"/>
      <c r="AY8479"/>
      <c r="AZ8479"/>
      <c r="BA8479"/>
    </row>
    <row r="8480" spans="48:53" x14ac:dyDescent="0.3">
      <c r="AV8480"/>
      <c r="AW8480"/>
      <c r="AX8480"/>
      <c r="AY8480"/>
      <c r="AZ8480"/>
      <c r="BA8480"/>
    </row>
    <row r="8481" spans="48:53" x14ac:dyDescent="0.3">
      <c r="AV8481"/>
      <c r="AW8481"/>
      <c r="AX8481"/>
      <c r="AY8481"/>
      <c r="AZ8481"/>
      <c r="BA8481"/>
    </row>
    <row r="8482" spans="48:53" x14ac:dyDescent="0.3">
      <c r="AV8482"/>
      <c r="AW8482"/>
      <c r="AX8482"/>
      <c r="AY8482"/>
      <c r="AZ8482"/>
      <c r="BA8482"/>
    </row>
    <row r="8483" spans="48:53" x14ac:dyDescent="0.3">
      <c r="AV8483"/>
      <c r="AW8483"/>
      <c r="AX8483"/>
      <c r="AY8483"/>
      <c r="AZ8483"/>
      <c r="BA8483"/>
    </row>
    <row r="8484" spans="48:53" x14ac:dyDescent="0.3">
      <c r="AV8484"/>
      <c r="AW8484"/>
      <c r="AX8484"/>
      <c r="AY8484"/>
      <c r="AZ8484"/>
      <c r="BA8484"/>
    </row>
    <row r="8485" spans="48:53" x14ac:dyDescent="0.3">
      <c r="AV8485"/>
      <c r="AW8485"/>
      <c r="AX8485"/>
      <c r="AY8485"/>
      <c r="AZ8485"/>
      <c r="BA8485"/>
    </row>
    <row r="8486" spans="48:53" x14ac:dyDescent="0.3">
      <c r="AV8486"/>
      <c r="AW8486"/>
      <c r="AX8486"/>
      <c r="AY8486"/>
      <c r="AZ8486"/>
      <c r="BA8486"/>
    </row>
    <row r="8487" spans="48:53" x14ac:dyDescent="0.3">
      <c r="AV8487"/>
      <c r="AW8487"/>
      <c r="AX8487"/>
      <c r="AY8487"/>
      <c r="AZ8487"/>
      <c r="BA8487"/>
    </row>
    <row r="8488" spans="48:53" x14ac:dyDescent="0.3">
      <c r="AV8488"/>
      <c r="AW8488"/>
      <c r="AX8488"/>
      <c r="AY8488"/>
      <c r="AZ8488"/>
      <c r="BA8488"/>
    </row>
    <row r="8489" spans="48:53" x14ac:dyDescent="0.3">
      <c r="AV8489"/>
      <c r="AW8489"/>
      <c r="AX8489"/>
      <c r="AY8489"/>
      <c r="AZ8489"/>
      <c r="BA8489"/>
    </row>
    <row r="8490" spans="48:53" x14ac:dyDescent="0.3">
      <c r="AV8490"/>
      <c r="AW8490"/>
      <c r="AX8490"/>
      <c r="AY8490"/>
      <c r="AZ8490"/>
      <c r="BA8490"/>
    </row>
    <row r="8491" spans="48:53" x14ac:dyDescent="0.3">
      <c r="AV8491"/>
      <c r="AW8491"/>
      <c r="AX8491"/>
      <c r="AY8491"/>
      <c r="AZ8491"/>
      <c r="BA8491"/>
    </row>
    <row r="8492" spans="48:53" x14ac:dyDescent="0.3">
      <c r="AV8492"/>
      <c r="AW8492"/>
      <c r="AX8492"/>
      <c r="AY8492"/>
      <c r="AZ8492"/>
      <c r="BA8492"/>
    </row>
    <row r="8493" spans="48:53" x14ac:dyDescent="0.3">
      <c r="AV8493"/>
      <c r="AW8493"/>
      <c r="AX8493"/>
      <c r="AY8493"/>
      <c r="AZ8493"/>
      <c r="BA8493"/>
    </row>
    <row r="8494" spans="48:53" x14ac:dyDescent="0.3">
      <c r="AV8494"/>
      <c r="AW8494"/>
      <c r="AX8494"/>
      <c r="AY8494"/>
      <c r="AZ8494"/>
      <c r="BA8494"/>
    </row>
    <row r="8495" spans="48:53" x14ac:dyDescent="0.3">
      <c r="AV8495"/>
      <c r="AW8495"/>
      <c r="AX8495"/>
      <c r="AY8495"/>
      <c r="AZ8495"/>
      <c r="BA8495"/>
    </row>
    <row r="8496" spans="48:53" x14ac:dyDescent="0.3">
      <c r="AV8496"/>
      <c r="AW8496"/>
      <c r="AX8496"/>
      <c r="AY8496"/>
      <c r="AZ8496"/>
      <c r="BA8496"/>
    </row>
    <row r="8497" spans="48:53" x14ac:dyDescent="0.3">
      <c r="AV8497"/>
      <c r="AW8497"/>
      <c r="AX8497"/>
      <c r="AY8497"/>
      <c r="AZ8497"/>
      <c r="BA8497"/>
    </row>
    <row r="8498" spans="48:53" x14ac:dyDescent="0.3">
      <c r="AV8498"/>
      <c r="AW8498"/>
      <c r="AX8498"/>
      <c r="AY8498"/>
      <c r="AZ8498"/>
      <c r="BA8498"/>
    </row>
    <row r="8499" spans="48:53" x14ac:dyDescent="0.3">
      <c r="AV8499"/>
      <c r="AW8499"/>
      <c r="AX8499"/>
      <c r="AY8499"/>
      <c r="AZ8499"/>
      <c r="BA8499"/>
    </row>
    <row r="8500" spans="48:53" x14ac:dyDescent="0.3">
      <c r="AV8500"/>
      <c r="AW8500"/>
      <c r="AX8500"/>
      <c r="AY8500"/>
      <c r="AZ8500"/>
      <c r="BA8500"/>
    </row>
    <row r="8501" spans="48:53" x14ac:dyDescent="0.3">
      <c r="AV8501"/>
      <c r="AW8501"/>
      <c r="AX8501"/>
      <c r="AY8501"/>
      <c r="AZ8501"/>
      <c r="BA8501"/>
    </row>
    <row r="8502" spans="48:53" x14ac:dyDescent="0.3">
      <c r="AV8502"/>
      <c r="AW8502"/>
      <c r="AX8502"/>
      <c r="AY8502"/>
      <c r="AZ8502"/>
      <c r="BA8502"/>
    </row>
    <row r="8503" spans="48:53" x14ac:dyDescent="0.3">
      <c r="AV8503"/>
      <c r="AW8503"/>
      <c r="AX8503"/>
      <c r="AY8503"/>
      <c r="AZ8503"/>
      <c r="BA8503"/>
    </row>
    <row r="8504" spans="48:53" x14ac:dyDescent="0.3">
      <c r="AV8504"/>
      <c r="AW8504"/>
      <c r="AX8504"/>
      <c r="AY8504"/>
      <c r="AZ8504"/>
      <c r="BA8504"/>
    </row>
    <row r="8505" spans="48:53" x14ac:dyDescent="0.3">
      <c r="AV8505"/>
      <c r="AW8505"/>
      <c r="AX8505"/>
      <c r="AY8505"/>
      <c r="AZ8505"/>
      <c r="BA8505"/>
    </row>
    <row r="8506" spans="48:53" x14ac:dyDescent="0.3">
      <c r="AV8506"/>
      <c r="AW8506"/>
      <c r="AX8506"/>
      <c r="AY8506"/>
      <c r="AZ8506"/>
      <c r="BA8506"/>
    </row>
    <row r="8507" spans="48:53" x14ac:dyDescent="0.3">
      <c r="AV8507"/>
      <c r="AW8507"/>
      <c r="AX8507"/>
      <c r="AY8507"/>
      <c r="AZ8507"/>
      <c r="BA8507"/>
    </row>
    <row r="8508" spans="48:53" x14ac:dyDescent="0.3">
      <c r="AV8508"/>
      <c r="AW8508"/>
      <c r="AX8508"/>
      <c r="AY8508"/>
      <c r="AZ8508"/>
      <c r="BA8508"/>
    </row>
    <row r="8509" spans="48:53" x14ac:dyDescent="0.3">
      <c r="AV8509"/>
      <c r="AW8509"/>
      <c r="AX8509"/>
      <c r="AY8509"/>
      <c r="AZ8509"/>
      <c r="BA8509"/>
    </row>
    <row r="8510" spans="48:53" x14ac:dyDescent="0.3">
      <c r="AV8510"/>
      <c r="AW8510"/>
      <c r="AX8510"/>
      <c r="AY8510"/>
      <c r="AZ8510"/>
      <c r="BA8510"/>
    </row>
    <row r="8511" spans="48:53" x14ac:dyDescent="0.3">
      <c r="AV8511"/>
      <c r="AW8511"/>
      <c r="AX8511"/>
      <c r="AY8511"/>
      <c r="AZ8511"/>
      <c r="BA8511"/>
    </row>
    <row r="8512" spans="48:53" x14ac:dyDescent="0.3">
      <c r="AV8512"/>
      <c r="AW8512"/>
      <c r="AX8512"/>
      <c r="AY8512"/>
      <c r="AZ8512"/>
      <c r="BA8512"/>
    </row>
    <row r="8513" spans="48:53" x14ac:dyDescent="0.3">
      <c r="AV8513"/>
      <c r="AW8513"/>
      <c r="AX8513"/>
      <c r="AY8513"/>
      <c r="AZ8513"/>
      <c r="BA8513"/>
    </row>
    <row r="8514" spans="48:53" x14ac:dyDescent="0.3">
      <c r="AV8514"/>
      <c r="AW8514"/>
      <c r="AX8514"/>
      <c r="AY8514"/>
      <c r="AZ8514"/>
      <c r="BA8514"/>
    </row>
    <row r="8515" spans="48:53" x14ac:dyDescent="0.3">
      <c r="AV8515"/>
      <c r="AW8515"/>
      <c r="AX8515"/>
      <c r="AY8515"/>
      <c r="AZ8515"/>
      <c r="BA8515"/>
    </row>
    <row r="8516" spans="48:53" x14ac:dyDescent="0.3">
      <c r="AV8516"/>
      <c r="AW8516"/>
      <c r="AX8516"/>
      <c r="AY8516"/>
      <c r="AZ8516"/>
      <c r="BA8516"/>
    </row>
    <row r="8517" spans="48:53" x14ac:dyDescent="0.3">
      <c r="AV8517"/>
      <c r="AW8517"/>
      <c r="AX8517"/>
      <c r="AY8517"/>
      <c r="AZ8517"/>
      <c r="BA8517"/>
    </row>
    <row r="8518" spans="48:53" x14ac:dyDescent="0.3">
      <c r="AV8518"/>
      <c r="AW8518"/>
      <c r="AX8518"/>
      <c r="AY8518"/>
      <c r="AZ8518"/>
      <c r="BA8518"/>
    </row>
    <row r="8519" spans="48:53" x14ac:dyDescent="0.3">
      <c r="AV8519"/>
      <c r="AW8519"/>
      <c r="AX8519"/>
      <c r="AY8519"/>
      <c r="AZ8519"/>
      <c r="BA8519"/>
    </row>
    <row r="8520" spans="48:53" x14ac:dyDescent="0.3">
      <c r="AV8520"/>
      <c r="AW8520"/>
      <c r="AX8520"/>
      <c r="AY8520"/>
      <c r="AZ8520"/>
      <c r="BA8520"/>
    </row>
    <row r="8521" spans="48:53" x14ac:dyDescent="0.3">
      <c r="AV8521"/>
      <c r="AW8521"/>
      <c r="AX8521"/>
      <c r="AY8521"/>
      <c r="AZ8521"/>
      <c r="BA8521"/>
    </row>
    <row r="8522" spans="48:53" x14ac:dyDescent="0.3">
      <c r="AV8522"/>
      <c r="AW8522"/>
      <c r="AX8522"/>
      <c r="AY8522"/>
      <c r="AZ8522"/>
      <c r="BA8522"/>
    </row>
    <row r="8523" spans="48:53" x14ac:dyDescent="0.3">
      <c r="AV8523"/>
      <c r="AW8523"/>
      <c r="AX8523"/>
      <c r="AY8523"/>
      <c r="AZ8523"/>
      <c r="BA8523"/>
    </row>
    <row r="8524" spans="48:53" x14ac:dyDescent="0.3">
      <c r="AV8524"/>
      <c r="AW8524"/>
      <c r="AX8524"/>
      <c r="AY8524"/>
      <c r="AZ8524"/>
      <c r="BA8524"/>
    </row>
    <row r="8525" spans="48:53" x14ac:dyDescent="0.3">
      <c r="AV8525"/>
      <c r="AW8525"/>
      <c r="AX8525"/>
      <c r="AY8525"/>
      <c r="AZ8525"/>
      <c r="BA8525"/>
    </row>
    <row r="8526" spans="48:53" x14ac:dyDescent="0.3">
      <c r="AV8526"/>
      <c r="AW8526"/>
      <c r="AX8526"/>
      <c r="AY8526"/>
      <c r="AZ8526"/>
      <c r="BA8526"/>
    </row>
    <row r="8527" spans="48:53" x14ac:dyDescent="0.3">
      <c r="AV8527"/>
      <c r="AW8527"/>
      <c r="AX8527"/>
      <c r="AY8527"/>
      <c r="AZ8527"/>
      <c r="BA8527"/>
    </row>
    <row r="8528" spans="48:53" x14ac:dyDescent="0.3">
      <c r="AV8528"/>
      <c r="AW8528"/>
      <c r="AX8528"/>
      <c r="AY8528"/>
      <c r="AZ8528"/>
      <c r="BA8528"/>
    </row>
    <row r="8529" spans="48:53" x14ac:dyDescent="0.3">
      <c r="AV8529"/>
      <c r="AW8529"/>
      <c r="AX8529"/>
      <c r="AY8529"/>
      <c r="AZ8529"/>
      <c r="BA8529"/>
    </row>
    <row r="8530" spans="48:53" x14ac:dyDescent="0.3">
      <c r="AV8530"/>
      <c r="AW8530"/>
      <c r="AX8530"/>
      <c r="AY8530"/>
      <c r="AZ8530"/>
      <c r="BA8530"/>
    </row>
    <row r="8531" spans="48:53" x14ac:dyDescent="0.3">
      <c r="AV8531"/>
      <c r="AW8531"/>
      <c r="AX8531"/>
      <c r="AY8531"/>
      <c r="AZ8531"/>
      <c r="BA8531"/>
    </row>
    <row r="8532" spans="48:53" x14ac:dyDescent="0.3">
      <c r="AV8532"/>
      <c r="AW8532"/>
      <c r="AX8532"/>
      <c r="AY8532"/>
      <c r="AZ8532"/>
      <c r="BA8532"/>
    </row>
    <row r="8533" spans="48:53" x14ac:dyDescent="0.3">
      <c r="AV8533"/>
      <c r="AW8533"/>
      <c r="AX8533"/>
      <c r="AY8533"/>
      <c r="AZ8533"/>
      <c r="BA8533"/>
    </row>
    <row r="8534" spans="48:53" x14ac:dyDescent="0.3">
      <c r="AV8534"/>
      <c r="AW8534"/>
      <c r="AX8534"/>
      <c r="AY8534"/>
      <c r="AZ8534"/>
      <c r="BA8534"/>
    </row>
    <row r="8535" spans="48:53" x14ac:dyDescent="0.3">
      <c r="AV8535"/>
      <c r="AW8535"/>
      <c r="AX8535"/>
      <c r="AY8535"/>
      <c r="AZ8535"/>
      <c r="BA8535"/>
    </row>
    <row r="8536" spans="48:53" x14ac:dyDescent="0.3">
      <c r="AV8536"/>
      <c r="AW8536"/>
      <c r="AX8536"/>
      <c r="AY8536"/>
      <c r="AZ8536"/>
      <c r="BA8536"/>
    </row>
    <row r="8537" spans="48:53" x14ac:dyDescent="0.3">
      <c r="AV8537"/>
      <c r="AW8537"/>
      <c r="AX8537"/>
      <c r="AY8537"/>
      <c r="AZ8537"/>
      <c r="BA8537"/>
    </row>
    <row r="8538" spans="48:53" x14ac:dyDescent="0.3">
      <c r="AV8538"/>
      <c r="AW8538"/>
      <c r="AX8538"/>
      <c r="AY8538"/>
      <c r="AZ8538"/>
      <c r="BA8538"/>
    </row>
    <row r="8539" spans="48:53" x14ac:dyDescent="0.3">
      <c r="AV8539"/>
      <c r="AW8539"/>
      <c r="AX8539"/>
      <c r="AY8539"/>
      <c r="AZ8539"/>
      <c r="BA8539"/>
    </row>
    <row r="8540" spans="48:53" x14ac:dyDescent="0.3">
      <c r="AV8540"/>
      <c r="AW8540"/>
      <c r="AX8540"/>
      <c r="AY8540"/>
      <c r="AZ8540"/>
      <c r="BA8540"/>
    </row>
    <row r="8541" spans="48:53" x14ac:dyDescent="0.3">
      <c r="AV8541"/>
      <c r="AW8541"/>
      <c r="AX8541"/>
      <c r="AY8541"/>
      <c r="AZ8541"/>
      <c r="BA8541"/>
    </row>
    <row r="8542" spans="48:53" x14ac:dyDescent="0.3">
      <c r="AV8542"/>
      <c r="AW8542"/>
      <c r="AX8542"/>
      <c r="AY8542"/>
      <c r="AZ8542"/>
      <c r="BA8542"/>
    </row>
    <row r="8543" spans="48:53" x14ac:dyDescent="0.3">
      <c r="AV8543"/>
      <c r="AW8543"/>
      <c r="AX8543"/>
      <c r="AY8543"/>
      <c r="AZ8543"/>
      <c r="BA8543"/>
    </row>
    <row r="8544" spans="48:53" x14ac:dyDescent="0.3">
      <c r="AV8544"/>
      <c r="AW8544"/>
      <c r="AX8544"/>
      <c r="AY8544"/>
      <c r="AZ8544"/>
      <c r="BA8544"/>
    </row>
    <row r="8545" spans="48:53" x14ac:dyDescent="0.3">
      <c r="AV8545"/>
      <c r="AW8545"/>
      <c r="AX8545"/>
      <c r="AY8545"/>
      <c r="AZ8545"/>
      <c r="BA8545"/>
    </row>
    <row r="8546" spans="48:53" x14ac:dyDescent="0.3">
      <c r="AV8546"/>
      <c r="AW8546"/>
      <c r="AX8546"/>
      <c r="AY8546"/>
      <c r="AZ8546"/>
      <c r="BA8546"/>
    </row>
    <row r="8547" spans="48:53" x14ac:dyDescent="0.3">
      <c r="AV8547"/>
      <c r="AW8547"/>
      <c r="AX8547"/>
      <c r="AY8547"/>
      <c r="AZ8547"/>
      <c r="BA8547"/>
    </row>
    <row r="8548" spans="48:53" x14ac:dyDescent="0.3">
      <c r="AV8548"/>
      <c r="AW8548"/>
      <c r="AX8548"/>
      <c r="AY8548"/>
      <c r="AZ8548"/>
      <c r="BA8548"/>
    </row>
    <row r="8549" spans="48:53" x14ac:dyDescent="0.3">
      <c r="AV8549"/>
      <c r="AW8549"/>
      <c r="AX8549"/>
      <c r="AY8549"/>
      <c r="AZ8549"/>
      <c r="BA8549"/>
    </row>
    <row r="8550" spans="48:53" x14ac:dyDescent="0.3">
      <c r="AV8550"/>
      <c r="AW8550"/>
      <c r="AX8550"/>
      <c r="AY8550"/>
      <c r="AZ8550"/>
      <c r="BA8550"/>
    </row>
    <row r="8551" spans="48:53" x14ac:dyDescent="0.3">
      <c r="AV8551"/>
      <c r="AW8551"/>
      <c r="AX8551"/>
      <c r="AY8551"/>
      <c r="AZ8551"/>
      <c r="BA8551"/>
    </row>
    <row r="8552" spans="48:53" x14ac:dyDescent="0.3">
      <c r="AV8552"/>
      <c r="AW8552"/>
      <c r="AX8552"/>
      <c r="AY8552"/>
      <c r="AZ8552"/>
      <c r="BA8552"/>
    </row>
    <row r="8553" spans="48:53" x14ac:dyDescent="0.3">
      <c r="AV8553"/>
      <c r="AW8553"/>
      <c r="AX8553"/>
      <c r="AY8553"/>
      <c r="AZ8553"/>
      <c r="BA8553"/>
    </row>
    <row r="8554" spans="48:53" x14ac:dyDescent="0.3">
      <c r="AV8554"/>
      <c r="AW8554"/>
      <c r="AX8554"/>
      <c r="AY8554"/>
      <c r="AZ8554"/>
      <c r="BA8554"/>
    </row>
    <row r="8555" spans="48:53" x14ac:dyDescent="0.3">
      <c r="AV8555"/>
      <c r="AW8555"/>
      <c r="AX8555"/>
      <c r="AY8555"/>
      <c r="AZ8555"/>
      <c r="BA8555"/>
    </row>
    <row r="8556" spans="48:53" x14ac:dyDescent="0.3">
      <c r="AV8556"/>
      <c r="AW8556"/>
      <c r="AX8556"/>
      <c r="AY8556"/>
      <c r="AZ8556"/>
      <c r="BA8556"/>
    </row>
    <row r="8557" spans="48:53" x14ac:dyDescent="0.3">
      <c r="AV8557"/>
      <c r="AW8557"/>
      <c r="AX8557"/>
      <c r="AY8557"/>
      <c r="AZ8557"/>
      <c r="BA8557"/>
    </row>
    <row r="8558" spans="48:53" x14ac:dyDescent="0.3">
      <c r="AV8558"/>
      <c r="AW8558"/>
      <c r="AX8558"/>
      <c r="AY8558"/>
      <c r="AZ8558"/>
      <c r="BA8558"/>
    </row>
    <row r="8559" spans="48:53" x14ac:dyDescent="0.3">
      <c r="AV8559"/>
      <c r="AW8559"/>
      <c r="AX8559"/>
      <c r="AY8559"/>
      <c r="AZ8559"/>
      <c r="BA8559"/>
    </row>
    <row r="8560" spans="48:53" x14ac:dyDescent="0.3">
      <c r="AV8560"/>
      <c r="AW8560"/>
      <c r="AX8560"/>
      <c r="AY8560"/>
      <c r="AZ8560"/>
      <c r="BA8560"/>
    </row>
    <row r="8561" spans="48:53" x14ac:dyDescent="0.3">
      <c r="AV8561"/>
      <c r="AW8561"/>
      <c r="AX8561"/>
      <c r="AY8561"/>
      <c r="AZ8561"/>
      <c r="BA8561"/>
    </row>
    <row r="8562" spans="48:53" x14ac:dyDescent="0.3">
      <c r="AV8562"/>
      <c r="AW8562"/>
      <c r="AX8562"/>
      <c r="AY8562"/>
      <c r="AZ8562"/>
      <c r="BA8562"/>
    </row>
    <row r="8563" spans="48:53" x14ac:dyDescent="0.3">
      <c r="AV8563"/>
      <c r="AW8563"/>
      <c r="AX8563"/>
      <c r="AY8563"/>
      <c r="AZ8563"/>
      <c r="BA8563"/>
    </row>
    <row r="8564" spans="48:53" x14ac:dyDescent="0.3">
      <c r="AV8564"/>
      <c r="AW8564"/>
      <c r="AX8564"/>
      <c r="AY8564"/>
      <c r="AZ8564"/>
      <c r="BA8564"/>
    </row>
    <row r="8565" spans="48:53" x14ac:dyDescent="0.3">
      <c r="AV8565"/>
      <c r="AW8565"/>
      <c r="AX8565"/>
      <c r="AY8565"/>
      <c r="AZ8565"/>
      <c r="BA8565"/>
    </row>
    <row r="8566" spans="48:53" x14ac:dyDescent="0.3">
      <c r="AV8566"/>
      <c r="AW8566"/>
      <c r="AX8566"/>
      <c r="AY8566"/>
      <c r="AZ8566"/>
      <c r="BA8566"/>
    </row>
    <row r="8567" spans="48:53" x14ac:dyDescent="0.3">
      <c r="AV8567"/>
      <c r="AW8567"/>
      <c r="AX8567"/>
      <c r="AY8567"/>
      <c r="AZ8567"/>
      <c r="BA8567"/>
    </row>
    <row r="8568" spans="48:53" x14ac:dyDescent="0.3">
      <c r="AV8568"/>
      <c r="AW8568"/>
      <c r="AX8568"/>
      <c r="AY8568"/>
      <c r="AZ8568"/>
      <c r="BA8568"/>
    </row>
    <row r="8569" spans="48:53" x14ac:dyDescent="0.3">
      <c r="AV8569"/>
      <c r="AW8569"/>
      <c r="AX8569"/>
      <c r="AY8569"/>
      <c r="AZ8569"/>
      <c r="BA8569"/>
    </row>
    <row r="8570" spans="48:53" x14ac:dyDescent="0.3">
      <c r="AV8570"/>
      <c r="AW8570"/>
      <c r="AX8570"/>
      <c r="AY8570"/>
      <c r="AZ8570"/>
      <c r="BA8570"/>
    </row>
    <row r="8571" spans="48:53" x14ac:dyDescent="0.3">
      <c r="AV8571"/>
      <c r="AW8571"/>
      <c r="AX8571"/>
      <c r="AY8571"/>
      <c r="AZ8571"/>
      <c r="BA8571"/>
    </row>
    <row r="8572" spans="48:53" x14ac:dyDescent="0.3">
      <c r="AV8572"/>
      <c r="AW8572"/>
      <c r="AX8572"/>
      <c r="AY8572"/>
      <c r="AZ8572"/>
      <c r="BA8572"/>
    </row>
    <row r="8573" spans="48:53" x14ac:dyDescent="0.3">
      <c r="AV8573"/>
      <c r="AW8573"/>
      <c r="AX8573"/>
      <c r="AY8573"/>
      <c r="AZ8573"/>
      <c r="BA8573"/>
    </row>
    <row r="8574" spans="48:53" x14ac:dyDescent="0.3">
      <c r="AV8574"/>
      <c r="AW8574"/>
      <c r="AX8574"/>
      <c r="AY8574"/>
      <c r="AZ8574"/>
      <c r="BA8574"/>
    </row>
    <row r="8575" spans="48:53" x14ac:dyDescent="0.3">
      <c r="AV8575"/>
      <c r="AW8575"/>
      <c r="AX8575"/>
      <c r="AY8575"/>
      <c r="AZ8575"/>
      <c r="BA8575"/>
    </row>
    <row r="8576" spans="48:53" x14ac:dyDescent="0.3">
      <c r="AV8576"/>
      <c r="AW8576"/>
      <c r="AX8576"/>
      <c r="AY8576"/>
      <c r="AZ8576"/>
      <c r="BA8576"/>
    </row>
    <row r="8577" spans="48:53" x14ac:dyDescent="0.3">
      <c r="AV8577"/>
      <c r="AW8577"/>
      <c r="AX8577"/>
      <c r="AY8577"/>
      <c r="AZ8577"/>
      <c r="BA8577"/>
    </row>
    <row r="8578" spans="48:53" x14ac:dyDescent="0.3">
      <c r="AV8578"/>
      <c r="AW8578"/>
      <c r="AX8578"/>
      <c r="AY8578"/>
      <c r="AZ8578"/>
      <c r="BA8578"/>
    </row>
    <row r="8579" spans="48:53" x14ac:dyDescent="0.3">
      <c r="AV8579"/>
      <c r="AW8579"/>
      <c r="AX8579"/>
      <c r="AY8579"/>
      <c r="AZ8579"/>
      <c r="BA8579"/>
    </row>
    <row r="8580" spans="48:53" x14ac:dyDescent="0.3">
      <c r="AV8580"/>
      <c r="AW8580"/>
      <c r="AX8580"/>
      <c r="AY8580"/>
      <c r="AZ8580"/>
      <c r="BA8580"/>
    </row>
    <row r="8581" spans="48:53" x14ac:dyDescent="0.3">
      <c r="AV8581"/>
      <c r="AW8581"/>
      <c r="AX8581"/>
      <c r="AY8581"/>
      <c r="AZ8581"/>
      <c r="BA8581"/>
    </row>
    <row r="8582" spans="48:53" x14ac:dyDescent="0.3">
      <c r="AV8582"/>
      <c r="AW8582"/>
      <c r="AX8582"/>
      <c r="AY8582"/>
      <c r="AZ8582"/>
      <c r="BA8582"/>
    </row>
    <row r="8583" spans="48:53" x14ac:dyDescent="0.3">
      <c r="AV8583"/>
      <c r="AW8583"/>
      <c r="AX8583"/>
      <c r="AY8583"/>
      <c r="AZ8583"/>
      <c r="BA8583"/>
    </row>
    <row r="8584" spans="48:53" x14ac:dyDescent="0.3">
      <c r="AV8584"/>
      <c r="AW8584"/>
      <c r="AX8584"/>
      <c r="AY8584"/>
      <c r="AZ8584"/>
      <c r="BA8584"/>
    </row>
    <row r="8585" spans="48:53" x14ac:dyDescent="0.3">
      <c r="AV8585"/>
      <c r="AW8585"/>
      <c r="AX8585"/>
      <c r="AY8585"/>
      <c r="AZ8585"/>
      <c r="BA8585"/>
    </row>
    <row r="8586" spans="48:53" x14ac:dyDescent="0.3">
      <c r="AV8586"/>
      <c r="AW8586"/>
      <c r="AX8586"/>
      <c r="AY8586"/>
      <c r="AZ8586"/>
      <c r="BA8586"/>
    </row>
    <row r="8587" spans="48:53" x14ac:dyDescent="0.3">
      <c r="AV8587"/>
      <c r="AW8587"/>
      <c r="AX8587"/>
      <c r="AY8587"/>
      <c r="AZ8587"/>
      <c r="BA8587"/>
    </row>
    <row r="8588" spans="48:53" x14ac:dyDescent="0.3">
      <c r="AV8588"/>
      <c r="AW8588"/>
      <c r="AX8588"/>
      <c r="AY8588"/>
      <c r="AZ8588"/>
      <c r="BA8588"/>
    </row>
    <row r="8589" spans="48:53" x14ac:dyDescent="0.3">
      <c r="AV8589"/>
      <c r="AW8589"/>
      <c r="AX8589"/>
      <c r="AY8589"/>
      <c r="AZ8589"/>
      <c r="BA8589"/>
    </row>
    <row r="8590" spans="48:53" x14ac:dyDescent="0.3">
      <c r="AV8590"/>
      <c r="AW8590"/>
      <c r="AX8590"/>
      <c r="AY8590"/>
      <c r="AZ8590"/>
      <c r="BA8590"/>
    </row>
    <row r="8591" spans="48:53" x14ac:dyDescent="0.3">
      <c r="AV8591"/>
      <c r="AW8591"/>
      <c r="AX8591"/>
      <c r="AY8591"/>
      <c r="AZ8591"/>
      <c r="BA8591"/>
    </row>
    <row r="8592" spans="48:53" x14ac:dyDescent="0.3">
      <c r="AV8592"/>
      <c r="AW8592"/>
      <c r="AX8592"/>
      <c r="AY8592"/>
      <c r="AZ8592"/>
      <c r="BA8592"/>
    </row>
    <row r="8593" spans="48:53" x14ac:dyDescent="0.3">
      <c r="AV8593"/>
      <c r="AW8593"/>
      <c r="AX8593"/>
      <c r="AY8593"/>
      <c r="AZ8593"/>
      <c r="BA8593"/>
    </row>
    <row r="8594" spans="48:53" x14ac:dyDescent="0.3">
      <c r="AV8594"/>
      <c r="AW8594"/>
      <c r="AX8594"/>
      <c r="AY8594"/>
      <c r="AZ8594"/>
      <c r="BA8594"/>
    </row>
    <row r="8595" spans="48:53" x14ac:dyDescent="0.3">
      <c r="AV8595"/>
      <c r="AW8595"/>
      <c r="AX8595"/>
      <c r="AY8595"/>
      <c r="AZ8595"/>
      <c r="BA8595"/>
    </row>
    <row r="8596" spans="48:53" x14ac:dyDescent="0.3">
      <c r="AV8596"/>
      <c r="AW8596"/>
      <c r="AX8596"/>
      <c r="AY8596"/>
      <c r="AZ8596"/>
      <c r="BA8596"/>
    </row>
    <row r="8597" spans="48:53" x14ac:dyDescent="0.3">
      <c r="AV8597"/>
      <c r="AW8597"/>
      <c r="AX8597"/>
      <c r="AY8597"/>
      <c r="AZ8597"/>
      <c r="BA8597"/>
    </row>
    <row r="8598" spans="48:53" x14ac:dyDescent="0.3">
      <c r="AV8598"/>
      <c r="AW8598"/>
      <c r="AX8598"/>
      <c r="AY8598"/>
      <c r="AZ8598"/>
      <c r="BA8598"/>
    </row>
    <row r="8599" spans="48:53" x14ac:dyDescent="0.3">
      <c r="AV8599"/>
      <c r="AW8599"/>
      <c r="AX8599"/>
      <c r="AY8599"/>
      <c r="AZ8599"/>
      <c r="BA8599"/>
    </row>
    <row r="8600" spans="48:53" x14ac:dyDescent="0.3">
      <c r="AV8600"/>
      <c r="AW8600"/>
      <c r="AX8600"/>
      <c r="AY8600"/>
      <c r="AZ8600"/>
      <c r="BA8600"/>
    </row>
    <row r="8601" spans="48:53" x14ac:dyDescent="0.3">
      <c r="AV8601"/>
      <c r="AW8601"/>
      <c r="AX8601"/>
      <c r="AY8601"/>
      <c r="AZ8601"/>
      <c r="BA8601"/>
    </row>
    <row r="8602" spans="48:53" x14ac:dyDescent="0.3">
      <c r="AV8602"/>
      <c r="AW8602"/>
      <c r="AX8602"/>
      <c r="AY8602"/>
      <c r="AZ8602"/>
      <c r="BA8602"/>
    </row>
    <row r="8603" spans="48:53" x14ac:dyDescent="0.3">
      <c r="AV8603"/>
      <c r="AW8603"/>
      <c r="AX8603"/>
      <c r="AY8603"/>
      <c r="AZ8603"/>
      <c r="BA8603"/>
    </row>
    <row r="8604" spans="48:53" x14ac:dyDescent="0.3">
      <c r="AV8604"/>
      <c r="AW8604"/>
      <c r="AX8604"/>
      <c r="AY8604"/>
      <c r="AZ8604"/>
      <c r="BA8604"/>
    </row>
    <row r="8605" spans="48:53" x14ac:dyDescent="0.3">
      <c r="AV8605"/>
      <c r="AW8605"/>
      <c r="AX8605"/>
      <c r="AY8605"/>
      <c r="AZ8605"/>
      <c r="BA8605"/>
    </row>
    <row r="8606" spans="48:53" x14ac:dyDescent="0.3">
      <c r="AV8606"/>
      <c r="AW8606"/>
      <c r="AX8606"/>
      <c r="AY8606"/>
      <c r="AZ8606"/>
      <c r="BA8606"/>
    </row>
    <row r="8607" spans="48:53" x14ac:dyDescent="0.3">
      <c r="AV8607"/>
      <c r="AW8607"/>
      <c r="AX8607"/>
      <c r="AY8607"/>
      <c r="AZ8607"/>
      <c r="BA8607"/>
    </row>
    <row r="8608" spans="48:53" x14ac:dyDescent="0.3">
      <c r="AV8608"/>
      <c r="AW8608"/>
      <c r="AX8608"/>
      <c r="AY8608"/>
      <c r="AZ8608"/>
      <c r="BA8608"/>
    </row>
    <row r="8609" spans="48:53" x14ac:dyDescent="0.3">
      <c r="AV8609"/>
      <c r="AW8609"/>
      <c r="AX8609"/>
      <c r="AY8609"/>
      <c r="AZ8609"/>
      <c r="BA8609"/>
    </row>
    <row r="8610" spans="48:53" x14ac:dyDescent="0.3">
      <c r="AV8610"/>
      <c r="AW8610"/>
      <c r="AX8610"/>
      <c r="AY8610"/>
      <c r="AZ8610"/>
      <c r="BA8610"/>
    </row>
    <row r="8611" spans="48:53" x14ac:dyDescent="0.3">
      <c r="AV8611"/>
      <c r="AW8611"/>
      <c r="AX8611"/>
      <c r="AY8611"/>
      <c r="AZ8611"/>
      <c r="BA8611"/>
    </row>
    <row r="8612" spans="48:53" x14ac:dyDescent="0.3">
      <c r="AV8612"/>
      <c r="AW8612"/>
      <c r="AX8612"/>
      <c r="AY8612"/>
      <c r="AZ8612"/>
      <c r="BA8612"/>
    </row>
    <row r="8613" spans="48:53" x14ac:dyDescent="0.3">
      <c r="AV8613"/>
      <c r="AW8613"/>
      <c r="AX8613"/>
      <c r="AY8613"/>
      <c r="AZ8613"/>
      <c r="BA8613"/>
    </row>
    <row r="8614" spans="48:53" x14ac:dyDescent="0.3">
      <c r="AV8614"/>
      <c r="AW8614"/>
      <c r="AX8614"/>
      <c r="AY8614"/>
      <c r="AZ8614"/>
      <c r="BA8614"/>
    </row>
    <row r="8615" spans="48:53" x14ac:dyDescent="0.3">
      <c r="AV8615"/>
      <c r="AW8615"/>
      <c r="AX8615"/>
      <c r="AY8615"/>
      <c r="AZ8615"/>
      <c r="BA8615"/>
    </row>
    <row r="8616" spans="48:53" x14ac:dyDescent="0.3">
      <c r="AV8616"/>
      <c r="AW8616"/>
      <c r="AX8616"/>
      <c r="AY8616"/>
      <c r="AZ8616"/>
      <c r="BA8616"/>
    </row>
    <row r="8617" spans="48:53" x14ac:dyDescent="0.3">
      <c r="AV8617"/>
      <c r="AW8617"/>
      <c r="AX8617"/>
      <c r="AY8617"/>
      <c r="AZ8617"/>
      <c r="BA8617"/>
    </row>
    <row r="8618" spans="48:53" x14ac:dyDescent="0.3">
      <c r="AV8618"/>
      <c r="AW8618"/>
      <c r="AX8618"/>
      <c r="AY8618"/>
      <c r="AZ8618"/>
      <c r="BA8618"/>
    </row>
    <row r="8619" spans="48:53" x14ac:dyDescent="0.3">
      <c r="AV8619"/>
      <c r="AW8619"/>
      <c r="AX8619"/>
      <c r="AY8619"/>
      <c r="AZ8619"/>
      <c r="BA8619"/>
    </row>
    <row r="8620" spans="48:53" x14ac:dyDescent="0.3">
      <c r="AV8620"/>
      <c r="AW8620"/>
      <c r="AX8620"/>
      <c r="AY8620"/>
      <c r="AZ8620"/>
      <c r="BA8620"/>
    </row>
    <row r="8621" spans="48:53" x14ac:dyDescent="0.3">
      <c r="AV8621"/>
      <c r="AW8621"/>
      <c r="AX8621"/>
      <c r="AY8621"/>
      <c r="AZ8621"/>
      <c r="BA8621"/>
    </row>
    <row r="8622" spans="48:53" x14ac:dyDescent="0.3">
      <c r="AV8622"/>
      <c r="AW8622"/>
      <c r="AX8622"/>
      <c r="AY8622"/>
      <c r="AZ8622"/>
      <c r="BA8622"/>
    </row>
    <row r="8623" spans="48:53" x14ac:dyDescent="0.3">
      <c r="AV8623"/>
      <c r="AW8623"/>
      <c r="AX8623"/>
      <c r="AY8623"/>
      <c r="AZ8623"/>
      <c r="BA8623"/>
    </row>
    <row r="8624" spans="48:53" x14ac:dyDescent="0.3">
      <c r="AV8624"/>
      <c r="AW8624"/>
      <c r="AX8624"/>
      <c r="AY8624"/>
      <c r="AZ8624"/>
      <c r="BA8624"/>
    </row>
    <row r="8625" spans="48:53" x14ac:dyDescent="0.3">
      <c r="AV8625"/>
      <c r="AW8625"/>
      <c r="AX8625"/>
      <c r="AY8625"/>
      <c r="AZ8625"/>
      <c r="BA8625"/>
    </row>
    <row r="8626" spans="48:53" x14ac:dyDescent="0.3">
      <c r="AV8626"/>
      <c r="AW8626"/>
      <c r="AX8626"/>
      <c r="AY8626"/>
      <c r="AZ8626"/>
      <c r="BA8626"/>
    </row>
    <row r="8627" spans="48:53" x14ac:dyDescent="0.3">
      <c r="AV8627"/>
      <c r="AW8627"/>
      <c r="AX8627"/>
      <c r="AY8627"/>
      <c r="AZ8627"/>
      <c r="BA8627"/>
    </row>
    <row r="8628" spans="48:53" x14ac:dyDescent="0.3">
      <c r="AV8628"/>
      <c r="AW8628"/>
      <c r="AX8628"/>
      <c r="AY8628"/>
      <c r="AZ8628"/>
      <c r="BA8628"/>
    </row>
    <row r="8629" spans="48:53" x14ac:dyDescent="0.3">
      <c r="AV8629"/>
      <c r="AW8629"/>
      <c r="AX8629"/>
      <c r="AY8629"/>
      <c r="AZ8629"/>
      <c r="BA8629"/>
    </row>
    <row r="8630" spans="48:53" x14ac:dyDescent="0.3">
      <c r="AV8630"/>
      <c r="AW8630"/>
      <c r="AX8630"/>
      <c r="AY8630"/>
      <c r="AZ8630"/>
      <c r="BA8630"/>
    </row>
    <row r="8631" spans="48:53" x14ac:dyDescent="0.3">
      <c r="AV8631"/>
      <c r="AW8631"/>
      <c r="AX8631"/>
      <c r="AY8631"/>
      <c r="AZ8631"/>
      <c r="BA8631"/>
    </row>
    <row r="8632" spans="48:53" x14ac:dyDescent="0.3">
      <c r="AV8632"/>
      <c r="AW8632"/>
      <c r="AX8632"/>
      <c r="AY8632"/>
      <c r="AZ8632"/>
      <c r="BA8632"/>
    </row>
    <row r="8633" spans="48:53" x14ac:dyDescent="0.3">
      <c r="AV8633"/>
      <c r="AW8633"/>
      <c r="AX8633"/>
      <c r="AY8633"/>
      <c r="AZ8633"/>
      <c r="BA8633"/>
    </row>
    <row r="8634" spans="48:53" x14ac:dyDescent="0.3">
      <c r="AV8634"/>
      <c r="AW8634"/>
      <c r="AX8634"/>
      <c r="AY8634"/>
      <c r="AZ8634"/>
      <c r="BA8634"/>
    </row>
    <row r="8635" spans="48:53" x14ac:dyDescent="0.3">
      <c r="AV8635"/>
      <c r="AW8635"/>
      <c r="AX8635"/>
      <c r="AY8635"/>
      <c r="AZ8635"/>
      <c r="BA8635"/>
    </row>
    <row r="8636" spans="48:53" x14ac:dyDescent="0.3">
      <c r="AV8636"/>
      <c r="AW8636"/>
      <c r="AX8636"/>
      <c r="AY8636"/>
      <c r="AZ8636"/>
      <c r="BA8636"/>
    </row>
    <row r="8637" spans="48:53" x14ac:dyDescent="0.3">
      <c r="AV8637"/>
      <c r="AW8637"/>
      <c r="AX8637"/>
      <c r="AY8637"/>
      <c r="AZ8637"/>
      <c r="BA8637"/>
    </row>
    <row r="8638" spans="48:53" x14ac:dyDescent="0.3">
      <c r="AV8638"/>
      <c r="AW8638"/>
      <c r="AX8638"/>
      <c r="AY8638"/>
      <c r="AZ8638"/>
      <c r="BA8638"/>
    </row>
    <row r="8639" spans="48:53" x14ac:dyDescent="0.3">
      <c r="AV8639"/>
      <c r="AW8639"/>
      <c r="AX8639"/>
      <c r="AY8639"/>
      <c r="AZ8639"/>
      <c r="BA8639"/>
    </row>
    <row r="8640" spans="48:53" x14ac:dyDescent="0.3">
      <c r="AV8640"/>
      <c r="AW8640"/>
      <c r="AX8640"/>
      <c r="AY8640"/>
      <c r="AZ8640"/>
      <c r="BA8640"/>
    </row>
    <row r="8641" spans="48:53" x14ac:dyDescent="0.3">
      <c r="AV8641"/>
      <c r="AW8641"/>
      <c r="AX8641"/>
      <c r="AY8641"/>
      <c r="AZ8641"/>
      <c r="BA8641"/>
    </row>
    <row r="8642" spans="48:53" x14ac:dyDescent="0.3">
      <c r="AV8642"/>
      <c r="AW8642"/>
      <c r="AX8642"/>
      <c r="AY8642"/>
      <c r="AZ8642"/>
      <c r="BA8642"/>
    </row>
    <row r="8643" spans="48:53" x14ac:dyDescent="0.3">
      <c r="AV8643"/>
      <c r="AW8643"/>
      <c r="AX8643"/>
      <c r="AY8643"/>
      <c r="AZ8643"/>
      <c r="BA8643"/>
    </row>
    <row r="8644" spans="48:53" x14ac:dyDescent="0.3">
      <c r="AV8644"/>
      <c r="AW8644"/>
      <c r="AX8644"/>
      <c r="AY8644"/>
      <c r="AZ8644"/>
      <c r="BA8644"/>
    </row>
    <row r="8645" spans="48:53" x14ac:dyDescent="0.3">
      <c r="AV8645"/>
      <c r="AW8645"/>
      <c r="AX8645"/>
      <c r="AY8645"/>
      <c r="AZ8645"/>
      <c r="BA8645"/>
    </row>
    <row r="8646" spans="48:53" x14ac:dyDescent="0.3">
      <c r="AV8646"/>
      <c r="AW8646"/>
      <c r="AX8646"/>
      <c r="AY8646"/>
      <c r="AZ8646"/>
      <c r="BA8646"/>
    </row>
    <row r="8647" spans="48:53" x14ac:dyDescent="0.3">
      <c r="AV8647"/>
      <c r="AW8647"/>
      <c r="AX8647"/>
      <c r="AY8647"/>
      <c r="AZ8647"/>
      <c r="BA8647"/>
    </row>
    <row r="8648" spans="48:53" x14ac:dyDescent="0.3">
      <c r="AV8648"/>
      <c r="AW8648"/>
      <c r="AX8648"/>
      <c r="AY8648"/>
      <c r="AZ8648"/>
      <c r="BA8648"/>
    </row>
    <row r="8649" spans="48:53" x14ac:dyDescent="0.3">
      <c r="AV8649"/>
      <c r="AW8649"/>
      <c r="AX8649"/>
      <c r="AY8649"/>
      <c r="AZ8649"/>
      <c r="BA8649"/>
    </row>
    <row r="8650" spans="48:53" x14ac:dyDescent="0.3">
      <c r="AV8650"/>
      <c r="AW8650"/>
      <c r="AX8650"/>
      <c r="AY8650"/>
      <c r="AZ8650"/>
      <c r="BA8650"/>
    </row>
    <row r="8651" spans="48:53" x14ac:dyDescent="0.3">
      <c r="AV8651"/>
      <c r="AW8651"/>
      <c r="AX8651"/>
      <c r="AY8651"/>
      <c r="AZ8651"/>
      <c r="BA8651"/>
    </row>
    <row r="8652" spans="48:53" x14ac:dyDescent="0.3">
      <c r="AV8652"/>
      <c r="AW8652"/>
      <c r="AX8652"/>
      <c r="AY8652"/>
      <c r="AZ8652"/>
      <c r="BA8652"/>
    </row>
    <row r="8653" spans="48:53" x14ac:dyDescent="0.3">
      <c r="AV8653"/>
      <c r="AW8653"/>
      <c r="AX8653"/>
      <c r="AY8653"/>
      <c r="AZ8653"/>
      <c r="BA8653"/>
    </row>
    <row r="8654" spans="48:53" x14ac:dyDescent="0.3">
      <c r="AV8654"/>
      <c r="AW8654"/>
      <c r="AX8654"/>
      <c r="AY8654"/>
      <c r="AZ8654"/>
      <c r="BA8654"/>
    </row>
    <row r="8655" spans="48:53" x14ac:dyDescent="0.3">
      <c r="AV8655"/>
      <c r="AW8655"/>
      <c r="AX8655"/>
      <c r="AY8655"/>
      <c r="AZ8655"/>
      <c r="BA8655"/>
    </row>
    <row r="8656" spans="48:53" x14ac:dyDescent="0.3">
      <c r="AV8656"/>
      <c r="AW8656"/>
      <c r="AX8656"/>
      <c r="AY8656"/>
      <c r="AZ8656"/>
      <c r="BA8656"/>
    </row>
    <row r="8657" spans="48:53" x14ac:dyDescent="0.3">
      <c r="AV8657"/>
      <c r="AW8657"/>
      <c r="AX8657"/>
      <c r="AY8657"/>
      <c r="AZ8657"/>
      <c r="BA8657"/>
    </row>
    <row r="8658" spans="48:53" x14ac:dyDescent="0.3">
      <c r="AV8658"/>
      <c r="AW8658"/>
      <c r="AX8658"/>
      <c r="AY8658"/>
      <c r="AZ8658"/>
      <c r="BA8658"/>
    </row>
    <row r="8659" spans="48:53" x14ac:dyDescent="0.3">
      <c r="AV8659"/>
      <c r="AW8659"/>
      <c r="AX8659"/>
      <c r="AY8659"/>
      <c r="AZ8659"/>
      <c r="BA8659"/>
    </row>
    <row r="8660" spans="48:53" x14ac:dyDescent="0.3">
      <c r="AV8660"/>
      <c r="AW8660"/>
      <c r="AX8660"/>
      <c r="AY8660"/>
      <c r="AZ8660"/>
      <c r="BA8660"/>
    </row>
    <row r="8661" spans="48:53" x14ac:dyDescent="0.3">
      <c r="AV8661"/>
      <c r="AW8661"/>
      <c r="AX8661"/>
      <c r="AY8661"/>
      <c r="AZ8661"/>
      <c r="BA8661"/>
    </row>
    <row r="8662" spans="48:53" x14ac:dyDescent="0.3">
      <c r="AV8662"/>
      <c r="AW8662"/>
      <c r="AX8662"/>
      <c r="AY8662"/>
      <c r="AZ8662"/>
      <c r="BA8662"/>
    </row>
    <row r="8663" spans="48:53" x14ac:dyDescent="0.3">
      <c r="AV8663"/>
      <c r="AW8663"/>
      <c r="AX8663"/>
      <c r="AY8663"/>
      <c r="AZ8663"/>
      <c r="BA8663"/>
    </row>
    <row r="8664" spans="48:53" x14ac:dyDescent="0.3">
      <c r="AV8664"/>
      <c r="AW8664"/>
      <c r="AX8664"/>
      <c r="AY8664"/>
      <c r="AZ8664"/>
      <c r="BA8664"/>
    </row>
    <row r="8665" spans="48:53" x14ac:dyDescent="0.3">
      <c r="AV8665"/>
      <c r="AW8665"/>
      <c r="AX8665"/>
      <c r="AY8665"/>
      <c r="AZ8665"/>
      <c r="BA8665"/>
    </row>
    <row r="8666" spans="48:53" x14ac:dyDescent="0.3">
      <c r="AV8666"/>
      <c r="AW8666"/>
      <c r="AX8666"/>
      <c r="AY8666"/>
      <c r="AZ8666"/>
      <c r="BA8666"/>
    </row>
    <row r="8667" spans="48:53" x14ac:dyDescent="0.3">
      <c r="AV8667"/>
      <c r="AW8667"/>
      <c r="AX8667"/>
      <c r="AY8667"/>
      <c r="AZ8667"/>
      <c r="BA8667"/>
    </row>
    <row r="8668" spans="48:53" x14ac:dyDescent="0.3">
      <c r="AV8668"/>
      <c r="AW8668"/>
      <c r="AX8668"/>
      <c r="AY8668"/>
      <c r="AZ8668"/>
      <c r="BA8668"/>
    </row>
    <row r="8669" spans="48:53" x14ac:dyDescent="0.3">
      <c r="AV8669"/>
      <c r="AW8669"/>
      <c r="AX8669"/>
      <c r="AY8669"/>
      <c r="AZ8669"/>
      <c r="BA8669"/>
    </row>
    <row r="8670" spans="48:53" x14ac:dyDescent="0.3">
      <c r="AV8670"/>
      <c r="AW8670"/>
      <c r="AX8670"/>
      <c r="AY8670"/>
      <c r="AZ8670"/>
      <c r="BA8670"/>
    </row>
    <row r="8671" spans="48:53" x14ac:dyDescent="0.3">
      <c r="AV8671"/>
      <c r="AW8671"/>
      <c r="AX8671"/>
      <c r="AY8671"/>
      <c r="AZ8671"/>
      <c r="BA8671"/>
    </row>
    <row r="8672" spans="48:53" x14ac:dyDescent="0.3">
      <c r="AV8672"/>
      <c r="AW8672"/>
      <c r="AX8672"/>
      <c r="AY8672"/>
      <c r="AZ8672"/>
      <c r="BA8672"/>
    </row>
    <row r="8673" spans="48:53" x14ac:dyDescent="0.3">
      <c r="AV8673"/>
      <c r="AW8673"/>
      <c r="AX8673"/>
      <c r="AY8673"/>
      <c r="AZ8673"/>
      <c r="BA8673"/>
    </row>
    <row r="8674" spans="48:53" x14ac:dyDescent="0.3">
      <c r="AV8674"/>
      <c r="AW8674"/>
      <c r="AX8674"/>
      <c r="AY8674"/>
      <c r="AZ8674"/>
      <c r="BA8674"/>
    </row>
    <row r="8675" spans="48:53" x14ac:dyDescent="0.3">
      <c r="AV8675"/>
      <c r="AW8675"/>
      <c r="AX8675"/>
      <c r="AY8675"/>
      <c r="AZ8675"/>
      <c r="BA8675"/>
    </row>
    <row r="8676" spans="48:53" x14ac:dyDescent="0.3">
      <c r="AV8676"/>
      <c r="AW8676"/>
      <c r="AX8676"/>
      <c r="AY8676"/>
      <c r="AZ8676"/>
      <c r="BA8676"/>
    </row>
    <row r="8677" spans="48:53" x14ac:dyDescent="0.3">
      <c r="AV8677"/>
      <c r="AW8677"/>
      <c r="AX8677"/>
      <c r="AY8677"/>
      <c r="AZ8677"/>
      <c r="BA8677"/>
    </row>
    <row r="8678" spans="48:53" x14ac:dyDescent="0.3">
      <c r="AV8678"/>
      <c r="AW8678"/>
      <c r="AX8678"/>
      <c r="AY8678"/>
      <c r="AZ8678"/>
      <c r="BA8678"/>
    </row>
    <row r="8679" spans="48:53" x14ac:dyDescent="0.3">
      <c r="AV8679"/>
      <c r="AW8679"/>
      <c r="AX8679"/>
      <c r="AY8679"/>
      <c r="AZ8679"/>
      <c r="BA8679"/>
    </row>
    <row r="8680" spans="48:53" x14ac:dyDescent="0.3">
      <c r="AV8680"/>
      <c r="AW8680"/>
      <c r="AX8680"/>
      <c r="AY8680"/>
      <c r="AZ8680"/>
      <c r="BA8680"/>
    </row>
    <row r="8681" spans="48:53" x14ac:dyDescent="0.3">
      <c r="AV8681"/>
      <c r="AW8681"/>
      <c r="AX8681"/>
      <c r="AY8681"/>
      <c r="AZ8681"/>
      <c r="BA8681"/>
    </row>
    <row r="8682" spans="48:53" x14ac:dyDescent="0.3">
      <c r="AV8682"/>
      <c r="AW8682"/>
      <c r="AX8682"/>
      <c r="AY8682"/>
      <c r="AZ8682"/>
      <c r="BA8682"/>
    </row>
    <row r="8683" spans="48:53" x14ac:dyDescent="0.3">
      <c r="AV8683"/>
      <c r="AW8683"/>
      <c r="AX8683"/>
      <c r="AY8683"/>
      <c r="AZ8683"/>
      <c r="BA8683"/>
    </row>
    <row r="8684" spans="48:53" x14ac:dyDescent="0.3">
      <c r="AV8684"/>
      <c r="AW8684"/>
      <c r="AX8684"/>
      <c r="AY8684"/>
      <c r="AZ8684"/>
      <c r="BA8684"/>
    </row>
    <row r="8685" spans="48:53" x14ac:dyDescent="0.3">
      <c r="AV8685"/>
      <c r="AW8685"/>
      <c r="AX8685"/>
      <c r="AY8685"/>
      <c r="AZ8685"/>
      <c r="BA8685"/>
    </row>
    <row r="8686" spans="48:53" x14ac:dyDescent="0.3">
      <c r="AV8686"/>
      <c r="AW8686"/>
      <c r="AX8686"/>
      <c r="AY8686"/>
      <c r="AZ8686"/>
      <c r="BA8686"/>
    </row>
    <row r="8687" spans="48:53" x14ac:dyDescent="0.3">
      <c r="AV8687"/>
      <c r="AW8687"/>
      <c r="AX8687"/>
      <c r="AY8687"/>
      <c r="AZ8687"/>
      <c r="BA8687"/>
    </row>
    <row r="8688" spans="48:53" x14ac:dyDescent="0.3">
      <c r="AV8688"/>
      <c r="AW8688"/>
      <c r="AX8688"/>
      <c r="AY8688"/>
      <c r="AZ8688"/>
      <c r="BA8688"/>
    </row>
    <row r="8689" spans="48:53" x14ac:dyDescent="0.3">
      <c r="AV8689"/>
      <c r="AW8689"/>
      <c r="AX8689"/>
      <c r="AY8689"/>
      <c r="AZ8689"/>
      <c r="BA8689"/>
    </row>
    <row r="8690" spans="48:53" x14ac:dyDescent="0.3">
      <c r="AV8690"/>
      <c r="AW8690"/>
      <c r="AX8690"/>
      <c r="AY8690"/>
      <c r="AZ8690"/>
      <c r="BA8690"/>
    </row>
    <row r="8691" spans="48:53" x14ac:dyDescent="0.3">
      <c r="AV8691"/>
      <c r="AW8691"/>
      <c r="AX8691"/>
      <c r="AY8691"/>
      <c r="AZ8691"/>
      <c r="BA8691"/>
    </row>
    <row r="8692" spans="48:53" x14ac:dyDescent="0.3">
      <c r="AV8692"/>
      <c r="AW8692"/>
      <c r="AX8692"/>
      <c r="AY8692"/>
      <c r="AZ8692"/>
      <c r="BA8692"/>
    </row>
    <row r="8693" spans="48:53" x14ac:dyDescent="0.3">
      <c r="AV8693"/>
      <c r="AW8693"/>
      <c r="AX8693"/>
      <c r="AY8693"/>
      <c r="AZ8693"/>
      <c r="BA8693"/>
    </row>
    <row r="8694" spans="48:53" x14ac:dyDescent="0.3">
      <c r="AV8694"/>
      <c r="AW8694"/>
      <c r="AX8694"/>
      <c r="AY8694"/>
      <c r="AZ8694"/>
      <c r="BA8694"/>
    </row>
    <row r="8695" spans="48:53" x14ac:dyDescent="0.3">
      <c r="AV8695"/>
      <c r="AW8695"/>
      <c r="AX8695"/>
      <c r="AY8695"/>
      <c r="AZ8695"/>
      <c r="BA8695"/>
    </row>
    <row r="8696" spans="48:53" x14ac:dyDescent="0.3">
      <c r="AV8696"/>
      <c r="AW8696"/>
      <c r="AX8696"/>
      <c r="AY8696"/>
      <c r="AZ8696"/>
      <c r="BA8696"/>
    </row>
    <row r="8697" spans="48:53" x14ac:dyDescent="0.3">
      <c r="AV8697"/>
      <c r="AW8697"/>
      <c r="AX8697"/>
      <c r="AY8697"/>
      <c r="AZ8697"/>
      <c r="BA8697"/>
    </row>
    <row r="8698" spans="48:53" x14ac:dyDescent="0.3">
      <c r="AV8698"/>
      <c r="AW8698"/>
      <c r="AX8698"/>
      <c r="AY8698"/>
      <c r="AZ8698"/>
      <c r="BA8698"/>
    </row>
    <row r="8699" spans="48:53" x14ac:dyDescent="0.3">
      <c r="AV8699"/>
      <c r="AW8699"/>
      <c r="AX8699"/>
      <c r="AY8699"/>
      <c r="AZ8699"/>
      <c r="BA8699"/>
    </row>
    <row r="8700" spans="48:53" x14ac:dyDescent="0.3">
      <c r="AV8700"/>
      <c r="AW8700"/>
      <c r="AX8700"/>
      <c r="AY8700"/>
      <c r="AZ8700"/>
      <c r="BA8700"/>
    </row>
    <row r="8701" spans="48:53" x14ac:dyDescent="0.3">
      <c r="AV8701"/>
      <c r="AW8701"/>
      <c r="AX8701"/>
      <c r="AY8701"/>
      <c r="AZ8701"/>
      <c r="BA8701"/>
    </row>
    <row r="8702" spans="48:53" x14ac:dyDescent="0.3">
      <c r="AV8702"/>
      <c r="AW8702"/>
      <c r="AX8702"/>
      <c r="AY8702"/>
      <c r="AZ8702"/>
      <c r="BA8702"/>
    </row>
    <row r="8703" spans="48:53" x14ac:dyDescent="0.3">
      <c r="AV8703"/>
      <c r="AW8703"/>
      <c r="AX8703"/>
      <c r="AY8703"/>
      <c r="AZ8703"/>
      <c r="BA8703"/>
    </row>
    <row r="8704" spans="48:53" x14ac:dyDescent="0.3">
      <c r="AV8704"/>
      <c r="AW8704"/>
      <c r="AX8704"/>
      <c r="AY8704"/>
      <c r="AZ8704"/>
      <c r="BA8704"/>
    </row>
    <row r="8705" spans="48:53" x14ac:dyDescent="0.3">
      <c r="AV8705"/>
      <c r="AW8705"/>
      <c r="AX8705"/>
      <c r="AY8705"/>
      <c r="AZ8705"/>
      <c r="BA8705"/>
    </row>
    <row r="8706" spans="48:53" x14ac:dyDescent="0.3">
      <c r="AV8706"/>
      <c r="AW8706"/>
      <c r="AX8706"/>
      <c r="AY8706"/>
      <c r="AZ8706"/>
      <c r="BA8706"/>
    </row>
    <row r="8707" spans="48:53" x14ac:dyDescent="0.3">
      <c r="AV8707"/>
      <c r="AW8707"/>
      <c r="AX8707"/>
      <c r="AY8707"/>
      <c r="AZ8707"/>
      <c r="BA8707"/>
    </row>
    <row r="8708" spans="48:53" x14ac:dyDescent="0.3">
      <c r="AV8708"/>
      <c r="AW8708"/>
      <c r="AX8708"/>
      <c r="AY8708"/>
      <c r="AZ8708"/>
      <c r="BA8708"/>
    </row>
    <row r="8709" spans="48:53" x14ac:dyDescent="0.3">
      <c r="AV8709"/>
      <c r="AW8709"/>
      <c r="AX8709"/>
      <c r="AY8709"/>
      <c r="AZ8709"/>
      <c r="BA8709"/>
    </row>
    <row r="8710" spans="48:53" x14ac:dyDescent="0.3">
      <c r="AV8710"/>
      <c r="AW8710"/>
      <c r="AX8710"/>
      <c r="AY8710"/>
      <c r="AZ8710"/>
      <c r="BA8710"/>
    </row>
    <row r="8711" spans="48:53" x14ac:dyDescent="0.3">
      <c r="AV8711"/>
      <c r="AW8711"/>
      <c r="AX8711"/>
      <c r="AY8711"/>
      <c r="AZ8711"/>
      <c r="BA8711"/>
    </row>
    <row r="8712" spans="48:53" x14ac:dyDescent="0.3">
      <c r="AV8712"/>
      <c r="AW8712"/>
      <c r="AX8712"/>
      <c r="AY8712"/>
      <c r="AZ8712"/>
      <c r="BA8712"/>
    </row>
    <row r="8713" spans="48:53" x14ac:dyDescent="0.3">
      <c r="AV8713"/>
      <c r="AW8713"/>
      <c r="AX8713"/>
      <c r="AY8713"/>
      <c r="AZ8713"/>
      <c r="BA8713"/>
    </row>
    <row r="8714" spans="48:53" x14ac:dyDescent="0.3">
      <c r="AV8714"/>
      <c r="AW8714"/>
      <c r="AX8714"/>
      <c r="AY8714"/>
      <c r="AZ8714"/>
      <c r="BA8714"/>
    </row>
    <row r="8715" spans="48:53" x14ac:dyDescent="0.3">
      <c r="AV8715"/>
      <c r="AW8715"/>
      <c r="AX8715"/>
      <c r="AY8715"/>
      <c r="AZ8715"/>
      <c r="BA8715"/>
    </row>
    <row r="8716" spans="48:53" x14ac:dyDescent="0.3">
      <c r="AV8716"/>
      <c r="AW8716"/>
      <c r="AX8716"/>
      <c r="AY8716"/>
      <c r="AZ8716"/>
      <c r="BA8716"/>
    </row>
    <row r="8717" spans="48:53" x14ac:dyDescent="0.3">
      <c r="AV8717"/>
      <c r="AW8717"/>
      <c r="AX8717"/>
      <c r="AY8717"/>
      <c r="AZ8717"/>
      <c r="BA8717"/>
    </row>
    <row r="8718" spans="48:53" x14ac:dyDescent="0.3">
      <c r="AV8718"/>
      <c r="AW8718"/>
      <c r="AX8718"/>
      <c r="AY8718"/>
      <c r="AZ8718"/>
      <c r="BA8718"/>
    </row>
    <row r="8719" spans="48:53" x14ac:dyDescent="0.3">
      <c r="AV8719"/>
      <c r="AW8719"/>
      <c r="AX8719"/>
      <c r="AY8719"/>
      <c r="AZ8719"/>
      <c r="BA8719"/>
    </row>
    <row r="8720" spans="48:53" x14ac:dyDescent="0.3">
      <c r="AV8720"/>
      <c r="AW8720"/>
      <c r="AX8720"/>
      <c r="AY8720"/>
      <c r="AZ8720"/>
      <c r="BA8720"/>
    </row>
    <row r="8721" spans="48:53" x14ac:dyDescent="0.3">
      <c r="AV8721"/>
      <c r="AW8721"/>
      <c r="AX8721"/>
      <c r="AY8721"/>
      <c r="AZ8721"/>
      <c r="BA8721"/>
    </row>
    <row r="8722" spans="48:53" x14ac:dyDescent="0.3">
      <c r="AV8722"/>
      <c r="AW8722"/>
      <c r="AX8722"/>
      <c r="AY8722"/>
      <c r="AZ8722"/>
      <c r="BA8722"/>
    </row>
    <row r="8723" spans="48:53" x14ac:dyDescent="0.3">
      <c r="AV8723"/>
      <c r="AW8723"/>
      <c r="AX8723"/>
      <c r="AY8723"/>
      <c r="AZ8723"/>
      <c r="BA8723"/>
    </row>
    <row r="8724" spans="48:53" x14ac:dyDescent="0.3">
      <c r="AV8724"/>
      <c r="AW8724"/>
      <c r="AX8724"/>
      <c r="AY8724"/>
      <c r="AZ8724"/>
      <c r="BA8724"/>
    </row>
    <row r="8725" spans="48:53" x14ac:dyDescent="0.3">
      <c r="AV8725"/>
      <c r="AW8725"/>
      <c r="AX8725"/>
      <c r="AY8725"/>
      <c r="AZ8725"/>
      <c r="BA8725"/>
    </row>
    <row r="8726" spans="48:53" x14ac:dyDescent="0.3">
      <c r="AV8726"/>
      <c r="AW8726"/>
      <c r="AX8726"/>
      <c r="AY8726"/>
      <c r="AZ8726"/>
      <c r="BA8726"/>
    </row>
    <row r="8727" spans="48:53" x14ac:dyDescent="0.3">
      <c r="AV8727"/>
      <c r="AW8727"/>
      <c r="AX8727"/>
      <c r="AY8727"/>
      <c r="AZ8727"/>
      <c r="BA8727"/>
    </row>
    <row r="8728" spans="48:53" x14ac:dyDescent="0.3">
      <c r="AV8728"/>
      <c r="AW8728"/>
      <c r="AX8728"/>
      <c r="AY8728"/>
      <c r="AZ8728"/>
      <c r="BA8728"/>
    </row>
    <row r="8729" spans="48:53" x14ac:dyDescent="0.3">
      <c r="AV8729"/>
      <c r="AW8729"/>
      <c r="AX8729"/>
      <c r="AY8729"/>
      <c r="AZ8729"/>
      <c r="BA8729"/>
    </row>
    <row r="8730" spans="48:53" x14ac:dyDescent="0.3">
      <c r="AV8730"/>
      <c r="AW8730"/>
      <c r="AX8730"/>
      <c r="AY8730"/>
      <c r="AZ8730"/>
      <c r="BA8730"/>
    </row>
    <row r="8731" spans="48:53" x14ac:dyDescent="0.3">
      <c r="AV8731"/>
      <c r="AW8731"/>
      <c r="AX8731"/>
      <c r="AY8731"/>
      <c r="AZ8731"/>
      <c r="BA8731"/>
    </row>
    <row r="8732" spans="48:53" x14ac:dyDescent="0.3">
      <c r="AV8732"/>
      <c r="AW8732"/>
      <c r="AX8732"/>
      <c r="AY8732"/>
      <c r="AZ8732"/>
      <c r="BA8732"/>
    </row>
    <row r="8733" spans="48:53" x14ac:dyDescent="0.3">
      <c r="AV8733"/>
      <c r="AW8733"/>
      <c r="AX8733"/>
      <c r="AY8733"/>
      <c r="AZ8733"/>
      <c r="BA8733"/>
    </row>
    <row r="8734" spans="48:53" x14ac:dyDescent="0.3">
      <c r="AV8734"/>
      <c r="AW8734"/>
      <c r="AX8734"/>
      <c r="AY8734"/>
      <c r="AZ8734"/>
      <c r="BA8734"/>
    </row>
    <row r="8735" spans="48:53" x14ac:dyDescent="0.3">
      <c r="AV8735"/>
      <c r="AW8735"/>
      <c r="AX8735"/>
      <c r="AY8735"/>
      <c r="AZ8735"/>
      <c r="BA8735"/>
    </row>
    <row r="8736" spans="48:53" x14ac:dyDescent="0.3">
      <c r="AV8736"/>
      <c r="AW8736"/>
      <c r="AX8736"/>
      <c r="AY8736"/>
      <c r="AZ8736"/>
      <c r="BA8736"/>
    </row>
    <row r="8737" spans="48:53" x14ac:dyDescent="0.3">
      <c r="AV8737"/>
      <c r="AW8737"/>
      <c r="AX8737"/>
      <c r="AY8737"/>
      <c r="AZ8737"/>
      <c r="BA8737"/>
    </row>
    <row r="8738" spans="48:53" x14ac:dyDescent="0.3">
      <c r="AV8738"/>
      <c r="AW8738"/>
      <c r="AX8738"/>
      <c r="AY8738"/>
      <c r="AZ8738"/>
      <c r="BA8738"/>
    </row>
    <row r="8739" spans="48:53" x14ac:dyDescent="0.3">
      <c r="AV8739"/>
      <c r="AW8739"/>
      <c r="AX8739"/>
      <c r="AY8739"/>
      <c r="AZ8739"/>
      <c r="BA8739"/>
    </row>
    <row r="8740" spans="48:53" x14ac:dyDescent="0.3">
      <c r="AV8740"/>
      <c r="AW8740"/>
      <c r="AX8740"/>
      <c r="AY8740"/>
      <c r="AZ8740"/>
      <c r="BA8740"/>
    </row>
    <row r="8741" spans="48:53" x14ac:dyDescent="0.3">
      <c r="AV8741"/>
      <c r="AW8741"/>
      <c r="AX8741"/>
      <c r="AY8741"/>
      <c r="AZ8741"/>
      <c r="BA8741"/>
    </row>
    <row r="8742" spans="48:53" x14ac:dyDescent="0.3">
      <c r="AV8742"/>
      <c r="AW8742"/>
      <c r="AX8742"/>
      <c r="AY8742"/>
      <c r="AZ8742"/>
      <c r="BA8742"/>
    </row>
    <row r="8743" spans="48:53" x14ac:dyDescent="0.3">
      <c r="AV8743"/>
      <c r="AW8743"/>
      <c r="AX8743"/>
      <c r="AY8743"/>
      <c r="AZ8743"/>
      <c r="BA8743"/>
    </row>
    <row r="8744" spans="48:53" x14ac:dyDescent="0.3">
      <c r="AV8744"/>
      <c r="AW8744"/>
      <c r="AX8744"/>
      <c r="AY8744"/>
      <c r="AZ8744"/>
      <c r="BA8744"/>
    </row>
    <row r="8745" spans="48:53" x14ac:dyDescent="0.3">
      <c r="AV8745"/>
      <c r="AW8745"/>
      <c r="AX8745"/>
      <c r="AY8745"/>
      <c r="AZ8745"/>
      <c r="BA8745"/>
    </row>
    <row r="8746" spans="48:53" x14ac:dyDescent="0.3">
      <c r="AV8746"/>
      <c r="AW8746"/>
      <c r="AX8746"/>
      <c r="AY8746"/>
      <c r="AZ8746"/>
      <c r="BA8746"/>
    </row>
    <row r="8747" spans="48:53" x14ac:dyDescent="0.3">
      <c r="AV8747"/>
      <c r="AW8747"/>
      <c r="AX8747"/>
      <c r="AY8747"/>
      <c r="AZ8747"/>
      <c r="BA8747"/>
    </row>
    <row r="8748" spans="48:53" x14ac:dyDescent="0.3">
      <c r="AV8748"/>
      <c r="AW8748"/>
      <c r="AX8748"/>
      <c r="AY8748"/>
      <c r="AZ8748"/>
      <c r="BA8748"/>
    </row>
    <row r="8749" spans="48:53" x14ac:dyDescent="0.3">
      <c r="AV8749"/>
      <c r="AW8749"/>
      <c r="AX8749"/>
      <c r="AY8749"/>
      <c r="AZ8749"/>
      <c r="BA8749"/>
    </row>
    <row r="8750" spans="48:53" x14ac:dyDescent="0.3">
      <c r="AV8750"/>
      <c r="AW8750"/>
      <c r="AX8750"/>
      <c r="AY8750"/>
      <c r="AZ8750"/>
      <c r="BA8750"/>
    </row>
    <row r="8751" spans="48:53" x14ac:dyDescent="0.3">
      <c r="AV8751"/>
      <c r="AW8751"/>
      <c r="AX8751"/>
      <c r="AY8751"/>
      <c r="AZ8751"/>
      <c r="BA8751"/>
    </row>
    <row r="8752" spans="48:53" x14ac:dyDescent="0.3">
      <c r="AV8752"/>
      <c r="AW8752"/>
      <c r="AX8752"/>
      <c r="AY8752"/>
      <c r="AZ8752"/>
      <c r="BA8752"/>
    </row>
    <row r="8753" spans="48:53" x14ac:dyDescent="0.3">
      <c r="AV8753"/>
      <c r="AW8753"/>
      <c r="AX8753"/>
      <c r="AY8753"/>
      <c r="AZ8753"/>
      <c r="BA8753"/>
    </row>
    <row r="8754" spans="48:53" x14ac:dyDescent="0.3">
      <c r="AV8754"/>
      <c r="AW8754"/>
      <c r="AX8754"/>
      <c r="AY8754"/>
      <c r="AZ8754"/>
      <c r="BA8754"/>
    </row>
    <row r="8755" spans="48:53" x14ac:dyDescent="0.3">
      <c r="AV8755"/>
      <c r="AW8755"/>
      <c r="AX8755"/>
      <c r="AY8755"/>
      <c r="AZ8755"/>
      <c r="BA8755"/>
    </row>
    <row r="8756" spans="48:53" x14ac:dyDescent="0.3">
      <c r="AV8756"/>
      <c r="AW8756"/>
      <c r="AX8756"/>
      <c r="AY8756"/>
      <c r="AZ8756"/>
      <c r="BA8756"/>
    </row>
    <row r="8757" spans="48:53" x14ac:dyDescent="0.3">
      <c r="AV8757"/>
      <c r="AW8757"/>
      <c r="AX8757"/>
      <c r="AY8757"/>
      <c r="AZ8757"/>
      <c r="BA8757"/>
    </row>
    <row r="8758" spans="48:53" x14ac:dyDescent="0.3">
      <c r="AV8758"/>
      <c r="AW8758"/>
      <c r="AX8758"/>
      <c r="AY8758"/>
      <c r="AZ8758"/>
      <c r="BA8758"/>
    </row>
    <row r="8759" spans="48:53" x14ac:dyDescent="0.3">
      <c r="AV8759"/>
      <c r="AW8759"/>
      <c r="AX8759"/>
      <c r="AY8759"/>
      <c r="AZ8759"/>
      <c r="BA8759"/>
    </row>
    <row r="8760" spans="48:53" x14ac:dyDescent="0.3">
      <c r="AV8760"/>
      <c r="AW8760"/>
      <c r="AX8760"/>
      <c r="AY8760"/>
      <c r="AZ8760"/>
      <c r="BA8760"/>
    </row>
    <row r="8761" spans="48:53" x14ac:dyDescent="0.3">
      <c r="AV8761"/>
      <c r="AW8761"/>
      <c r="AX8761"/>
      <c r="AY8761"/>
      <c r="AZ8761"/>
      <c r="BA8761"/>
    </row>
    <row r="8762" spans="48:53" x14ac:dyDescent="0.3">
      <c r="AV8762"/>
      <c r="AW8762"/>
      <c r="AX8762"/>
      <c r="AY8762"/>
      <c r="AZ8762"/>
      <c r="BA8762"/>
    </row>
    <row r="8763" spans="48:53" x14ac:dyDescent="0.3">
      <c r="AV8763"/>
      <c r="AW8763"/>
      <c r="AX8763"/>
      <c r="AY8763"/>
      <c r="AZ8763"/>
      <c r="BA8763"/>
    </row>
    <row r="8764" spans="48:53" x14ac:dyDescent="0.3">
      <c r="AV8764"/>
      <c r="AW8764"/>
      <c r="AX8764"/>
      <c r="AY8764"/>
      <c r="AZ8764"/>
      <c r="BA8764"/>
    </row>
    <row r="8765" spans="48:53" x14ac:dyDescent="0.3">
      <c r="AV8765"/>
      <c r="AW8765"/>
      <c r="AX8765"/>
      <c r="AY8765"/>
      <c r="AZ8765"/>
      <c r="BA8765"/>
    </row>
    <row r="8766" spans="48:53" x14ac:dyDescent="0.3">
      <c r="AV8766"/>
      <c r="AW8766"/>
      <c r="AX8766"/>
      <c r="AY8766"/>
      <c r="AZ8766"/>
      <c r="BA8766"/>
    </row>
    <row r="8767" spans="48:53" x14ac:dyDescent="0.3">
      <c r="AV8767"/>
      <c r="AW8767"/>
      <c r="AX8767"/>
      <c r="AY8767"/>
      <c r="AZ8767"/>
      <c r="BA8767"/>
    </row>
    <row r="8768" spans="48:53" x14ac:dyDescent="0.3">
      <c r="AV8768"/>
      <c r="AW8768"/>
      <c r="AX8768"/>
      <c r="AY8768"/>
      <c r="AZ8768"/>
      <c r="BA8768"/>
    </row>
    <row r="8769" spans="48:53" x14ac:dyDescent="0.3">
      <c r="AV8769"/>
      <c r="AW8769"/>
      <c r="AX8769"/>
      <c r="AY8769"/>
      <c r="AZ8769"/>
      <c r="BA8769"/>
    </row>
    <row r="8770" spans="48:53" x14ac:dyDescent="0.3">
      <c r="AV8770"/>
      <c r="AW8770"/>
      <c r="AX8770"/>
      <c r="AY8770"/>
      <c r="AZ8770"/>
      <c r="BA8770"/>
    </row>
    <row r="8771" spans="48:53" x14ac:dyDescent="0.3">
      <c r="AV8771"/>
      <c r="AW8771"/>
      <c r="AX8771"/>
      <c r="AY8771"/>
      <c r="AZ8771"/>
      <c r="BA8771"/>
    </row>
    <row r="8772" spans="48:53" x14ac:dyDescent="0.3">
      <c r="AV8772"/>
      <c r="AW8772"/>
      <c r="AX8772"/>
      <c r="AY8772"/>
      <c r="AZ8772"/>
      <c r="BA8772"/>
    </row>
    <row r="8773" spans="48:53" x14ac:dyDescent="0.3">
      <c r="AV8773"/>
      <c r="AW8773"/>
      <c r="AX8773"/>
      <c r="AY8773"/>
      <c r="AZ8773"/>
      <c r="BA8773"/>
    </row>
    <row r="8774" spans="48:53" x14ac:dyDescent="0.3">
      <c r="AV8774"/>
      <c r="AW8774"/>
      <c r="AX8774"/>
      <c r="AY8774"/>
      <c r="AZ8774"/>
      <c r="BA8774"/>
    </row>
    <row r="8775" spans="48:53" x14ac:dyDescent="0.3">
      <c r="AV8775"/>
      <c r="AW8775"/>
      <c r="AX8775"/>
      <c r="AY8775"/>
      <c r="AZ8775"/>
      <c r="BA8775"/>
    </row>
    <row r="8776" spans="48:53" x14ac:dyDescent="0.3">
      <c r="AV8776"/>
      <c r="AW8776"/>
      <c r="AX8776"/>
      <c r="AY8776"/>
      <c r="AZ8776"/>
      <c r="BA8776"/>
    </row>
    <row r="8777" spans="48:53" x14ac:dyDescent="0.3">
      <c r="AV8777"/>
      <c r="AW8777"/>
      <c r="AX8777"/>
      <c r="AY8777"/>
      <c r="AZ8777"/>
      <c r="BA8777"/>
    </row>
    <row r="8778" spans="48:53" x14ac:dyDescent="0.3">
      <c r="AV8778"/>
      <c r="AW8778"/>
      <c r="AX8778"/>
      <c r="AY8778"/>
      <c r="AZ8778"/>
      <c r="BA8778"/>
    </row>
    <row r="8779" spans="48:53" x14ac:dyDescent="0.3">
      <c r="AV8779"/>
      <c r="AW8779"/>
      <c r="AX8779"/>
      <c r="AY8779"/>
      <c r="AZ8779"/>
      <c r="BA8779"/>
    </row>
    <row r="8780" spans="48:53" x14ac:dyDescent="0.3">
      <c r="AV8780"/>
      <c r="AW8780"/>
      <c r="AX8780"/>
      <c r="AY8780"/>
      <c r="AZ8780"/>
      <c r="BA8780"/>
    </row>
    <row r="8781" spans="48:53" x14ac:dyDescent="0.3">
      <c r="AV8781"/>
      <c r="AW8781"/>
      <c r="AX8781"/>
      <c r="AY8781"/>
      <c r="AZ8781"/>
      <c r="BA8781"/>
    </row>
    <row r="8782" spans="48:53" x14ac:dyDescent="0.3">
      <c r="AV8782"/>
      <c r="AW8782"/>
      <c r="AX8782"/>
      <c r="AY8782"/>
      <c r="AZ8782"/>
      <c r="BA8782"/>
    </row>
    <row r="8783" spans="48:53" x14ac:dyDescent="0.3">
      <c r="AV8783"/>
      <c r="AW8783"/>
      <c r="AX8783"/>
      <c r="AY8783"/>
      <c r="AZ8783"/>
      <c r="BA8783"/>
    </row>
    <row r="8784" spans="48:53" x14ac:dyDescent="0.3">
      <c r="AV8784"/>
      <c r="AW8784"/>
      <c r="AX8784"/>
      <c r="AY8784"/>
      <c r="AZ8784"/>
      <c r="BA8784"/>
    </row>
    <row r="8785" spans="48:53" x14ac:dyDescent="0.3">
      <c r="AV8785"/>
      <c r="AW8785"/>
      <c r="AX8785"/>
      <c r="AY8785"/>
      <c r="AZ8785"/>
      <c r="BA8785"/>
    </row>
    <row r="8786" spans="48:53" x14ac:dyDescent="0.3">
      <c r="AV8786"/>
      <c r="AW8786"/>
      <c r="AX8786"/>
      <c r="AY8786"/>
      <c r="AZ8786"/>
      <c r="BA8786"/>
    </row>
    <row r="8787" spans="48:53" x14ac:dyDescent="0.3">
      <c r="AV8787"/>
      <c r="AW8787"/>
      <c r="AX8787"/>
      <c r="AY8787"/>
      <c r="AZ8787"/>
      <c r="BA8787"/>
    </row>
    <row r="8788" spans="48:53" x14ac:dyDescent="0.3">
      <c r="AV8788"/>
      <c r="AW8788"/>
      <c r="AX8788"/>
      <c r="AY8788"/>
      <c r="AZ8788"/>
      <c r="BA8788"/>
    </row>
    <row r="8789" spans="48:53" x14ac:dyDescent="0.3">
      <c r="AV8789"/>
      <c r="AW8789"/>
      <c r="AX8789"/>
      <c r="AY8789"/>
      <c r="AZ8789"/>
      <c r="BA8789"/>
    </row>
    <row r="8790" spans="48:53" x14ac:dyDescent="0.3">
      <c r="AV8790"/>
      <c r="AW8790"/>
      <c r="AX8790"/>
      <c r="AY8790"/>
      <c r="AZ8790"/>
      <c r="BA8790"/>
    </row>
    <row r="8791" spans="48:53" x14ac:dyDescent="0.3">
      <c r="AV8791"/>
      <c r="AW8791"/>
      <c r="AX8791"/>
      <c r="AY8791"/>
      <c r="AZ8791"/>
      <c r="BA8791"/>
    </row>
    <row r="8792" spans="48:53" x14ac:dyDescent="0.3">
      <c r="AV8792"/>
      <c r="AW8792"/>
      <c r="AX8792"/>
      <c r="AY8792"/>
      <c r="AZ8792"/>
      <c r="BA8792"/>
    </row>
    <row r="8793" spans="48:53" x14ac:dyDescent="0.3">
      <c r="AV8793"/>
      <c r="AW8793"/>
      <c r="AX8793"/>
      <c r="AY8793"/>
      <c r="AZ8793"/>
      <c r="BA8793"/>
    </row>
    <row r="8794" spans="48:53" x14ac:dyDescent="0.3">
      <c r="AV8794"/>
      <c r="AW8794"/>
      <c r="AX8794"/>
      <c r="AY8794"/>
      <c r="AZ8794"/>
      <c r="BA8794"/>
    </row>
    <row r="8795" spans="48:53" x14ac:dyDescent="0.3">
      <c r="AV8795"/>
      <c r="AW8795"/>
      <c r="AX8795"/>
      <c r="AY8795"/>
      <c r="AZ8795"/>
      <c r="BA8795"/>
    </row>
    <row r="8796" spans="48:53" x14ac:dyDescent="0.3">
      <c r="AV8796"/>
      <c r="AW8796"/>
      <c r="AX8796"/>
      <c r="AY8796"/>
      <c r="AZ8796"/>
      <c r="BA8796"/>
    </row>
    <row r="8797" spans="48:53" x14ac:dyDescent="0.3">
      <c r="AV8797"/>
      <c r="AW8797"/>
      <c r="AX8797"/>
      <c r="AY8797"/>
      <c r="AZ8797"/>
      <c r="BA8797"/>
    </row>
    <row r="8798" spans="48:53" x14ac:dyDescent="0.3">
      <c r="AV8798"/>
      <c r="AW8798"/>
      <c r="AX8798"/>
      <c r="AY8798"/>
      <c r="AZ8798"/>
      <c r="BA8798"/>
    </row>
    <row r="8799" spans="48:53" x14ac:dyDescent="0.3">
      <c r="AV8799"/>
      <c r="AW8799"/>
      <c r="AX8799"/>
      <c r="AY8799"/>
      <c r="AZ8799"/>
      <c r="BA8799"/>
    </row>
    <row r="8800" spans="48:53" x14ac:dyDescent="0.3">
      <c r="AV8800"/>
      <c r="AW8800"/>
      <c r="AX8800"/>
      <c r="AY8800"/>
      <c r="AZ8800"/>
      <c r="BA8800"/>
    </row>
    <row r="8801" spans="48:53" x14ac:dyDescent="0.3">
      <c r="AV8801"/>
      <c r="AW8801"/>
      <c r="AX8801"/>
      <c r="AY8801"/>
      <c r="AZ8801"/>
      <c r="BA8801"/>
    </row>
    <row r="8802" spans="48:53" x14ac:dyDescent="0.3">
      <c r="AV8802"/>
      <c r="AW8802"/>
      <c r="AX8802"/>
      <c r="AY8802"/>
      <c r="AZ8802"/>
      <c r="BA8802"/>
    </row>
    <row r="8803" spans="48:53" x14ac:dyDescent="0.3">
      <c r="AV8803"/>
      <c r="AW8803"/>
      <c r="AX8803"/>
      <c r="AY8803"/>
      <c r="AZ8803"/>
      <c r="BA8803"/>
    </row>
    <row r="8804" spans="48:53" x14ac:dyDescent="0.3">
      <c r="AV8804"/>
      <c r="AW8804"/>
      <c r="AX8804"/>
      <c r="AY8804"/>
      <c r="AZ8804"/>
      <c r="BA8804"/>
    </row>
    <row r="8805" spans="48:53" x14ac:dyDescent="0.3">
      <c r="AV8805"/>
      <c r="AW8805"/>
      <c r="AX8805"/>
      <c r="AY8805"/>
      <c r="AZ8805"/>
      <c r="BA8805"/>
    </row>
    <row r="8806" spans="48:53" x14ac:dyDescent="0.3">
      <c r="AV8806"/>
      <c r="AW8806"/>
      <c r="AX8806"/>
      <c r="AY8806"/>
      <c r="AZ8806"/>
      <c r="BA8806"/>
    </row>
    <row r="8807" spans="48:53" x14ac:dyDescent="0.3">
      <c r="AV8807"/>
      <c r="AW8807"/>
      <c r="AX8807"/>
      <c r="AY8807"/>
      <c r="AZ8807"/>
      <c r="BA8807"/>
    </row>
    <row r="8808" spans="48:53" x14ac:dyDescent="0.3">
      <c r="AV8808"/>
      <c r="AW8808"/>
      <c r="AX8808"/>
      <c r="AY8808"/>
      <c r="AZ8808"/>
      <c r="BA8808"/>
    </row>
    <row r="8809" spans="48:53" x14ac:dyDescent="0.3">
      <c r="AV8809"/>
      <c r="AW8809"/>
      <c r="AX8809"/>
      <c r="AY8809"/>
      <c r="AZ8809"/>
      <c r="BA8809"/>
    </row>
    <row r="8810" spans="48:53" x14ac:dyDescent="0.3">
      <c r="AV8810"/>
      <c r="AW8810"/>
      <c r="AX8810"/>
      <c r="AY8810"/>
      <c r="AZ8810"/>
      <c r="BA8810"/>
    </row>
    <row r="8811" spans="48:53" x14ac:dyDescent="0.3">
      <c r="AV8811"/>
      <c r="AW8811"/>
      <c r="AX8811"/>
      <c r="AY8811"/>
      <c r="AZ8811"/>
      <c r="BA8811"/>
    </row>
    <row r="8812" spans="48:53" x14ac:dyDescent="0.3">
      <c r="AV8812"/>
      <c r="AW8812"/>
      <c r="AX8812"/>
      <c r="AY8812"/>
      <c r="AZ8812"/>
      <c r="BA8812"/>
    </row>
    <row r="8813" spans="48:53" x14ac:dyDescent="0.3">
      <c r="AV8813"/>
      <c r="AW8813"/>
      <c r="AX8813"/>
      <c r="AY8813"/>
      <c r="AZ8813"/>
      <c r="BA8813"/>
    </row>
    <row r="8814" spans="48:53" x14ac:dyDescent="0.3">
      <c r="AV8814"/>
      <c r="AW8814"/>
      <c r="AX8814"/>
      <c r="AY8814"/>
      <c r="AZ8814"/>
      <c r="BA8814"/>
    </row>
    <row r="8815" spans="48:53" x14ac:dyDescent="0.3">
      <c r="AV8815"/>
      <c r="AW8815"/>
      <c r="AX8815"/>
      <c r="AY8815"/>
      <c r="AZ8815"/>
      <c r="BA8815"/>
    </row>
    <row r="8816" spans="48:53" x14ac:dyDescent="0.3">
      <c r="AV8816"/>
      <c r="AW8816"/>
      <c r="AX8816"/>
      <c r="AY8816"/>
      <c r="AZ8816"/>
      <c r="BA8816"/>
    </row>
    <row r="8817" spans="48:53" x14ac:dyDescent="0.3">
      <c r="AV8817"/>
      <c r="AW8817"/>
      <c r="AX8817"/>
      <c r="AY8817"/>
      <c r="AZ8817"/>
      <c r="BA8817"/>
    </row>
    <row r="8818" spans="48:53" x14ac:dyDescent="0.3">
      <c r="AV8818"/>
      <c r="AW8818"/>
      <c r="AX8818"/>
      <c r="AY8818"/>
      <c r="AZ8818"/>
      <c r="BA8818"/>
    </row>
    <row r="8819" spans="48:53" x14ac:dyDescent="0.3">
      <c r="AV8819"/>
      <c r="AW8819"/>
      <c r="AX8819"/>
      <c r="AY8819"/>
      <c r="AZ8819"/>
      <c r="BA8819"/>
    </row>
    <row r="8820" spans="48:53" x14ac:dyDescent="0.3">
      <c r="AV8820"/>
      <c r="AW8820"/>
      <c r="AX8820"/>
      <c r="AY8820"/>
      <c r="AZ8820"/>
      <c r="BA8820"/>
    </row>
    <row r="8821" spans="48:53" x14ac:dyDescent="0.3">
      <c r="AV8821"/>
      <c r="AW8821"/>
      <c r="AX8821"/>
      <c r="AY8821"/>
      <c r="AZ8821"/>
      <c r="BA8821"/>
    </row>
    <row r="8822" spans="48:53" x14ac:dyDescent="0.3">
      <c r="AV8822"/>
      <c r="AW8822"/>
      <c r="AX8822"/>
      <c r="AY8822"/>
      <c r="AZ8822"/>
      <c r="BA8822"/>
    </row>
    <row r="8823" spans="48:53" x14ac:dyDescent="0.3">
      <c r="AV8823"/>
      <c r="AW8823"/>
      <c r="AX8823"/>
      <c r="AY8823"/>
      <c r="AZ8823"/>
      <c r="BA8823"/>
    </row>
    <row r="8824" spans="48:53" x14ac:dyDescent="0.3">
      <c r="AV8824"/>
      <c r="AW8824"/>
      <c r="AX8824"/>
      <c r="AY8824"/>
      <c r="AZ8824"/>
      <c r="BA8824"/>
    </row>
    <row r="8825" spans="48:53" x14ac:dyDescent="0.3">
      <c r="AV8825"/>
      <c r="AW8825"/>
      <c r="AX8825"/>
      <c r="AY8825"/>
      <c r="AZ8825"/>
      <c r="BA8825"/>
    </row>
    <row r="8826" spans="48:53" x14ac:dyDescent="0.3">
      <c r="AV8826"/>
      <c r="AW8826"/>
      <c r="AX8826"/>
      <c r="AY8826"/>
      <c r="AZ8826"/>
      <c r="BA8826"/>
    </row>
    <row r="8827" spans="48:53" x14ac:dyDescent="0.3">
      <c r="AV8827"/>
      <c r="AW8827"/>
      <c r="AX8827"/>
      <c r="AY8827"/>
      <c r="AZ8827"/>
      <c r="BA8827"/>
    </row>
    <row r="8828" spans="48:53" x14ac:dyDescent="0.3">
      <c r="AV8828"/>
      <c r="AW8828"/>
      <c r="AX8828"/>
      <c r="AY8828"/>
      <c r="AZ8828"/>
      <c r="BA8828"/>
    </row>
    <row r="8829" spans="48:53" x14ac:dyDescent="0.3">
      <c r="AV8829"/>
      <c r="AW8829"/>
      <c r="AX8829"/>
      <c r="AY8829"/>
      <c r="AZ8829"/>
      <c r="BA8829"/>
    </row>
    <row r="8830" spans="48:53" x14ac:dyDescent="0.3">
      <c r="AV8830"/>
      <c r="AW8830"/>
      <c r="AX8830"/>
      <c r="AY8830"/>
      <c r="AZ8830"/>
      <c r="BA8830"/>
    </row>
    <row r="8831" spans="48:53" x14ac:dyDescent="0.3">
      <c r="AV8831"/>
      <c r="AW8831"/>
      <c r="AX8831"/>
      <c r="AY8831"/>
      <c r="AZ8831"/>
      <c r="BA8831"/>
    </row>
    <row r="8832" spans="48:53" x14ac:dyDescent="0.3">
      <c r="AV8832"/>
      <c r="AW8832"/>
      <c r="AX8832"/>
      <c r="AY8832"/>
      <c r="AZ8832"/>
      <c r="BA8832"/>
    </row>
    <row r="8833" spans="48:53" x14ac:dyDescent="0.3">
      <c r="AV8833"/>
      <c r="AW8833"/>
      <c r="AX8833"/>
      <c r="AY8833"/>
      <c r="AZ8833"/>
      <c r="BA8833"/>
    </row>
    <row r="8834" spans="48:53" x14ac:dyDescent="0.3">
      <c r="AV8834"/>
      <c r="AW8834"/>
      <c r="AX8834"/>
      <c r="AY8834"/>
      <c r="AZ8834"/>
      <c r="BA8834"/>
    </row>
    <row r="8835" spans="48:53" x14ac:dyDescent="0.3">
      <c r="AV8835"/>
      <c r="AW8835"/>
      <c r="AX8835"/>
      <c r="AY8835"/>
      <c r="AZ8835"/>
      <c r="BA8835"/>
    </row>
    <row r="8836" spans="48:53" x14ac:dyDescent="0.3">
      <c r="AV8836"/>
      <c r="AW8836"/>
      <c r="AX8836"/>
      <c r="AY8836"/>
      <c r="AZ8836"/>
      <c r="BA8836"/>
    </row>
    <row r="8837" spans="48:53" x14ac:dyDescent="0.3">
      <c r="AV8837"/>
      <c r="AW8837"/>
      <c r="AX8837"/>
      <c r="AY8837"/>
      <c r="AZ8837"/>
      <c r="BA8837"/>
    </row>
    <row r="8838" spans="48:53" x14ac:dyDescent="0.3">
      <c r="AV8838"/>
      <c r="AW8838"/>
      <c r="AX8838"/>
      <c r="AY8838"/>
      <c r="AZ8838"/>
      <c r="BA8838"/>
    </row>
    <row r="8839" spans="48:53" x14ac:dyDescent="0.3">
      <c r="AV8839"/>
      <c r="AW8839"/>
      <c r="AX8839"/>
      <c r="AY8839"/>
      <c r="AZ8839"/>
      <c r="BA8839"/>
    </row>
    <row r="8840" spans="48:53" x14ac:dyDescent="0.3">
      <c r="AV8840"/>
      <c r="AW8840"/>
      <c r="AX8840"/>
      <c r="AY8840"/>
      <c r="AZ8840"/>
      <c r="BA8840"/>
    </row>
    <row r="8841" spans="48:53" x14ac:dyDescent="0.3">
      <c r="AV8841"/>
      <c r="AW8841"/>
      <c r="AX8841"/>
      <c r="AY8841"/>
      <c r="AZ8841"/>
      <c r="BA8841"/>
    </row>
    <row r="8842" spans="48:53" x14ac:dyDescent="0.3">
      <c r="AV8842"/>
      <c r="AW8842"/>
      <c r="AX8842"/>
      <c r="AY8842"/>
      <c r="AZ8842"/>
      <c r="BA8842"/>
    </row>
    <row r="8843" spans="48:53" x14ac:dyDescent="0.3">
      <c r="AV8843"/>
      <c r="AW8843"/>
      <c r="AX8843"/>
      <c r="AY8843"/>
      <c r="AZ8843"/>
      <c r="BA8843"/>
    </row>
    <row r="8844" spans="48:53" x14ac:dyDescent="0.3">
      <c r="AV8844"/>
      <c r="AW8844"/>
      <c r="AX8844"/>
      <c r="AY8844"/>
      <c r="AZ8844"/>
      <c r="BA8844"/>
    </row>
    <row r="8845" spans="48:53" x14ac:dyDescent="0.3">
      <c r="AV8845"/>
      <c r="AW8845"/>
      <c r="AX8845"/>
      <c r="AY8845"/>
      <c r="AZ8845"/>
      <c r="BA8845"/>
    </row>
    <row r="8846" spans="48:53" x14ac:dyDescent="0.3">
      <c r="AV8846"/>
      <c r="AW8846"/>
      <c r="AX8846"/>
      <c r="AY8846"/>
      <c r="AZ8846"/>
      <c r="BA8846"/>
    </row>
    <row r="8847" spans="48:53" x14ac:dyDescent="0.3">
      <c r="AV8847"/>
      <c r="AW8847"/>
      <c r="AX8847"/>
      <c r="AY8847"/>
      <c r="AZ8847"/>
      <c r="BA8847"/>
    </row>
    <row r="8848" spans="48:53" x14ac:dyDescent="0.3">
      <c r="AV8848"/>
      <c r="AW8848"/>
      <c r="AX8848"/>
      <c r="AY8848"/>
      <c r="AZ8848"/>
      <c r="BA8848"/>
    </row>
    <row r="8849" spans="48:53" x14ac:dyDescent="0.3">
      <c r="AV8849"/>
      <c r="AW8849"/>
      <c r="AX8849"/>
      <c r="AY8849"/>
      <c r="AZ8849"/>
      <c r="BA8849"/>
    </row>
    <row r="8850" spans="48:53" x14ac:dyDescent="0.3">
      <c r="AV8850"/>
      <c r="AW8850"/>
      <c r="AX8850"/>
      <c r="AY8850"/>
      <c r="AZ8850"/>
      <c r="BA8850"/>
    </row>
    <row r="8851" spans="48:53" x14ac:dyDescent="0.3">
      <c r="AV8851"/>
      <c r="AW8851"/>
      <c r="AX8851"/>
      <c r="AY8851"/>
      <c r="AZ8851"/>
      <c r="BA8851"/>
    </row>
    <row r="8852" spans="48:53" x14ac:dyDescent="0.3">
      <c r="AV8852"/>
      <c r="AW8852"/>
      <c r="AX8852"/>
      <c r="AY8852"/>
      <c r="AZ8852"/>
      <c r="BA8852"/>
    </row>
    <row r="8853" spans="48:53" x14ac:dyDescent="0.3">
      <c r="AV8853"/>
      <c r="AW8853"/>
      <c r="AX8853"/>
      <c r="AY8853"/>
      <c r="AZ8853"/>
      <c r="BA8853"/>
    </row>
    <row r="8854" spans="48:53" x14ac:dyDescent="0.3">
      <c r="AV8854"/>
      <c r="AW8854"/>
      <c r="AX8854"/>
      <c r="AY8854"/>
      <c r="AZ8854"/>
      <c r="BA8854"/>
    </row>
    <row r="8855" spans="48:53" x14ac:dyDescent="0.3">
      <c r="AV8855"/>
      <c r="AW8855"/>
      <c r="AX8855"/>
      <c r="AY8855"/>
      <c r="AZ8855"/>
      <c r="BA8855"/>
    </row>
    <row r="8856" spans="48:53" x14ac:dyDescent="0.3">
      <c r="AV8856"/>
      <c r="AW8856"/>
      <c r="AX8856"/>
      <c r="AY8856"/>
      <c r="AZ8856"/>
      <c r="BA8856"/>
    </row>
    <row r="8857" spans="48:53" x14ac:dyDescent="0.3">
      <c r="AV8857"/>
      <c r="AW8857"/>
      <c r="AX8857"/>
      <c r="AY8857"/>
      <c r="AZ8857"/>
      <c r="BA8857"/>
    </row>
    <row r="8858" spans="48:53" x14ac:dyDescent="0.3">
      <c r="AV8858"/>
      <c r="AW8858"/>
      <c r="AX8858"/>
      <c r="AY8858"/>
      <c r="AZ8858"/>
      <c r="BA8858"/>
    </row>
    <row r="8859" spans="48:53" x14ac:dyDescent="0.3">
      <c r="AV8859"/>
      <c r="AW8859"/>
      <c r="AX8859"/>
      <c r="AY8859"/>
      <c r="AZ8859"/>
      <c r="BA8859"/>
    </row>
    <row r="8860" spans="48:53" x14ac:dyDescent="0.3">
      <c r="AV8860"/>
      <c r="AW8860"/>
      <c r="AX8860"/>
      <c r="AY8860"/>
      <c r="AZ8860"/>
      <c r="BA8860"/>
    </row>
    <row r="8861" spans="48:53" x14ac:dyDescent="0.3">
      <c r="AV8861"/>
      <c r="AW8861"/>
      <c r="AX8861"/>
      <c r="AY8861"/>
      <c r="AZ8861"/>
      <c r="BA8861"/>
    </row>
    <row r="8862" spans="48:53" x14ac:dyDescent="0.3">
      <c r="AV8862"/>
      <c r="AW8862"/>
      <c r="AX8862"/>
      <c r="AY8862"/>
      <c r="AZ8862"/>
      <c r="BA8862"/>
    </row>
    <row r="8863" spans="48:53" x14ac:dyDescent="0.3">
      <c r="AV8863"/>
      <c r="AW8863"/>
      <c r="AX8863"/>
      <c r="AY8863"/>
      <c r="AZ8863"/>
      <c r="BA8863"/>
    </row>
    <row r="8864" spans="48:53" x14ac:dyDescent="0.3">
      <c r="AV8864"/>
      <c r="AW8864"/>
      <c r="AX8864"/>
      <c r="AY8864"/>
      <c r="AZ8864"/>
      <c r="BA8864"/>
    </row>
    <row r="8865" spans="48:53" x14ac:dyDescent="0.3">
      <c r="AV8865"/>
      <c r="AW8865"/>
      <c r="AX8865"/>
      <c r="AY8865"/>
      <c r="AZ8865"/>
      <c r="BA8865"/>
    </row>
    <row r="8866" spans="48:53" x14ac:dyDescent="0.3">
      <c r="AV8866"/>
      <c r="AW8866"/>
      <c r="AX8866"/>
      <c r="AY8866"/>
      <c r="AZ8866"/>
      <c r="BA8866"/>
    </row>
    <row r="8867" spans="48:53" x14ac:dyDescent="0.3">
      <c r="AV8867"/>
      <c r="AW8867"/>
      <c r="AX8867"/>
      <c r="AY8867"/>
      <c r="AZ8867"/>
      <c r="BA8867"/>
    </row>
    <row r="8868" spans="48:53" x14ac:dyDescent="0.3">
      <c r="AV8868"/>
      <c r="AW8868"/>
      <c r="AX8868"/>
      <c r="AY8868"/>
      <c r="AZ8868"/>
      <c r="BA8868"/>
    </row>
    <row r="8869" spans="48:53" x14ac:dyDescent="0.3">
      <c r="AV8869"/>
      <c r="AW8869"/>
      <c r="AX8869"/>
      <c r="AY8869"/>
      <c r="AZ8869"/>
      <c r="BA8869"/>
    </row>
    <row r="8870" spans="48:53" x14ac:dyDescent="0.3">
      <c r="AV8870"/>
      <c r="AW8870"/>
      <c r="AX8870"/>
      <c r="AY8870"/>
      <c r="AZ8870"/>
      <c r="BA8870"/>
    </row>
    <row r="8871" spans="48:53" x14ac:dyDescent="0.3">
      <c r="AV8871"/>
      <c r="AW8871"/>
      <c r="AX8871"/>
      <c r="AY8871"/>
      <c r="AZ8871"/>
      <c r="BA8871"/>
    </row>
    <row r="8872" spans="48:53" x14ac:dyDescent="0.3">
      <c r="AV8872"/>
      <c r="AW8872"/>
      <c r="AX8872"/>
      <c r="AY8872"/>
      <c r="AZ8872"/>
      <c r="BA8872"/>
    </row>
    <row r="8873" spans="48:53" x14ac:dyDescent="0.3">
      <c r="AV8873"/>
      <c r="AW8873"/>
      <c r="AX8873"/>
      <c r="AY8873"/>
      <c r="AZ8873"/>
      <c r="BA8873"/>
    </row>
    <row r="8874" spans="48:53" x14ac:dyDescent="0.3">
      <c r="AV8874"/>
      <c r="AW8874"/>
      <c r="AX8874"/>
      <c r="AY8874"/>
      <c r="AZ8874"/>
      <c r="BA8874"/>
    </row>
    <row r="8875" spans="48:53" x14ac:dyDescent="0.3">
      <c r="AV8875"/>
      <c r="AW8875"/>
      <c r="AX8875"/>
      <c r="AY8875"/>
      <c r="AZ8875"/>
      <c r="BA8875"/>
    </row>
    <row r="8876" spans="48:53" x14ac:dyDescent="0.3">
      <c r="AV8876"/>
      <c r="AW8876"/>
      <c r="AX8876"/>
      <c r="AY8876"/>
      <c r="AZ8876"/>
      <c r="BA8876"/>
    </row>
    <row r="8877" spans="48:53" x14ac:dyDescent="0.3">
      <c r="AV8877"/>
      <c r="AW8877"/>
      <c r="AX8877"/>
      <c r="AY8877"/>
      <c r="AZ8877"/>
      <c r="BA8877"/>
    </row>
    <row r="8878" spans="48:53" x14ac:dyDescent="0.3">
      <c r="AV8878"/>
      <c r="AW8878"/>
      <c r="AX8878"/>
      <c r="AY8878"/>
      <c r="AZ8878"/>
      <c r="BA8878"/>
    </row>
    <row r="8879" spans="48:53" x14ac:dyDescent="0.3">
      <c r="AV8879"/>
      <c r="AW8879"/>
      <c r="AX8879"/>
      <c r="AY8879"/>
      <c r="AZ8879"/>
      <c r="BA8879"/>
    </row>
    <row r="8880" spans="48:53" x14ac:dyDescent="0.3">
      <c r="AV8880"/>
      <c r="AW8880"/>
      <c r="AX8880"/>
      <c r="AY8880"/>
      <c r="AZ8880"/>
      <c r="BA8880"/>
    </row>
    <row r="8881" spans="48:53" x14ac:dyDescent="0.3">
      <c r="AV8881"/>
      <c r="AW8881"/>
      <c r="AX8881"/>
      <c r="AY8881"/>
      <c r="AZ8881"/>
      <c r="BA8881"/>
    </row>
    <row r="8882" spans="48:53" x14ac:dyDescent="0.3">
      <c r="AV8882"/>
      <c r="AW8882"/>
      <c r="AX8882"/>
      <c r="AY8882"/>
      <c r="AZ8882"/>
      <c r="BA8882"/>
    </row>
    <row r="8883" spans="48:53" x14ac:dyDescent="0.3">
      <c r="AV8883"/>
      <c r="AW8883"/>
      <c r="AX8883"/>
      <c r="AY8883"/>
      <c r="AZ8883"/>
      <c r="BA8883"/>
    </row>
    <row r="8884" spans="48:53" x14ac:dyDescent="0.3">
      <c r="AV8884"/>
      <c r="AW8884"/>
      <c r="AX8884"/>
      <c r="AY8884"/>
      <c r="AZ8884"/>
      <c r="BA8884"/>
    </row>
    <row r="8885" spans="48:53" x14ac:dyDescent="0.3">
      <c r="AV8885"/>
      <c r="AW8885"/>
      <c r="AX8885"/>
      <c r="AY8885"/>
      <c r="AZ8885"/>
      <c r="BA8885"/>
    </row>
    <row r="8886" spans="48:53" x14ac:dyDescent="0.3">
      <c r="AV8886"/>
      <c r="AW8886"/>
      <c r="AX8886"/>
      <c r="AY8886"/>
      <c r="AZ8886"/>
      <c r="BA8886"/>
    </row>
    <row r="8887" spans="48:53" x14ac:dyDescent="0.3">
      <c r="AV8887"/>
      <c r="AW8887"/>
      <c r="AX8887"/>
      <c r="AY8887"/>
      <c r="AZ8887"/>
      <c r="BA8887"/>
    </row>
    <row r="8888" spans="48:53" x14ac:dyDescent="0.3">
      <c r="AV8888"/>
      <c r="AW8888"/>
      <c r="AX8888"/>
      <c r="AY8888"/>
      <c r="AZ8888"/>
      <c r="BA8888"/>
    </row>
    <row r="8889" spans="48:53" x14ac:dyDescent="0.3">
      <c r="AV8889"/>
      <c r="AW8889"/>
      <c r="AX8889"/>
      <c r="AY8889"/>
      <c r="AZ8889"/>
      <c r="BA8889"/>
    </row>
    <row r="8890" spans="48:53" x14ac:dyDescent="0.3">
      <c r="AV8890"/>
      <c r="AW8890"/>
      <c r="AX8890"/>
      <c r="AY8890"/>
      <c r="AZ8890"/>
      <c r="BA8890"/>
    </row>
    <row r="8891" spans="48:53" x14ac:dyDescent="0.3">
      <c r="AV8891"/>
      <c r="AW8891"/>
      <c r="AX8891"/>
      <c r="AY8891"/>
      <c r="AZ8891"/>
      <c r="BA8891"/>
    </row>
    <row r="8892" spans="48:53" x14ac:dyDescent="0.3">
      <c r="AV8892"/>
      <c r="AW8892"/>
      <c r="AX8892"/>
      <c r="AY8892"/>
      <c r="AZ8892"/>
      <c r="BA8892"/>
    </row>
    <row r="8893" spans="48:53" x14ac:dyDescent="0.3">
      <c r="AV8893"/>
      <c r="AW8893"/>
      <c r="AX8893"/>
      <c r="AY8893"/>
      <c r="AZ8893"/>
      <c r="BA8893"/>
    </row>
    <row r="8894" spans="48:53" x14ac:dyDescent="0.3">
      <c r="AV8894"/>
      <c r="AW8894"/>
      <c r="AX8894"/>
      <c r="AY8894"/>
      <c r="AZ8894"/>
      <c r="BA8894"/>
    </row>
    <row r="8895" spans="48:53" x14ac:dyDescent="0.3">
      <c r="AV8895"/>
      <c r="AW8895"/>
      <c r="AX8895"/>
      <c r="AY8895"/>
      <c r="AZ8895"/>
      <c r="BA8895"/>
    </row>
    <row r="8896" spans="48:53" x14ac:dyDescent="0.3">
      <c r="AV8896"/>
      <c r="AW8896"/>
      <c r="AX8896"/>
      <c r="AY8896"/>
      <c r="AZ8896"/>
      <c r="BA8896"/>
    </row>
    <row r="8897" spans="48:53" x14ac:dyDescent="0.3">
      <c r="AV8897"/>
      <c r="AW8897"/>
      <c r="AX8897"/>
      <c r="AY8897"/>
      <c r="AZ8897"/>
      <c r="BA8897"/>
    </row>
    <row r="8898" spans="48:53" x14ac:dyDescent="0.3">
      <c r="AV8898"/>
      <c r="AW8898"/>
      <c r="AX8898"/>
      <c r="AY8898"/>
      <c r="AZ8898"/>
      <c r="BA8898"/>
    </row>
    <row r="8899" spans="48:53" x14ac:dyDescent="0.3">
      <c r="AV8899"/>
      <c r="AW8899"/>
      <c r="AX8899"/>
      <c r="AY8899"/>
      <c r="AZ8899"/>
      <c r="BA8899"/>
    </row>
    <row r="8900" spans="48:53" x14ac:dyDescent="0.3">
      <c r="AV8900"/>
      <c r="AW8900"/>
      <c r="AX8900"/>
      <c r="AY8900"/>
      <c r="AZ8900"/>
      <c r="BA8900"/>
    </row>
    <row r="8901" spans="48:53" x14ac:dyDescent="0.3">
      <c r="AV8901"/>
      <c r="AW8901"/>
      <c r="AX8901"/>
      <c r="AY8901"/>
      <c r="AZ8901"/>
      <c r="BA8901"/>
    </row>
    <row r="8902" spans="48:53" x14ac:dyDescent="0.3">
      <c r="AV8902"/>
      <c r="AW8902"/>
      <c r="AX8902"/>
      <c r="AY8902"/>
      <c r="AZ8902"/>
      <c r="BA8902"/>
    </row>
    <row r="8903" spans="48:53" x14ac:dyDescent="0.3">
      <c r="AV8903"/>
      <c r="AW8903"/>
      <c r="AX8903"/>
      <c r="AY8903"/>
      <c r="AZ8903"/>
      <c r="BA8903"/>
    </row>
    <row r="8904" spans="48:53" x14ac:dyDescent="0.3">
      <c r="AV8904"/>
      <c r="AW8904"/>
      <c r="AX8904"/>
      <c r="AY8904"/>
      <c r="AZ8904"/>
      <c r="BA8904"/>
    </row>
    <row r="8905" spans="48:53" x14ac:dyDescent="0.3">
      <c r="AV8905"/>
      <c r="AW8905"/>
      <c r="AX8905"/>
      <c r="AY8905"/>
      <c r="AZ8905"/>
      <c r="BA8905"/>
    </row>
    <row r="8906" spans="48:53" x14ac:dyDescent="0.3">
      <c r="AV8906"/>
      <c r="AW8906"/>
      <c r="AX8906"/>
      <c r="AY8906"/>
      <c r="AZ8906"/>
      <c r="BA8906"/>
    </row>
    <row r="8907" spans="48:53" x14ac:dyDescent="0.3">
      <c r="AV8907"/>
      <c r="AW8907"/>
      <c r="AX8907"/>
      <c r="AY8907"/>
      <c r="AZ8907"/>
      <c r="BA8907"/>
    </row>
    <row r="8908" spans="48:53" x14ac:dyDescent="0.3">
      <c r="AV8908"/>
      <c r="AW8908"/>
      <c r="AX8908"/>
      <c r="AY8908"/>
      <c r="AZ8908"/>
      <c r="BA8908"/>
    </row>
    <row r="8909" spans="48:53" x14ac:dyDescent="0.3">
      <c r="AV8909"/>
      <c r="AW8909"/>
      <c r="AX8909"/>
      <c r="AY8909"/>
      <c r="AZ8909"/>
      <c r="BA8909"/>
    </row>
    <row r="8910" spans="48:53" x14ac:dyDescent="0.3">
      <c r="AV8910"/>
      <c r="AW8910"/>
      <c r="AX8910"/>
      <c r="AY8910"/>
      <c r="AZ8910"/>
      <c r="BA8910"/>
    </row>
    <row r="8911" spans="48:53" x14ac:dyDescent="0.3">
      <c r="AV8911"/>
      <c r="AW8911"/>
      <c r="AX8911"/>
      <c r="AY8911"/>
      <c r="AZ8911"/>
      <c r="BA8911"/>
    </row>
    <row r="8912" spans="48:53" x14ac:dyDescent="0.3">
      <c r="AV8912"/>
      <c r="AW8912"/>
      <c r="AX8912"/>
      <c r="AY8912"/>
      <c r="AZ8912"/>
      <c r="BA8912"/>
    </row>
    <row r="8913" spans="48:53" x14ac:dyDescent="0.3">
      <c r="AV8913"/>
      <c r="AW8913"/>
      <c r="AX8913"/>
      <c r="AY8913"/>
      <c r="AZ8913"/>
      <c r="BA8913"/>
    </row>
    <row r="8914" spans="48:53" x14ac:dyDescent="0.3">
      <c r="AV8914"/>
      <c r="AW8914"/>
      <c r="AX8914"/>
      <c r="AY8914"/>
      <c r="AZ8914"/>
      <c r="BA8914"/>
    </row>
    <row r="8915" spans="48:53" x14ac:dyDescent="0.3">
      <c r="AV8915"/>
      <c r="AW8915"/>
      <c r="AX8915"/>
      <c r="AY8915"/>
      <c r="AZ8915"/>
      <c r="BA8915"/>
    </row>
    <row r="8916" spans="48:53" x14ac:dyDescent="0.3">
      <c r="AV8916"/>
      <c r="AW8916"/>
      <c r="AX8916"/>
      <c r="AY8916"/>
      <c r="AZ8916"/>
      <c r="BA8916"/>
    </row>
    <row r="8917" spans="48:53" x14ac:dyDescent="0.3">
      <c r="AV8917"/>
      <c r="AW8917"/>
      <c r="AX8917"/>
      <c r="AY8917"/>
      <c r="AZ8917"/>
      <c r="BA8917"/>
    </row>
    <row r="8918" spans="48:53" x14ac:dyDescent="0.3">
      <c r="AV8918"/>
      <c r="AW8918"/>
      <c r="AX8918"/>
      <c r="AY8918"/>
      <c r="AZ8918"/>
      <c r="BA8918"/>
    </row>
    <row r="8919" spans="48:53" x14ac:dyDescent="0.3">
      <c r="AV8919"/>
      <c r="AW8919"/>
      <c r="AX8919"/>
      <c r="AY8919"/>
      <c r="AZ8919"/>
      <c r="BA8919"/>
    </row>
    <row r="8920" spans="48:53" x14ac:dyDescent="0.3">
      <c r="AV8920"/>
      <c r="AW8920"/>
      <c r="AX8920"/>
      <c r="AY8920"/>
      <c r="AZ8920"/>
      <c r="BA8920"/>
    </row>
    <row r="8921" spans="48:53" x14ac:dyDescent="0.3">
      <c r="AV8921"/>
      <c r="AW8921"/>
      <c r="AX8921"/>
      <c r="AY8921"/>
      <c r="AZ8921"/>
      <c r="BA8921"/>
    </row>
    <row r="8922" spans="48:53" x14ac:dyDescent="0.3">
      <c r="AV8922"/>
      <c r="AW8922"/>
      <c r="AX8922"/>
      <c r="AY8922"/>
      <c r="AZ8922"/>
      <c r="BA8922"/>
    </row>
    <row r="8923" spans="48:53" x14ac:dyDescent="0.3">
      <c r="AV8923"/>
      <c r="AW8923"/>
      <c r="AX8923"/>
      <c r="AY8923"/>
      <c r="AZ8923"/>
      <c r="BA8923"/>
    </row>
    <row r="8924" spans="48:53" x14ac:dyDescent="0.3">
      <c r="AV8924"/>
      <c r="AW8924"/>
      <c r="AX8924"/>
      <c r="AY8924"/>
      <c r="AZ8924"/>
      <c r="BA8924"/>
    </row>
    <row r="8925" spans="48:53" x14ac:dyDescent="0.3">
      <c r="AV8925"/>
      <c r="AW8925"/>
      <c r="AX8925"/>
      <c r="AY8925"/>
      <c r="AZ8925"/>
      <c r="BA8925"/>
    </row>
    <row r="8926" spans="48:53" x14ac:dyDescent="0.3">
      <c r="AV8926"/>
      <c r="AW8926"/>
      <c r="AX8926"/>
      <c r="AY8926"/>
      <c r="AZ8926"/>
      <c r="BA8926"/>
    </row>
    <row r="8927" spans="48:53" x14ac:dyDescent="0.3">
      <c r="AV8927"/>
      <c r="AW8927"/>
      <c r="AX8927"/>
      <c r="AY8927"/>
      <c r="AZ8927"/>
      <c r="BA8927"/>
    </row>
    <row r="8928" spans="48:53" x14ac:dyDescent="0.3">
      <c r="AV8928"/>
      <c r="AW8928"/>
      <c r="AX8928"/>
      <c r="AY8928"/>
      <c r="AZ8928"/>
      <c r="BA8928"/>
    </row>
    <row r="8929" spans="48:53" x14ac:dyDescent="0.3">
      <c r="AV8929"/>
      <c r="AW8929"/>
      <c r="AX8929"/>
      <c r="AY8929"/>
      <c r="AZ8929"/>
      <c r="BA8929"/>
    </row>
    <row r="8930" spans="48:53" x14ac:dyDescent="0.3">
      <c r="AV8930"/>
      <c r="AW8930"/>
      <c r="AX8930"/>
      <c r="AY8930"/>
      <c r="AZ8930"/>
      <c r="BA8930"/>
    </row>
    <row r="8931" spans="48:53" x14ac:dyDescent="0.3">
      <c r="AV8931"/>
      <c r="AW8931"/>
      <c r="AX8931"/>
      <c r="AY8931"/>
      <c r="AZ8931"/>
      <c r="BA8931"/>
    </row>
    <row r="8932" spans="48:53" x14ac:dyDescent="0.3">
      <c r="AV8932"/>
      <c r="AW8932"/>
      <c r="AX8932"/>
      <c r="AY8932"/>
      <c r="AZ8932"/>
      <c r="BA8932"/>
    </row>
    <row r="8933" spans="48:53" x14ac:dyDescent="0.3">
      <c r="AV8933"/>
      <c r="AW8933"/>
      <c r="AX8933"/>
      <c r="AY8933"/>
      <c r="AZ8933"/>
      <c r="BA8933"/>
    </row>
    <row r="8934" spans="48:53" x14ac:dyDescent="0.3">
      <c r="AV8934"/>
      <c r="AW8934"/>
      <c r="AX8934"/>
      <c r="AY8934"/>
      <c r="AZ8934"/>
      <c r="BA8934"/>
    </row>
    <row r="8935" spans="48:53" x14ac:dyDescent="0.3">
      <c r="AV8935"/>
      <c r="AW8935"/>
      <c r="AX8935"/>
      <c r="AY8935"/>
      <c r="AZ8935"/>
      <c r="BA8935"/>
    </row>
    <row r="8936" spans="48:53" x14ac:dyDescent="0.3">
      <c r="AV8936"/>
      <c r="AW8936"/>
      <c r="AX8936"/>
      <c r="AY8936"/>
      <c r="AZ8936"/>
      <c r="BA8936"/>
    </row>
    <row r="8937" spans="48:53" x14ac:dyDescent="0.3">
      <c r="AV8937"/>
      <c r="AW8937"/>
      <c r="AX8937"/>
      <c r="AY8937"/>
      <c r="AZ8937"/>
      <c r="BA8937"/>
    </row>
    <row r="8938" spans="48:53" x14ac:dyDescent="0.3">
      <c r="AV8938"/>
      <c r="AW8938"/>
      <c r="AX8938"/>
      <c r="AY8938"/>
      <c r="AZ8938"/>
      <c r="BA8938"/>
    </row>
    <row r="8939" spans="48:53" x14ac:dyDescent="0.3">
      <c r="AV8939"/>
      <c r="AW8939"/>
      <c r="AX8939"/>
      <c r="AY8939"/>
      <c r="AZ8939"/>
      <c r="BA8939"/>
    </row>
    <row r="8940" spans="48:53" x14ac:dyDescent="0.3">
      <c r="AV8940"/>
      <c r="AW8940"/>
      <c r="AX8940"/>
      <c r="AY8940"/>
      <c r="AZ8940"/>
      <c r="BA8940"/>
    </row>
    <row r="8941" spans="48:53" x14ac:dyDescent="0.3">
      <c r="AV8941"/>
      <c r="AW8941"/>
      <c r="AX8941"/>
      <c r="AY8941"/>
      <c r="AZ8941"/>
      <c r="BA8941"/>
    </row>
    <row r="8942" spans="48:53" x14ac:dyDescent="0.3">
      <c r="AV8942"/>
      <c r="AW8942"/>
      <c r="AX8942"/>
      <c r="AY8942"/>
      <c r="AZ8942"/>
      <c r="BA8942"/>
    </row>
    <row r="8943" spans="48:53" x14ac:dyDescent="0.3">
      <c r="AV8943"/>
      <c r="AW8943"/>
      <c r="AX8943"/>
      <c r="AY8943"/>
      <c r="AZ8943"/>
      <c r="BA8943"/>
    </row>
    <row r="8944" spans="48:53" x14ac:dyDescent="0.3">
      <c r="AV8944"/>
      <c r="AW8944"/>
      <c r="AX8944"/>
      <c r="AY8944"/>
      <c r="AZ8944"/>
      <c r="BA8944"/>
    </row>
    <row r="8945" spans="48:53" x14ac:dyDescent="0.3">
      <c r="AV8945"/>
      <c r="AW8945"/>
      <c r="AX8945"/>
      <c r="AY8945"/>
      <c r="AZ8945"/>
      <c r="BA8945"/>
    </row>
    <row r="8946" spans="48:53" x14ac:dyDescent="0.3">
      <c r="AV8946"/>
      <c r="AW8946"/>
      <c r="AX8946"/>
      <c r="AY8946"/>
      <c r="AZ8946"/>
      <c r="BA8946"/>
    </row>
    <row r="8947" spans="48:53" x14ac:dyDescent="0.3">
      <c r="AV8947"/>
      <c r="AW8947"/>
      <c r="AX8947"/>
      <c r="AY8947"/>
      <c r="AZ8947"/>
      <c r="BA8947"/>
    </row>
    <row r="8948" spans="48:53" x14ac:dyDescent="0.3">
      <c r="AV8948"/>
      <c r="AW8948"/>
      <c r="AX8948"/>
      <c r="AY8948"/>
      <c r="AZ8948"/>
      <c r="BA8948"/>
    </row>
    <row r="8949" spans="48:53" x14ac:dyDescent="0.3">
      <c r="AV8949"/>
      <c r="AW8949"/>
      <c r="AX8949"/>
      <c r="AY8949"/>
      <c r="AZ8949"/>
      <c r="BA8949"/>
    </row>
    <row r="8950" spans="48:53" x14ac:dyDescent="0.3">
      <c r="AV8950"/>
      <c r="AW8950"/>
      <c r="AX8950"/>
      <c r="AY8950"/>
      <c r="AZ8950"/>
      <c r="BA8950"/>
    </row>
    <row r="8951" spans="48:53" x14ac:dyDescent="0.3">
      <c r="AV8951"/>
      <c r="AW8951"/>
      <c r="AX8951"/>
      <c r="AY8951"/>
      <c r="AZ8951"/>
      <c r="BA8951"/>
    </row>
    <row r="8952" spans="48:53" x14ac:dyDescent="0.3">
      <c r="AV8952"/>
      <c r="AW8952"/>
      <c r="AX8952"/>
      <c r="AY8952"/>
      <c r="AZ8952"/>
      <c r="BA8952"/>
    </row>
    <row r="8953" spans="48:53" x14ac:dyDescent="0.3">
      <c r="AV8953"/>
      <c r="AW8953"/>
      <c r="AX8953"/>
      <c r="AY8953"/>
      <c r="AZ8953"/>
      <c r="BA8953"/>
    </row>
    <row r="8954" spans="48:53" x14ac:dyDescent="0.3">
      <c r="AV8954"/>
      <c r="AW8954"/>
      <c r="AX8954"/>
      <c r="AY8954"/>
      <c r="AZ8954"/>
      <c r="BA8954"/>
    </row>
    <row r="8955" spans="48:53" x14ac:dyDescent="0.3">
      <c r="AV8955"/>
      <c r="AW8955"/>
      <c r="AX8955"/>
      <c r="AY8955"/>
      <c r="AZ8955"/>
      <c r="BA8955"/>
    </row>
    <row r="8956" spans="48:53" x14ac:dyDescent="0.3">
      <c r="AV8956"/>
      <c r="AW8956"/>
      <c r="AX8956"/>
      <c r="AY8956"/>
      <c r="AZ8956"/>
      <c r="BA8956"/>
    </row>
    <row r="8957" spans="48:53" x14ac:dyDescent="0.3">
      <c r="AV8957"/>
      <c r="AW8957"/>
      <c r="AX8957"/>
      <c r="AY8957"/>
      <c r="AZ8957"/>
      <c r="BA8957"/>
    </row>
    <row r="8958" spans="48:53" x14ac:dyDescent="0.3">
      <c r="AV8958"/>
      <c r="AW8958"/>
      <c r="AX8958"/>
      <c r="AY8958"/>
      <c r="AZ8958"/>
      <c r="BA8958"/>
    </row>
    <row r="8959" spans="48:53" x14ac:dyDescent="0.3">
      <c r="AV8959"/>
      <c r="AW8959"/>
      <c r="AX8959"/>
      <c r="AY8959"/>
      <c r="AZ8959"/>
      <c r="BA8959"/>
    </row>
    <row r="8960" spans="48:53" x14ac:dyDescent="0.3">
      <c r="AV8960"/>
      <c r="AW8960"/>
      <c r="AX8960"/>
      <c r="AY8960"/>
      <c r="AZ8960"/>
      <c r="BA8960"/>
    </row>
    <row r="8961" spans="48:53" x14ac:dyDescent="0.3">
      <c r="AV8961"/>
      <c r="AW8961"/>
      <c r="AX8961"/>
      <c r="AY8961"/>
      <c r="AZ8961"/>
      <c r="BA8961"/>
    </row>
    <row r="8962" spans="48:53" x14ac:dyDescent="0.3">
      <c r="AV8962"/>
      <c r="AW8962"/>
      <c r="AX8962"/>
      <c r="AY8962"/>
      <c r="AZ8962"/>
      <c r="BA8962"/>
    </row>
    <row r="8963" spans="48:53" x14ac:dyDescent="0.3">
      <c r="AV8963"/>
      <c r="AW8963"/>
      <c r="AX8963"/>
      <c r="AY8963"/>
      <c r="AZ8963"/>
      <c r="BA8963"/>
    </row>
    <row r="8964" spans="48:53" x14ac:dyDescent="0.3">
      <c r="AV8964"/>
      <c r="AW8964"/>
      <c r="AX8964"/>
      <c r="AY8964"/>
      <c r="AZ8964"/>
      <c r="BA8964"/>
    </row>
    <row r="8965" spans="48:53" x14ac:dyDescent="0.3">
      <c r="AV8965"/>
      <c r="AW8965"/>
      <c r="AX8965"/>
      <c r="AY8965"/>
      <c r="AZ8965"/>
      <c r="BA8965"/>
    </row>
    <row r="8966" spans="48:53" x14ac:dyDescent="0.3">
      <c r="AV8966"/>
      <c r="AW8966"/>
      <c r="AX8966"/>
      <c r="AY8966"/>
      <c r="AZ8966"/>
      <c r="BA8966"/>
    </row>
    <row r="8967" spans="48:53" x14ac:dyDescent="0.3">
      <c r="AV8967"/>
      <c r="AW8967"/>
      <c r="AX8967"/>
      <c r="AY8967"/>
      <c r="AZ8967"/>
      <c r="BA8967"/>
    </row>
    <row r="8968" spans="48:53" x14ac:dyDescent="0.3">
      <c r="AV8968"/>
      <c r="AW8968"/>
      <c r="AX8968"/>
      <c r="AY8968"/>
      <c r="AZ8968"/>
      <c r="BA8968"/>
    </row>
    <row r="8969" spans="48:53" x14ac:dyDescent="0.3">
      <c r="AV8969"/>
      <c r="AW8969"/>
      <c r="AX8969"/>
      <c r="AY8969"/>
      <c r="AZ8969"/>
      <c r="BA8969"/>
    </row>
    <row r="8970" spans="48:53" x14ac:dyDescent="0.3">
      <c r="AV8970"/>
      <c r="AW8970"/>
      <c r="AX8970"/>
      <c r="AY8970"/>
      <c r="AZ8970"/>
      <c r="BA8970"/>
    </row>
    <row r="8971" spans="48:53" x14ac:dyDescent="0.3">
      <c r="AV8971"/>
      <c r="AW8971"/>
      <c r="AX8971"/>
      <c r="AY8971"/>
      <c r="AZ8971"/>
      <c r="BA8971"/>
    </row>
    <row r="8972" spans="48:53" x14ac:dyDescent="0.3">
      <c r="AV8972"/>
      <c r="AW8972"/>
      <c r="AX8972"/>
      <c r="AY8972"/>
      <c r="AZ8972"/>
      <c r="BA8972"/>
    </row>
    <row r="8973" spans="48:53" x14ac:dyDescent="0.3">
      <c r="AV8973"/>
      <c r="AW8973"/>
      <c r="AX8973"/>
      <c r="AY8973"/>
      <c r="AZ8973"/>
      <c r="BA8973"/>
    </row>
    <row r="8974" spans="48:53" x14ac:dyDescent="0.3">
      <c r="AV8974"/>
      <c r="AW8974"/>
      <c r="AX8974"/>
      <c r="AY8974"/>
      <c r="AZ8974"/>
      <c r="BA8974"/>
    </row>
    <row r="8975" spans="48:53" x14ac:dyDescent="0.3">
      <c r="AV8975"/>
      <c r="AW8975"/>
      <c r="AX8975"/>
      <c r="AY8975"/>
      <c r="AZ8975"/>
      <c r="BA8975"/>
    </row>
    <row r="8976" spans="48:53" x14ac:dyDescent="0.3">
      <c r="AV8976"/>
      <c r="AW8976"/>
      <c r="AX8976"/>
      <c r="AY8976"/>
      <c r="AZ8976"/>
      <c r="BA8976"/>
    </row>
    <row r="8977" spans="48:53" x14ac:dyDescent="0.3">
      <c r="AV8977"/>
      <c r="AW8977"/>
      <c r="AX8977"/>
      <c r="AY8977"/>
      <c r="AZ8977"/>
      <c r="BA8977"/>
    </row>
    <row r="8978" spans="48:53" x14ac:dyDescent="0.3">
      <c r="AV8978"/>
      <c r="AW8978"/>
      <c r="AX8978"/>
      <c r="AY8978"/>
      <c r="AZ8978"/>
      <c r="BA8978"/>
    </row>
    <row r="8979" spans="48:53" x14ac:dyDescent="0.3">
      <c r="AV8979"/>
      <c r="AW8979"/>
      <c r="AX8979"/>
      <c r="AY8979"/>
      <c r="AZ8979"/>
      <c r="BA8979"/>
    </row>
    <row r="8980" spans="48:53" x14ac:dyDescent="0.3">
      <c r="AV8980"/>
      <c r="AW8980"/>
      <c r="AX8980"/>
      <c r="AY8980"/>
      <c r="AZ8980"/>
      <c r="BA8980"/>
    </row>
    <row r="8981" spans="48:53" x14ac:dyDescent="0.3">
      <c r="AV8981"/>
      <c r="AW8981"/>
      <c r="AX8981"/>
      <c r="AY8981"/>
      <c r="AZ8981"/>
      <c r="BA8981"/>
    </row>
    <row r="8982" spans="48:53" x14ac:dyDescent="0.3">
      <c r="AV8982"/>
      <c r="AW8982"/>
      <c r="AX8982"/>
      <c r="AY8982"/>
      <c r="AZ8982"/>
      <c r="BA8982"/>
    </row>
    <row r="8983" spans="48:53" x14ac:dyDescent="0.3">
      <c r="AV8983"/>
      <c r="AW8983"/>
      <c r="AX8983"/>
      <c r="AY8983"/>
      <c r="AZ8983"/>
      <c r="BA8983"/>
    </row>
    <row r="8984" spans="48:53" x14ac:dyDescent="0.3">
      <c r="AV8984"/>
      <c r="AW8984"/>
      <c r="AX8984"/>
      <c r="AY8984"/>
      <c r="AZ8984"/>
      <c r="BA8984"/>
    </row>
    <row r="8985" spans="48:53" x14ac:dyDescent="0.3">
      <c r="AV8985"/>
      <c r="AW8985"/>
      <c r="AX8985"/>
      <c r="AY8985"/>
      <c r="AZ8985"/>
      <c r="BA8985"/>
    </row>
    <row r="8986" spans="48:53" x14ac:dyDescent="0.3">
      <c r="AV8986"/>
      <c r="AW8986"/>
      <c r="AX8986"/>
      <c r="AY8986"/>
      <c r="AZ8986"/>
      <c r="BA8986"/>
    </row>
    <row r="8987" spans="48:53" x14ac:dyDescent="0.3">
      <c r="AV8987"/>
      <c r="AW8987"/>
      <c r="AX8987"/>
      <c r="AY8987"/>
      <c r="AZ8987"/>
      <c r="BA8987"/>
    </row>
    <row r="8988" spans="48:53" x14ac:dyDescent="0.3">
      <c r="AV8988"/>
      <c r="AW8988"/>
      <c r="AX8988"/>
      <c r="AY8988"/>
      <c r="AZ8988"/>
      <c r="BA8988"/>
    </row>
    <row r="8989" spans="48:53" x14ac:dyDescent="0.3">
      <c r="AV8989"/>
      <c r="AW8989"/>
      <c r="AX8989"/>
      <c r="AY8989"/>
      <c r="AZ8989"/>
      <c r="BA8989"/>
    </row>
    <row r="8990" spans="48:53" x14ac:dyDescent="0.3">
      <c r="AV8990"/>
      <c r="AW8990"/>
      <c r="AX8990"/>
      <c r="AY8990"/>
      <c r="AZ8990"/>
      <c r="BA8990"/>
    </row>
    <row r="8991" spans="48:53" x14ac:dyDescent="0.3">
      <c r="AV8991"/>
      <c r="AW8991"/>
      <c r="AX8991"/>
      <c r="AY8991"/>
      <c r="AZ8991"/>
      <c r="BA8991"/>
    </row>
    <row r="8992" spans="48:53" x14ac:dyDescent="0.3">
      <c r="AV8992"/>
      <c r="AW8992"/>
      <c r="AX8992"/>
      <c r="AY8992"/>
      <c r="AZ8992"/>
      <c r="BA8992"/>
    </row>
    <row r="8993" spans="48:53" x14ac:dyDescent="0.3">
      <c r="AV8993"/>
      <c r="AW8993"/>
      <c r="AX8993"/>
      <c r="AY8993"/>
      <c r="AZ8993"/>
      <c r="BA8993"/>
    </row>
    <row r="8994" spans="48:53" x14ac:dyDescent="0.3">
      <c r="AV8994"/>
      <c r="AW8994"/>
      <c r="AX8994"/>
      <c r="AY8994"/>
      <c r="AZ8994"/>
      <c r="BA8994"/>
    </row>
    <row r="8995" spans="48:53" x14ac:dyDescent="0.3">
      <c r="AV8995"/>
      <c r="AW8995"/>
      <c r="AX8995"/>
      <c r="AY8995"/>
      <c r="AZ8995"/>
      <c r="BA8995"/>
    </row>
    <row r="8996" spans="48:53" x14ac:dyDescent="0.3">
      <c r="AV8996"/>
      <c r="AW8996"/>
      <c r="AX8996"/>
      <c r="AY8996"/>
      <c r="AZ8996"/>
      <c r="BA8996"/>
    </row>
    <row r="8997" spans="48:53" x14ac:dyDescent="0.3">
      <c r="AV8997"/>
      <c r="AW8997"/>
      <c r="AX8997"/>
      <c r="AY8997"/>
      <c r="AZ8997"/>
      <c r="BA8997"/>
    </row>
    <row r="8998" spans="48:53" x14ac:dyDescent="0.3">
      <c r="AV8998"/>
      <c r="AW8998"/>
      <c r="AX8998"/>
      <c r="AY8998"/>
      <c r="AZ8998"/>
      <c r="BA8998"/>
    </row>
    <row r="8999" spans="48:53" x14ac:dyDescent="0.3">
      <c r="AV8999"/>
      <c r="AW8999"/>
      <c r="AX8999"/>
      <c r="AY8999"/>
      <c r="AZ8999"/>
      <c r="BA8999"/>
    </row>
    <row r="9000" spans="48:53" x14ac:dyDescent="0.3">
      <c r="AV9000"/>
      <c r="AW9000"/>
      <c r="AX9000"/>
      <c r="AY9000"/>
      <c r="AZ9000"/>
      <c r="BA9000"/>
    </row>
    <row r="9001" spans="48:53" x14ac:dyDescent="0.3">
      <c r="AV9001"/>
      <c r="AW9001"/>
      <c r="AX9001"/>
      <c r="AY9001"/>
      <c r="AZ9001"/>
      <c r="BA9001"/>
    </row>
    <row r="9002" spans="48:53" x14ac:dyDescent="0.3">
      <c r="AV9002"/>
      <c r="AW9002"/>
      <c r="AX9002"/>
      <c r="AY9002"/>
      <c r="AZ9002"/>
      <c r="BA9002"/>
    </row>
    <row r="9003" spans="48:53" x14ac:dyDescent="0.3">
      <c r="AV9003"/>
      <c r="AW9003"/>
      <c r="AX9003"/>
      <c r="AY9003"/>
      <c r="AZ9003"/>
      <c r="BA9003"/>
    </row>
    <row r="9004" spans="48:53" x14ac:dyDescent="0.3">
      <c r="AV9004"/>
      <c r="AW9004"/>
      <c r="AX9004"/>
      <c r="AY9004"/>
      <c r="AZ9004"/>
      <c r="BA9004"/>
    </row>
    <row r="9005" spans="48:53" x14ac:dyDescent="0.3">
      <c r="AV9005"/>
      <c r="AW9005"/>
      <c r="AX9005"/>
      <c r="AY9005"/>
      <c r="AZ9005"/>
      <c r="BA9005"/>
    </row>
    <row r="9006" spans="48:53" x14ac:dyDescent="0.3">
      <c r="AV9006"/>
      <c r="AW9006"/>
      <c r="AX9006"/>
      <c r="AY9006"/>
      <c r="AZ9006"/>
      <c r="BA9006"/>
    </row>
    <row r="9007" spans="48:53" x14ac:dyDescent="0.3">
      <c r="AV9007"/>
      <c r="AW9007"/>
      <c r="AX9007"/>
      <c r="AY9007"/>
      <c r="AZ9007"/>
      <c r="BA9007"/>
    </row>
    <row r="9008" spans="48:53" x14ac:dyDescent="0.3">
      <c r="AV9008"/>
      <c r="AW9008"/>
      <c r="AX9008"/>
      <c r="AY9008"/>
      <c r="AZ9008"/>
      <c r="BA9008"/>
    </row>
    <row r="9009" spans="48:53" x14ac:dyDescent="0.3">
      <c r="AV9009"/>
      <c r="AW9009"/>
      <c r="AX9009"/>
      <c r="AY9009"/>
      <c r="AZ9009"/>
      <c r="BA9009"/>
    </row>
    <row r="9010" spans="48:53" x14ac:dyDescent="0.3">
      <c r="AV9010"/>
      <c r="AW9010"/>
      <c r="AX9010"/>
      <c r="AY9010"/>
      <c r="AZ9010"/>
      <c r="BA9010"/>
    </row>
    <row r="9011" spans="48:53" x14ac:dyDescent="0.3">
      <c r="AV9011"/>
      <c r="AW9011"/>
      <c r="AX9011"/>
      <c r="AY9011"/>
      <c r="AZ9011"/>
      <c r="BA9011"/>
    </row>
    <row r="9012" spans="48:53" x14ac:dyDescent="0.3">
      <c r="AV9012"/>
      <c r="AW9012"/>
      <c r="AX9012"/>
      <c r="AY9012"/>
      <c r="AZ9012"/>
      <c r="BA9012"/>
    </row>
    <row r="9013" spans="48:53" x14ac:dyDescent="0.3">
      <c r="AV9013"/>
      <c r="AW9013"/>
      <c r="AX9013"/>
      <c r="AY9013"/>
      <c r="AZ9013"/>
      <c r="BA9013"/>
    </row>
    <row r="9014" spans="48:53" x14ac:dyDescent="0.3">
      <c r="AV9014"/>
      <c r="AW9014"/>
      <c r="AX9014"/>
      <c r="AY9014"/>
      <c r="AZ9014"/>
      <c r="BA9014"/>
    </row>
    <row r="9015" spans="48:53" x14ac:dyDescent="0.3">
      <c r="AV9015"/>
      <c r="AW9015"/>
      <c r="AX9015"/>
      <c r="AY9015"/>
      <c r="AZ9015"/>
      <c r="BA9015"/>
    </row>
    <row r="9016" spans="48:53" x14ac:dyDescent="0.3">
      <c r="AV9016"/>
      <c r="AW9016"/>
      <c r="AX9016"/>
      <c r="AY9016"/>
      <c r="AZ9016"/>
      <c r="BA9016"/>
    </row>
    <row r="9017" spans="48:53" x14ac:dyDescent="0.3">
      <c r="AV9017"/>
      <c r="AW9017"/>
      <c r="AX9017"/>
      <c r="AY9017"/>
      <c r="AZ9017"/>
      <c r="BA9017"/>
    </row>
    <row r="9018" spans="48:53" x14ac:dyDescent="0.3">
      <c r="AV9018"/>
      <c r="AW9018"/>
      <c r="AX9018"/>
      <c r="AY9018"/>
      <c r="AZ9018"/>
      <c r="BA9018"/>
    </row>
    <row r="9019" spans="48:53" x14ac:dyDescent="0.3">
      <c r="AV9019"/>
      <c r="AW9019"/>
      <c r="AX9019"/>
      <c r="AY9019"/>
      <c r="AZ9019"/>
      <c r="BA9019"/>
    </row>
    <row r="9020" spans="48:53" x14ac:dyDescent="0.3">
      <c r="AV9020"/>
      <c r="AW9020"/>
      <c r="AX9020"/>
      <c r="AY9020"/>
      <c r="AZ9020"/>
      <c r="BA9020"/>
    </row>
    <row r="9021" spans="48:53" x14ac:dyDescent="0.3">
      <c r="AV9021"/>
      <c r="AW9021"/>
      <c r="AX9021"/>
      <c r="AY9021"/>
      <c r="AZ9021"/>
      <c r="BA9021"/>
    </row>
    <row r="9022" spans="48:53" x14ac:dyDescent="0.3">
      <c r="AV9022"/>
      <c r="AW9022"/>
      <c r="AX9022"/>
      <c r="AY9022"/>
      <c r="AZ9022"/>
      <c r="BA9022"/>
    </row>
    <row r="9023" spans="48:53" x14ac:dyDescent="0.3">
      <c r="AV9023"/>
      <c r="AW9023"/>
      <c r="AX9023"/>
      <c r="AY9023"/>
      <c r="AZ9023"/>
      <c r="BA9023"/>
    </row>
    <row r="9024" spans="48:53" x14ac:dyDescent="0.3">
      <c r="AV9024"/>
      <c r="AW9024"/>
      <c r="AX9024"/>
      <c r="AY9024"/>
      <c r="AZ9024"/>
      <c r="BA9024"/>
    </row>
    <row r="9025" spans="48:53" x14ac:dyDescent="0.3">
      <c r="AV9025"/>
      <c r="AW9025"/>
      <c r="AX9025"/>
      <c r="AY9025"/>
      <c r="AZ9025"/>
      <c r="BA9025"/>
    </row>
    <row r="9026" spans="48:53" x14ac:dyDescent="0.3">
      <c r="AV9026"/>
      <c r="AW9026"/>
      <c r="AX9026"/>
      <c r="AY9026"/>
      <c r="AZ9026"/>
      <c r="BA9026"/>
    </row>
    <row r="9027" spans="48:53" x14ac:dyDescent="0.3">
      <c r="AV9027"/>
      <c r="AW9027"/>
      <c r="AX9027"/>
      <c r="AY9027"/>
      <c r="AZ9027"/>
      <c r="BA9027"/>
    </row>
    <row r="9028" spans="48:53" x14ac:dyDescent="0.3">
      <c r="AV9028"/>
      <c r="AW9028"/>
      <c r="AX9028"/>
      <c r="AY9028"/>
      <c r="AZ9028"/>
      <c r="BA9028"/>
    </row>
    <row r="9029" spans="48:53" x14ac:dyDescent="0.3">
      <c r="AV9029"/>
      <c r="AW9029"/>
      <c r="AX9029"/>
      <c r="AY9029"/>
      <c r="AZ9029"/>
      <c r="BA9029"/>
    </row>
    <row r="9030" spans="48:53" x14ac:dyDescent="0.3">
      <c r="AV9030"/>
      <c r="AW9030"/>
      <c r="AX9030"/>
      <c r="AY9030"/>
      <c r="AZ9030"/>
      <c r="BA9030"/>
    </row>
    <row r="9031" spans="48:53" x14ac:dyDescent="0.3">
      <c r="AV9031"/>
      <c r="AW9031"/>
      <c r="AX9031"/>
      <c r="AY9031"/>
      <c r="AZ9031"/>
      <c r="BA9031"/>
    </row>
    <row r="9032" spans="48:53" x14ac:dyDescent="0.3">
      <c r="AV9032"/>
      <c r="AW9032"/>
      <c r="AX9032"/>
      <c r="AY9032"/>
      <c r="AZ9032"/>
      <c r="BA9032"/>
    </row>
    <row r="9033" spans="48:53" x14ac:dyDescent="0.3">
      <c r="AV9033"/>
      <c r="AW9033"/>
      <c r="AX9033"/>
      <c r="AY9033"/>
      <c r="AZ9033"/>
      <c r="BA9033"/>
    </row>
    <row r="9034" spans="48:53" x14ac:dyDescent="0.3">
      <c r="AV9034"/>
      <c r="AW9034"/>
      <c r="AX9034"/>
      <c r="AY9034"/>
      <c r="AZ9034"/>
      <c r="BA9034"/>
    </row>
    <row r="9035" spans="48:53" x14ac:dyDescent="0.3">
      <c r="AV9035"/>
      <c r="AW9035"/>
      <c r="AX9035"/>
      <c r="AY9035"/>
      <c r="AZ9035"/>
      <c r="BA9035"/>
    </row>
    <row r="9036" spans="48:53" x14ac:dyDescent="0.3">
      <c r="AV9036"/>
      <c r="AW9036"/>
      <c r="AX9036"/>
      <c r="AY9036"/>
      <c r="AZ9036"/>
      <c r="BA9036"/>
    </row>
    <row r="9037" spans="48:53" x14ac:dyDescent="0.3">
      <c r="AV9037"/>
      <c r="AW9037"/>
      <c r="AX9037"/>
      <c r="AY9037"/>
      <c r="AZ9037"/>
      <c r="BA9037"/>
    </row>
    <row r="9038" spans="48:53" x14ac:dyDescent="0.3">
      <c r="AV9038"/>
      <c r="AW9038"/>
      <c r="AX9038"/>
      <c r="AY9038"/>
      <c r="AZ9038"/>
      <c r="BA9038"/>
    </row>
    <row r="9039" spans="48:53" x14ac:dyDescent="0.3">
      <c r="AV9039"/>
      <c r="AW9039"/>
      <c r="AX9039"/>
      <c r="AY9039"/>
      <c r="AZ9039"/>
      <c r="BA9039"/>
    </row>
    <row r="9040" spans="48:53" x14ac:dyDescent="0.3">
      <c r="AV9040"/>
      <c r="AW9040"/>
      <c r="AX9040"/>
      <c r="AY9040"/>
      <c r="AZ9040"/>
      <c r="BA9040"/>
    </row>
    <row r="9041" spans="48:53" x14ac:dyDescent="0.3">
      <c r="AV9041"/>
      <c r="AW9041"/>
      <c r="AX9041"/>
      <c r="AY9041"/>
      <c r="AZ9041"/>
      <c r="BA9041"/>
    </row>
    <row r="9042" spans="48:53" x14ac:dyDescent="0.3">
      <c r="AV9042"/>
      <c r="AW9042"/>
      <c r="AX9042"/>
      <c r="AY9042"/>
      <c r="AZ9042"/>
      <c r="BA9042"/>
    </row>
    <row r="9043" spans="48:53" x14ac:dyDescent="0.3">
      <c r="AV9043"/>
      <c r="AW9043"/>
      <c r="AX9043"/>
      <c r="AY9043"/>
      <c r="AZ9043"/>
      <c r="BA9043"/>
    </row>
    <row r="9044" spans="48:53" x14ac:dyDescent="0.3">
      <c r="AV9044"/>
      <c r="AW9044"/>
      <c r="AX9044"/>
      <c r="AY9044"/>
      <c r="AZ9044"/>
      <c r="BA9044"/>
    </row>
    <row r="9045" spans="48:53" x14ac:dyDescent="0.3">
      <c r="AV9045"/>
      <c r="AW9045"/>
      <c r="AX9045"/>
      <c r="AY9045"/>
      <c r="AZ9045"/>
      <c r="BA9045"/>
    </row>
    <row r="9046" spans="48:53" x14ac:dyDescent="0.3">
      <c r="AV9046"/>
      <c r="AW9046"/>
      <c r="AX9046"/>
      <c r="AY9046"/>
      <c r="AZ9046"/>
      <c r="BA9046"/>
    </row>
    <row r="9047" spans="48:53" x14ac:dyDescent="0.3">
      <c r="AV9047"/>
      <c r="AW9047"/>
      <c r="AX9047"/>
      <c r="AY9047"/>
      <c r="AZ9047"/>
      <c r="BA9047"/>
    </row>
    <row r="9048" spans="48:53" x14ac:dyDescent="0.3">
      <c r="AV9048"/>
      <c r="AW9048"/>
      <c r="AX9048"/>
      <c r="AY9048"/>
      <c r="AZ9048"/>
      <c r="BA9048"/>
    </row>
    <row r="9049" spans="48:53" x14ac:dyDescent="0.3">
      <c r="AV9049"/>
      <c r="AW9049"/>
      <c r="AX9049"/>
      <c r="AY9049"/>
      <c r="AZ9049"/>
      <c r="BA9049"/>
    </row>
    <row r="9050" spans="48:53" x14ac:dyDescent="0.3">
      <c r="AV9050"/>
      <c r="AW9050"/>
      <c r="AX9050"/>
      <c r="AY9050"/>
      <c r="AZ9050"/>
      <c r="BA9050"/>
    </row>
    <row r="9051" spans="48:53" x14ac:dyDescent="0.3">
      <c r="AV9051"/>
      <c r="AW9051"/>
      <c r="AX9051"/>
      <c r="AY9051"/>
      <c r="AZ9051"/>
      <c r="BA9051"/>
    </row>
    <row r="9052" spans="48:53" x14ac:dyDescent="0.3">
      <c r="AV9052"/>
      <c r="AW9052"/>
      <c r="AX9052"/>
      <c r="AY9052"/>
      <c r="AZ9052"/>
      <c r="BA9052"/>
    </row>
    <row r="9053" spans="48:53" x14ac:dyDescent="0.3">
      <c r="AV9053"/>
      <c r="AW9053"/>
      <c r="AX9053"/>
      <c r="AY9053"/>
      <c r="AZ9053"/>
      <c r="BA9053"/>
    </row>
    <row r="9054" spans="48:53" x14ac:dyDescent="0.3">
      <c r="AV9054"/>
      <c r="AW9054"/>
      <c r="AX9054"/>
      <c r="AY9054"/>
      <c r="AZ9054"/>
      <c r="BA9054"/>
    </row>
    <row r="9055" spans="48:53" x14ac:dyDescent="0.3">
      <c r="AV9055"/>
      <c r="AW9055"/>
      <c r="AX9055"/>
      <c r="AY9055"/>
      <c r="AZ9055"/>
      <c r="BA9055"/>
    </row>
    <row r="9056" spans="48:53" x14ac:dyDescent="0.3">
      <c r="AV9056"/>
      <c r="AW9056"/>
      <c r="AX9056"/>
      <c r="AY9056"/>
      <c r="AZ9056"/>
      <c r="BA9056"/>
    </row>
    <row r="9057" spans="48:53" x14ac:dyDescent="0.3">
      <c r="AV9057"/>
      <c r="AW9057"/>
      <c r="AX9057"/>
      <c r="AY9057"/>
      <c r="AZ9057"/>
      <c r="BA9057"/>
    </row>
    <row r="9058" spans="48:53" x14ac:dyDescent="0.3">
      <c r="AV9058"/>
      <c r="AW9058"/>
      <c r="AX9058"/>
      <c r="AY9058"/>
      <c r="AZ9058"/>
      <c r="BA9058"/>
    </row>
    <row r="9059" spans="48:53" x14ac:dyDescent="0.3">
      <c r="AV9059"/>
      <c r="AW9059"/>
      <c r="AX9059"/>
      <c r="AY9059"/>
      <c r="AZ9059"/>
      <c r="BA9059"/>
    </row>
    <row r="9060" spans="48:53" x14ac:dyDescent="0.3">
      <c r="AV9060"/>
      <c r="AW9060"/>
      <c r="AX9060"/>
      <c r="AY9060"/>
      <c r="AZ9060"/>
      <c r="BA9060"/>
    </row>
    <row r="9061" spans="48:53" x14ac:dyDescent="0.3">
      <c r="AV9061"/>
      <c r="AW9061"/>
      <c r="AX9061"/>
      <c r="AY9061"/>
      <c r="AZ9061"/>
      <c r="BA9061"/>
    </row>
    <row r="9062" spans="48:53" x14ac:dyDescent="0.3">
      <c r="AV9062"/>
      <c r="AW9062"/>
      <c r="AX9062"/>
      <c r="AY9062"/>
      <c r="AZ9062"/>
      <c r="BA9062"/>
    </row>
    <row r="9063" spans="48:53" x14ac:dyDescent="0.3">
      <c r="AV9063"/>
      <c r="AW9063"/>
      <c r="AX9063"/>
      <c r="AY9063"/>
      <c r="AZ9063"/>
      <c r="BA9063"/>
    </row>
    <row r="9064" spans="48:53" x14ac:dyDescent="0.3">
      <c r="AV9064"/>
      <c r="AW9064"/>
      <c r="AX9064"/>
      <c r="AY9064"/>
      <c r="AZ9064"/>
      <c r="BA9064"/>
    </row>
    <row r="9065" spans="48:53" x14ac:dyDescent="0.3">
      <c r="AV9065"/>
      <c r="AW9065"/>
      <c r="AX9065"/>
      <c r="AY9065"/>
      <c r="AZ9065"/>
      <c r="BA9065"/>
    </row>
    <row r="9066" spans="48:53" x14ac:dyDescent="0.3">
      <c r="AV9066"/>
      <c r="AW9066"/>
      <c r="AX9066"/>
      <c r="AY9066"/>
      <c r="AZ9066"/>
      <c r="BA9066"/>
    </row>
    <row r="9067" spans="48:53" x14ac:dyDescent="0.3">
      <c r="AV9067"/>
      <c r="AW9067"/>
      <c r="AX9067"/>
      <c r="AY9067"/>
      <c r="AZ9067"/>
      <c r="BA9067"/>
    </row>
    <row r="9068" spans="48:53" x14ac:dyDescent="0.3">
      <c r="AV9068"/>
      <c r="AW9068"/>
      <c r="AX9068"/>
      <c r="AY9068"/>
      <c r="AZ9068"/>
      <c r="BA9068"/>
    </row>
    <row r="9069" spans="48:53" x14ac:dyDescent="0.3">
      <c r="AV9069"/>
      <c r="AW9069"/>
      <c r="AX9069"/>
      <c r="AY9069"/>
      <c r="AZ9069"/>
      <c r="BA9069"/>
    </row>
    <row r="9070" spans="48:53" x14ac:dyDescent="0.3">
      <c r="AV9070"/>
      <c r="AW9070"/>
      <c r="AX9070"/>
      <c r="AY9070"/>
      <c r="AZ9070"/>
      <c r="BA9070"/>
    </row>
    <row r="9071" spans="48:53" x14ac:dyDescent="0.3">
      <c r="AV9071"/>
      <c r="AW9071"/>
      <c r="AX9071"/>
      <c r="AY9071"/>
      <c r="AZ9071"/>
      <c r="BA9071"/>
    </row>
    <row r="9072" spans="48:53" x14ac:dyDescent="0.3">
      <c r="AV9072"/>
      <c r="AW9072"/>
      <c r="AX9072"/>
      <c r="AY9072"/>
      <c r="AZ9072"/>
      <c r="BA9072"/>
    </row>
    <row r="9073" spans="48:53" x14ac:dyDescent="0.3">
      <c r="AV9073"/>
      <c r="AW9073"/>
      <c r="AX9073"/>
      <c r="AY9073"/>
      <c r="AZ9073"/>
      <c r="BA9073"/>
    </row>
    <row r="9074" spans="48:53" x14ac:dyDescent="0.3">
      <c r="AV9074"/>
      <c r="AW9074"/>
      <c r="AX9074"/>
      <c r="AY9074"/>
      <c r="AZ9074"/>
      <c r="BA9074"/>
    </row>
    <row r="9075" spans="48:53" x14ac:dyDescent="0.3">
      <c r="AV9075"/>
      <c r="AW9075"/>
      <c r="AX9075"/>
      <c r="AY9075"/>
      <c r="AZ9075"/>
      <c r="BA9075"/>
    </row>
    <row r="9076" spans="48:53" x14ac:dyDescent="0.3">
      <c r="AV9076"/>
      <c r="AW9076"/>
      <c r="AX9076"/>
      <c r="AY9076"/>
      <c r="AZ9076"/>
      <c r="BA9076"/>
    </row>
    <row r="9077" spans="48:53" x14ac:dyDescent="0.3">
      <c r="AV9077"/>
      <c r="AW9077"/>
      <c r="AX9077"/>
      <c r="AY9077"/>
      <c r="AZ9077"/>
      <c r="BA9077"/>
    </row>
    <row r="9078" spans="48:53" x14ac:dyDescent="0.3">
      <c r="AV9078"/>
      <c r="AW9078"/>
      <c r="AX9078"/>
      <c r="AY9078"/>
      <c r="AZ9078"/>
      <c r="BA9078"/>
    </row>
    <row r="9079" spans="48:53" x14ac:dyDescent="0.3">
      <c r="AV9079"/>
      <c r="AW9079"/>
      <c r="AX9079"/>
      <c r="AY9079"/>
      <c r="AZ9079"/>
      <c r="BA9079"/>
    </row>
    <row r="9080" spans="48:53" x14ac:dyDescent="0.3">
      <c r="AV9080"/>
      <c r="AW9080"/>
      <c r="AX9080"/>
      <c r="AY9080"/>
      <c r="AZ9080"/>
      <c r="BA9080"/>
    </row>
    <row r="9081" spans="48:53" x14ac:dyDescent="0.3">
      <c r="AV9081"/>
      <c r="AW9081"/>
      <c r="AX9081"/>
      <c r="AY9081"/>
      <c r="AZ9081"/>
      <c r="BA9081"/>
    </row>
    <row r="9082" spans="48:53" x14ac:dyDescent="0.3">
      <c r="AV9082"/>
      <c r="AW9082"/>
      <c r="AX9082"/>
      <c r="AY9082"/>
      <c r="AZ9082"/>
      <c r="BA9082"/>
    </row>
    <row r="9083" spans="48:53" x14ac:dyDescent="0.3">
      <c r="AV9083"/>
      <c r="AW9083"/>
      <c r="AX9083"/>
      <c r="AY9083"/>
      <c r="AZ9083"/>
      <c r="BA9083"/>
    </row>
    <row r="9084" spans="48:53" x14ac:dyDescent="0.3">
      <c r="AV9084"/>
      <c r="AW9084"/>
      <c r="AX9084"/>
      <c r="AY9084"/>
      <c r="AZ9084"/>
      <c r="BA9084"/>
    </row>
    <row r="9085" spans="48:53" x14ac:dyDescent="0.3">
      <c r="AV9085"/>
      <c r="AW9085"/>
      <c r="AX9085"/>
      <c r="AY9085"/>
      <c r="AZ9085"/>
      <c r="BA9085"/>
    </row>
    <row r="9086" spans="48:53" x14ac:dyDescent="0.3">
      <c r="AV9086"/>
      <c r="AW9086"/>
      <c r="AX9086"/>
      <c r="AY9086"/>
      <c r="AZ9086"/>
      <c r="BA9086"/>
    </row>
    <row r="9087" spans="48:53" x14ac:dyDescent="0.3">
      <c r="AV9087"/>
      <c r="AW9087"/>
      <c r="AX9087"/>
      <c r="AY9087"/>
      <c r="AZ9087"/>
      <c r="BA9087"/>
    </row>
    <row r="9088" spans="48:53" x14ac:dyDescent="0.3">
      <c r="AV9088"/>
      <c r="AW9088"/>
      <c r="AX9088"/>
      <c r="AY9088"/>
      <c r="AZ9088"/>
      <c r="BA9088"/>
    </row>
    <row r="9089" spans="48:53" x14ac:dyDescent="0.3">
      <c r="AV9089"/>
      <c r="AW9089"/>
      <c r="AX9089"/>
      <c r="AY9089"/>
      <c r="AZ9089"/>
      <c r="BA9089"/>
    </row>
    <row r="9090" spans="48:53" x14ac:dyDescent="0.3">
      <c r="AV9090"/>
      <c r="AW9090"/>
      <c r="AX9090"/>
      <c r="AY9090"/>
      <c r="AZ9090"/>
      <c r="BA9090"/>
    </row>
    <row r="9091" spans="48:53" x14ac:dyDescent="0.3">
      <c r="AV9091"/>
      <c r="AW9091"/>
      <c r="AX9091"/>
      <c r="AY9091"/>
      <c r="AZ9091"/>
      <c r="BA9091"/>
    </row>
    <row r="9092" spans="48:53" x14ac:dyDescent="0.3">
      <c r="AV9092"/>
      <c r="AW9092"/>
      <c r="AX9092"/>
      <c r="AY9092"/>
      <c r="AZ9092"/>
      <c r="BA9092"/>
    </row>
    <row r="9093" spans="48:53" x14ac:dyDescent="0.3">
      <c r="AV9093"/>
      <c r="AW9093"/>
      <c r="AX9093"/>
      <c r="AY9093"/>
      <c r="AZ9093"/>
      <c r="BA9093"/>
    </row>
    <row r="9094" spans="48:53" x14ac:dyDescent="0.3">
      <c r="AV9094"/>
      <c r="AW9094"/>
      <c r="AX9094"/>
      <c r="AY9094"/>
      <c r="AZ9094"/>
      <c r="BA9094"/>
    </row>
    <row r="9095" spans="48:53" x14ac:dyDescent="0.3">
      <c r="AV9095"/>
      <c r="AW9095"/>
      <c r="AX9095"/>
      <c r="AY9095"/>
      <c r="AZ9095"/>
      <c r="BA9095"/>
    </row>
    <row r="9096" spans="48:53" x14ac:dyDescent="0.3">
      <c r="AV9096"/>
      <c r="AW9096"/>
      <c r="AX9096"/>
      <c r="AY9096"/>
      <c r="AZ9096"/>
      <c r="BA9096"/>
    </row>
    <row r="9097" spans="48:53" x14ac:dyDescent="0.3">
      <c r="AV9097"/>
      <c r="AW9097"/>
      <c r="AX9097"/>
      <c r="AY9097"/>
      <c r="AZ9097"/>
      <c r="BA9097"/>
    </row>
    <row r="9098" spans="48:53" x14ac:dyDescent="0.3">
      <c r="AV9098"/>
      <c r="AW9098"/>
      <c r="AX9098"/>
      <c r="AY9098"/>
      <c r="AZ9098"/>
      <c r="BA9098"/>
    </row>
    <row r="9099" spans="48:53" x14ac:dyDescent="0.3">
      <c r="AV9099"/>
      <c r="AW9099"/>
      <c r="AX9099"/>
      <c r="AY9099"/>
      <c r="AZ9099"/>
      <c r="BA9099"/>
    </row>
    <row r="9100" spans="48:53" x14ac:dyDescent="0.3">
      <c r="AV9100"/>
      <c r="AW9100"/>
      <c r="AX9100"/>
      <c r="AY9100"/>
      <c r="AZ9100"/>
      <c r="BA9100"/>
    </row>
    <row r="9101" spans="48:53" x14ac:dyDescent="0.3">
      <c r="AV9101"/>
      <c r="AW9101"/>
      <c r="AX9101"/>
      <c r="AY9101"/>
      <c r="AZ9101"/>
      <c r="BA9101"/>
    </row>
    <row r="9102" spans="48:53" x14ac:dyDescent="0.3">
      <c r="AV9102"/>
      <c r="AW9102"/>
      <c r="AX9102"/>
      <c r="AY9102"/>
      <c r="AZ9102"/>
      <c r="BA9102"/>
    </row>
    <row r="9103" spans="48:53" x14ac:dyDescent="0.3">
      <c r="AV9103"/>
      <c r="AW9103"/>
      <c r="AX9103"/>
      <c r="AY9103"/>
      <c r="AZ9103"/>
      <c r="BA9103"/>
    </row>
    <row r="9104" spans="48:53" x14ac:dyDescent="0.3">
      <c r="AV9104"/>
      <c r="AW9104"/>
      <c r="AX9104"/>
      <c r="AY9104"/>
      <c r="AZ9104"/>
      <c r="BA9104"/>
    </row>
    <row r="9105" spans="48:53" x14ac:dyDescent="0.3">
      <c r="AV9105"/>
      <c r="AW9105"/>
      <c r="AX9105"/>
      <c r="AY9105"/>
      <c r="AZ9105"/>
      <c r="BA9105"/>
    </row>
    <row r="9106" spans="48:53" x14ac:dyDescent="0.3">
      <c r="AV9106"/>
      <c r="AW9106"/>
      <c r="AX9106"/>
      <c r="AY9106"/>
      <c r="AZ9106"/>
      <c r="BA9106"/>
    </row>
    <row r="9107" spans="48:53" x14ac:dyDescent="0.3">
      <c r="AV9107"/>
      <c r="AW9107"/>
      <c r="AX9107"/>
      <c r="AY9107"/>
      <c r="AZ9107"/>
      <c r="BA9107"/>
    </row>
    <row r="9108" spans="48:53" x14ac:dyDescent="0.3">
      <c r="AV9108"/>
      <c r="AW9108"/>
      <c r="AX9108"/>
      <c r="AY9108"/>
      <c r="AZ9108"/>
      <c r="BA9108"/>
    </row>
    <row r="9109" spans="48:53" x14ac:dyDescent="0.3">
      <c r="AV9109"/>
      <c r="AW9109"/>
      <c r="AX9109"/>
      <c r="AY9109"/>
      <c r="AZ9109"/>
      <c r="BA9109"/>
    </row>
    <row r="9110" spans="48:53" x14ac:dyDescent="0.3">
      <c r="AV9110"/>
      <c r="AW9110"/>
      <c r="AX9110"/>
      <c r="AY9110"/>
      <c r="AZ9110"/>
      <c r="BA9110"/>
    </row>
    <row r="9111" spans="48:53" x14ac:dyDescent="0.3">
      <c r="AV9111"/>
      <c r="AW9111"/>
      <c r="AX9111"/>
      <c r="AY9111"/>
      <c r="AZ9111"/>
      <c r="BA9111"/>
    </row>
    <row r="9112" spans="48:53" x14ac:dyDescent="0.3">
      <c r="AV9112"/>
      <c r="AW9112"/>
      <c r="AX9112"/>
      <c r="AY9112"/>
      <c r="AZ9112"/>
      <c r="BA9112"/>
    </row>
    <row r="9113" spans="48:53" x14ac:dyDescent="0.3">
      <c r="AV9113"/>
      <c r="AW9113"/>
      <c r="AX9113"/>
      <c r="AY9113"/>
      <c r="AZ9113"/>
      <c r="BA9113"/>
    </row>
    <row r="9114" spans="48:53" x14ac:dyDescent="0.3">
      <c r="AV9114"/>
      <c r="AW9114"/>
      <c r="AX9114"/>
      <c r="AY9114"/>
      <c r="AZ9114"/>
      <c r="BA9114"/>
    </row>
    <row r="9115" spans="48:53" x14ac:dyDescent="0.3">
      <c r="AV9115"/>
      <c r="AW9115"/>
      <c r="AX9115"/>
      <c r="AY9115"/>
      <c r="AZ9115"/>
      <c r="BA9115"/>
    </row>
    <row r="9116" spans="48:53" x14ac:dyDescent="0.3">
      <c r="AV9116"/>
      <c r="AW9116"/>
      <c r="AX9116"/>
      <c r="AY9116"/>
      <c r="AZ9116"/>
      <c r="BA9116"/>
    </row>
    <row r="9117" spans="48:53" x14ac:dyDescent="0.3">
      <c r="AV9117"/>
      <c r="AW9117"/>
      <c r="AX9117"/>
      <c r="AY9117"/>
      <c r="AZ9117"/>
      <c r="BA9117"/>
    </row>
    <row r="9118" spans="48:53" x14ac:dyDescent="0.3">
      <c r="AV9118"/>
      <c r="AW9118"/>
      <c r="AX9118"/>
      <c r="AY9118"/>
      <c r="AZ9118"/>
      <c r="BA9118"/>
    </row>
    <row r="9119" spans="48:53" x14ac:dyDescent="0.3">
      <c r="AV9119"/>
      <c r="AW9119"/>
      <c r="AX9119"/>
      <c r="AY9119"/>
      <c r="AZ9119"/>
      <c r="BA9119"/>
    </row>
    <row r="9120" spans="48:53" x14ac:dyDescent="0.3">
      <c r="AV9120"/>
      <c r="AW9120"/>
      <c r="AX9120"/>
      <c r="AY9120"/>
      <c r="AZ9120"/>
      <c r="BA9120"/>
    </row>
    <row r="9121" spans="48:53" x14ac:dyDescent="0.3">
      <c r="AV9121"/>
      <c r="AW9121"/>
      <c r="AX9121"/>
      <c r="AY9121"/>
      <c r="AZ9121"/>
      <c r="BA9121"/>
    </row>
    <row r="9122" spans="48:53" x14ac:dyDescent="0.3">
      <c r="AV9122"/>
      <c r="AW9122"/>
      <c r="AX9122"/>
      <c r="AY9122"/>
      <c r="AZ9122"/>
      <c r="BA9122"/>
    </row>
    <row r="9123" spans="48:53" x14ac:dyDescent="0.3">
      <c r="AV9123"/>
      <c r="AW9123"/>
      <c r="AX9123"/>
      <c r="AY9123"/>
      <c r="AZ9123"/>
      <c r="BA9123"/>
    </row>
    <row r="9124" spans="48:53" x14ac:dyDescent="0.3">
      <c r="AV9124"/>
      <c r="AW9124"/>
      <c r="AX9124"/>
      <c r="AY9124"/>
      <c r="AZ9124"/>
      <c r="BA9124"/>
    </row>
    <row r="9125" spans="48:53" x14ac:dyDescent="0.3">
      <c r="AV9125"/>
      <c r="AW9125"/>
      <c r="AX9125"/>
      <c r="AY9125"/>
      <c r="AZ9125"/>
      <c r="BA9125"/>
    </row>
    <row r="9126" spans="48:53" x14ac:dyDescent="0.3">
      <c r="AV9126"/>
      <c r="AW9126"/>
      <c r="AX9126"/>
      <c r="AY9126"/>
      <c r="AZ9126"/>
      <c r="BA9126"/>
    </row>
    <row r="9127" spans="48:53" x14ac:dyDescent="0.3">
      <c r="AV9127"/>
      <c r="AW9127"/>
      <c r="AX9127"/>
      <c r="AY9127"/>
      <c r="AZ9127"/>
      <c r="BA9127"/>
    </row>
    <row r="9128" spans="48:53" x14ac:dyDescent="0.3">
      <c r="AV9128"/>
      <c r="AW9128"/>
      <c r="AX9128"/>
      <c r="AY9128"/>
      <c r="AZ9128"/>
      <c r="BA9128"/>
    </row>
    <row r="9129" spans="48:53" x14ac:dyDescent="0.3">
      <c r="AV9129"/>
      <c r="AW9129"/>
      <c r="AX9129"/>
      <c r="AY9129"/>
      <c r="AZ9129"/>
      <c r="BA9129"/>
    </row>
    <row r="9130" spans="48:53" x14ac:dyDescent="0.3">
      <c r="AV9130"/>
      <c r="AW9130"/>
      <c r="AX9130"/>
      <c r="AY9130"/>
      <c r="AZ9130"/>
      <c r="BA9130"/>
    </row>
    <row r="9131" spans="48:53" x14ac:dyDescent="0.3">
      <c r="AV9131"/>
      <c r="AW9131"/>
      <c r="AX9131"/>
      <c r="AY9131"/>
      <c r="AZ9131"/>
      <c r="BA9131"/>
    </row>
    <row r="9132" spans="48:53" x14ac:dyDescent="0.3">
      <c r="AV9132"/>
      <c r="AW9132"/>
      <c r="AX9132"/>
      <c r="AY9132"/>
      <c r="AZ9132"/>
      <c r="BA9132"/>
    </row>
    <row r="9133" spans="48:53" x14ac:dyDescent="0.3">
      <c r="AV9133"/>
      <c r="AW9133"/>
      <c r="AX9133"/>
      <c r="AY9133"/>
      <c r="AZ9133"/>
      <c r="BA9133"/>
    </row>
    <row r="9134" spans="48:53" x14ac:dyDescent="0.3">
      <c r="AV9134"/>
      <c r="AW9134"/>
      <c r="AX9134"/>
      <c r="AY9134"/>
      <c r="AZ9134"/>
      <c r="BA9134"/>
    </row>
    <row r="9135" spans="48:53" x14ac:dyDescent="0.3">
      <c r="AV9135"/>
      <c r="AW9135"/>
      <c r="AX9135"/>
      <c r="AY9135"/>
      <c r="AZ9135"/>
      <c r="BA9135"/>
    </row>
    <row r="9136" spans="48:53" x14ac:dyDescent="0.3">
      <c r="AV9136"/>
      <c r="AW9136"/>
      <c r="AX9136"/>
      <c r="AY9136"/>
      <c r="AZ9136"/>
      <c r="BA9136"/>
    </row>
    <row r="9137" spans="48:53" x14ac:dyDescent="0.3">
      <c r="AV9137"/>
      <c r="AW9137"/>
      <c r="AX9137"/>
      <c r="AY9137"/>
      <c r="AZ9137"/>
      <c r="BA9137"/>
    </row>
    <row r="9138" spans="48:53" x14ac:dyDescent="0.3">
      <c r="AV9138"/>
      <c r="AW9138"/>
      <c r="AX9138"/>
      <c r="AY9138"/>
      <c r="AZ9138"/>
      <c r="BA9138"/>
    </row>
    <row r="9139" spans="48:53" x14ac:dyDescent="0.3">
      <c r="AV9139"/>
      <c r="AW9139"/>
      <c r="AX9139"/>
      <c r="AY9139"/>
      <c r="AZ9139"/>
      <c r="BA9139"/>
    </row>
    <row r="9140" spans="48:53" x14ac:dyDescent="0.3">
      <c r="AV9140"/>
      <c r="AW9140"/>
      <c r="AX9140"/>
      <c r="AY9140"/>
      <c r="AZ9140"/>
      <c r="BA9140"/>
    </row>
    <row r="9141" spans="48:53" x14ac:dyDescent="0.3">
      <c r="AV9141"/>
      <c r="AW9141"/>
      <c r="AX9141"/>
      <c r="AY9141"/>
      <c r="AZ9141"/>
      <c r="BA9141"/>
    </row>
    <row r="9142" spans="48:53" x14ac:dyDescent="0.3">
      <c r="AV9142"/>
      <c r="AW9142"/>
      <c r="AX9142"/>
      <c r="AY9142"/>
      <c r="AZ9142"/>
      <c r="BA9142"/>
    </row>
    <row r="9143" spans="48:53" x14ac:dyDescent="0.3">
      <c r="AV9143"/>
      <c r="AW9143"/>
      <c r="AX9143"/>
      <c r="AY9143"/>
      <c r="AZ9143"/>
      <c r="BA9143"/>
    </row>
    <row r="9144" spans="48:53" x14ac:dyDescent="0.3">
      <c r="AV9144"/>
      <c r="AW9144"/>
      <c r="AX9144"/>
      <c r="AY9144"/>
      <c r="AZ9144"/>
      <c r="BA9144"/>
    </row>
    <row r="9145" spans="48:53" x14ac:dyDescent="0.3">
      <c r="AV9145"/>
      <c r="AW9145"/>
      <c r="AX9145"/>
      <c r="AY9145"/>
      <c r="AZ9145"/>
      <c r="BA9145"/>
    </row>
    <row r="9146" spans="48:53" x14ac:dyDescent="0.3">
      <c r="AV9146"/>
      <c r="AW9146"/>
      <c r="AX9146"/>
      <c r="AY9146"/>
      <c r="AZ9146"/>
      <c r="BA9146"/>
    </row>
    <row r="9147" spans="48:53" x14ac:dyDescent="0.3">
      <c r="AV9147"/>
      <c r="AW9147"/>
      <c r="AX9147"/>
      <c r="AY9147"/>
      <c r="AZ9147"/>
      <c r="BA9147"/>
    </row>
    <row r="9148" spans="48:53" x14ac:dyDescent="0.3">
      <c r="AV9148"/>
      <c r="AW9148"/>
      <c r="AX9148"/>
      <c r="AY9148"/>
      <c r="AZ9148"/>
      <c r="BA9148"/>
    </row>
    <row r="9149" spans="48:53" x14ac:dyDescent="0.3">
      <c r="AV9149"/>
      <c r="AW9149"/>
      <c r="AX9149"/>
      <c r="AY9149"/>
      <c r="AZ9149"/>
      <c r="BA9149"/>
    </row>
    <row r="9150" spans="48:53" x14ac:dyDescent="0.3">
      <c r="AV9150"/>
      <c r="AW9150"/>
      <c r="AX9150"/>
      <c r="AY9150"/>
      <c r="AZ9150"/>
      <c r="BA9150"/>
    </row>
    <row r="9151" spans="48:53" x14ac:dyDescent="0.3">
      <c r="AV9151"/>
      <c r="AW9151"/>
      <c r="AX9151"/>
      <c r="AY9151"/>
      <c r="AZ9151"/>
      <c r="BA9151"/>
    </row>
    <row r="9152" spans="48:53" x14ac:dyDescent="0.3">
      <c r="AV9152"/>
      <c r="AW9152"/>
      <c r="AX9152"/>
      <c r="AY9152"/>
      <c r="AZ9152"/>
      <c r="BA9152"/>
    </row>
    <row r="9153" spans="48:53" x14ac:dyDescent="0.3">
      <c r="AV9153"/>
      <c r="AW9153"/>
      <c r="AX9153"/>
      <c r="AY9153"/>
      <c r="AZ9153"/>
      <c r="BA9153"/>
    </row>
    <row r="9154" spans="48:53" x14ac:dyDescent="0.3">
      <c r="AV9154"/>
      <c r="AW9154"/>
      <c r="AX9154"/>
      <c r="AY9154"/>
      <c r="AZ9154"/>
      <c r="BA9154"/>
    </row>
    <row r="9155" spans="48:53" x14ac:dyDescent="0.3">
      <c r="AV9155"/>
      <c r="AW9155"/>
      <c r="AX9155"/>
      <c r="AY9155"/>
      <c r="AZ9155"/>
      <c r="BA9155"/>
    </row>
    <row r="9156" spans="48:53" x14ac:dyDescent="0.3">
      <c r="AV9156"/>
      <c r="AW9156"/>
      <c r="AX9156"/>
      <c r="AY9156"/>
      <c r="AZ9156"/>
      <c r="BA9156"/>
    </row>
    <row r="9157" spans="48:53" x14ac:dyDescent="0.3">
      <c r="AV9157"/>
      <c r="AW9157"/>
      <c r="AX9157"/>
      <c r="AY9157"/>
      <c r="AZ9157"/>
      <c r="BA9157"/>
    </row>
    <row r="9158" spans="48:53" x14ac:dyDescent="0.3">
      <c r="AV9158"/>
      <c r="AW9158"/>
      <c r="AX9158"/>
      <c r="AY9158"/>
      <c r="AZ9158"/>
      <c r="BA9158"/>
    </row>
    <row r="9159" spans="48:53" x14ac:dyDescent="0.3">
      <c r="AV9159"/>
      <c r="AW9159"/>
      <c r="AX9159"/>
      <c r="AY9159"/>
      <c r="AZ9159"/>
      <c r="BA9159"/>
    </row>
    <row r="9160" spans="48:53" x14ac:dyDescent="0.3">
      <c r="AV9160"/>
      <c r="AW9160"/>
      <c r="AX9160"/>
      <c r="AY9160"/>
      <c r="AZ9160"/>
      <c r="BA9160"/>
    </row>
    <row r="9161" spans="48:53" x14ac:dyDescent="0.3">
      <c r="AV9161"/>
      <c r="AW9161"/>
      <c r="AX9161"/>
      <c r="AY9161"/>
      <c r="AZ9161"/>
      <c r="BA9161"/>
    </row>
    <row r="9162" spans="48:53" x14ac:dyDescent="0.3">
      <c r="AV9162"/>
      <c r="AW9162"/>
      <c r="AX9162"/>
      <c r="AY9162"/>
      <c r="AZ9162"/>
      <c r="BA9162"/>
    </row>
    <row r="9163" spans="48:53" x14ac:dyDescent="0.3">
      <c r="AV9163"/>
      <c r="AW9163"/>
      <c r="AX9163"/>
      <c r="AY9163"/>
      <c r="AZ9163"/>
      <c r="BA9163"/>
    </row>
    <row r="9164" spans="48:53" x14ac:dyDescent="0.3">
      <c r="AV9164"/>
      <c r="AW9164"/>
      <c r="AX9164"/>
      <c r="AY9164"/>
      <c r="AZ9164"/>
      <c r="BA9164"/>
    </row>
    <row r="9165" spans="48:53" x14ac:dyDescent="0.3">
      <c r="AV9165"/>
      <c r="AW9165"/>
      <c r="AX9165"/>
      <c r="AY9165"/>
      <c r="AZ9165"/>
      <c r="BA9165"/>
    </row>
    <row r="9166" spans="48:53" x14ac:dyDescent="0.3">
      <c r="AV9166"/>
      <c r="AW9166"/>
      <c r="AX9166"/>
      <c r="AY9166"/>
      <c r="AZ9166"/>
      <c r="BA9166"/>
    </row>
    <row r="9167" spans="48:53" x14ac:dyDescent="0.3">
      <c r="AV9167"/>
      <c r="AW9167"/>
      <c r="AX9167"/>
      <c r="AY9167"/>
      <c r="AZ9167"/>
      <c r="BA9167"/>
    </row>
    <row r="9168" spans="48:53" x14ac:dyDescent="0.3">
      <c r="AV9168"/>
      <c r="AW9168"/>
      <c r="AX9168"/>
      <c r="AY9168"/>
      <c r="AZ9168"/>
      <c r="BA9168"/>
    </row>
    <row r="9169" spans="48:53" x14ac:dyDescent="0.3">
      <c r="AV9169"/>
      <c r="AW9169"/>
      <c r="AX9169"/>
      <c r="AY9169"/>
      <c r="AZ9169"/>
      <c r="BA9169"/>
    </row>
    <row r="9170" spans="48:53" x14ac:dyDescent="0.3">
      <c r="AV9170"/>
      <c r="AW9170"/>
      <c r="AX9170"/>
      <c r="AY9170"/>
      <c r="AZ9170"/>
      <c r="BA9170"/>
    </row>
    <row r="9171" spans="48:53" x14ac:dyDescent="0.3">
      <c r="AV9171"/>
      <c r="AW9171"/>
      <c r="AX9171"/>
      <c r="AY9171"/>
      <c r="AZ9171"/>
      <c r="BA9171"/>
    </row>
    <row r="9172" spans="48:53" x14ac:dyDescent="0.3">
      <c r="AV9172"/>
      <c r="AW9172"/>
      <c r="AX9172"/>
      <c r="AY9172"/>
      <c r="AZ9172"/>
      <c r="BA9172"/>
    </row>
    <row r="9173" spans="48:53" x14ac:dyDescent="0.3">
      <c r="AV9173"/>
      <c r="AW9173"/>
      <c r="AX9173"/>
      <c r="AY9173"/>
      <c r="AZ9173"/>
      <c r="BA9173"/>
    </row>
    <row r="9174" spans="48:53" x14ac:dyDescent="0.3">
      <c r="AV9174"/>
      <c r="AW9174"/>
      <c r="AX9174"/>
      <c r="AY9174"/>
      <c r="AZ9174"/>
      <c r="BA9174"/>
    </row>
    <row r="9175" spans="48:53" x14ac:dyDescent="0.3">
      <c r="AV9175"/>
      <c r="AW9175"/>
      <c r="AX9175"/>
      <c r="AY9175"/>
      <c r="AZ9175"/>
      <c r="BA9175"/>
    </row>
    <row r="9176" spans="48:53" x14ac:dyDescent="0.3">
      <c r="AV9176"/>
      <c r="AW9176"/>
      <c r="AX9176"/>
      <c r="AY9176"/>
      <c r="AZ9176"/>
      <c r="BA9176"/>
    </row>
    <row r="9177" spans="48:53" x14ac:dyDescent="0.3">
      <c r="AV9177"/>
      <c r="AW9177"/>
      <c r="AX9177"/>
      <c r="AY9177"/>
      <c r="AZ9177"/>
      <c r="BA9177"/>
    </row>
    <row r="9178" spans="48:53" x14ac:dyDescent="0.3">
      <c r="AV9178"/>
      <c r="AW9178"/>
      <c r="AX9178"/>
      <c r="AY9178"/>
      <c r="AZ9178"/>
      <c r="BA9178"/>
    </row>
    <row r="9179" spans="48:53" x14ac:dyDescent="0.3">
      <c r="AV9179"/>
      <c r="AW9179"/>
      <c r="AX9179"/>
      <c r="AY9179"/>
      <c r="AZ9179"/>
      <c r="BA9179"/>
    </row>
    <row r="9180" spans="48:53" x14ac:dyDescent="0.3">
      <c r="AV9180"/>
      <c r="AW9180"/>
      <c r="AX9180"/>
      <c r="AY9180"/>
      <c r="AZ9180"/>
      <c r="BA9180"/>
    </row>
    <row r="9181" spans="48:53" x14ac:dyDescent="0.3">
      <c r="AV9181"/>
      <c r="AW9181"/>
      <c r="AX9181"/>
      <c r="AY9181"/>
      <c r="AZ9181"/>
      <c r="BA9181"/>
    </row>
    <row r="9182" spans="48:53" x14ac:dyDescent="0.3">
      <c r="AV9182"/>
      <c r="AW9182"/>
      <c r="AX9182"/>
      <c r="AY9182"/>
      <c r="AZ9182"/>
      <c r="BA9182"/>
    </row>
    <row r="9183" spans="48:53" x14ac:dyDescent="0.3">
      <c r="AV9183"/>
      <c r="AW9183"/>
      <c r="AX9183"/>
      <c r="AY9183"/>
      <c r="AZ9183"/>
      <c r="BA9183"/>
    </row>
    <row r="9184" spans="48:53" x14ac:dyDescent="0.3">
      <c r="AV9184"/>
      <c r="AW9184"/>
      <c r="AX9184"/>
      <c r="AY9184"/>
      <c r="AZ9184"/>
      <c r="BA9184"/>
    </row>
    <row r="9185" spans="48:53" x14ac:dyDescent="0.3">
      <c r="AV9185"/>
      <c r="AW9185"/>
      <c r="AX9185"/>
      <c r="AY9185"/>
      <c r="AZ9185"/>
      <c r="BA9185"/>
    </row>
    <row r="9186" spans="48:53" x14ac:dyDescent="0.3">
      <c r="AV9186"/>
      <c r="AW9186"/>
      <c r="AX9186"/>
      <c r="AY9186"/>
      <c r="AZ9186"/>
      <c r="BA9186"/>
    </row>
    <row r="9187" spans="48:53" x14ac:dyDescent="0.3">
      <c r="AV9187"/>
      <c r="AW9187"/>
      <c r="AX9187"/>
      <c r="AY9187"/>
      <c r="AZ9187"/>
      <c r="BA9187"/>
    </row>
    <row r="9188" spans="48:53" x14ac:dyDescent="0.3">
      <c r="AV9188"/>
      <c r="AW9188"/>
      <c r="AX9188"/>
      <c r="AY9188"/>
      <c r="AZ9188"/>
      <c r="BA9188"/>
    </row>
    <row r="9189" spans="48:53" x14ac:dyDescent="0.3">
      <c r="AV9189"/>
      <c r="AW9189"/>
      <c r="AX9189"/>
      <c r="AY9189"/>
      <c r="AZ9189"/>
      <c r="BA9189"/>
    </row>
    <row r="9190" spans="48:53" x14ac:dyDescent="0.3">
      <c r="AV9190"/>
      <c r="AW9190"/>
      <c r="AX9190"/>
      <c r="AY9190"/>
      <c r="AZ9190"/>
      <c r="BA9190"/>
    </row>
    <row r="9191" spans="48:53" x14ac:dyDescent="0.3">
      <c r="AV9191"/>
      <c r="AW9191"/>
      <c r="AX9191"/>
      <c r="AY9191"/>
      <c r="AZ9191"/>
      <c r="BA9191"/>
    </row>
    <row r="9192" spans="48:53" x14ac:dyDescent="0.3">
      <c r="AV9192"/>
      <c r="AW9192"/>
      <c r="AX9192"/>
      <c r="AY9192"/>
      <c r="AZ9192"/>
      <c r="BA9192"/>
    </row>
    <row r="9193" spans="48:53" x14ac:dyDescent="0.3">
      <c r="AV9193"/>
      <c r="AW9193"/>
      <c r="AX9193"/>
      <c r="AY9193"/>
      <c r="AZ9193"/>
      <c r="BA9193"/>
    </row>
    <row r="9194" spans="48:53" x14ac:dyDescent="0.3">
      <c r="AV9194"/>
      <c r="AW9194"/>
      <c r="AX9194"/>
      <c r="AY9194"/>
      <c r="AZ9194"/>
      <c r="BA9194"/>
    </row>
    <row r="9195" spans="48:53" x14ac:dyDescent="0.3">
      <c r="AV9195"/>
      <c r="AW9195"/>
      <c r="AX9195"/>
      <c r="AY9195"/>
      <c r="AZ9195"/>
      <c r="BA9195"/>
    </row>
    <row r="9196" spans="48:53" x14ac:dyDescent="0.3">
      <c r="AV9196"/>
      <c r="AW9196"/>
      <c r="AX9196"/>
      <c r="AY9196"/>
      <c r="AZ9196"/>
      <c r="BA9196"/>
    </row>
    <row r="9197" spans="48:53" x14ac:dyDescent="0.3">
      <c r="AV9197"/>
      <c r="AW9197"/>
      <c r="AX9197"/>
      <c r="AY9197"/>
      <c r="AZ9197"/>
      <c r="BA9197"/>
    </row>
    <row r="9198" spans="48:53" x14ac:dyDescent="0.3">
      <c r="AV9198"/>
      <c r="AW9198"/>
      <c r="AX9198"/>
      <c r="AY9198"/>
      <c r="AZ9198"/>
      <c r="BA9198"/>
    </row>
    <row r="9199" spans="48:53" x14ac:dyDescent="0.3">
      <c r="AV9199"/>
      <c r="AW9199"/>
      <c r="AX9199"/>
      <c r="AY9199"/>
      <c r="AZ9199"/>
      <c r="BA9199"/>
    </row>
    <row r="9200" spans="48:53" x14ac:dyDescent="0.3">
      <c r="AV9200"/>
      <c r="AW9200"/>
      <c r="AX9200"/>
      <c r="AY9200"/>
      <c r="AZ9200"/>
      <c r="BA9200"/>
    </row>
    <row r="9201" spans="48:53" x14ac:dyDescent="0.3">
      <c r="AV9201"/>
      <c r="AW9201"/>
      <c r="AX9201"/>
      <c r="AY9201"/>
      <c r="AZ9201"/>
      <c r="BA9201"/>
    </row>
    <row r="9202" spans="48:53" x14ac:dyDescent="0.3">
      <c r="AV9202"/>
      <c r="AW9202"/>
      <c r="AX9202"/>
      <c r="AY9202"/>
      <c r="AZ9202"/>
      <c r="BA9202"/>
    </row>
    <row r="9203" spans="48:53" x14ac:dyDescent="0.3">
      <c r="AV9203"/>
      <c r="AW9203"/>
      <c r="AX9203"/>
      <c r="AY9203"/>
      <c r="AZ9203"/>
      <c r="BA9203"/>
    </row>
    <row r="9204" spans="48:53" x14ac:dyDescent="0.3">
      <c r="AV9204"/>
      <c r="AW9204"/>
      <c r="AX9204"/>
      <c r="AY9204"/>
      <c r="AZ9204"/>
      <c r="BA9204"/>
    </row>
    <row r="9205" spans="48:53" x14ac:dyDescent="0.3">
      <c r="AV9205"/>
      <c r="AW9205"/>
      <c r="AX9205"/>
      <c r="AY9205"/>
      <c r="AZ9205"/>
      <c r="BA9205"/>
    </row>
    <row r="9206" spans="48:53" x14ac:dyDescent="0.3">
      <c r="AV9206"/>
      <c r="AW9206"/>
      <c r="AX9206"/>
      <c r="AY9206"/>
      <c r="AZ9206"/>
      <c r="BA9206"/>
    </row>
    <row r="9207" spans="48:53" x14ac:dyDescent="0.3">
      <c r="AV9207"/>
      <c r="AW9207"/>
      <c r="AX9207"/>
      <c r="AY9207"/>
      <c r="AZ9207"/>
      <c r="BA9207"/>
    </row>
    <row r="9208" spans="48:53" x14ac:dyDescent="0.3">
      <c r="AV9208"/>
      <c r="AW9208"/>
      <c r="AX9208"/>
      <c r="AY9208"/>
      <c r="AZ9208"/>
      <c r="BA9208"/>
    </row>
    <row r="9209" spans="48:53" x14ac:dyDescent="0.3">
      <c r="AV9209"/>
      <c r="AW9209"/>
      <c r="AX9209"/>
      <c r="AY9209"/>
      <c r="AZ9209"/>
      <c r="BA9209"/>
    </row>
    <row r="9210" spans="48:53" x14ac:dyDescent="0.3">
      <c r="AV9210"/>
      <c r="AW9210"/>
      <c r="AX9210"/>
      <c r="AY9210"/>
      <c r="AZ9210"/>
      <c r="BA9210"/>
    </row>
    <row r="9211" spans="48:53" x14ac:dyDescent="0.3">
      <c r="AV9211"/>
      <c r="AW9211"/>
      <c r="AX9211"/>
      <c r="AY9211"/>
      <c r="AZ9211"/>
      <c r="BA9211"/>
    </row>
    <row r="9212" spans="48:53" x14ac:dyDescent="0.3">
      <c r="AV9212"/>
      <c r="AW9212"/>
      <c r="AX9212"/>
      <c r="AY9212"/>
      <c r="AZ9212"/>
      <c r="BA9212"/>
    </row>
    <row r="9213" spans="48:53" x14ac:dyDescent="0.3">
      <c r="AV9213"/>
      <c r="AW9213"/>
      <c r="AX9213"/>
      <c r="AY9213"/>
      <c r="AZ9213"/>
      <c r="BA9213"/>
    </row>
    <row r="9214" spans="48:53" x14ac:dyDescent="0.3">
      <c r="AV9214"/>
      <c r="AW9214"/>
      <c r="AX9214"/>
      <c r="AY9214"/>
      <c r="AZ9214"/>
      <c r="BA9214"/>
    </row>
    <row r="9215" spans="48:53" x14ac:dyDescent="0.3">
      <c r="AV9215"/>
      <c r="AW9215"/>
      <c r="AX9215"/>
      <c r="AY9215"/>
      <c r="AZ9215"/>
      <c r="BA9215"/>
    </row>
    <row r="9216" spans="48:53" x14ac:dyDescent="0.3">
      <c r="AV9216"/>
      <c r="AW9216"/>
      <c r="AX9216"/>
      <c r="AY9216"/>
      <c r="AZ9216"/>
      <c r="BA9216"/>
    </row>
    <row r="9217" spans="48:53" x14ac:dyDescent="0.3">
      <c r="AV9217"/>
      <c r="AW9217"/>
      <c r="AX9217"/>
      <c r="AY9217"/>
      <c r="AZ9217"/>
      <c r="BA9217"/>
    </row>
    <row r="9218" spans="48:53" x14ac:dyDescent="0.3">
      <c r="AV9218"/>
      <c r="AW9218"/>
      <c r="AX9218"/>
      <c r="AY9218"/>
      <c r="AZ9218"/>
      <c r="BA9218"/>
    </row>
    <row r="9219" spans="48:53" x14ac:dyDescent="0.3">
      <c r="AV9219"/>
      <c r="AW9219"/>
      <c r="AX9219"/>
      <c r="AY9219"/>
      <c r="AZ9219"/>
      <c r="BA9219"/>
    </row>
    <row r="9220" spans="48:53" x14ac:dyDescent="0.3">
      <c r="AV9220"/>
      <c r="AW9220"/>
      <c r="AX9220"/>
      <c r="AY9220"/>
      <c r="AZ9220"/>
      <c r="BA9220"/>
    </row>
    <row r="9221" spans="48:53" x14ac:dyDescent="0.3">
      <c r="AV9221"/>
      <c r="AW9221"/>
      <c r="AX9221"/>
      <c r="AY9221"/>
      <c r="AZ9221"/>
      <c r="BA9221"/>
    </row>
    <row r="9222" spans="48:53" x14ac:dyDescent="0.3">
      <c r="AV9222"/>
      <c r="AW9222"/>
      <c r="AX9222"/>
      <c r="AY9222"/>
      <c r="AZ9222"/>
      <c r="BA9222"/>
    </row>
    <row r="9223" spans="48:53" x14ac:dyDescent="0.3">
      <c r="AV9223"/>
      <c r="AW9223"/>
      <c r="AX9223"/>
      <c r="AY9223"/>
      <c r="AZ9223"/>
      <c r="BA9223"/>
    </row>
    <row r="9224" spans="48:53" x14ac:dyDescent="0.3">
      <c r="AV9224"/>
      <c r="AW9224"/>
      <c r="AX9224"/>
      <c r="AY9224"/>
      <c r="AZ9224"/>
      <c r="BA9224"/>
    </row>
    <row r="9225" spans="48:53" x14ac:dyDescent="0.3">
      <c r="AV9225"/>
      <c r="AW9225"/>
      <c r="AX9225"/>
      <c r="AY9225"/>
      <c r="AZ9225"/>
      <c r="BA9225"/>
    </row>
    <row r="9226" spans="48:53" x14ac:dyDescent="0.3">
      <c r="AV9226"/>
      <c r="AW9226"/>
      <c r="AX9226"/>
      <c r="AY9226"/>
      <c r="AZ9226"/>
      <c r="BA9226"/>
    </row>
    <row r="9227" spans="48:53" x14ac:dyDescent="0.3">
      <c r="AV9227"/>
      <c r="AW9227"/>
      <c r="AX9227"/>
      <c r="AY9227"/>
      <c r="AZ9227"/>
      <c r="BA9227"/>
    </row>
    <row r="9228" spans="48:53" x14ac:dyDescent="0.3">
      <c r="AV9228"/>
      <c r="AW9228"/>
      <c r="AX9228"/>
      <c r="AY9228"/>
      <c r="AZ9228"/>
      <c r="BA9228"/>
    </row>
    <row r="9229" spans="48:53" x14ac:dyDescent="0.3">
      <c r="AV9229"/>
      <c r="AW9229"/>
      <c r="AX9229"/>
      <c r="AY9229"/>
      <c r="AZ9229"/>
      <c r="BA9229"/>
    </row>
    <row r="9230" spans="48:53" x14ac:dyDescent="0.3">
      <c r="AV9230"/>
      <c r="AW9230"/>
      <c r="AX9230"/>
      <c r="AY9230"/>
      <c r="AZ9230"/>
      <c r="BA9230"/>
    </row>
    <row r="9231" spans="48:53" x14ac:dyDescent="0.3">
      <c r="AV9231"/>
      <c r="AW9231"/>
      <c r="AX9231"/>
      <c r="AY9231"/>
      <c r="AZ9231"/>
      <c r="BA9231"/>
    </row>
    <row r="9232" spans="48:53" x14ac:dyDescent="0.3">
      <c r="AV9232"/>
      <c r="AW9232"/>
      <c r="AX9232"/>
      <c r="AY9232"/>
      <c r="AZ9232"/>
      <c r="BA9232"/>
    </row>
    <row r="9233" spans="48:53" x14ac:dyDescent="0.3">
      <c r="AV9233"/>
      <c r="AW9233"/>
      <c r="AX9233"/>
      <c r="AY9233"/>
      <c r="AZ9233"/>
      <c r="BA9233"/>
    </row>
    <row r="9234" spans="48:53" x14ac:dyDescent="0.3">
      <c r="AV9234"/>
      <c r="AW9234"/>
      <c r="AX9234"/>
      <c r="AY9234"/>
      <c r="AZ9234"/>
      <c r="BA9234"/>
    </row>
    <row r="9235" spans="48:53" x14ac:dyDescent="0.3">
      <c r="AV9235"/>
      <c r="AW9235"/>
      <c r="AX9235"/>
      <c r="AY9235"/>
      <c r="AZ9235"/>
      <c r="BA9235"/>
    </row>
    <row r="9236" spans="48:53" x14ac:dyDescent="0.3">
      <c r="AV9236"/>
      <c r="AW9236"/>
      <c r="AX9236"/>
      <c r="AY9236"/>
      <c r="AZ9236"/>
      <c r="BA9236"/>
    </row>
    <row r="9237" spans="48:53" x14ac:dyDescent="0.3">
      <c r="AV9237"/>
      <c r="AW9237"/>
      <c r="AX9237"/>
      <c r="AY9237"/>
      <c r="AZ9237"/>
      <c r="BA9237"/>
    </row>
    <row r="9238" spans="48:53" x14ac:dyDescent="0.3">
      <c r="AV9238"/>
      <c r="AW9238"/>
      <c r="AX9238"/>
      <c r="AY9238"/>
      <c r="AZ9238"/>
      <c r="BA9238"/>
    </row>
    <row r="9239" spans="48:53" x14ac:dyDescent="0.3">
      <c r="AV9239"/>
      <c r="AW9239"/>
      <c r="AX9239"/>
      <c r="AY9239"/>
      <c r="AZ9239"/>
      <c r="BA9239"/>
    </row>
    <row r="9240" spans="48:53" x14ac:dyDescent="0.3">
      <c r="AV9240"/>
      <c r="AW9240"/>
      <c r="AX9240"/>
      <c r="AY9240"/>
      <c r="AZ9240"/>
      <c r="BA9240"/>
    </row>
    <row r="9241" spans="48:53" x14ac:dyDescent="0.3">
      <c r="AV9241"/>
      <c r="AW9241"/>
      <c r="AX9241"/>
      <c r="AY9241"/>
      <c r="AZ9241"/>
      <c r="BA9241"/>
    </row>
    <row r="9242" spans="48:53" x14ac:dyDescent="0.3">
      <c r="AV9242"/>
      <c r="AW9242"/>
      <c r="AX9242"/>
      <c r="AY9242"/>
      <c r="AZ9242"/>
      <c r="BA9242"/>
    </row>
    <row r="9243" spans="48:53" x14ac:dyDescent="0.3">
      <c r="AV9243"/>
      <c r="AW9243"/>
      <c r="AX9243"/>
      <c r="AY9243"/>
      <c r="AZ9243"/>
      <c r="BA9243"/>
    </row>
    <row r="9244" spans="48:53" x14ac:dyDescent="0.3">
      <c r="AV9244"/>
      <c r="AW9244"/>
      <c r="AX9244"/>
      <c r="AY9244"/>
      <c r="AZ9244"/>
      <c r="BA9244"/>
    </row>
    <row r="9245" spans="48:53" x14ac:dyDescent="0.3">
      <c r="AV9245"/>
      <c r="AW9245"/>
      <c r="AX9245"/>
      <c r="AY9245"/>
      <c r="AZ9245"/>
      <c r="BA9245"/>
    </row>
    <row r="9246" spans="48:53" x14ac:dyDescent="0.3">
      <c r="AV9246"/>
      <c r="AW9246"/>
      <c r="AX9246"/>
      <c r="AY9246"/>
      <c r="AZ9246"/>
      <c r="BA9246"/>
    </row>
    <row r="9247" spans="48:53" x14ac:dyDescent="0.3">
      <c r="AV9247"/>
      <c r="AW9247"/>
      <c r="AX9247"/>
      <c r="AY9247"/>
      <c r="AZ9247"/>
      <c r="BA9247"/>
    </row>
    <row r="9248" spans="48:53" x14ac:dyDescent="0.3">
      <c r="AV9248"/>
      <c r="AW9248"/>
      <c r="AX9248"/>
      <c r="AY9248"/>
      <c r="AZ9248"/>
      <c r="BA9248"/>
    </row>
    <row r="9249" spans="48:53" x14ac:dyDescent="0.3">
      <c r="AV9249"/>
      <c r="AW9249"/>
      <c r="AX9249"/>
      <c r="AY9249"/>
      <c r="AZ9249"/>
      <c r="BA9249"/>
    </row>
    <row r="9250" spans="48:53" x14ac:dyDescent="0.3">
      <c r="AV9250"/>
      <c r="AW9250"/>
      <c r="AX9250"/>
      <c r="AY9250"/>
      <c r="AZ9250"/>
      <c r="BA9250"/>
    </row>
    <row r="9251" spans="48:53" x14ac:dyDescent="0.3">
      <c r="AV9251"/>
      <c r="AW9251"/>
      <c r="AX9251"/>
      <c r="AY9251"/>
      <c r="AZ9251"/>
      <c r="BA9251"/>
    </row>
    <row r="9252" spans="48:53" x14ac:dyDescent="0.3">
      <c r="AV9252"/>
      <c r="AW9252"/>
      <c r="AX9252"/>
      <c r="AY9252"/>
      <c r="AZ9252"/>
      <c r="BA9252"/>
    </row>
    <row r="9253" spans="48:53" x14ac:dyDescent="0.3">
      <c r="AV9253"/>
      <c r="AW9253"/>
      <c r="AX9253"/>
      <c r="AY9253"/>
      <c r="AZ9253"/>
      <c r="BA9253"/>
    </row>
    <row r="9254" spans="48:53" x14ac:dyDescent="0.3">
      <c r="AV9254"/>
      <c r="AW9254"/>
      <c r="AX9254"/>
      <c r="AY9254"/>
      <c r="AZ9254"/>
      <c r="BA9254"/>
    </row>
    <row r="9255" spans="48:53" x14ac:dyDescent="0.3">
      <c r="AV9255"/>
      <c r="AW9255"/>
      <c r="AX9255"/>
      <c r="AY9255"/>
      <c r="AZ9255"/>
      <c r="BA9255"/>
    </row>
    <row r="9256" spans="48:53" x14ac:dyDescent="0.3">
      <c r="AV9256"/>
      <c r="AW9256"/>
      <c r="AX9256"/>
      <c r="AY9256"/>
      <c r="AZ9256"/>
      <c r="BA9256"/>
    </row>
    <row r="9257" spans="48:53" x14ac:dyDescent="0.3">
      <c r="AV9257"/>
      <c r="AW9257"/>
      <c r="AX9257"/>
      <c r="AY9257"/>
      <c r="AZ9257"/>
      <c r="BA9257"/>
    </row>
    <row r="9258" spans="48:53" x14ac:dyDescent="0.3">
      <c r="AV9258"/>
      <c r="AW9258"/>
      <c r="AX9258"/>
      <c r="AY9258"/>
      <c r="AZ9258"/>
      <c r="BA9258"/>
    </row>
    <row r="9259" spans="48:53" x14ac:dyDescent="0.3">
      <c r="AV9259"/>
      <c r="AW9259"/>
      <c r="AX9259"/>
      <c r="AY9259"/>
      <c r="AZ9259"/>
      <c r="BA9259"/>
    </row>
    <row r="9260" spans="48:53" x14ac:dyDescent="0.3">
      <c r="AV9260"/>
      <c r="AW9260"/>
      <c r="AX9260"/>
      <c r="AY9260"/>
      <c r="AZ9260"/>
      <c r="BA9260"/>
    </row>
    <row r="9261" spans="48:53" x14ac:dyDescent="0.3">
      <c r="AV9261"/>
      <c r="AW9261"/>
      <c r="AX9261"/>
      <c r="AY9261"/>
      <c r="AZ9261"/>
      <c r="BA9261"/>
    </row>
    <row r="9262" spans="48:53" x14ac:dyDescent="0.3">
      <c r="AV9262"/>
      <c r="AW9262"/>
      <c r="AX9262"/>
      <c r="AY9262"/>
      <c r="AZ9262"/>
      <c r="BA9262"/>
    </row>
    <row r="9263" spans="48:53" x14ac:dyDescent="0.3">
      <c r="AV9263"/>
      <c r="AW9263"/>
      <c r="AX9263"/>
      <c r="AY9263"/>
      <c r="AZ9263"/>
      <c r="BA9263"/>
    </row>
    <row r="9264" spans="48:53" x14ac:dyDescent="0.3">
      <c r="AV9264"/>
      <c r="AW9264"/>
      <c r="AX9264"/>
      <c r="AY9264"/>
      <c r="AZ9264"/>
      <c r="BA9264"/>
    </row>
    <row r="9265" spans="48:53" x14ac:dyDescent="0.3">
      <c r="AV9265"/>
      <c r="AW9265"/>
      <c r="AX9265"/>
      <c r="AY9265"/>
      <c r="AZ9265"/>
      <c r="BA9265"/>
    </row>
    <row r="9266" spans="48:53" x14ac:dyDescent="0.3">
      <c r="AV9266"/>
      <c r="AW9266"/>
      <c r="AX9266"/>
      <c r="AY9266"/>
      <c r="AZ9266"/>
      <c r="BA9266"/>
    </row>
    <row r="9267" spans="48:53" x14ac:dyDescent="0.3">
      <c r="AV9267"/>
      <c r="AW9267"/>
      <c r="AX9267"/>
      <c r="AY9267"/>
      <c r="AZ9267"/>
      <c r="BA9267"/>
    </row>
    <row r="9268" spans="48:53" x14ac:dyDescent="0.3">
      <c r="AV9268"/>
      <c r="AW9268"/>
      <c r="AX9268"/>
      <c r="AY9268"/>
      <c r="AZ9268"/>
      <c r="BA9268"/>
    </row>
    <row r="9269" spans="48:53" x14ac:dyDescent="0.3">
      <c r="AV9269"/>
      <c r="AW9269"/>
      <c r="AX9269"/>
      <c r="AY9269"/>
      <c r="AZ9269"/>
      <c r="BA9269"/>
    </row>
    <row r="9270" spans="48:53" x14ac:dyDescent="0.3">
      <c r="AV9270"/>
      <c r="AW9270"/>
      <c r="AX9270"/>
      <c r="AY9270"/>
      <c r="AZ9270"/>
      <c r="BA9270"/>
    </row>
    <row r="9271" spans="48:53" x14ac:dyDescent="0.3">
      <c r="AV9271"/>
      <c r="AW9271"/>
      <c r="AX9271"/>
      <c r="AY9271"/>
      <c r="AZ9271"/>
      <c r="BA9271"/>
    </row>
    <row r="9272" spans="48:53" x14ac:dyDescent="0.3">
      <c r="AV9272"/>
      <c r="AW9272"/>
      <c r="AX9272"/>
      <c r="AY9272"/>
      <c r="AZ9272"/>
      <c r="BA9272"/>
    </row>
    <row r="9273" spans="48:53" x14ac:dyDescent="0.3">
      <c r="AV9273"/>
      <c r="AW9273"/>
      <c r="AX9273"/>
      <c r="AY9273"/>
      <c r="AZ9273"/>
      <c r="BA9273"/>
    </row>
    <row r="9274" spans="48:53" x14ac:dyDescent="0.3">
      <c r="AV9274"/>
      <c r="AW9274"/>
      <c r="AX9274"/>
      <c r="AY9274"/>
      <c r="AZ9274"/>
      <c r="BA9274"/>
    </row>
    <row r="9275" spans="48:53" x14ac:dyDescent="0.3">
      <c r="AV9275"/>
      <c r="AW9275"/>
      <c r="AX9275"/>
      <c r="AY9275"/>
      <c r="AZ9275"/>
      <c r="BA9275"/>
    </row>
    <row r="9276" spans="48:53" x14ac:dyDescent="0.3">
      <c r="AV9276"/>
      <c r="AW9276"/>
      <c r="AX9276"/>
      <c r="AY9276"/>
      <c r="AZ9276"/>
      <c r="BA9276"/>
    </row>
    <row r="9277" spans="48:53" x14ac:dyDescent="0.3">
      <c r="AV9277"/>
      <c r="AW9277"/>
      <c r="AX9277"/>
      <c r="AY9277"/>
      <c r="AZ9277"/>
      <c r="BA9277"/>
    </row>
    <row r="9278" spans="48:53" x14ac:dyDescent="0.3">
      <c r="AV9278"/>
      <c r="AW9278"/>
      <c r="AX9278"/>
      <c r="AY9278"/>
      <c r="AZ9278"/>
      <c r="BA9278"/>
    </row>
    <row r="9279" spans="48:53" x14ac:dyDescent="0.3">
      <c r="AV9279"/>
      <c r="AW9279"/>
      <c r="AX9279"/>
      <c r="AY9279"/>
      <c r="AZ9279"/>
      <c r="BA9279"/>
    </row>
    <row r="9280" spans="48:53" x14ac:dyDescent="0.3">
      <c r="AV9280"/>
      <c r="AW9280"/>
      <c r="AX9280"/>
      <c r="AY9280"/>
      <c r="AZ9280"/>
      <c r="BA9280"/>
    </row>
    <row r="9281" spans="48:53" x14ac:dyDescent="0.3">
      <c r="AV9281"/>
      <c r="AW9281"/>
      <c r="AX9281"/>
      <c r="AY9281"/>
      <c r="AZ9281"/>
      <c r="BA9281"/>
    </row>
    <row r="9282" spans="48:53" x14ac:dyDescent="0.3">
      <c r="AV9282"/>
      <c r="AW9282"/>
      <c r="AX9282"/>
      <c r="AY9282"/>
      <c r="AZ9282"/>
      <c r="BA9282"/>
    </row>
    <row r="9283" spans="48:53" x14ac:dyDescent="0.3">
      <c r="AV9283"/>
      <c r="AW9283"/>
      <c r="AX9283"/>
      <c r="AY9283"/>
      <c r="AZ9283"/>
      <c r="BA9283"/>
    </row>
    <row r="9284" spans="48:53" x14ac:dyDescent="0.3">
      <c r="AV9284"/>
      <c r="AW9284"/>
      <c r="AX9284"/>
      <c r="AY9284"/>
      <c r="AZ9284"/>
      <c r="BA9284"/>
    </row>
    <row r="9285" spans="48:53" x14ac:dyDescent="0.3">
      <c r="AV9285"/>
      <c r="AW9285"/>
      <c r="AX9285"/>
      <c r="AY9285"/>
      <c r="AZ9285"/>
      <c r="BA9285"/>
    </row>
    <row r="9286" spans="48:53" x14ac:dyDescent="0.3">
      <c r="AV9286"/>
      <c r="AW9286"/>
      <c r="AX9286"/>
      <c r="AY9286"/>
      <c r="AZ9286"/>
      <c r="BA9286"/>
    </row>
    <row r="9287" spans="48:53" x14ac:dyDescent="0.3">
      <c r="AV9287"/>
      <c r="AW9287"/>
      <c r="AX9287"/>
      <c r="AY9287"/>
      <c r="AZ9287"/>
      <c r="BA9287"/>
    </row>
    <row r="9288" spans="48:53" x14ac:dyDescent="0.3">
      <c r="AV9288"/>
      <c r="AW9288"/>
      <c r="AX9288"/>
      <c r="AY9288"/>
      <c r="AZ9288"/>
      <c r="BA9288"/>
    </row>
    <row r="9289" spans="48:53" x14ac:dyDescent="0.3">
      <c r="AV9289"/>
      <c r="AW9289"/>
      <c r="AX9289"/>
      <c r="AY9289"/>
      <c r="AZ9289"/>
      <c r="BA9289"/>
    </row>
    <row r="9290" spans="48:53" x14ac:dyDescent="0.3">
      <c r="AV9290"/>
      <c r="AW9290"/>
      <c r="AX9290"/>
      <c r="AY9290"/>
      <c r="AZ9290"/>
      <c r="BA9290"/>
    </row>
    <row r="9291" spans="48:53" x14ac:dyDescent="0.3">
      <c r="AV9291"/>
      <c r="AW9291"/>
      <c r="AX9291"/>
      <c r="AY9291"/>
      <c r="AZ9291"/>
      <c r="BA9291"/>
    </row>
    <row r="9292" spans="48:53" x14ac:dyDescent="0.3">
      <c r="AV9292"/>
      <c r="AW9292"/>
      <c r="AX9292"/>
      <c r="AY9292"/>
      <c r="AZ9292"/>
      <c r="BA9292"/>
    </row>
    <row r="9293" spans="48:53" x14ac:dyDescent="0.3">
      <c r="AV9293"/>
      <c r="AW9293"/>
      <c r="AX9293"/>
      <c r="AY9293"/>
      <c r="AZ9293"/>
      <c r="BA9293"/>
    </row>
    <row r="9294" spans="48:53" x14ac:dyDescent="0.3">
      <c r="AV9294"/>
      <c r="AW9294"/>
      <c r="AX9294"/>
      <c r="AY9294"/>
      <c r="AZ9294"/>
      <c r="BA9294"/>
    </row>
    <row r="9295" spans="48:53" x14ac:dyDescent="0.3">
      <c r="AV9295"/>
      <c r="AW9295"/>
      <c r="AX9295"/>
      <c r="AY9295"/>
      <c r="AZ9295"/>
      <c r="BA9295"/>
    </row>
    <row r="9296" spans="48:53" x14ac:dyDescent="0.3">
      <c r="AV9296"/>
      <c r="AW9296"/>
      <c r="AX9296"/>
      <c r="AY9296"/>
      <c r="AZ9296"/>
      <c r="BA9296"/>
    </row>
    <row r="9297" spans="48:53" x14ac:dyDescent="0.3">
      <c r="AV9297"/>
      <c r="AW9297"/>
      <c r="AX9297"/>
      <c r="AY9297"/>
      <c r="AZ9297"/>
      <c r="BA9297"/>
    </row>
    <row r="9298" spans="48:53" x14ac:dyDescent="0.3">
      <c r="AV9298"/>
      <c r="AW9298"/>
      <c r="AX9298"/>
      <c r="AY9298"/>
      <c r="AZ9298"/>
      <c r="BA9298"/>
    </row>
    <row r="9299" spans="48:53" x14ac:dyDescent="0.3">
      <c r="AV9299"/>
      <c r="AW9299"/>
      <c r="AX9299"/>
      <c r="AY9299"/>
      <c r="AZ9299"/>
      <c r="BA9299"/>
    </row>
    <row r="9300" spans="48:53" x14ac:dyDescent="0.3">
      <c r="AV9300"/>
      <c r="AW9300"/>
      <c r="AX9300"/>
      <c r="AY9300"/>
      <c r="AZ9300"/>
      <c r="BA9300"/>
    </row>
    <row r="9301" spans="48:53" x14ac:dyDescent="0.3">
      <c r="AV9301"/>
      <c r="AW9301"/>
      <c r="AX9301"/>
      <c r="AY9301"/>
      <c r="AZ9301"/>
      <c r="BA9301"/>
    </row>
    <row r="9302" spans="48:53" x14ac:dyDescent="0.3">
      <c r="AV9302"/>
      <c r="AW9302"/>
      <c r="AX9302"/>
      <c r="AY9302"/>
      <c r="AZ9302"/>
      <c r="BA9302"/>
    </row>
    <row r="9303" spans="48:53" x14ac:dyDescent="0.3">
      <c r="AV9303"/>
      <c r="AW9303"/>
      <c r="AX9303"/>
      <c r="AY9303"/>
      <c r="AZ9303"/>
      <c r="BA9303"/>
    </row>
    <row r="9304" spans="48:53" x14ac:dyDescent="0.3">
      <c r="AV9304"/>
      <c r="AW9304"/>
      <c r="AX9304"/>
      <c r="AY9304"/>
      <c r="AZ9304"/>
      <c r="BA9304"/>
    </row>
    <row r="9305" spans="48:53" x14ac:dyDescent="0.3">
      <c r="AV9305"/>
      <c r="AW9305"/>
      <c r="AX9305"/>
      <c r="AY9305"/>
      <c r="AZ9305"/>
      <c r="BA9305"/>
    </row>
    <row r="9306" spans="48:53" x14ac:dyDescent="0.3">
      <c r="AV9306"/>
      <c r="AW9306"/>
      <c r="AX9306"/>
      <c r="AY9306"/>
      <c r="AZ9306"/>
      <c r="BA9306"/>
    </row>
    <row r="9307" spans="48:53" x14ac:dyDescent="0.3">
      <c r="AV9307"/>
      <c r="AW9307"/>
      <c r="AX9307"/>
      <c r="AY9307"/>
      <c r="AZ9307"/>
      <c r="BA9307"/>
    </row>
    <row r="9308" spans="48:53" x14ac:dyDescent="0.3">
      <c r="AV9308"/>
      <c r="AW9308"/>
      <c r="AX9308"/>
      <c r="AY9308"/>
      <c r="AZ9308"/>
      <c r="BA9308"/>
    </row>
    <row r="9309" spans="48:53" x14ac:dyDescent="0.3">
      <c r="AV9309"/>
      <c r="AW9309"/>
      <c r="AX9309"/>
      <c r="AY9309"/>
      <c r="AZ9309"/>
      <c r="BA9309"/>
    </row>
    <row r="9310" spans="48:53" x14ac:dyDescent="0.3">
      <c r="AV9310"/>
      <c r="AW9310"/>
      <c r="AX9310"/>
      <c r="AY9310"/>
      <c r="AZ9310"/>
      <c r="BA9310"/>
    </row>
    <row r="9311" spans="48:53" x14ac:dyDescent="0.3">
      <c r="AV9311"/>
      <c r="AW9311"/>
      <c r="AX9311"/>
      <c r="AY9311"/>
      <c r="AZ9311"/>
      <c r="BA9311"/>
    </row>
    <row r="9312" spans="48:53" x14ac:dyDescent="0.3">
      <c r="AV9312"/>
      <c r="AW9312"/>
      <c r="AX9312"/>
      <c r="AY9312"/>
      <c r="AZ9312"/>
      <c r="BA9312"/>
    </row>
    <row r="9313" spans="48:53" x14ac:dyDescent="0.3">
      <c r="AV9313"/>
      <c r="AW9313"/>
      <c r="AX9313"/>
      <c r="AY9313"/>
      <c r="AZ9313"/>
      <c r="BA9313"/>
    </row>
    <row r="9314" spans="48:53" x14ac:dyDescent="0.3">
      <c r="AV9314"/>
      <c r="AW9314"/>
      <c r="AX9314"/>
      <c r="AY9314"/>
      <c r="AZ9314"/>
      <c r="BA9314"/>
    </row>
    <row r="9315" spans="48:53" x14ac:dyDescent="0.3">
      <c r="AV9315"/>
      <c r="AW9315"/>
      <c r="AX9315"/>
      <c r="AY9315"/>
      <c r="AZ9315"/>
      <c r="BA9315"/>
    </row>
    <row r="9316" spans="48:53" x14ac:dyDescent="0.3">
      <c r="AV9316"/>
      <c r="AW9316"/>
      <c r="AX9316"/>
      <c r="AY9316"/>
      <c r="AZ9316"/>
      <c r="BA9316"/>
    </row>
    <row r="9317" spans="48:53" x14ac:dyDescent="0.3">
      <c r="AV9317"/>
      <c r="AW9317"/>
      <c r="AX9317"/>
      <c r="AY9317"/>
      <c r="AZ9317"/>
      <c r="BA9317"/>
    </row>
    <row r="9318" spans="48:53" x14ac:dyDescent="0.3">
      <c r="AV9318"/>
      <c r="AW9318"/>
      <c r="AX9318"/>
      <c r="AY9318"/>
      <c r="AZ9318"/>
      <c r="BA9318"/>
    </row>
    <row r="9319" spans="48:53" x14ac:dyDescent="0.3">
      <c r="AV9319"/>
      <c r="AW9319"/>
      <c r="AX9319"/>
      <c r="AY9319"/>
      <c r="AZ9319"/>
      <c r="BA9319"/>
    </row>
    <row r="9320" spans="48:53" x14ac:dyDescent="0.3">
      <c r="AV9320"/>
      <c r="AW9320"/>
      <c r="AX9320"/>
      <c r="AY9320"/>
      <c r="AZ9320"/>
      <c r="BA9320"/>
    </row>
    <row r="9321" spans="48:53" x14ac:dyDescent="0.3">
      <c r="AV9321"/>
      <c r="AW9321"/>
      <c r="AX9321"/>
      <c r="AY9321"/>
      <c r="AZ9321"/>
      <c r="BA9321"/>
    </row>
    <row r="9322" spans="48:53" x14ac:dyDescent="0.3">
      <c r="AV9322"/>
      <c r="AW9322"/>
      <c r="AX9322"/>
      <c r="AY9322"/>
      <c r="AZ9322"/>
      <c r="BA9322"/>
    </row>
    <row r="9323" spans="48:53" x14ac:dyDescent="0.3">
      <c r="AV9323"/>
      <c r="AW9323"/>
      <c r="AX9323"/>
      <c r="AY9323"/>
      <c r="AZ9323"/>
      <c r="BA9323"/>
    </row>
    <row r="9324" spans="48:53" x14ac:dyDescent="0.3">
      <c r="AV9324"/>
      <c r="AW9324"/>
      <c r="AX9324"/>
      <c r="AY9324"/>
      <c r="AZ9324"/>
      <c r="BA9324"/>
    </row>
    <row r="9325" spans="48:53" x14ac:dyDescent="0.3">
      <c r="AV9325"/>
      <c r="AW9325"/>
      <c r="AX9325"/>
      <c r="AY9325"/>
      <c r="AZ9325"/>
      <c r="BA9325"/>
    </row>
    <row r="9326" spans="48:53" x14ac:dyDescent="0.3">
      <c r="AV9326"/>
      <c r="AW9326"/>
      <c r="AX9326"/>
      <c r="AY9326"/>
      <c r="AZ9326"/>
      <c r="BA9326"/>
    </row>
    <row r="9327" spans="48:53" x14ac:dyDescent="0.3">
      <c r="AV9327"/>
      <c r="AW9327"/>
      <c r="AX9327"/>
      <c r="AY9327"/>
      <c r="AZ9327"/>
      <c r="BA9327"/>
    </row>
    <row r="9328" spans="48:53" x14ac:dyDescent="0.3">
      <c r="AV9328"/>
      <c r="AW9328"/>
      <c r="AX9328"/>
      <c r="AY9328"/>
      <c r="AZ9328"/>
      <c r="BA9328"/>
    </row>
    <row r="9329" spans="48:53" x14ac:dyDescent="0.3">
      <c r="AV9329"/>
      <c r="AW9329"/>
      <c r="AX9329"/>
      <c r="AY9329"/>
      <c r="AZ9329"/>
      <c r="BA9329"/>
    </row>
    <row r="9330" spans="48:53" x14ac:dyDescent="0.3">
      <c r="AV9330"/>
      <c r="AW9330"/>
      <c r="AX9330"/>
      <c r="AY9330"/>
      <c r="AZ9330"/>
      <c r="BA9330"/>
    </row>
    <row r="9331" spans="48:53" x14ac:dyDescent="0.3">
      <c r="AV9331"/>
      <c r="AW9331"/>
      <c r="AX9331"/>
      <c r="AY9331"/>
      <c r="AZ9331"/>
      <c r="BA9331"/>
    </row>
    <row r="9332" spans="48:53" x14ac:dyDescent="0.3">
      <c r="AV9332"/>
      <c r="AW9332"/>
      <c r="AX9332"/>
      <c r="AY9332"/>
      <c r="AZ9332"/>
      <c r="BA9332"/>
    </row>
    <row r="9333" spans="48:53" x14ac:dyDescent="0.3">
      <c r="AV9333"/>
      <c r="AW9333"/>
      <c r="AX9333"/>
      <c r="AY9333"/>
      <c r="AZ9333"/>
      <c r="BA9333"/>
    </row>
    <row r="9334" spans="48:53" x14ac:dyDescent="0.3">
      <c r="AV9334"/>
      <c r="AW9334"/>
      <c r="AX9334"/>
      <c r="AY9334"/>
      <c r="AZ9334"/>
      <c r="BA9334"/>
    </row>
    <row r="9335" spans="48:53" x14ac:dyDescent="0.3">
      <c r="AV9335"/>
      <c r="AW9335"/>
      <c r="AX9335"/>
      <c r="AY9335"/>
      <c r="AZ9335"/>
      <c r="BA9335"/>
    </row>
    <row r="9336" spans="48:53" x14ac:dyDescent="0.3">
      <c r="AV9336"/>
      <c r="AW9336"/>
      <c r="AX9336"/>
      <c r="AY9336"/>
      <c r="AZ9336"/>
      <c r="BA9336"/>
    </row>
    <row r="9337" spans="48:53" x14ac:dyDescent="0.3">
      <c r="AV9337"/>
      <c r="AW9337"/>
      <c r="AX9337"/>
      <c r="AY9337"/>
      <c r="AZ9337"/>
      <c r="BA9337"/>
    </row>
    <row r="9338" spans="48:53" x14ac:dyDescent="0.3">
      <c r="AV9338"/>
      <c r="AW9338"/>
      <c r="AX9338"/>
      <c r="AY9338"/>
      <c r="AZ9338"/>
      <c r="BA9338"/>
    </row>
    <row r="9339" spans="48:53" x14ac:dyDescent="0.3">
      <c r="AV9339"/>
      <c r="AW9339"/>
      <c r="AX9339"/>
      <c r="AY9339"/>
      <c r="AZ9339"/>
      <c r="BA9339"/>
    </row>
    <row r="9340" spans="48:53" x14ac:dyDescent="0.3">
      <c r="AV9340"/>
      <c r="AW9340"/>
      <c r="AX9340"/>
      <c r="AY9340"/>
      <c r="AZ9340"/>
      <c r="BA9340"/>
    </row>
    <row r="9341" spans="48:53" x14ac:dyDescent="0.3">
      <c r="AV9341"/>
      <c r="AW9341"/>
      <c r="AX9341"/>
      <c r="AY9341"/>
      <c r="AZ9341"/>
      <c r="BA9341"/>
    </row>
    <row r="9342" spans="48:53" x14ac:dyDescent="0.3">
      <c r="AV9342"/>
      <c r="AW9342"/>
      <c r="AX9342"/>
      <c r="AY9342"/>
      <c r="AZ9342"/>
      <c r="BA9342"/>
    </row>
    <row r="9343" spans="48:53" x14ac:dyDescent="0.3">
      <c r="AV9343"/>
      <c r="AW9343"/>
      <c r="AX9343"/>
      <c r="AY9343"/>
      <c r="AZ9343"/>
      <c r="BA9343"/>
    </row>
    <row r="9344" spans="48:53" x14ac:dyDescent="0.3">
      <c r="AV9344"/>
      <c r="AW9344"/>
      <c r="AX9344"/>
      <c r="AY9344"/>
      <c r="AZ9344"/>
      <c r="BA9344"/>
    </row>
    <row r="9345" spans="48:53" x14ac:dyDescent="0.3">
      <c r="AV9345"/>
      <c r="AW9345"/>
      <c r="AX9345"/>
      <c r="AY9345"/>
      <c r="AZ9345"/>
      <c r="BA9345"/>
    </row>
    <row r="9346" spans="48:53" x14ac:dyDescent="0.3">
      <c r="AV9346"/>
      <c r="AW9346"/>
      <c r="AX9346"/>
      <c r="AY9346"/>
      <c r="AZ9346"/>
      <c r="BA9346"/>
    </row>
    <row r="9347" spans="48:53" x14ac:dyDescent="0.3">
      <c r="AV9347"/>
      <c r="AW9347"/>
      <c r="AX9347"/>
      <c r="AY9347"/>
      <c r="AZ9347"/>
      <c r="BA9347"/>
    </row>
    <row r="9348" spans="48:53" x14ac:dyDescent="0.3">
      <c r="AV9348"/>
      <c r="AW9348"/>
      <c r="AX9348"/>
      <c r="AY9348"/>
      <c r="AZ9348"/>
      <c r="BA9348"/>
    </row>
    <row r="9349" spans="48:53" x14ac:dyDescent="0.3">
      <c r="AV9349"/>
      <c r="AW9349"/>
      <c r="AX9349"/>
      <c r="AY9349"/>
      <c r="AZ9349"/>
      <c r="BA9349"/>
    </row>
    <row r="9350" spans="48:53" x14ac:dyDescent="0.3">
      <c r="AV9350"/>
      <c r="AW9350"/>
      <c r="AX9350"/>
      <c r="AY9350"/>
      <c r="AZ9350"/>
      <c r="BA9350"/>
    </row>
    <row r="9351" spans="48:53" x14ac:dyDescent="0.3">
      <c r="AV9351"/>
      <c r="AW9351"/>
      <c r="AX9351"/>
      <c r="AY9351"/>
      <c r="AZ9351"/>
      <c r="BA9351"/>
    </row>
    <row r="9352" spans="48:53" x14ac:dyDescent="0.3">
      <c r="AV9352"/>
      <c r="AW9352"/>
      <c r="AX9352"/>
      <c r="AY9352"/>
      <c r="AZ9352"/>
      <c r="BA9352"/>
    </row>
    <row r="9353" spans="48:53" x14ac:dyDescent="0.3">
      <c r="AV9353"/>
      <c r="AW9353"/>
      <c r="AX9353"/>
      <c r="AY9353"/>
      <c r="AZ9353"/>
      <c r="BA9353"/>
    </row>
    <row r="9354" spans="48:53" x14ac:dyDescent="0.3">
      <c r="AV9354"/>
      <c r="AW9354"/>
      <c r="AX9354"/>
      <c r="AY9354"/>
      <c r="AZ9354"/>
      <c r="BA9354"/>
    </row>
    <row r="9355" spans="48:53" x14ac:dyDescent="0.3">
      <c r="AV9355"/>
      <c r="AW9355"/>
      <c r="AX9355"/>
      <c r="AY9355"/>
      <c r="AZ9355"/>
      <c r="BA9355"/>
    </row>
    <row r="9356" spans="48:53" x14ac:dyDescent="0.3">
      <c r="AV9356"/>
      <c r="AW9356"/>
      <c r="AX9356"/>
      <c r="AY9356"/>
      <c r="AZ9356"/>
      <c r="BA9356"/>
    </row>
    <row r="9357" spans="48:53" x14ac:dyDescent="0.3">
      <c r="AV9357"/>
      <c r="AW9357"/>
      <c r="AX9357"/>
      <c r="AY9357"/>
      <c r="AZ9357"/>
      <c r="BA9357"/>
    </row>
    <row r="9358" spans="48:53" x14ac:dyDescent="0.3">
      <c r="AV9358"/>
      <c r="AW9358"/>
      <c r="AX9358"/>
      <c r="AY9358"/>
      <c r="AZ9358"/>
      <c r="BA9358"/>
    </row>
    <row r="9359" spans="48:53" x14ac:dyDescent="0.3">
      <c r="AV9359"/>
      <c r="AW9359"/>
      <c r="AX9359"/>
      <c r="AY9359"/>
      <c r="AZ9359"/>
      <c r="BA9359"/>
    </row>
    <row r="9360" spans="48:53" x14ac:dyDescent="0.3">
      <c r="AV9360"/>
      <c r="AW9360"/>
      <c r="AX9360"/>
      <c r="AY9360"/>
      <c r="AZ9360"/>
      <c r="BA9360"/>
    </row>
    <row r="9361" spans="48:53" x14ac:dyDescent="0.3">
      <c r="AV9361"/>
      <c r="AW9361"/>
      <c r="AX9361"/>
      <c r="AY9361"/>
      <c r="AZ9361"/>
      <c r="BA9361"/>
    </row>
    <row r="9362" spans="48:53" x14ac:dyDescent="0.3">
      <c r="AV9362"/>
      <c r="AW9362"/>
      <c r="AX9362"/>
      <c r="AY9362"/>
      <c r="AZ9362"/>
      <c r="BA9362"/>
    </row>
    <row r="9363" spans="48:53" x14ac:dyDescent="0.3">
      <c r="AV9363"/>
      <c r="AW9363"/>
      <c r="AX9363"/>
      <c r="AY9363"/>
      <c r="AZ9363"/>
      <c r="BA9363"/>
    </row>
    <row r="9364" spans="48:53" x14ac:dyDescent="0.3">
      <c r="AV9364"/>
      <c r="AW9364"/>
      <c r="AX9364"/>
      <c r="AY9364"/>
      <c r="AZ9364"/>
      <c r="BA9364"/>
    </row>
    <row r="9365" spans="48:53" x14ac:dyDescent="0.3">
      <c r="AV9365"/>
      <c r="AW9365"/>
      <c r="AX9365"/>
      <c r="AY9365"/>
      <c r="AZ9365"/>
      <c r="BA9365"/>
    </row>
    <row r="9366" spans="48:53" x14ac:dyDescent="0.3">
      <c r="AV9366"/>
      <c r="AW9366"/>
      <c r="AX9366"/>
      <c r="AY9366"/>
      <c r="AZ9366"/>
      <c r="BA9366"/>
    </row>
    <row r="9367" spans="48:53" x14ac:dyDescent="0.3">
      <c r="AV9367"/>
      <c r="AW9367"/>
      <c r="AX9367"/>
      <c r="AY9367"/>
      <c r="AZ9367"/>
      <c r="BA9367"/>
    </row>
    <row r="9368" spans="48:53" x14ac:dyDescent="0.3">
      <c r="AV9368"/>
      <c r="AW9368"/>
      <c r="AX9368"/>
      <c r="AY9368"/>
      <c r="AZ9368"/>
      <c r="BA9368"/>
    </row>
    <row r="9369" spans="48:53" x14ac:dyDescent="0.3">
      <c r="AV9369"/>
      <c r="AW9369"/>
      <c r="AX9369"/>
      <c r="AY9369"/>
      <c r="AZ9369"/>
      <c r="BA9369"/>
    </row>
    <row r="9370" spans="48:53" x14ac:dyDescent="0.3">
      <c r="AV9370"/>
      <c r="AW9370"/>
      <c r="AX9370"/>
      <c r="AY9370"/>
      <c r="AZ9370"/>
      <c r="BA9370"/>
    </row>
    <row r="9371" spans="48:53" x14ac:dyDescent="0.3">
      <c r="AV9371"/>
      <c r="AW9371"/>
      <c r="AX9371"/>
      <c r="AY9371"/>
      <c r="AZ9371"/>
      <c r="BA9371"/>
    </row>
    <row r="9372" spans="48:53" x14ac:dyDescent="0.3">
      <c r="AV9372"/>
      <c r="AW9372"/>
      <c r="AX9372"/>
      <c r="AY9372"/>
      <c r="AZ9372"/>
      <c r="BA9372"/>
    </row>
    <row r="9373" spans="48:53" x14ac:dyDescent="0.3">
      <c r="AV9373"/>
      <c r="AW9373"/>
      <c r="AX9373"/>
      <c r="AY9373"/>
      <c r="AZ9373"/>
      <c r="BA9373"/>
    </row>
    <row r="9374" spans="48:53" x14ac:dyDescent="0.3">
      <c r="AV9374"/>
      <c r="AW9374"/>
      <c r="AX9374"/>
      <c r="AY9374"/>
      <c r="AZ9374"/>
      <c r="BA9374"/>
    </row>
    <row r="9375" spans="48:53" x14ac:dyDescent="0.3">
      <c r="AV9375"/>
      <c r="AW9375"/>
      <c r="AX9375"/>
      <c r="AY9375"/>
      <c r="AZ9375"/>
      <c r="BA9375"/>
    </row>
    <row r="9376" spans="48:53" x14ac:dyDescent="0.3">
      <c r="AV9376"/>
      <c r="AW9376"/>
      <c r="AX9376"/>
      <c r="AY9376"/>
      <c r="AZ9376"/>
      <c r="BA9376"/>
    </row>
    <row r="9377" spans="48:53" x14ac:dyDescent="0.3">
      <c r="AV9377"/>
      <c r="AW9377"/>
      <c r="AX9377"/>
      <c r="AY9377"/>
      <c r="AZ9377"/>
      <c r="BA9377"/>
    </row>
    <row r="9378" spans="48:53" x14ac:dyDescent="0.3">
      <c r="AV9378"/>
      <c r="AW9378"/>
      <c r="AX9378"/>
      <c r="AY9378"/>
      <c r="AZ9378"/>
      <c r="BA9378"/>
    </row>
    <row r="9379" spans="48:53" x14ac:dyDescent="0.3">
      <c r="AV9379"/>
      <c r="AW9379"/>
      <c r="AX9379"/>
      <c r="AY9379"/>
      <c r="AZ9379"/>
      <c r="BA9379"/>
    </row>
    <row r="9380" spans="48:53" x14ac:dyDescent="0.3">
      <c r="AV9380"/>
      <c r="AW9380"/>
      <c r="AX9380"/>
      <c r="AY9380"/>
      <c r="AZ9380"/>
      <c r="BA9380"/>
    </row>
    <row r="9381" spans="48:53" x14ac:dyDescent="0.3">
      <c r="AV9381"/>
      <c r="AW9381"/>
      <c r="AX9381"/>
      <c r="AY9381"/>
      <c r="AZ9381"/>
      <c r="BA9381"/>
    </row>
    <row r="9382" spans="48:53" x14ac:dyDescent="0.3">
      <c r="AV9382"/>
      <c r="AW9382"/>
      <c r="AX9382"/>
      <c r="AY9382"/>
      <c r="AZ9382"/>
      <c r="BA9382"/>
    </row>
    <row r="9383" spans="48:53" x14ac:dyDescent="0.3">
      <c r="AV9383"/>
      <c r="AW9383"/>
      <c r="AX9383"/>
      <c r="AY9383"/>
      <c r="AZ9383"/>
      <c r="BA9383"/>
    </row>
    <row r="9384" spans="48:53" x14ac:dyDescent="0.3">
      <c r="AV9384"/>
      <c r="AW9384"/>
      <c r="AX9384"/>
      <c r="AY9384"/>
      <c r="AZ9384"/>
      <c r="BA9384"/>
    </row>
    <row r="9385" spans="48:53" x14ac:dyDescent="0.3">
      <c r="AV9385"/>
      <c r="AW9385"/>
      <c r="AX9385"/>
      <c r="AY9385"/>
      <c r="AZ9385"/>
      <c r="BA9385"/>
    </row>
    <row r="9386" spans="48:53" x14ac:dyDescent="0.3">
      <c r="AV9386"/>
      <c r="AW9386"/>
      <c r="AX9386"/>
      <c r="AY9386"/>
      <c r="AZ9386"/>
      <c r="BA9386"/>
    </row>
    <row r="9387" spans="48:53" x14ac:dyDescent="0.3">
      <c r="AV9387"/>
      <c r="AW9387"/>
      <c r="AX9387"/>
      <c r="AY9387"/>
      <c r="AZ9387"/>
      <c r="BA9387"/>
    </row>
    <row r="9388" spans="48:53" x14ac:dyDescent="0.3">
      <c r="AV9388"/>
      <c r="AW9388"/>
      <c r="AX9388"/>
      <c r="AY9388"/>
      <c r="AZ9388"/>
      <c r="BA9388"/>
    </row>
    <row r="9389" spans="48:53" x14ac:dyDescent="0.3">
      <c r="AV9389"/>
      <c r="AW9389"/>
      <c r="AX9389"/>
      <c r="AY9389"/>
      <c r="AZ9389"/>
      <c r="BA9389"/>
    </row>
    <row r="9390" spans="48:53" x14ac:dyDescent="0.3">
      <c r="AV9390"/>
      <c r="AW9390"/>
      <c r="AX9390"/>
      <c r="AY9390"/>
      <c r="AZ9390"/>
      <c r="BA9390"/>
    </row>
    <row r="9391" spans="48:53" x14ac:dyDescent="0.3">
      <c r="AV9391"/>
      <c r="AW9391"/>
      <c r="AX9391"/>
      <c r="AY9391"/>
      <c r="AZ9391"/>
      <c r="BA9391"/>
    </row>
    <row r="9392" spans="48:53" x14ac:dyDescent="0.3">
      <c r="AV9392"/>
      <c r="AW9392"/>
      <c r="AX9392"/>
      <c r="AY9392"/>
      <c r="AZ9392"/>
      <c r="BA9392"/>
    </row>
    <row r="9393" spans="48:53" x14ac:dyDescent="0.3">
      <c r="AV9393"/>
      <c r="AW9393"/>
      <c r="AX9393"/>
      <c r="AY9393"/>
      <c r="AZ9393"/>
      <c r="BA9393"/>
    </row>
    <row r="9394" spans="48:53" x14ac:dyDescent="0.3">
      <c r="AV9394"/>
      <c r="AW9394"/>
      <c r="AX9394"/>
      <c r="AY9394"/>
      <c r="AZ9394"/>
      <c r="BA9394"/>
    </row>
    <row r="9395" spans="48:53" x14ac:dyDescent="0.3">
      <c r="AV9395"/>
      <c r="AW9395"/>
      <c r="AX9395"/>
      <c r="AY9395"/>
      <c r="AZ9395"/>
      <c r="BA9395"/>
    </row>
    <row r="9396" spans="48:53" x14ac:dyDescent="0.3">
      <c r="AV9396"/>
      <c r="AW9396"/>
      <c r="AX9396"/>
      <c r="AY9396"/>
      <c r="AZ9396"/>
      <c r="BA9396"/>
    </row>
    <row r="9397" spans="48:53" x14ac:dyDescent="0.3">
      <c r="AV9397"/>
      <c r="AW9397"/>
      <c r="AX9397"/>
      <c r="AY9397"/>
      <c r="AZ9397"/>
      <c r="BA9397"/>
    </row>
    <row r="9398" spans="48:53" x14ac:dyDescent="0.3">
      <c r="AV9398"/>
      <c r="AW9398"/>
      <c r="AX9398"/>
      <c r="AY9398"/>
      <c r="AZ9398"/>
      <c r="BA9398"/>
    </row>
    <row r="9399" spans="48:53" x14ac:dyDescent="0.3">
      <c r="AV9399"/>
      <c r="AW9399"/>
      <c r="AX9399"/>
      <c r="AY9399"/>
      <c r="AZ9399"/>
      <c r="BA9399"/>
    </row>
    <row r="9400" spans="48:53" x14ac:dyDescent="0.3">
      <c r="AV9400"/>
      <c r="AW9400"/>
      <c r="AX9400"/>
      <c r="AY9400"/>
      <c r="AZ9400"/>
      <c r="BA9400"/>
    </row>
    <row r="9401" spans="48:53" x14ac:dyDescent="0.3">
      <c r="AV9401"/>
      <c r="AW9401"/>
      <c r="AX9401"/>
      <c r="AY9401"/>
      <c r="AZ9401"/>
      <c r="BA9401"/>
    </row>
    <row r="9402" spans="48:53" x14ac:dyDescent="0.3">
      <c r="AV9402"/>
      <c r="AW9402"/>
      <c r="AX9402"/>
      <c r="AY9402"/>
      <c r="AZ9402"/>
      <c r="BA9402"/>
    </row>
    <row r="9403" spans="48:53" x14ac:dyDescent="0.3">
      <c r="AV9403"/>
      <c r="AW9403"/>
      <c r="AX9403"/>
      <c r="AY9403"/>
      <c r="AZ9403"/>
      <c r="BA9403"/>
    </row>
    <row r="9404" spans="48:53" x14ac:dyDescent="0.3">
      <c r="AV9404"/>
      <c r="AW9404"/>
      <c r="AX9404"/>
      <c r="AY9404"/>
      <c r="AZ9404"/>
      <c r="BA9404"/>
    </row>
    <row r="9405" spans="48:53" x14ac:dyDescent="0.3">
      <c r="AV9405"/>
      <c r="AW9405"/>
      <c r="AX9405"/>
      <c r="AY9405"/>
      <c r="AZ9405"/>
      <c r="BA9405"/>
    </row>
    <row r="9406" spans="48:53" x14ac:dyDescent="0.3">
      <c r="AV9406"/>
      <c r="AW9406"/>
      <c r="AX9406"/>
      <c r="AY9406"/>
      <c r="AZ9406"/>
      <c r="BA9406"/>
    </row>
    <row r="9407" spans="48:53" x14ac:dyDescent="0.3">
      <c r="AV9407"/>
      <c r="AW9407"/>
      <c r="AX9407"/>
      <c r="AY9407"/>
      <c r="AZ9407"/>
      <c r="BA9407"/>
    </row>
    <row r="9408" spans="48:53" x14ac:dyDescent="0.3">
      <c r="AV9408"/>
      <c r="AW9408"/>
      <c r="AX9408"/>
      <c r="AY9408"/>
      <c r="AZ9408"/>
      <c r="BA9408"/>
    </row>
    <row r="9409" spans="48:53" x14ac:dyDescent="0.3">
      <c r="AV9409"/>
      <c r="AW9409"/>
      <c r="AX9409"/>
      <c r="AY9409"/>
      <c r="AZ9409"/>
      <c r="BA9409"/>
    </row>
    <row r="9410" spans="48:53" x14ac:dyDescent="0.3">
      <c r="AV9410"/>
      <c r="AW9410"/>
      <c r="AX9410"/>
      <c r="AY9410"/>
      <c r="AZ9410"/>
      <c r="BA9410"/>
    </row>
    <row r="9411" spans="48:53" x14ac:dyDescent="0.3">
      <c r="AV9411"/>
      <c r="AW9411"/>
      <c r="AX9411"/>
      <c r="AY9411"/>
      <c r="AZ9411"/>
      <c r="BA9411"/>
    </row>
    <row r="9412" spans="48:53" x14ac:dyDescent="0.3">
      <c r="AV9412"/>
      <c r="AW9412"/>
      <c r="AX9412"/>
      <c r="AY9412"/>
      <c r="AZ9412"/>
      <c r="BA9412"/>
    </row>
    <row r="9413" spans="48:53" x14ac:dyDescent="0.3">
      <c r="AV9413"/>
      <c r="AW9413"/>
      <c r="AX9413"/>
      <c r="AY9413"/>
      <c r="AZ9413"/>
      <c r="BA9413"/>
    </row>
    <row r="9414" spans="48:53" x14ac:dyDescent="0.3">
      <c r="AV9414"/>
      <c r="AW9414"/>
      <c r="AX9414"/>
      <c r="AY9414"/>
      <c r="AZ9414"/>
      <c r="BA9414"/>
    </row>
    <row r="9415" spans="48:53" x14ac:dyDescent="0.3">
      <c r="AV9415"/>
      <c r="AW9415"/>
      <c r="AX9415"/>
      <c r="AY9415"/>
      <c r="AZ9415"/>
      <c r="BA9415"/>
    </row>
    <row r="9416" spans="48:53" x14ac:dyDescent="0.3">
      <c r="AV9416"/>
      <c r="AW9416"/>
      <c r="AX9416"/>
      <c r="AY9416"/>
      <c r="AZ9416"/>
      <c r="BA9416"/>
    </row>
    <row r="9417" spans="48:53" x14ac:dyDescent="0.3">
      <c r="AV9417"/>
      <c r="AW9417"/>
      <c r="AX9417"/>
      <c r="AY9417"/>
      <c r="AZ9417"/>
      <c r="BA9417"/>
    </row>
    <row r="9418" spans="48:53" x14ac:dyDescent="0.3">
      <c r="AV9418"/>
      <c r="AW9418"/>
      <c r="AX9418"/>
      <c r="AY9418"/>
      <c r="AZ9418"/>
      <c r="BA9418"/>
    </row>
    <row r="9419" spans="48:53" x14ac:dyDescent="0.3">
      <c r="AV9419"/>
      <c r="AW9419"/>
      <c r="AX9419"/>
      <c r="AY9419"/>
      <c r="AZ9419"/>
      <c r="BA9419"/>
    </row>
    <row r="9420" spans="48:53" x14ac:dyDescent="0.3">
      <c r="AV9420"/>
      <c r="AW9420"/>
      <c r="AX9420"/>
      <c r="AY9420"/>
      <c r="AZ9420"/>
      <c r="BA9420"/>
    </row>
    <row r="9421" spans="48:53" x14ac:dyDescent="0.3">
      <c r="AV9421"/>
      <c r="AW9421"/>
      <c r="AX9421"/>
      <c r="AY9421"/>
      <c r="AZ9421"/>
      <c r="BA9421"/>
    </row>
    <row r="9422" spans="48:53" x14ac:dyDescent="0.3">
      <c r="AV9422"/>
      <c r="AW9422"/>
      <c r="AX9422"/>
      <c r="AY9422"/>
      <c r="AZ9422"/>
      <c r="BA9422"/>
    </row>
    <row r="9423" spans="48:53" x14ac:dyDescent="0.3">
      <c r="AV9423"/>
      <c r="AW9423"/>
      <c r="AX9423"/>
      <c r="AY9423"/>
      <c r="AZ9423"/>
      <c r="BA9423"/>
    </row>
    <row r="9424" spans="48:53" x14ac:dyDescent="0.3">
      <c r="AV9424"/>
      <c r="AW9424"/>
      <c r="AX9424"/>
      <c r="AY9424"/>
      <c r="AZ9424"/>
      <c r="BA9424"/>
    </row>
    <row r="9425" spans="48:53" x14ac:dyDescent="0.3">
      <c r="AV9425"/>
      <c r="AW9425"/>
      <c r="AX9425"/>
      <c r="AY9425"/>
      <c r="AZ9425"/>
      <c r="BA9425"/>
    </row>
    <row r="9426" spans="48:53" x14ac:dyDescent="0.3">
      <c r="AV9426"/>
      <c r="AW9426"/>
      <c r="AX9426"/>
      <c r="AY9426"/>
      <c r="AZ9426"/>
      <c r="BA9426"/>
    </row>
    <row r="9427" spans="48:53" x14ac:dyDescent="0.3">
      <c r="AV9427"/>
      <c r="AW9427"/>
      <c r="AX9427"/>
      <c r="AY9427"/>
      <c r="AZ9427"/>
      <c r="BA9427"/>
    </row>
    <row r="9428" spans="48:53" x14ac:dyDescent="0.3">
      <c r="AV9428"/>
      <c r="AW9428"/>
      <c r="AX9428"/>
      <c r="AY9428"/>
      <c r="AZ9428"/>
      <c r="BA9428"/>
    </row>
    <row r="9429" spans="48:53" x14ac:dyDescent="0.3">
      <c r="AV9429"/>
      <c r="AW9429"/>
      <c r="AX9429"/>
      <c r="AY9429"/>
      <c r="AZ9429"/>
      <c r="BA9429"/>
    </row>
    <row r="9430" spans="48:53" x14ac:dyDescent="0.3">
      <c r="AV9430"/>
      <c r="AW9430"/>
      <c r="AX9430"/>
      <c r="AY9430"/>
      <c r="AZ9430"/>
      <c r="BA9430"/>
    </row>
    <row r="9431" spans="48:53" x14ac:dyDescent="0.3">
      <c r="AV9431"/>
      <c r="AW9431"/>
      <c r="AX9431"/>
      <c r="AY9431"/>
      <c r="AZ9431"/>
      <c r="BA9431"/>
    </row>
    <row r="9432" spans="48:53" x14ac:dyDescent="0.3">
      <c r="AV9432"/>
      <c r="AW9432"/>
      <c r="AX9432"/>
      <c r="AY9432"/>
      <c r="AZ9432"/>
      <c r="BA9432"/>
    </row>
    <row r="9433" spans="48:53" x14ac:dyDescent="0.3">
      <c r="AV9433"/>
      <c r="AW9433"/>
      <c r="AX9433"/>
      <c r="AY9433"/>
      <c r="AZ9433"/>
      <c r="BA9433"/>
    </row>
    <row r="9434" spans="48:53" x14ac:dyDescent="0.3">
      <c r="AV9434"/>
      <c r="AW9434"/>
      <c r="AX9434"/>
      <c r="AY9434"/>
      <c r="AZ9434"/>
      <c r="BA9434"/>
    </row>
    <row r="9435" spans="48:53" x14ac:dyDescent="0.3">
      <c r="AV9435"/>
      <c r="AW9435"/>
      <c r="AX9435"/>
      <c r="AY9435"/>
      <c r="AZ9435"/>
      <c r="BA9435"/>
    </row>
    <row r="9436" spans="48:53" x14ac:dyDescent="0.3">
      <c r="AV9436"/>
      <c r="AW9436"/>
      <c r="AX9436"/>
      <c r="AY9436"/>
      <c r="AZ9436"/>
      <c r="BA9436"/>
    </row>
    <row r="9437" spans="48:53" x14ac:dyDescent="0.3">
      <c r="AV9437"/>
      <c r="AW9437"/>
      <c r="AX9437"/>
      <c r="AY9437"/>
      <c r="AZ9437"/>
      <c r="BA9437"/>
    </row>
    <row r="9438" spans="48:53" x14ac:dyDescent="0.3">
      <c r="AV9438"/>
      <c r="AW9438"/>
      <c r="AX9438"/>
      <c r="AY9438"/>
      <c r="AZ9438"/>
      <c r="BA9438"/>
    </row>
    <row r="9439" spans="48:53" x14ac:dyDescent="0.3">
      <c r="AV9439"/>
      <c r="AW9439"/>
      <c r="AX9439"/>
      <c r="AY9439"/>
      <c r="AZ9439"/>
      <c r="BA9439"/>
    </row>
    <row r="9440" spans="48:53" x14ac:dyDescent="0.3">
      <c r="AV9440"/>
      <c r="AW9440"/>
      <c r="AX9440"/>
      <c r="AY9440"/>
      <c r="AZ9440"/>
      <c r="BA9440"/>
    </row>
    <row r="9441" spans="48:53" x14ac:dyDescent="0.3">
      <c r="AV9441"/>
      <c r="AW9441"/>
      <c r="AX9441"/>
      <c r="AY9441"/>
      <c r="AZ9441"/>
      <c r="BA9441"/>
    </row>
    <row r="9442" spans="48:53" x14ac:dyDescent="0.3">
      <c r="AV9442"/>
      <c r="AW9442"/>
      <c r="AX9442"/>
      <c r="AY9442"/>
      <c r="AZ9442"/>
      <c r="BA9442"/>
    </row>
    <row r="9443" spans="48:53" x14ac:dyDescent="0.3">
      <c r="AV9443"/>
      <c r="AW9443"/>
      <c r="AX9443"/>
      <c r="AY9443"/>
      <c r="AZ9443"/>
      <c r="BA9443"/>
    </row>
    <row r="9444" spans="48:53" x14ac:dyDescent="0.3">
      <c r="AV9444"/>
      <c r="AW9444"/>
      <c r="AX9444"/>
      <c r="AY9444"/>
      <c r="AZ9444"/>
      <c r="BA9444"/>
    </row>
    <row r="9445" spans="48:53" x14ac:dyDescent="0.3">
      <c r="AV9445"/>
      <c r="AW9445"/>
      <c r="AX9445"/>
      <c r="AY9445"/>
      <c r="AZ9445"/>
      <c r="BA9445"/>
    </row>
    <row r="9446" spans="48:53" x14ac:dyDescent="0.3">
      <c r="AV9446"/>
      <c r="AW9446"/>
      <c r="AX9446"/>
      <c r="AY9446"/>
      <c r="AZ9446"/>
      <c r="BA9446"/>
    </row>
    <row r="9447" spans="48:53" x14ac:dyDescent="0.3">
      <c r="AV9447"/>
      <c r="AW9447"/>
      <c r="AX9447"/>
      <c r="AY9447"/>
      <c r="AZ9447"/>
      <c r="BA9447"/>
    </row>
    <row r="9448" spans="48:53" x14ac:dyDescent="0.3">
      <c r="AV9448"/>
      <c r="AW9448"/>
      <c r="AX9448"/>
      <c r="AY9448"/>
      <c r="AZ9448"/>
      <c r="BA9448"/>
    </row>
    <row r="9449" spans="48:53" x14ac:dyDescent="0.3">
      <c r="AV9449"/>
      <c r="AW9449"/>
      <c r="AX9449"/>
      <c r="AY9449"/>
      <c r="AZ9449"/>
      <c r="BA9449"/>
    </row>
    <row r="9450" spans="48:53" x14ac:dyDescent="0.3">
      <c r="AV9450"/>
      <c r="AW9450"/>
      <c r="AX9450"/>
      <c r="AY9450"/>
      <c r="AZ9450"/>
      <c r="BA9450"/>
    </row>
    <row r="9451" spans="48:53" x14ac:dyDescent="0.3">
      <c r="AV9451"/>
      <c r="AW9451"/>
      <c r="AX9451"/>
      <c r="AY9451"/>
      <c r="AZ9451"/>
      <c r="BA9451"/>
    </row>
    <row r="9452" spans="48:53" x14ac:dyDescent="0.3">
      <c r="AV9452"/>
      <c r="AW9452"/>
      <c r="AX9452"/>
      <c r="AY9452"/>
      <c r="AZ9452"/>
      <c r="BA9452"/>
    </row>
    <row r="9453" spans="48:53" x14ac:dyDescent="0.3">
      <c r="AV9453"/>
      <c r="AW9453"/>
      <c r="AX9453"/>
      <c r="AY9453"/>
      <c r="AZ9453"/>
      <c r="BA9453"/>
    </row>
    <row r="9454" spans="48:53" x14ac:dyDescent="0.3">
      <c r="AV9454"/>
      <c r="AW9454"/>
      <c r="AX9454"/>
      <c r="AY9454"/>
      <c r="AZ9454"/>
      <c r="BA9454"/>
    </row>
    <row r="9455" spans="48:53" x14ac:dyDescent="0.3">
      <c r="AV9455"/>
      <c r="AW9455"/>
      <c r="AX9455"/>
      <c r="AY9455"/>
      <c r="AZ9455"/>
      <c r="BA9455"/>
    </row>
    <row r="9456" spans="48:53" x14ac:dyDescent="0.3">
      <c r="AV9456"/>
      <c r="AW9456"/>
      <c r="AX9456"/>
      <c r="AY9456"/>
      <c r="AZ9456"/>
      <c r="BA9456"/>
    </row>
    <row r="9457" spans="48:53" x14ac:dyDescent="0.3">
      <c r="AV9457"/>
      <c r="AW9457"/>
      <c r="AX9457"/>
      <c r="AY9457"/>
      <c r="AZ9457"/>
      <c r="BA9457"/>
    </row>
    <row r="9458" spans="48:53" x14ac:dyDescent="0.3">
      <c r="AV9458"/>
      <c r="AW9458"/>
      <c r="AX9458"/>
      <c r="AY9458"/>
      <c r="AZ9458"/>
      <c r="BA9458"/>
    </row>
    <row r="9459" spans="48:53" x14ac:dyDescent="0.3">
      <c r="AV9459"/>
      <c r="AW9459"/>
      <c r="AX9459"/>
      <c r="AY9459"/>
      <c r="AZ9459"/>
      <c r="BA9459"/>
    </row>
    <row r="9460" spans="48:53" x14ac:dyDescent="0.3">
      <c r="AV9460"/>
      <c r="AW9460"/>
      <c r="AX9460"/>
      <c r="AY9460"/>
      <c r="AZ9460"/>
      <c r="BA9460"/>
    </row>
    <row r="9461" spans="48:53" x14ac:dyDescent="0.3">
      <c r="AV9461"/>
      <c r="AW9461"/>
      <c r="AX9461"/>
      <c r="AY9461"/>
      <c r="AZ9461"/>
      <c r="BA9461"/>
    </row>
    <row r="9462" spans="48:53" x14ac:dyDescent="0.3">
      <c r="AV9462"/>
      <c r="AW9462"/>
      <c r="AX9462"/>
      <c r="AY9462"/>
      <c r="AZ9462"/>
      <c r="BA9462"/>
    </row>
    <row r="9463" spans="48:53" x14ac:dyDescent="0.3">
      <c r="AV9463"/>
      <c r="AW9463"/>
      <c r="AX9463"/>
      <c r="AY9463"/>
      <c r="AZ9463"/>
      <c r="BA9463"/>
    </row>
    <row r="9464" spans="48:53" x14ac:dyDescent="0.3">
      <c r="AV9464"/>
      <c r="AW9464"/>
      <c r="AX9464"/>
      <c r="AY9464"/>
      <c r="AZ9464"/>
      <c r="BA9464"/>
    </row>
    <row r="9465" spans="48:53" x14ac:dyDescent="0.3">
      <c r="AV9465"/>
      <c r="AW9465"/>
      <c r="AX9465"/>
      <c r="AY9465"/>
      <c r="AZ9465"/>
      <c r="BA9465"/>
    </row>
    <row r="9466" spans="48:53" x14ac:dyDescent="0.3">
      <c r="AV9466"/>
      <c r="AW9466"/>
      <c r="AX9466"/>
      <c r="AY9466"/>
      <c r="AZ9466"/>
      <c r="BA9466"/>
    </row>
    <row r="9467" spans="48:53" x14ac:dyDescent="0.3">
      <c r="AV9467"/>
      <c r="AW9467"/>
      <c r="AX9467"/>
      <c r="AY9467"/>
      <c r="AZ9467"/>
      <c r="BA9467"/>
    </row>
    <row r="9468" spans="48:53" x14ac:dyDescent="0.3">
      <c r="AV9468"/>
      <c r="AW9468"/>
      <c r="AX9468"/>
      <c r="AY9468"/>
      <c r="AZ9468"/>
      <c r="BA9468"/>
    </row>
    <row r="9469" spans="48:53" x14ac:dyDescent="0.3">
      <c r="AV9469"/>
      <c r="AW9469"/>
      <c r="AX9469"/>
      <c r="AY9469"/>
      <c r="AZ9469"/>
      <c r="BA9469"/>
    </row>
    <row r="9470" spans="48:53" x14ac:dyDescent="0.3">
      <c r="AV9470"/>
      <c r="AW9470"/>
      <c r="AX9470"/>
      <c r="AY9470"/>
      <c r="AZ9470"/>
      <c r="BA9470"/>
    </row>
    <row r="9471" spans="48:53" x14ac:dyDescent="0.3">
      <c r="AV9471"/>
      <c r="AW9471"/>
      <c r="AX9471"/>
      <c r="AY9471"/>
      <c r="AZ9471"/>
      <c r="BA9471"/>
    </row>
    <row r="9472" spans="48:53" x14ac:dyDescent="0.3">
      <c r="AV9472"/>
      <c r="AW9472"/>
      <c r="AX9472"/>
      <c r="AY9472"/>
      <c r="AZ9472"/>
      <c r="BA9472"/>
    </row>
    <row r="9473" spans="48:53" x14ac:dyDescent="0.3">
      <c r="AV9473"/>
      <c r="AW9473"/>
      <c r="AX9473"/>
      <c r="AY9473"/>
      <c r="AZ9473"/>
      <c r="BA9473"/>
    </row>
    <row r="9474" spans="48:53" x14ac:dyDescent="0.3">
      <c r="AV9474"/>
      <c r="AW9474"/>
      <c r="AX9474"/>
      <c r="AY9474"/>
      <c r="AZ9474"/>
      <c r="BA9474"/>
    </row>
    <row r="9475" spans="48:53" x14ac:dyDescent="0.3">
      <c r="AV9475"/>
      <c r="AW9475"/>
      <c r="AX9475"/>
      <c r="AY9475"/>
      <c r="AZ9475"/>
      <c r="BA9475"/>
    </row>
    <row r="9476" spans="48:53" x14ac:dyDescent="0.3">
      <c r="AV9476"/>
      <c r="AW9476"/>
      <c r="AX9476"/>
      <c r="AY9476"/>
      <c r="AZ9476"/>
      <c r="BA9476"/>
    </row>
    <row r="9477" spans="48:53" x14ac:dyDescent="0.3">
      <c r="AV9477"/>
      <c r="AW9477"/>
      <c r="AX9477"/>
      <c r="AY9477"/>
      <c r="AZ9477"/>
      <c r="BA9477"/>
    </row>
    <row r="9478" spans="48:53" x14ac:dyDescent="0.3">
      <c r="AV9478"/>
      <c r="AW9478"/>
      <c r="AX9478"/>
      <c r="AY9478"/>
      <c r="AZ9478"/>
      <c r="BA9478"/>
    </row>
    <row r="9479" spans="48:53" x14ac:dyDescent="0.3">
      <c r="AV9479"/>
      <c r="AW9479"/>
      <c r="AX9479"/>
      <c r="AY9479"/>
      <c r="AZ9479"/>
      <c r="BA9479"/>
    </row>
    <row r="9480" spans="48:53" x14ac:dyDescent="0.3">
      <c r="AV9480"/>
      <c r="AW9480"/>
      <c r="AX9480"/>
      <c r="AY9480"/>
      <c r="AZ9480"/>
      <c r="BA9480"/>
    </row>
    <row r="9481" spans="48:53" x14ac:dyDescent="0.3">
      <c r="AV9481"/>
      <c r="AW9481"/>
      <c r="AX9481"/>
      <c r="AY9481"/>
      <c r="AZ9481"/>
      <c r="BA9481"/>
    </row>
    <row r="9482" spans="48:53" x14ac:dyDescent="0.3">
      <c r="AV9482"/>
      <c r="AW9482"/>
      <c r="AX9482"/>
      <c r="AY9482"/>
      <c r="AZ9482"/>
      <c r="BA9482"/>
    </row>
    <row r="9483" spans="48:53" x14ac:dyDescent="0.3">
      <c r="AV9483"/>
      <c r="AW9483"/>
      <c r="AX9483"/>
      <c r="AY9483"/>
      <c r="AZ9483"/>
      <c r="BA9483"/>
    </row>
    <row r="9484" spans="48:53" x14ac:dyDescent="0.3">
      <c r="AV9484"/>
      <c r="AW9484"/>
      <c r="AX9484"/>
      <c r="AY9484"/>
      <c r="AZ9484"/>
      <c r="BA9484"/>
    </row>
    <row r="9485" spans="48:53" x14ac:dyDescent="0.3">
      <c r="AV9485"/>
      <c r="AW9485"/>
      <c r="AX9485"/>
      <c r="AY9485"/>
      <c r="AZ9485"/>
      <c r="BA9485"/>
    </row>
    <row r="9486" spans="48:53" x14ac:dyDescent="0.3">
      <c r="AV9486"/>
      <c r="AW9486"/>
      <c r="AX9486"/>
      <c r="AY9486"/>
      <c r="AZ9486"/>
      <c r="BA9486"/>
    </row>
    <row r="9487" spans="48:53" x14ac:dyDescent="0.3">
      <c r="AV9487"/>
      <c r="AW9487"/>
      <c r="AX9487"/>
      <c r="AY9487"/>
      <c r="AZ9487"/>
      <c r="BA9487"/>
    </row>
    <row r="9488" spans="48:53" x14ac:dyDescent="0.3">
      <c r="AV9488"/>
      <c r="AW9488"/>
      <c r="AX9488"/>
      <c r="AY9488"/>
      <c r="AZ9488"/>
      <c r="BA9488"/>
    </row>
    <row r="9489" spans="48:53" x14ac:dyDescent="0.3">
      <c r="AV9489"/>
      <c r="AW9489"/>
      <c r="AX9489"/>
      <c r="AY9489"/>
      <c r="AZ9489"/>
      <c r="BA9489"/>
    </row>
    <row r="9490" spans="48:53" x14ac:dyDescent="0.3">
      <c r="AV9490"/>
      <c r="AW9490"/>
      <c r="AX9490"/>
      <c r="AY9490"/>
      <c r="AZ9490"/>
      <c r="BA9490"/>
    </row>
    <row r="9491" spans="48:53" x14ac:dyDescent="0.3">
      <c r="AV9491"/>
      <c r="AW9491"/>
      <c r="AX9491"/>
      <c r="AY9491"/>
      <c r="AZ9491"/>
      <c r="BA9491"/>
    </row>
    <row r="9492" spans="48:53" x14ac:dyDescent="0.3">
      <c r="AV9492"/>
      <c r="AW9492"/>
      <c r="AX9492"/>
      <c r="AY9492"/>
      <c r="AZ9492"/>
      <c r="BA9492"/>
    </row>
    <row r="9493" spans="48:53" x14ac:dyDescent="0.3">
      <c r="AV9493"/>
      <c r="AW9493"/>
      <c r="AX9493"/>
      <c r="AY9493"/>
      <c r="AZ9493"/>
      <c r="BA9493"/>
    </row>
    <row r="9494" spans="48:53" x14ac:dyDescent="0.3">
      <c r="AV9494"/>
      <c r="AW9494"/>
      <c r="AX9494"/>
      <c r="AY9494"/>
      <c r="AZ9494"/>
      <c r="BA9494"/>
    </row>
    <row r="9495" spans="48:53" x14ac:dyDescent="0.3">
      <c r="AV9495"/>
      <c r="AW9495"/>
      <c r="AX9495"/>
      <c r="AY9495"/>
      <c r="AZ9495"/>
      <c r="BA9495"/>
    </row>
    <row r="9496" spans="48:53" x14ac:dyDescent="0.3">
      <c r="AV9496"/>
      <c r="AW9496"/>
      <c r="AX9496"/>
      <c r="AY9496"/>
      <c r="AZ9496"/>
      <c r="BA9496"/>
    </row>
    <row r="9497" spans="48:53" x14ac:dyDescent="0.3">
      <c r="AV9497"/>
      <c r="AW9497"/>
      <c r="AX9497"/>
      <c r="AY9497"/>
      <c r="AZ9497"/>
      <c r="BA9497"/>
    </row>
    <row r="9498" spans="48:53" x14ac:dyDescent="0.3">
      <c r="AV9498"/>
      <c r="AW9498"/>
      <c r="AX9498"/>
      <c r="AY9498"/>
      <c r="AZ9498"/>
      <c r="BA9498"/>
    </row>
    <row r="9499" spans="48:53" x14ac:dyDescent="0.3">
      <c r="AV9499"/>
      <c r="AW9499"/>
      <c r="AX9499"/>
      <c r="AY9499"/>
      <c r="AZ9499"/>
      <c r="BA9499"/>
    </row>
    <row r="9500" spans="48:53" x14ac:dyDescent="0.3">
      <c r="AV9500"/>
      <c r="AW9500"/>
      <c r="AX9500"/>
      <c r="AY9500"/>
      <c r="AZ9500"/>
      <c r="BA9500"/>
    </row>
    <row r="9501" spans="48:53" x14ac:dyDescent="0.3">
      <c r="AV9501"/>
      <c r="AW9501"/>
      <c r="AX9501"/>
      <c r="AY9501"/>
      <c r="AZ9501"/>
      <c r="BA9501"/>
    </row>
    <row r="9502" spans="48:53" x14ac:dyDescent="0.3">
      <c r="AV9502"/>
      <c r="AW9502"/>
      <c r="AX9502"/>
      <c r="AY9502"/>
      <c r="AZ9502"/>
      <c r="BA9502"/>
    </row>
    <row r="9503" spans="48:53" x14ac:dyDescent="0.3">
      <c r="AV9503"/>
      <c r="AW9503"/>
      <c r="AX9503"/>
      <c r="AY9503"/>
      <c r="AZ9503"/>
      <c r="BA9503"/>
    </row>
    <row r="9504" spans="48:53" x14ac:dyDescent="0.3">
      <c r="AV9504"/>
      <c r="AW9504"/>
      <c r="AX9504"/>
      <c r="AY9504"/>
      <c r="AZ9504"/>
      <c r="BA9504"/>
    </row>
    <row r="9505" spans="48:53" x14ac:dyDescent="0.3">
      <c r="AV9505"/>
      <c r="AW9505"/>
      <c r="AX9505"/>
      <c r="AY9505"/>
      <c r="AZ9505"/>
      <c r="BA9505"/>
    </row>
    <row r="9506" spans="48:53" x14ac:dyDescent="0.3">
      <c r="AV9506"/>
      <c r="AW9506"/>
      <c r="AX9506"/>
      <c r="AY9506"/>
      <c r="AZ9506"/>
      <c r="BA9506"/>
    </row>
    <row r="9507" spans="48:53" x14ac:dyDescent="0.3">
      <c r="AV9507"/>
      <c r="AW9507"/>
      <c r="AX9507"/>
      <c r="AY9507"/>
      <c r="AZ9507"/>
      <c r="BA9507"/>
    </row>
    <row r="9508" spans="48:53" x14ac:dyDescent="0.3">
      <c r="AV9508"/>
      <c r="AW9508"/>
      <c r="AX9508"/>
      <c r="AY9508"/>
      <c r="AZ9508"/>
      <c r="BA9508"/>
    </row>
    <row r="9509" spans="48:53" x14ac:dyDescent="0.3">
      <c r="AV9509"/>
      <c r="AW9509"/>
      <c r="AX9509"/>
      <c r="AY9509"/>
      <c r="AZ9509"/>
      <c r="BA9509"/>
    </row>
    <row r="9510" spans="48:53" x14ac:dyDescent="0.3">
      <c r="AV9510"/>
      <c r="AW9510"/>
      <c r="AX9510"/>
      <c r="AY9510"/>
      <c r="AZ9510"/>
      <c r="BA9510"/>
    </row>
    <row r="9511" spans="48:53" x14ac:dyDescent="0.3">
      <c r="AV9511"/>
      <c r="AW9511"/>
      <c r="AX9511"/>
      <c r="AY9511"/>
      <c r="AZ9511"/>
      <c r="BA9511"/>
    </row>
    <row r="9512" spans="48:53" x14ac:dyDescent="0.3">
      <c r="AV9512"/>
      <c r="AW9512"/>
      <c r="AX9512"/>
      <c r="AY9512"/>
      <c r="AZ9512"/>
      <c r="BA9512"/>
    </row>
    <row r="9513" spans="48:53" x14ac:dyDescent="0.3">
      <c r="AV9513"/>
      <c r="AW9513"/>
      <c r="AX9513"/>
      <c r="AY9513"/>
      <c r="AZ9513"/>
      <c r="BA9513"/>
    </row>
    <row r="9514" spans="48:53" x14ac:dyDescent="0.3">
      <c r="AV9514"/>
      <c r="AW9514"/>
      <c r="AX9514"/>
      <c r="AY9514"/>
      <c r="AZ9514"/>
      <c r="BA9514"/>
    </row>
    <row r="9515" spans="48:53" x14ac:dyDescent="0.3">
      <c r="AV9515"/>
      <c r="AW9515"/>
      <c r="AX9515"/>
      <c r="AY9515"/>
      <c r="AZ9515"/>
      <c r="BA9515"/>
    </row>
    <row r="9516" spans="48:53" x14ac:dyDescent="0.3">
      <c r="AV9516"/>
      <c r="AW9516"/>
      <c r="AX9516"/>
      <c r="AY9516"/>
      <c r="AZ9516"/>
      <c r="BA9516"/>
    </row>
    <row r="9517" spans="48:53" x14ac:dyDescent="0.3">
      <c r="AV9517"/>
      <c r="AW9517"/>
      <c r="AX9517"/>
      <c r="AY9517"/>
      <c r="AZ9517"/>
      <c r="BA9517"/>
    </row>
    <row r="9518" spans="48:53" x14ac:dyDescent="0.3">
      <c r="AV9518"/>
      <c r="AW9518"/>
      <c r="AX9518"/>
      <c r="AY9518"/>
      <c r="AZ9518"/>
      <c r="BA9518"/>
    </row>
    <row r="9519" spans="48:53" x14ac:dyDescent="0.3">
      <c r="AV9519"/>
      <c r="AW9519"/>
      <c r="AX9519"/>
      <c r="AY9519"/>
      <c r="AZ9519"/>
      <c r="BA9519"/>
    </row>
    <row r="9520" spans="48:53" x14ac:dyDescent="0.3">
      <c r="AV9520"/>
      <c r="AW9520"/>
      <c r="AX9520"/>
      <c r="AY9520"/>
      <c r="AZ9520"/>
      <c r="BA9520"/>
    </row>
    <row r="9521" spans="48:53" x14ac:dyDescent="0.3">
      <c r="AV9521"/>
      <c r="AW9521"/>
      <c r="AX9521"/>
      <c r="AY9521"/>
      <c r="AZ9521"/>
      <c r="BA9521"/>
    </row>
    <row r="9522" spans="48:53" x14ac:dyDescent="0.3">
      <c r="AV9522"/>
      <c r="AW9522"/>
      <c r="AX9522"/>
      <c r="AY9522"/>
      <c r="AZ9522"/>
      <c r="BA9522"/>
    </row>
    <row r="9523" spans="48:53" x14ac:dyDescent="0.3">
      <c r="AV9523"/>
      <c r="AW9523"/>
      <c r="AX9523"/>
      <c r="AY9523"/>
      <c r="AZ9523"/>
      <c r="BA9523"/>
    </row>
    <row r="9524" spans="48:53" x14ac:dyDescent="0.3">
      <c r="AV9524"/>
      <c r="AW9524"/>
      <c r="AX9524"/>
      <c r="AY9524"/>
      <c r="AZ9524"/>
      <c r="BA9524"/>
    </row>
    <row r="9525" spans="48:53" x14ac:dyDescent="0.3">
      <c r="AV9525"/>
      <c r="AW9525"/>
      <c r="AX9525"/>
      <c r="AY9525"/>
      <c r="AZ9525"/>
      <c r="BA9525"/>
    </row>
    <row r="9526" spans="48:53" x14ac:dyDescent="0.3">
      <c r="AV9526"/>
      <c r="AW9526"/>
      <c r="AX9526"/>
      <c r="AY9526"/>
      <c r="AZ9526"/>
      <c r="BA9526"/>
    </row>
    <row r="9527" spans="48:53" x14ac:dyDescent="0.3">
      <c r="AV9527"/>
      <c r="AW9527"/>
      <c r="AX9527"/>
      <c r="AY9527"/>
      <c r="AZ9527"/>
      <c r="BA9527"/>
    </row>
    <row r="9528" spans="48:53" x14ac:dyDescent="0.3">
      <c r="AV9528"/>
      <c r="AW9528"/>
      <c r="AX9528"/>
      <c r="AY9528"/>
      <c r="AZ9528"/>
      <c r="BA9528"/>
    </row>
    <row r="9529" spans="48:53" x14ac:dyDescent="0.3">
      <c r="AV9529"/>
      <c r="AW9529"/>
      <c r="AX9529"/>
      <c r="AY9529"/>
      <c r="AZ9529"/>
      <c r="BA9529"/>
    </row>
    <row r="9530" spans="48:53" x14ac:dyDescent="0.3">
      <c r="AV9530"/>
      <c r="AW9530"/>
      <c r="AX9530"/>
      <c r="AY9530"/>
      <c r="AZ9530"/>
      <c r="BA9530"/>
    </row>
    <row r="9531" spans="48:53" x14ac:dyDescent="0.3">
      <c r="AV9531"/>
      <c r="AW9531"/>
      <c r="AX9531"/>
      <c r="AY9531"/>
      <c r="AZ9531"/>
      <c r="BA9531"/>
    </row>
    <row r="9532" spans="48:53" x14ac:dyDescent="0.3">
      <c r="AV9532"/>
      <c r="AW9532"/>
      <c r="AX9532"/>
      <c r="AY9532"/>
      <c r="AZ9532"/>
      <c r="BA9532"/>
    </row>
    <row r="9533" spans="48:53" x14ac:dyDescent="0.3">
      <c r="AV9533"/>
      <c r="AW9533"/>
      <c r="AX9533"/>
      <c r="AY9533"/>
      <c r="AZ9533"/>
      <c r="BA9533"/>
    </row>
    <row r="9534" spans="48:53" x14ac:dyDescent="0.3">
      <c r="AV9534"/>
      <c r="AW9534"/>
      <c r="AX9534"/>
      <c r="AY9534"/>
      <c r="AZ9534"/>
      <c r="BA9534"/>
    </row>
    <row r="9535" spans="48:53" x14ac:dyDescent="0.3">
      <c r="AV9535"/>
      <c r="AW9535"/>
      <c r="AX9535"/>
      <c r="AY9535"/>
      <c r="AZ9535"/>
      <c r="BA9535"/>
    </row>
    <row r="9536" spans="48:53" x14ac:dyDescent="0.3">
      <c r="AV9536"/>
      <c r="AW9536"/>
      <c r="AX9536"/>
      <c r="AY9536"/>
      <c r="AZ9536"/>
      <c r="BA9536"/>
    </row>
    <row r="9537" spans="48:53" x14ac:dyDescent="0.3">
      <c r="AV9537"/>
      <c r="AW9537"/>
      <c r="AX9537"/>
      <c r="AY9537"/>
      <c r="AZ9537"/>
      <c r="BA9537"/>
    </row>
    <row r="9538" spans="48:53" x14ac:dyDescent="0.3">
      <c r="AV9538"/>
      <c r="AW9538"/>
      <c r="AX9538"/>
      <c r="AY9538"/>
      <c r="AZ9538"/>
      <c r="BA9538"/>
    </row>
    <row r="9539" spans="48:53" x14ac:dyDescent="0.3">
      <c r="AV9539"/>
      <c r="AW9539"/>
      <c r="AX9539"/>
      <c r="AY9539"/>
      <c r="AZ9539"/>
      <c r="BA9539"/>
    </row>
    <row r="9540" spans="48:53" x14ac:dyDescent="0.3">
      <c r="AV9540"/>
      <c r="AW9540"/>
      <c r="AX9540"/>
      <c r="AY9540"/>
      <c r="AZ9540"/>
      <c r="BA9540"/>
    </row>
    <row r="9541" spans="48:53" x14ac:dyDescent="0.3">
      <c r="AV9541"/>
      <c r="AW9541"/>
      <c r="AX9541"/>
      <c r="AY9541"/>
      <c r="AZ9541"/>
      <c r="BA9541"/>
    </row>
    <row r="9542" spans="48:53" x14ac:dyDescent="0.3">
      <c r="AV9542"/>
      <c r="AW9542"/>
      <c r="AX9542"/>
      <c r="AY9542"/>
      <c r="AZ9542"/>
      <c r="BA9542"/>
    </row>
    <row r="9543" spans="48:53" x14ac:dyDescent="0.3">
      <c r="AV9543"/>
      <c r="AW9543"/>
      <c r="AX9543"/>
      <c r="AY9543"/>
      <c r="AZ9543"/>
      <c r="BA9543"/>
    </row>
    <row r="9544" spans="48:53" x14ac:dyDescent="0.3">
      <c r="AV9544"/>
      <c r="AW9544"/>
      <c r="AX9544"/>
      <c r="AY9544"/>
      <c r="AZ9544"/>
      <c r="BA9544"/>
    </row>
    <row r="9545" spans="48:53" x14ac:dyDescent="0.3">
      <c r="AV9545"/>
      <c r="AW9545"/>
      <c r="AX9545"/>
      <c r="AY9545"/>
      <c r="AZ9545"/>
      <c r="BA9545"/>
    </row>
    <row r="9546" spans="48:53" x14ac:dyDescent="0.3">
      <c r="AV9546"/>
      <c r="AW9546"/>
      <c r="AX9546"/>
      <c r="AY9546"/>
      <c r="AZ9546"/>
      <c r="BA9546"/>
    </row>
    <row r="9547" spans="48:53" x14ac:dyDescent="0.3">
      <c r="AV9547"/>
      <c r="AW9547"/>
      <c r="AX9547"/>
      <c r="AY9547"/>
      <c r="AZ9547"/>
      <c r="BA9547"/>
    </row>
    <row r="9548" spans="48:53" x14ac:dyDescent="0.3">
      <c r="AV9548"/>
      <c r="AW9548"/>
      <c r="AX9548"/>
      <c r="AY9548"/>
      <c r="AZ9548"/>
      <c r="BA9548"/>
    </row>
    <row r="9549" spans="48:53" x14ac:dyDescent="0.3">
      <c r="AV9549"/>
      <c r="AW9549"/>
      <c r="AX9549"/>
      <c r="AY9549"/>
      <c r="AZ9549"/>
      <c r="BA9549"/>
    </row>
    <row r="9550" spans="48:53" x14ac:dyDescent="0.3">
      <c r="AV9550"/>
      <c r="AW9550"/>
      <c r="AX9550"/>
      <c r="AY9550"/>
      <c r="AZ9550"/>
      <c r="BA9550"/>
    </row>
    <row r="9551" spans="48:53" x14ac:dyDescent="0.3">
      <c r="AV9551"/>
      <c r="AW9551"/>
      <c r="AX9551"/>
      <c r="AY9551"/>
      <c r="AZ9551"/>
      <c r="BA9551"/>
    </row>
    <row r="9552" spans="48:53" x14ac:dyDescent="0.3">
      <c r="AV9552"/>
      <c r="AW9552"/>
      <c r="AX9552"/>
      <c r="AY9552"/>
      <c r="AZ9552"/>
      <c r="BA9552"/>
    </row>
    <row r="9553" spans="48:53" x14ac:dyDescent="0.3">
      <c r="AV9553"/>
      <c r="AW9553"/>
      <c r="AX9553"/>
      <c r="AY9553"/>
      <c r="AZ9553"/>
      <c r="BA9553"/>
    </row>
    <row r="9554" spans="48:53" x14ac:dyDescent="0.3">
      <c r="AV9554"/>
      <c r="AW9554"/>
      <c r="AX9554"/>
      <c r="AY9554"/>
      <c r="AZ9554"/>
      <c r="BA9554"/>
    </row>
    <row r="9555" spans="48:53" x14ac:dyDescent="0.3">
      <c r="AV9555"/>
      <c r="AW9555"/>
      <c r="AX9555"/>
      <c r="AY9555"/>
      <c r="AZ9555"/>
      <c r="BA9555"/>
    </row>
    <row r="9556" spans="48:53" x14ac:dyDescent="0.3">
      <c r="AV9556"/>
      <c r="AW9556"/>
      <c r="AX9556"/>
      <c r="AY9556"/>
      <c r="AZ9556"/>
      <c r="BA9556"/>
    </row>
    <row r="9557" spans="48:53" x14ac:dyDescent="0.3">
      <c r="AV9557"/>
      <c r="AW9557"/>
      <c r="AX9557"/>
      <c r="AY9557"/>
      <c r="AZ9557"/>
      <c r="BA9557"/>
    </row>
    <row r="9558" spans="48:53" x14ac:dyDescent="0.3">
      <c r="AV9558"/>
      <c r="AW9558"/>
      <c r="AX9558"/>
      <c r="AY9558"/>
      <c r="AZ9558"/>
      <c r="BA9558"/>
    </row>
    <row r="9559" spans="48:53" x14ac:dyDescent="0.3">
      <c r="AV9559"/>
      <c r="AW9559"/>
      <c r="AX9559"/>
      <c r="AY9559"/>
      <c r="AZ9559"/>
      <c r="BA9559"/>
    </row>
    <row r="9560" spans="48:53" x14ac:dyDescent="0.3">
      <c r="AV9560"/>
      <c r="AW9560"/>
      <c r="AX9560"/>
      <c r="AY9560"/>
      <c r="AZ9560"/>
      <c r="BA9560"/>
    </row>
    <row r="9561" spans="48:53" x14ac:dyDescent="0.3">
      <c r="AV9561"/>
      <c r="AW9561"/>
      <c r="AX9561"/>
      <c r="AY9561"/>
      <c r="AZ9561"/>
      <c r="BA9561"/>
    </row>
    <row r="9562" spans="48:53" x14ac:dyDescent="0.3">
      <c r="AV9562"/>
      <c r="AW9562"/>
      <c r="AX9562"/>
      <c r="AY9562"/>
      <c r="AZ9562"/>
      <c r="BA9562"/>
    </row>
    <row r="9563" spans="48:53" x14ac:dyDescent="0.3">
      <c r="AV9563"/>
      <c r="AW9563"/>
      <c r="AX9563"/>
      <c r="AY9563"/>
      <c r="AZ9563"/>
      <c r="BA9563"/>
    </row>
    <row r="9564" spans="48:53" x14ac:dyDescent="0.3">
      <c r="AV9564"/>
      <c r="AW9564"/>
      <c r="AX9564"/>
      <c r="AY9564"/>
      <c r="AZ9564"/>
      <c r="BA9564"/>
    </row>
    <row r="9565" spans="48:53" x14ac:dyDescent="0.3">
      <c r="AV9565"/>
      <c r="AW9565"/>
      <c r="AX9565"/>
      <c r="AY9565"/>
      <c r="AZ9565"/>
      <c r="BA9565"/>
    </row>
    <row r="9566" spans="48:53" x14ac:dyDescent="0.3">
      <c r="AV9566"/>
      <c r="AW9566"/>
      <c r="AX9566"/>
      <c r="AY9566"/>
      <c r="AZ9566"/>
      <c r="BA9566"/>
    </row>
    <row r="9567" spans="48:53" x14ac:dyDescent="0.3">
      <c r="AV9567"/>
      <c r="AW9567"/>
      <c r="AX9567"/>
      <c r="AY9567"/>
      <c r="AZ9567"/>
      <c r="BA9567"/>
    </row>
    <row r="9568" spans="48:53" x14ac:dyDescent="0.3">
      <c r="AV9568"/>
      <c r="AW9568"/>
      <c r="AX9568"/>
      <c r="AY9568"/>
      <c r="AZ9568"/>
      <c r="BA9568"/>
    </row>
    <row r="9569" spans="48:53" x14ac:dyDescent="0.3">
      <c r="AV9569"/>
      <c r="AW9569"/>
      <c r="AX9569"/>
      <c r="AY9569"/>
      <c r="AZ9569"/>
      <c r="BA9569"/>
    </row>
    <row r="9570" spans="48:53" x14ac:dyDescent="0.3">
      <c r="AV9570"/>
      <c r="AW9570"/>
      <c r="AX9570"/>
      <c r="AY9570"/>
      <c r="AZ9570"/>
      <c r="BA9570"/>
    </row>
    <row r="9571" spans="48:53" x14ac:dyDescent="0.3">
      <c r="AV9571"/>
      <c r="AW9571"/>
      <c r="AX9571"/>
      <c r="AY9571"/>
      <c r="AZ9571"/>
      <c r="BA9571"/>
    </row>
    <row r="9572" spans="48:53" x14ac:dyDescent="0.3">
      <c r="AV9572"/>
      <c r="AW9572"/>
      <c r="AX9572"/>
      <c r="AY9572"/>
      <c r="AZ9572"/>
      <c r="BA9572"/>
    </row>
    <row r="9573" spans="48:53" x14ac:dyDescent="0.3">
      <c r="AV9573"/>
      <c r="AW9573"/>
      <c r="AX9573"/>
      <c r="AY9573"/>
      <c r="AZ9573"/>
      <c r="BA9573"/>
    </row>
    <row r="9574" spans="48:53" x14ac:dyDescent="0.3">
      <c r="AV9574"/>
      <c r="AW9574"/>
      <c r="AX9574"/>
      <c r="AY9574"/>
      <c r="AZ9574"/>
      <c r="BA9574"/>
    </row>
    <row r="9575" spans="48:53" x14ac:dyDescent="0.3">
      <c r="AV9575"/>
      <c r="AW9575"/>
      <c r="AX9575"/>
      <c r="AY9575"/>
      <c r="AZ9575"/>
      <c r="BA9575"/>
    </row>
    <row r="9576" spans="48:53" x14ac:dyDescent="0.3">
      <c r="AV9576"/>
      <c r="AW9576"/>
      <c r="AX9576"/>
      <c r="AY9576"/>
      <c r="AZ9576"/>
      <c r="BA9576"/>
    </row>
    <row r="9577" spans="48:53" x14ac:dyDescent="0.3">
      <c r="AV9577"/>
      <c r="AW9577"/>
      <c r="AX9577"/>
      <c r="AY9577"/>
      <c r="AZ9577"/>
      <c r="BA9577"/>
    </row>
    <row r="9578" spans="48:53" x14ac:dyDescent="0.3">
      <c r="AV9578"/>
      <c r="AW9578"/>
      <c r="AX9578"/>
      <c r="AY9578"/>
      <c r="AZ9578"/>
      <c r="BA9578"/>
    </row>
    <row r="9579" spans="48:53" x14ac:dyDescent="0.3">
      <c r="AV9579"/>
      <c r="AW9579"/>
      <c r="AX9579"/>
      <c r="AY9579"/>
      <c r="AZ9579"/>
      <c r="BA9579"/>
    </row>
    <row r="9580" spans="48:53" x14ac:dyDescent="0.3">
      <c r="AV9580"/>
      <c r="AW9580"/>
      <c r="AX9580"/>
      <c r="AY9580"/>
      <c r="AZ9580"/>
      <c r="BA9580"/>
    </row>
    <row r="9581" spans="48:53" x14ac:dyDescent="0.3">
      <c r="AV9581"/>
      <c r="AW9581"/>
      <c r="AX9581"/>
      <c r="AY9581"/>
      <c r="AZ9581"/>
      <c r="BA9581"/>
    </row>
    <row r="9582" spans="48:53" x14ac:dyDescent="0.3">
      <c r="AV9582"/>
      <c r="AW9582"/>
      <c r="AX9582"/>
      <c r="AY9582"/>
      <c r="AZ9582"/>
      <c r="BA9582"/>
    </row>
    <row r="9583" spans="48:53" x14ac:dyDescent="0.3">
      <c r="AV9583"/>
      <c r="AW9583"/>
      <c r="AX9583"/>
      <c r="AY9583"/>
      <c r="AZ9583"/>
      <c r="BA9583"/>
    </row>
    <row r="9584" spans="48:53" x14ac:dyDescent="0.3">
      <c r="AV9584"/>
      <c r="AW9584"/>
      <c r="AX9584"/>
      <c r="AY9584"/>
      <c r="AZ9584"/>
      <c r="BA9584"/>
    </row>
    <row r="9585" spans="48:53" x14ac:dyDescent="0.3">
      <c r="AV9585"/>
      <c r="AW9585"/>
      <c r="AX9585"/>
      <c r="AY9585"/>
      <c r="AZ9585"/>
      <c r="BA9585"/>
    </row>
    <row r="9586" spans="48:53" x14ac:dyDescent="0.3">
      <c r="AV9586"/>
      <c r="AW9586"/>
      <c r="AX9586"/>
      <c r="AY9586"/>
      <c r="AZ9586"/>
      <c r="BA9586"/>
    </row>
    <row r="9587" spans="48:53" x14ac:dyDescent="0.3">
      <c r="AV9587"/>
      <c r="AW9587"/>
      <c r="AX9587"/>
      <c r="AY9587"/>
      <c r="AZ9587"/>
      <c r="BA9587"/>
    </row>
    <row r="9588" spans="48:53" x14ac:dyDescent="0.3">
      <c r="AV9588"/>
      <c r="AW9588"/>
      <c r="AX9588"/>
      <c r="AY9588"/>
      <c r="AZ9588"/>
      <c r="BA9588"/>
    </row>
    <row r="9589" spans="48:53" x14ac:dyDescent="0.3">
      <c r="AV9589"/>
      <c r="AW9589"/>
      <c r="AX9589"/>
      <c r="AY9589"/>
      <c r="AZ9589"/>
      <c r="BA9589"/>
    </row>
    <row r="9590" spans="48:53" x14ac:dyDescent="0.3">
      <c r="AV9590"/>
      <c r="AW9590"/>
      <c r="AX9590"/>
      <c r="AY9590"/>
      <c r="AZ9590"/>
      <c r="BA9590"/>
    </row>
    <row r="9591" spans="48:53" x14ac:dyDescent="0.3">
      <c r="AV9591"/>
      <c r="AW9591"/>
      <c r="AX9591"/>
      <c r="AY9591"/>
      <c r="AZ9591"/>
      <c r="BA9591"/>
    </row>
    <row r="9592" spans="48:53" x14ac:dyDescent="0.3">
      <c r="AV9592"/>
      <c r="AW9592"/>
      <c r="AX9592"/>
      <c r="AY9592"/>
      <c r="AZ9592"/>
      <c r="BA9592"/>
    </row>
    <row r="9593" spans="48:53" x14ac:dyDescent="0.3">
      <c r="AV9593"/>
      <c r="AW9593"/>
      <c r="AX9593"/>
      <c r="AY9593"/>
      <c r="AZ9593"/>
      <c r="BA9593"/>
    </row>
    <row r="9594" spans="48:53" x14ac:dyDescent="0.3">
      <c r="AV9594"/>
      <c r="AW9594"/>
      <c r="AX9594"/>
      <c r="AY9594"/>
      <c r="AZ9594"/>
      <c r="BA9594"/>
    </row>
    <row r="9595" spans="48:53" x14ac:dyDescent="0.3">
      <c r="AV9595"/>
      <c r="AW9595"/>
      <c r="AX9595"/>
      <c r="AY9595"/>
      <c r="AZ9595"/>
      <c r="BA9595"/>
    </row>
    <row r="9596" spans="48:53" x14ac:dyDescent="0.3">
      <c r="AV9596"/>
      <c r="AW9596"/>
      <c r="AX9596"/>
      <c r="AY9596"/>
      <c r="AZ9596"/>
      <c r="BA9596"/>
    </row>
    <row r="9597" spans="48:53" x14ac:dyDescent="0.3">
      <c r="AV9597"/>
      <c r="AW9597"/>
      <c r="AX9597"/>
      <c r="AY9597"/>
      <c r="AZ9597"/>
      <c r="BA9597"/>
    </row>
    <row r="9598" spans="48:53" x14ac:dyDescent="0.3">
      <c r="AV9598"/>
      <c r="AW9598"/>
      <c r="AX9598"/>
      <c r="AY9598"/>
      <c r="AZ9598"/>
      <c r="BA9598"/>
    </row>
    <row r="9599" spans="48:53" x14ac:dyDescent="0.3">
      <c r="AV9599"/>
      <c r="AW9599"/>
      <c r="AX9599"/>
      <c r="AY9599"/>
      <c r="AZ9599"/>
      <c r="BA9599"/>
    </row>
    <row r="9600" spans="48:53" x14ac:dyDescent="0.3">
      <c r="AV9600"/>
      <c r="AW9600"/>
      <c r="AX9600"/>
      <c r="AY9600"/>
      <c r="AZ9600"/>
      <c r="BA9600"/>
    </row>
    <row r="9601" spans="48:53" x14ac:dyDescent="0.3">
      <c r="AV9601"/>
      <c r="AW9601"/>
      <c r="AX9601"/>
      <c r="AY9601"/>
      <c r="AZ9601"/>
      <c r="BA9601"/>
    </row>
    <row r="9602" spans="48:53" x14ac:dyDescent="0.3">
      <c r="AV9602"/>
      <c r="AW9602"/>
      <c r="AX9602"/>
      <c r="AY9602"/>
      <c r="AZ9602"/>
      <c r="BA9602"/>
    </row>
    <row r="9603" spans="48:53" x14ac:dyDescent="0.3">
      <c r="AV9603"/>
      <c r="AW9603"/>
      <c r="AX9603"/>
      <c r="AY9603"/>
      <c r="AZ9603"/>
      <c r="BA9603"/>
    </row>
    <row r="9604" spans="48:53" x14ac:dyDescent="0.3">
      <c r="AV9604"/>
      <c r="AW9604"/>
      <c r="AX9604"/>
      <c r="AY9604"/>
      <c r="AZ9604"/>
      <c r="BA9604"/>
    </row>
    <row r="9605" spans="48:53" x14ac:dyDescent="0.3">
      <c r="AV9605"/>
      <c r="AW9605"/>
      <c r="AX9605"/>
      <c r="AY9605"/>
      <c r="AZ9605"/>
      <c r="BA9605"/>
    </row>
    <row r="9606" spans="48:53" x14ac:dyDescent="0.3">
      <c r="AV9606"/>
      <c r="AW9606"/>
      <c r="AX9606"/>
      <c r="AY9606"/>
      <c r="AZ9606"/>
      <c r="BA9606"/>
    </row>
    <row r="9607" spans="48:53" x14ac:dyDescent="0.3">
      <c r="AV9607"/>
      <c r="AW9607"/>
      <c r="AX9607"/>
      <c r="AY9607"/>
      <c r="AZ9607"/>
      <c r="BA9607"/>
    </row>
    <row r="9608" spans="48:53" x14ac:dyDescent="0.3">
      <c r="AV9608"/>
      <c r="AW9608"/>
      <c r="AX9608"/>
      <c r="AY9608"/>
      <c r="AZ9608"/>
      <c r="BA9608"/>
    </row>
    <row r="9609" spans="48:53" x14ac:dyDescent="0.3">
      <c r="AV9609"/>
      <c r="AW9609"/>
      <c r="AX9609"/>
      <c r="AY9609"/>
      <c r="AZ9609"/>
      <c r="BA9609"/>
    </row>
    <row r="9610" spans="48:53" x14ac:dyDescent="0.3">
      <c r="AV9610"/>
      <c r="AW9610"/>
      <c r="AX9610"/>
      <c r="AY9610"/>
      <c r="AZ9610"/>
      <c r="BA9610"/>
    </row>
    <row r="9611" spans="48:53" x14ac:dyDescent="0.3">
      <c r="AV9611"/>
      <c r="AW9611"/>
      <c r="AX9611"/>
      <c r="AY9611"/>
      <c r="AZ9611"/>
      <c r="BA9611"/>
    </row>
    <row r="9612" spans="48:53" x14ac:dyDescent="0.3">
      <c r="AV9612"/>
      <c r="AW9612"/>
      <c r="AX9612"/>
      <c r="AY9612"/>
      <c r="AZ9612"/>
      <c r="BA9612"/>
    </row>
    <row r="9613" spans="48:53" x14ac:dyDescent="0.3">
      <c r="AV9613"/>
      <c r="AW9613"/>
      <c r="AX9613"/>
      <c r="AY9613"/>
      <c r="AZ9613"/>
      <c r="BA9613"/>
    </row>
    <row r="9614" spans="48:53" x14ac:dyDescent="0.3">
      <c r="AV9614"/>
      <c r="AW9614"/>
      <c r="AX9614"/>
      <c r="AY9614"/>
      <c r="AZ9614"/>
      <c r="BA9614"/>
    </row>
    <row r="9615" spans="48:53" x14ac:dyDescent="0.3">
      <c r="AV9615"/>
      <c r="AW9615"/>
      <c r="AX9615"/>
      <c r="AY9615"/>
      <c r="AZ9615"/>
      <c r="BA9615"/>
    </row>
    <row r="9616" spans="48:53" x14ac:dyDescent="0.3">
      <c r="AV9616"/>
      <c r="AW9616"/>
      <c r="AX9616"/>
      <c r="AY9616"/>
      <c r="AZ9616"/>
      <c r="BA9616"/>
    </row>
    <row r="9617" spans="48:53" x14ac:dyDescent="0.3">
      <c r="AV9617"/>
      <c r="AW9617"/>
      <c r="AX9617"/>
      <c r="AY9617"/>
      <c r="AZ9617"/>
      <c r="BA9617"/>
    </row>
    <row r="9618" spans="48:53" x14ac:dyDescent="0.3">
      <c r="AV9618"/>
      <c r="AW9618"/>
      <c r="AX9618"/>
      <c r="AY9618"/>
      <c r="AZ9618"/>
      <c r="BA9618"/>
    </row>
    <row r="9619" spans="48:53" x14ac:dyDescent="0.3">
      <c r="AV9619"/>
      <c r="AW9619"/>
      <c r="AX9619"/>
      <c r="AY9619"/>
      <c r="AZ9619"/>
      <c r="BA9619"/>
    </row>
    <row r="9620" spans="48:53" x14ac:dyDescent="0.3">
      <c r="AV9620"/>
      <c r="AW9620"/>
      <c r="AX9620"/>
      <c r="AY9620"/>
      <c r="AZ9620"/>
      <c r="BA9620"/>
    </row>
    <row r="9621" spans="48:53" x14ac:dyDescent="0.3">
      <c r="AV9621"/>
      <c r="AW9621"/>
      <c r="AX9621"/>
      <c r="AY9621"/>
      <c r="AZ9621"/>
      <c r="BA9621"/>
    </row>
    <row r="9622" spans="48:53" x14ac:dyDescent="0.3">
      <c r="AV9622"/>
      <c r="AW9622"/>
      <c r="AX9622"/>
      <c r="AY9622"/>
      <c r="AZ9622"/>
      <c r="BA9622"/>
    </row>
    <row r="9623" spans="48:53" x14ac:dyDescent="0.3">
      <c r="AV9623"/>
      <c r="AW9623"/>
      <c r="AX9623"/>
      <c r="AY9623"/>
      <c r="AZ9623"/>
      <c r="BA9623"/>
    </row>
    <row r="9624" spans="48:53" x14ac:dyDescent="0.3">
      <c r="AV9624"/>
      <c r="AW9624"/>
      <c r="AX9624"/>
      <c r="AY9624"/>
      <c r="AZ9624"/>
      <c r="BA9624"/>
    </row>
    <row r="9625" spans="48:53" x14ac:dyDescent="0.3">
      <c r="AV9625"/>
      <c r="AW9625"/>
      <c r="AX9625"/>
      <c r="AY9625"/>
      <c r="AZ9625"/>
      <c r="BA9625"/>
    </row>
    <row r="9626" spans="48:53" x14ac:dyDescent="0.3">
      <c r="AV9626"/>
      <c r="AW9626"/>
      <c r="AX9626"/>
      <c r="AY9626"/>
      <c r="AZ9626"/>
      <c r="BA9626"/>
    </row>
    <row r="9627" spans="48:53" x14ac:dyDescent="0.3">
      <c r="AV9627"/>
      <c r="AW9627"/>
      <c r="AX9627"/>
      <c r="AY9627"/>
      <c r="AZ9627"/>
      <c r="BA9627"/>
    </row>
    <row r="9628" spans="48:53" x14ac:dyDescent="0.3">
      <c r="AV9628"/>
      <c r="AW9628"/>
      <c r="AX9628"/>
      <c r="AY9628"/>
      <c r="AZ9628"/>
      <c r="BA9628"/>
    </row>
    <row r="9629" spans="48:53" x14ac:dyDescent="0.3">
      <c r="AV9629"/>
      <c r="AW9629"/>
      <c r="AX9629"/>
      <c r="AY9629"/>
      <c r="AZ9629"/>
      <c r="BA9629"/>
    </row>
    <row r="9630" spans="48:53" x14ac:dyDescent="0.3">
      <c r="AV9630"/>
      <c r="AW9630"/>
      <c r="AX9630"/>
      <c r="AY9630"/>
      <c r="AZ9630"/>
      <c r="BA9630"/>
    </row>
    <row r="9631" spans="48:53" x14ac:dyDescent="0.3">
      <c r="AV9631"/>
      <c r="AW9631"/>
      <c r="AX9631"/>
      <c r="AY9631"/>
      <c r="AZ9631"/>
      <c r="BA9631"/>
    </row>
    <row r="9632" spans="48:53" x14ac:dyDescent="0.3">
      <c r="AV9632"/>
      <c r="AW9632"/>
      <c r="AX9632"/>
      <c r="AY9632"/>
      <c r="AZ9632"/>
      <c r="BA9632"/>
    </row>
    <row r="9633" spans="48:53" x14ac:dyDescent="0.3">
      <c r="AV9633"/>
      <c r="AW9633"/>
      <c r="AX9633"/>
      <c r="AY9633"/>
      <c r="AZ9633"/>
      <c r="BA9633"/>
    </row>
    <row r="9634" spans="48:53" x14ac:dyDescent="0.3">
      <c r="AV9634"/>
      <c r="AW9634"/>
      <c r="AX9634"/>
      <c r="AY9634"/>
      <c r="AZ9634"/>
      <c r="BA9634"/>
    </row>
    <row r="9635" spans="48:53" x14ac:dyDescent="0.3">
      <c r="AV9635"/>
      <c r="AW9635"/>
      <c r="AX9635"/>
      <c r="AY9635"/>
      <c r="AZ9635"/>
      <c r="BA9635"/>
    </row>
    <row r="9636" spans="48:53" x14ac:dyDescent="0.3">
      <c r="AV9636"/>
      <c r="AW9636"/>
      <c r="AX9636"/>
      <c r="AY9636"/>
      <c r="AZ9636"/>
      <c r="BA9636"/>
    </row>
    <row r="9637" spans="48:53" x14ac:dyDescent="0.3">
      <c r="AV9637"/>
      <c r="AW9637"/>
      <c r="AX9637"/>
      <c r="AY9637"/>
      <c r="AZ9637"/>
      <c r="BA9637"/>
    </row>
    <row r="9638" spans="48:53" x14ac:dyDescent="0.3">
      <c r="AV9638"/>
      <c r="AW9638"/>
      <c r="AX9638"/>
      <c r="AY9638"/>
      <c r="AZ9638"/>
      <c r="BA9638"/>
    </row>
    <row r="9639" spans="48:53" x14ac:dyDescent="0.3">
      <c r="AV9639"/>
      <c r="AW9639"/>
      <c r="AX9639"/>
      <c r="AY9639"/>
      <c r="AZ9639"/>
      <c r="BA9639"/>
    </row>
    <row r="9640" spans="48:53" x14ac:dyDescent="0.3">
      <c r="AV9640"/>
      <c r="AW9640"/>
      <c r="AX9640"/>
      <c r="AY9640"/>
      <c r="AZ9640"/>
      <c r="BA9640"/>
    </row>
    <row r="9641" spans="48:53" x14ac:dyDescent="0.3">
      <c r="AV9641"/>
      <c r="AW9641"/>
      <c r="AX9641"/>
      <c r="AY9641"/>
      <c r="AZ9641"/>
      <c r="BA9641"/>
    </row>
    <row r="9642" spans="48:53" x14ac:dyDescent="0.3">
      <c r="AV9642"/>
      <c r="AW9642"/>
      <c r="AX9642"/>
      <c r="AY9642"/>
      <c r="AZ9642"/>
      <c r="BA9642"/>
    </row>
    <row r="9643" spans="48:53" x14ac:dyDescent="0.3">
      <c r="AV9643"/>
      <c r="AW9643"/>
      <c r="AX9643"/>
      <c r="AY9643"/>
      <c r="AZ9643"/>
      <c r="BA9643"/>
    </row>
    <row r="9644" spans="48:53" x14ac:dyDescent="0.3">
      <c r="AV9644"/>
      <c r="AW9644"/>
      <c r="AX9644"/>
      <c r="AY9644"/>
      <c r="AZ9644"/>
      <c r="BA9644"/>
    </row>
    <row r="9645" spans="48:53" x14ac:dyDescent="0.3">
      <c r="AV9645"/>
      <c r="AW9645"/>
      <c r="AX9645"/>
      <c r="AY9645"/>
      <c r="AZ9645"/>
      <c r="BA9645"/>
    </row>
    <row r="9646" spans="48:53" x14ac:dyDescent="0.3">
      <c r="AV9646"/>
      <c r="AW9646"/>
      <c r="AX9646"/>
      <c r="AY9646"/>
      <c r="AZ9646"/>
      <c r="BA9646"/>
    </row>
    <row r="9647" spans="48:53" x14ac:dyDescent="0.3">
      <c r="AV9647"/>
      <c r="AW9647"/>
      <c r="AX9647"/>
      <c r="AY9647"/>
      <c r="AZ9647"/>
      <c r="BA9647"/>
    </row>
    <row r="9648" spans="48:53" x14ac:dyDescent="0.3">
      <c r="AV9648"/>
      <c r="AW9648"/>
      <c r="AX9648"/>
      <c r="AY9648"/>
      <c r="AZ9648"/>
      <c r="BA9648"/>
    </row>
    <row r="9649" spans="48:53" x14ac:dyDescent="0.3">
      <c r="AV9649"/>
      <c r="AW9649"/>
      <c r="AX9649"/>
      <c r="AY9649"/>
      <c r="AZ9649"/>
      <c r="BA9649"/>
    </row>
    <row r="9650" spans="48:53" x14ac:dyDescent="0.3">
      <c r="AV9650"/>
      <c r="AW9650"/>
      <c r="AX9650"/>
      <c r="AY9650"/>
      <c r="AZ9650"/>
      <c r="BA9650"/>
    </row>
    <row r="9651" spans="48:53" x14ac:dyDescent="0.3">
      <c r="AV9651"/>
      <c r="AW9651"/>
      <c r="AX9651"/>
      <c r="AY9651"/>
      <c r="AZ9651"/>
      <c r="BA9651"/>
    </row>
    <row r="9652" spans="48:53" x14ac:dyDescent="0.3">
      <c r="AV9652"/>
      <c r="AW9652"/>
      <c r="AX9652"/>
      <c r="AY9652"/>
      <c r="AZ9652"/>
      <c r="BA9652"/>
    </row>
    <row r="9653" spans="48:53" x14ac:dyDescent="0.3">
      <c r="AV9653"/>
      <c r="AW9653"/>
      <c r="AX9653"/>
      <c r="AY9653"/>
      <c r="AZ9653"/>
      <c r="BA9653"/>
    </row>
    <row r="9654" spans="48:53" x14ac:dyDescent="0.3">
      <c r="AV9654"/>
      <c r="AW9654"/>
      <c r="AX9654"/>
      <c r="AY9654"/>
      <c r="AZ9654"/>
      <c r="BA9654"/>
    </row>
    <row r="9655" spans="48:53" x14ac:dyDescent="0.3">
      <c r="AV9655"/>
      <c r="AW9655"/>
      <c r="AX9655"/>
      <c r="AY9655"/>
      <c r="AZ9655"/>
      <c r="BA9655"/>
    </row>
    <row r="9656" spans="48:53" x14ac:dyDescent="0.3">
      <c r="AV9656"/>
      <c r="AW9656"/>
      <c r="AX9656"/>
      <c r="AY9656"/>
      <c r="AZ9656"/>
      <c r="BA9656"/>
    </row>
    <row r="9657" spans="48:53" x14ac:dyDescent="0.3">
      <c r="AV9657"/>
      <c r="AW9657"/>
      <c r="AX9657"/>
      <c r="AY9657"/>
      <c r="AZ9657"/>
      <c r="BA9657"/>
    </row>
    <row r="9658" spans="48:53" x14ac:dyDescent="0.3">
      <c r="AV9658"/>
      <c r="AW9658"/>
      <c r="AX9658"/>
      <c r="AY9658"/>
      <c r="AZ9658"/>
      <c r="BA9658"/>
    </row>
    <row r="9659" spans="48:53" x14ac:dyDescent="0.3">
      <c r="AV9659"/>
      <c r="AW9659"/>
      <c r="AX9659"/>
      <c r="AY9659"/>
      <c r="AZ9659"/>
      <c r="BA9659"/>
    </row>
    <row r="9660" spans="48:53" x14ac:dyDescent="0.3">
      <c r="AV9660"/>
      <c r="AW9660"/>
      <c r="AX9660"/>
      <c r="AY9660"/>
      <c r="AZ9660"/>
      <c r="BA9660"/>
    </row>
    <row r="9661" spans="48:53" x14ac:dyDescent="0.3">
      <c r="AV9661"/>
      <c r="AW9661"/>
      <c r="AX9661"/>
      <c r="AY9661"/>
      <c r="AZ9661"/>
      <c r="BA9661"/>
    </row>
    <row r="9662" spans="48:53" x14ac:dyDescent="0.3">
      <c r="AV9662"/>
      <c r="AW9662"/>
      <c r="AX9662"/>
      <c r="AY9662"/>
      <c r="AZ9662"/>
      <c r="BA9662"/>
    </row>
    <row r="9663" spans="48:53" x14ac:dyDescent="0.3">
      <c r="AV9663"/>
      <c r="AW9663"/>
      <c r="AX9663"/>
      <c r="AY9663"/>
      <c r="AZ9663"/>
      <c r="BA9663"/>
    </row>
    <row r="9664" spans="48:53" x14ac:dyDescent="0.3">
      <c r="AV9664"/>
      <c r="AW9664"/>
      <c r="AX9664"/>
      <c r="AY9664"/>
      <c r="AZ9664"/>
      <c r="BA9664"/>
    </row>
    <row r="9665" spans="48:53" x14ac:dyDescent="0.3">
      <c r="AV9665"/>
      <c r="AW9665"/>
      <c r="AX9665"/>
      <c r="AY9665"/>
      <c r="AZ9665"/>
      <c r="BA9665"/>
    </row>
    <row r="9666" spans="48:53" x14ac:dyDescent="0.3">
      <c r="AV9666"/>
      <c r="AW9666"/>
      <c r="AX9666"/>
      <c r="AY9666"/>
      <c r="AZ9666"/>
      <c r="BA9666"/>
    </row>
    <row r="9667" spans="48:53" x14ac:dyDescent="0.3">
      <c r="AV9667"/>
      <c r="AW9667"/>
      <c r="AX9667"/>
      <c r="AY9667"/>
      <c r="AZ9667"/>
      <c r="BA9667"/>
    </row>
    <row r="9668" spans="48:53" x14ac:dyDescent="0.3">
      <c r="AV9668"/>
      <c r="AW9668"/>
      <c r="AX9668"/>
      <c r="AY9668"/>
      <c r="AZ9668"/>
      <c r="BA9668"/>
    </row>
    <row r="9669" spans="48:53" x14ac:dyDescent="0.3">
      <c r="AV9669"/>
      <c r="AW9669"/>
      <c r="AX9669"/>
      <c r="AY9669"/>
      <c r="AZ9669"/>
      <c r="BA9669"/>
    </row>
    <row r="9670" spans="48:53" x14ac:dyDescent="0.3">
      <c r="AV9670"/>
      <c r="AW9670"/>
      <c r="AX9670"/>
      <c r="AY9670"/>
      <c r="AZ9670"/>
      <c r="BA9670"/>
    </row>
    <row r="9671" spans="48:53" x14ac:dyDescent="0.3">
      <c r="AV9671"/>
      <c r="AW9671"/>
      <c r="AX9671"/>
      <c r="AY9671"/>
      <c r="AZ9671"/>
      <c r="BA9671"/>
    </row>
    <row r="9672" spans="48:53" x14ac:dyDescent="0.3">
      <c r="AV9672"/>
      <c r="AW9672"/>
      <c r="AX9672"/>
      <c r="AY9672"/>
      <c r="AZ9672"/>
      <c r="BA9672"/>
    </row>
    <row r="9673" spans="48:53" x14ac:dyDescent="0.3">
      <c r="AV9673"/>
      <c r="AW9673"/>
      <c r="AX9673"/>
      <c r="AY9673"/>
      <c r="AZ9673"/>
      <c r="BA9673"/>
    </row>
    <row r="9674" spans="48:53" x14ac:dyDescent="0.3">
      <c r="AV9674"/>
      <c r="AW9674"/>
      <c r="AX9674"/>
      <c r="AY9674"/>
      <c r="AZ9674"/>
      <c r="BA9674"/>
    </row>
    <row r="9675" spans="48:53" x14ac:dyDescent="0.3">
      <c r="AV9675"/>
      <c r="AW9675"/>
      <c r="AX9675"/>
      <c r="AY9675"/>
      <c r="AZ9675"/>
      <c r="BA9675"/>
    </row>
    <row r="9676" spans="48:53" x14ac:dyDescent="0.3">
      <c r="AV9676"/>
      <c r="AW9676"/>
      <c r="AX9676"/>
      <c r="AY9676"/>
      <c r="AZ9676"/>
      <c r="BA9676"/>
    </row>
    <row r="9677" spans="48:53" x14ac:dyDescent="0.3">
      <c r="AV9677"/>
      <c r="AW9677"/>
      <c r="AX9677"/>
      <c r="AY9677"/>
      <c r="AZ9677"/>
      <c r="BA9677"/>
    </row>
    <row r="9678" spans="48:53" x14ac:dyDescent="0.3">
      <c r="AV9678"/>
      <c r="AW9678"/>
      <c r="AX9678"/>
      <c r="AY9678"/>
      <c r="AZ9678"/>
      <c r="BA9678"/>
    </row>
    <row r="9679" spans="48:53" x14ac:dyDescent="0.3">
      <c r="AV9679"/>
      <c r="AW9679"/>
      <c r="AX9679"/>
      <c r="AY9679"/>
      <c r="AZ9679"/>
      <c r="BA9679"/>
    </row>
    <row r="9680" spans="48:53" x14ac:dyDescent="0.3">
      <c r="AV9680"/>
      <c r="AW9680"/>
      <c r="AX9680"/>
      <c r="AY9680"/>
      <c r="AZ9680"/>
      <c r="BA9680"/>
    </row>
    <row r="9681" spans="48:53" x14ac:dyDescent="0.3">
      <c r="AV9681"/>
      <c r="AW9681"/>
      <c r="AX9681"/>
      <c r="AY9681"/>
      <c r="AZ9681"/>
      <c r="BA9681"/>
    </row>
    <row r="9682" spans="48:53" x14ac:dyDescent="0.3">
      <c r="AV9682"/>
      <c r="AW9682"/>
      <c r="AX9682"/>
      <c r="AY9682"/>
      <c r="AZ9682"/>
      <c r="BA9682"/>
    </row>
    <row r="9683" spans="48:53" x14ac:dyDescent="0.3">
      <c r="AV9683"/>
      <c r="AW9683"/>
      <c r="AX9683"/>
      <c r="AY9683"/>
      <c r="AZ9683"/>
      <c r="BA9683"/>
    </row>
    <row r="9684" spans="48:53" x14ac:dyDescent="0.3">
      <c r="AV9684"/>
      <c r="AW9684"/>
      <c r="AX9684"/>
      <c r="AY9684"/>
      <c r="AZ9684"/>
      <c r="BA9684"/>
    </row>
    <row r="9685" spans="48:53" x14ac:dyDescent="0.3">
      <c r="AV9685"/>
      <c r="AW9685"/>
      <c r="AX9685"/>
      <c r="AY9685"/>
      <c r="AZ9685"/>
      <c r="BA9685"/>
    </row>
    <row r="9686" spans="48:53" x14ac:dyDescent="0.3">
      <c r="AV9686"/>
      <c r="AW9686"/>
      <c r="AX9686"/>
      <c r="AY9686"/>
      <c r="AZ9686"/>
      <c r="BA9686"/>
    </row>
    <row r="9687" spans="48:53" x14ac:dyDescent="0.3">
      <c r="AV9687"/>
      <c r="AW9687"/>
      <c r="AX9687"/>
      <c r="AY9687"/>
      <c r="AZ9687"/>
      <c r="BA9687"/>
    </row>
    <row r="9688" spans="48:53" x14ac:dyDescent="0.3">
      <c r="AV9688"/>
      <c r="AW9688"/>
      <c r="AX9688"/>
      <c r="AY9688"/>
      <c r="AZ9688"/>
      <c r="BA9688"/>
    </row>
    <row r="9689" spans="48:53" x14ac:dyDescent="0.3">
      <c r="AV9689"/>
      <c r="AW9689"/>
      <c r="AX9689"/>
      <c r="AY9689"/>
      <c r="AZ9689"/>
      <c r="BA9689"/>
    </row>
    <row r="9690" spans="48:53" x14ac:dyDescent="0.3">
      <c r="AV9690"/>
      <c r="AW9690"/>
      <c r="AX9690"/>
      <c r="AY9690"/>
      <c r="AZ9690"/>
      <c r="BA9690"/>
    </row>
    <row r="9691" spans="48:53" x14ac:dyDescent="0.3">
      <c r="AV9691"/>
      <c r="AW9691"/>
      <c r="AX9691"/>
      <c r="AY9691"/>
      <c r="AZ9691"/>
      <c r="BA9691"/>
    </row>
    <row r="9692" spans="48:53" x14ac:dyDescent="0.3">
      <c r="AV9692"/>
      <c r="AW9692"/>
      <c r="AX9692"/>
      <c r="AY9692"/>
      <c r="AZ9692"/>
      <c r="BA9692"/>
    </row>
    <row r="9693" spans="48:53" x14ac:dyDescent="0.3">
      <c r="AV9693"/>
      <c r="AW9693"/>
      <c r="AX9693"/>
      <c r="AY9693"/>
      <c r="AZ9693"/>
      <c r="BA9693"/>
    </row>
    <row r="9694" spans="48:53" x14ac:dyDescent="0.3">
      <c r="AV9694"/>
      <c r="AW9694"/>
      <c r="AX9694"/>
      <c r="AY9694"/>
      <c r="AZ9694"/>
      <c r="BA9694"/>
    </row>
    <row r="9695" spans="48:53" x14ac:dyDescent="0.3">
      <c r="AV9695"/>
      <c r="AW9695"/>
      <c r="AX9695"/>
      <c r="AY9695"/>
      <c r="AZ9695"/>
      <c r="BA9695"/>
    </row>
    <row r="9696" spans="48:53" x14ac:dyDescent="0.3">
      <c r="AV9696"/>
      <c r="AW9696"/>
      <c r="AX9696"/>
      <c r="AY9696"/>
      <c r="AZ9696"/>
      <c r="BA9696"/>
    </row>
    <row r="9697" spans="48:53" x14ac:dyDescent="0.3">
      <c r="AV9697"/>
      <c r="AW9697"/>
      <c r="AX9697"/>
      <c r="AY9697"/>
      <c r="AZ9697"/>
      <c r="BA9697"/>
    </row>
    <row r="9698" spans="48:53" x14ac:dyDescent="0.3">
      <c r="AV9698"/>
      <c r="AW9698"/>
      <c r="AX9698"/>
      <c r="AY9698"/>
      <c r="AZ9698"/>
      <c r="BA9698"/>
    </row>
    <row r="9699" spans="48:53" x14ac:dyDescent="0.3">
      <c r="AV9699"/>
      <c r="AW9699"/>
      <c r="AX9699"/>
      <c r="AY9699"/>
      <c r="AZ9699"/>
      <c r="BA9699"/>
    </row>
    <row r="9700" spans="48:53" x14ac:dyDescent="0.3">
      <c r="AV9700"/>
      <c r="AW9700"/>
      <c r="AX9700"/>
      <c r="AY9700"/>
      <c r="AZ9700"/>
      <c r="BA9700"/>
    </row>
    <row r="9701" spans="48:53" x14ac:dyDescent="0.3">
      <c r="AV9701"/>
      <c r="AW9701"/>
      <c r="AX9701"/>
      <c r="AY9701"/>
      <c r="AZ9701"/>
      <c r="BA9701"/>
    </row>
    <row r="9702" spans="48:53" x14ac:dyDescent="0.3">
      <c r="AV9702"/>
      <c r="AW9702"/>
      <c r="AX9702"/>
      <c r="AY9702"/>
      <c r="AZ9702"/>
      <c r="BA9702"/>
    </row>
    <row r="9703" spans="48:53" x14ac:dyDescent="0.3">
      <c r="AV9703"/>
      <c r="AW9703"/>
      <c r="AX9703"/>
      <c r="AY9703"/>
      <c r="AZ9703"/>
      <c r="BA9703"/>
    </row>
    <row r="9704" spans="48:53" x14ac:dyDescent="0.3">
      <c r="AV9704"/>
      <c r="AW9704"/>
      <c r="AX9704"/>
      <c r="AY9704"/>
      <c r="AZ9704"/>
      <c r="BA9704"/>
    </row>
    <row r="9705" spans="48:53" x14ac:dyDescent="0.3">
      <c r="AV9705"/>
      <c r="AW9705"/>
      <c r="AX9705"/>
      <c r="AY9705"/>
      <c r="AZ9705"/>
      <c r="BA9705"/>
    </row>
    <row r="9706" spans="48:53" x14ac:dyDescent="0.3">
      <c r="AV9706"/>
      <c r="AW9706"/>
      <c r="AX9706"/>
      <c r="AY9706"/>
      <c r="AZ9706"/>
      <c r="BA9706"/>
    </row>
    <row r="9707" spans="48:53" x14ac:dyDescent="0.3">
      <c r="AV9707"/>
      <c r="AW9707"/>
      <c r="AX9707"/>
      <c r="AY9707"/>
      <c r="AZ9707"/>
      <c r="BA9707"/>
    </row>
    <row r="9708" spans="48:53" x14ac:dyDescent="0.3">
      <c r="AV9708"/>
      <c r="AW9708"/>
      <c r="AX9708"/>
      <c r="AY9708"/>
      <c r="AZ9708"/>
      <c r="BA9708"/>
    </row>
    <row r="9709" spans="48:53" x14ac:dyDescent="0.3">
      <c r="AV9709"/>
      <c r="AW9709"/>
      <c r="AX9709"/>
      <c r="AY9709"/>
      <c r="AZ9709"/>
      <c r="BA9709"/>
    </row>
    <row r="9710" spans="48:53" x14ac:dyDescent="0.3">
      <c r="AV9710"/>
      <c r="AW9710"/>
      <c r="AX9710"/>
      <c r="AY9710"/>
      <c r="AZ9710"/>
      <c r="BA9710"/>
    </row>
    <row r="9711" spans="48:53" x14ac:dyDescent="0.3">
      <c r="AV9711"/>
      <c r="AW9711"/>
      <c r="AX9711"/>
      <c r="AY9711"/>
      <c r="AZ9711"/>
      <c r="BA9711"/>
    </row>
    <row r="9712" spans="48:53" x14ac:dyDescent="0.3">
      <c r="AV9712"/>
      <c r="AW9712"/>
      <c r="AX9712"/>
      <c r="AY9712"/>
      <c r="AZ9712"/>
      <c r="BA9712"/>
    </row>
    <row r="9713" spans="48:53" x14ac:dyDescent="0.3">
      <c r="AV9713"/>
      <c r="AW9713"/>
      <c r="AX9713"/>
      <c r="AY9713"/>
      <c r="AZ9713"/>
      <c r="BA9713"/>
    </row>
    <row r="9714" spans="48:53" x14ac:dyDescent="0.3">
      <c r="AV9714"/>
      <c r="AW9714"/>
      <c r="AX9714"/>
      <c r="AY9714"/>
      <c r="AZ9714"/>
      <c r="BA9714"/>
    </row>
    <row r="9715" spans="48:53" x14ac:dyDescent="0.3">
      <c r="AV9715"/>
      <c r="AW9715"/>
      <c r="AX9715"/>
      <c r="AY9715"/>
      <c r="AZ9715"/>
      <c r="BA9715"/>
    </row>
    <row r="9716" spans="48:53" x14ac:dyDescent="0.3">
      <c r="AV9716"/>
      <c r="AW9716"/>
      <c r="AX9716"/>
      <c r="AY9716"/>
      <c r="AZ9716"/>
      <c r="BA9716"/>
    </row>
    <row r="9717" spans="48:53" x14ac:dyDescent="0.3">
      <c r="AV9717"/>
      <c r="AW9717"/>
      <c r="AX9717"/>
      <c r="AY9717"/>
      <c r="AZ9717"/>
      <c r="BA9717"/>
    </row>
    <row r="9718" spans="48:53" x14ac:dyDescent="0.3">
      <c r="AV9718"/>
      <c r="AW9718"/>
      <c r="AX9718"/>
      <c r="AY9718"/>
      <c r="AZ9718"/>
      <c r="BA9718"/>
    </row>
    <row r="9719" spans="48:53" x14ac:dyDescent="0.3">
      <c r="AV9719"/>
      <c r="AW9719"/>
      <c r="AX9719"/>
      <c r="AY9719"/>
      <c r="AZ9719"/>
      <c r="BA9719"/>
    </row>
    <row r="9720" spans="48:53" x14ac:dyDescent="0.3">
      <c r="AV9720"/>
      <c r="AW9720"/>
      <c r="AX9720"/>
      <c r="AY9720"/>
      <c r="AZ9720"/>
      <c r="BA9720"/>
    </row>
    <row r="9721" spans="48:53" x14ac:dyDescent="0.3">
      <c r="AV9721"/>
      <c r="AW9721"/>
      <c r="AX9721"/>
      <c r="AY9721"/>
      <c r="AZ9721"/>
      <c r="BA9721"/>
    </row>
    <row r="9722" spans="48:53" x14ac:dyDescent="0.3">
      <c r="AV9722"/>
      <c r="AW9722"/>
      <c r="AX9722"/>
      <c r="AY9722"/>
      <c r="AZ9722"/>
      <c r="BA9722"/>
    </row>
    <row r="9723" spans="48:53" x14ac:dyDescent="0.3">
      <c r="AV9723"/>
      <c r="AW9723"/>
      <c r="AX9723"/>
      <c r="AY9723"/>
      <c r="AZ9723"/>
      <c r="BA9723"/>
    </row>
    <row r="9724" spans="48:53" x14ac:dyDescent="0.3">
      <c r="AV9724"/>
      <c r="AW9724"/>
      <c r="AX9724"/>
      <c r="AY9724"/>
      <c r="AZ9724"/>
      <c r="BA9724"/>
    </row>
    <row r="9725" spans="48:53" x14ac:dyDescent="0.3">
      <c r="AV9725"/>
      <c r="AW9725"/>
      <c r="AX9725"/>
      <c r="AY9725"/>
      <c r="AZ9725"/>
      <c r="BA9725"/>
    </row>
    <row r="9726" spans="48:53" x14ac:dyDescent="0.3">
      <c r="AV9726"/>
      <c r="AW9726"/>
      <c r="AX9726"/>
      <c r="AY9726"/>
      <c r="AZ9726"/>
      <c r="BA9726"/>
    </row>
    <row r="9727" spans="48:53" x14ac:dyDescent="0.3">
      <c r="AV9727"/>
      <c r="AW9727"/>
      <c r="AX9727"/>
      <c r="AY9727"/>
      <c r="AZ9727"/>
      <c r="BA9727"/>
    </row>
    <row r="9728" spans="48:53" x14ac:dyDescent="0.3">
      <c r="AV9728"/>
      <c r="AW9728"/>
      <c r="AX9728"/>
      <c r="AY9728"/>
      <c r="AZ9728"/>
      <c r="BA9728"/>
    </row>
    <row r="9729" spans="48:53" x14ac:dyDescent="0.3">
      <c r="AV9729"/>
      <c r="AW9729"/>
      <c r="AX9729"/>
      <c r="AY9729"/>
      <c r="AZ9729"/>
      <c r="BA9729"/>
    </row>
    <row r="9730" spans="48:53" x14ac:dyDescent="0.3">
      <c r="AV9730"/>
      <c r="AW9730"/>
      <c r="AX9730"/>
      <c r="AY9730"/>
      <c r="AZ9730"/>
      <c r="BA9730"/>
    </row>
    <row r="9731" spans="48:53" x14ac:dyDescent="0.3">
      <c r="AV9731"/>
      <c r="AW9731"/>
      <c r="AX9731"/>
      <c r="AY9731"/>
      <c r="AZ9731"/>
      <c r="BA9731"/>
    </row>
    <row r="9732" spans="48:53" x14ac:dyDescent="0.3">
      <c r="AV9732"/>
      <c r="AW9732"/>
      <c r="AX9732"/>
      <c r="AY9732"/>
      <c r="AZ9732"/>
      <c r="BA9732"/>
    </row>
    <row r="9733" spans="48:53" x14ac:dyDescent="0.3">
      <c r="AV9733"/>
      <c r="AW9733"/>
      <c r="AX9733"/>
      <c r="AY9733"/>
      <c r="AZ9733"/>
      <c r="BA9733"/>
    </row>
    <row r="9734" spans="48:53" x14ac:dyDescent="0.3">
      <c r="AV9734"/>
      <c r="AW9734"/>
      <c r="AX9734"/>
      <c r="AY9734"/>
      <c r="AZ9734"/>
      <c r="BA9734"/>
    </row>
    <row r="9735" spans="48:53" x14ac:dyDescent="0.3">
      <c r="AV9735"/>
      <c r="AW9735"/>
      <c r="AX9735"/>
      <c r="AY9735"/>
      <c r="AZ9735"/>
      <c r="BA9735"/>
    </row>
    <row r="9736" spans="48:53" x14ac:dyDescent="0.3">
      <c r="AV9736"/>
      <c r="AW9736"/>
      <c r="AX9736"/>
      <c r="AY9736"/>
      <c r="AZ9736"/>
      <c r="BA9736"/>
    </row>
    <row r="9737" spans="48:53" x14ac:dyDescent="0.3">
      <c r="AV9737"/>
      <c r="AW9737"/>
      <c r="AX9737"/>
      <c r="AY9737"/>
      <c r="AZ9737"/>
      <c r="BA9737"/>
    </row>
    <row r="9738" spans="48:53" x14ac:dyDescent="0.3">
      <c r="AV9738"/>
      <c r="AW9738"/>
      <c r="AX9738"/>
      <c r="AY9738"/>
      <c r="AZ9738"/>
      <c r="BA9738"/>
    </row>
    <row r="9739" spans="48:53" x14ac:dyDescent="0.3">
      <c r="AV9739"/>
      <c r="AW9739"/>
      <c r="AX9739"/>
      <c r="AY9739"/>
      <c r="AZ9739"/>
      <c r="BA9739"/>
    </row>
    <row r="9740" spans="48:53" x14ac:dyDescent="0.3">
      <c r="AV9740"/>
      <c r="AW9740"/>
      <c r="AX9740"/>
      <c r="AY9740"/>
      <c r="AZ9740"/>
      <c r="BA9740"/>
    </row>
    <row r="9741" spans="48:53" x14ac:dyDescent="0.3">
      <c r="AV9741"/>
      <c r="AW9741"/>
      <c r="AX9741"/>
      <c r="AY9741"/>
      <c r="AZ9741"/>
      <c r="BA9741"/>
    </row>
    <row r="9742" spans="48:53" x14ac:dyDescent="0.3">
      <c r="AV9742"/>
      <c r="AW9742"/>
      <c r="AX9742"/>
      <c r="AY9742"/>
      <c r="AZ9742"/>
      <c r="BA9742"/>
    </row>
    <row r="9743" spans="48:53" x14ac:dyDescent="0.3">
      <c r="AV9743"/>
      <c r="AW9743"/>
      <c r="AX9743"/>
      <c r="AY9743"/>
      <c r="AZ9743"/>
      <c r="BA9743"/>
    </row>
    <row r="9744" spans="48:53" x14ac:dyDescent="0.3">
      <c r="AV9744"/>
      <c r="AW9744"/>
      <c r="AX9744"/>
      <c r="AY9744"/>
      <c r="AZ9744"/>
      <c r="BA9744"/>
    </row>
    <row r="9745" spans="48:53" x14ac:dyDescent="0.3">
      <c r="AV9745"/>
      <c r="AW9745"/>
      <c r="AX9745"/>
      <c r="AY9745"/>
      <c r="AZ9745"/>
      <c r="BA9745"/>
    </row>
    <row r="9746" spans="48:53" x14ac:dyDescent="0.3">
      <c r="AV9746"/>
      <c r="AW9746"/>
      <c r="AX9746"/>
      <c r="AY9746"/>
      <c r="AZ9746"/>
      <c r="BA9746"/>
    </row>
    <row r="9747" spans="48:53" x14ac:dyDescent="0.3">
      <c r="AV9747"/>
      <c r="AW9747"/>
      <c r="AX9747"/>
      <c r="AY9747"/>
      <c r="AZ9747"/>
      <c r="BA9747"/>
    </row>
    <row r="9748" spans="48:53" x14ac:dyDescent="0.3">
      <c r="AV9748"/>
      <c r="AW9748"/>
      <c r="AX9748"/>
      <c r="AY9748"/>
      <c r="AZ9748"/>
      <c r="BA9748"/>
    </row>
    <row r="9749" spans="48:53" x14ac:dyDescent="0.3">
      <c r="AV9749"/>
      <c r="AW9749"/>
      <c r="AX9749"/>
      <c r="AY9749"/>
      <c r="AZ9749"/>
      <c r="BA9749"/>
    </row>
    <row r="9750" spans="48:53" x14ac:dyDescent="0.3">
      <c r="AV9750"/>
      <c r="AW9750"/>
      <c r="AX9750"/>
      <c r="AY9750"/>
      <c r="AZ9750"/>
      <c r="BA9750"/>
    </row>
    <row r="9751" spans="48:53" x14ac:dyDescent="0.3">
      <c r="AV9751"/>
      <c r="AW9751"/>
      <c r="AX9751"/>
      <c r="AY9751"/>
      <c r="AZ9751"/>
      <c r="BA9751"/>
    </row>
    <row r="9752" spans="48:53" x14ac:dyDescent="0.3">
      <c r="AV9752"/>
      <c r="AW9752"/>
      <c r="AX9752"/>
      <c r="AY9752"/>
      <c r="AZ9752"/>
      <c r="BA9752"/>
    </row>
    <row r="9753" spans="48:53" x14ac:dyDescent="0.3">
      <c r="AV9753"/>
      <c r="AW9753"/>
      <c r="AX9753"/>
      <c r="AY9753"/>
      <c r="AZ9753"/>
      <c r="BA9753"/>
    </row>
    <row r="9754" spans="48:53" x14ac:dyDescent="0.3">
      <c r="AV9754"/>
      <c r="AW9754"/>
      <c r="AX9754"/>
      <c r="AY9754"/>
      <c r="AZ9754"/>
      <c r="BA9754"/>
    </row>
    <row r="9755" spans="48:53" x14ac:dyDescent="0.3">
      <c r="AV9755"/>
      <c r="AW9755"/>
      <c r="AX9755"/>
      <c r="AY9755"/>
      <c r="AZ9755"/>
      <c r="BA9755"/>
    </row>
    <row r="9756" spans="48:53" x14ac:dyDescent="0.3">
      <c r="AV9756"/>
      <c r="AW9756"/>
      <c r="AX9756"/>
      <c r="AY9756"/>
      <c r="AZ9756"/>
      <c r="BA9756"/>
    </row>
    <row r="9757" spans="48:53" x14ac:dyDescent="0.3">
      <c r="AV9757"/>
      <c r="AW9757"/>
      <c r="AX9757"/>
      <c r="AY9757"/>
      <c r="AZ9757"/>
      <c r="BA9757"/>
    </row>
    <row r="9758" spans="48:53" x14ac:dyDescent="0.3">
      <c r="AV9758"/>
      <c r="AW9758"/>
      <c r="AX9758"/>
      <c r="AY9758"/>
      <c r="AZ9758"/>
      <c r="BA9758"/>
    </row>
    <row r="9759" spans="48:53" x14ac:dyDescent="0.3">
      <c r="AV9759"/>
      <c r="AW9759"/>
      <c r="AX9759"/>
      <c r="AY9759"/>
      <c r="AZ9759"/>
      <c r="BA9759"/>
    </row>
    <row r="9760" spans="48:53" x14ac:dyDescent="0.3">
      <c r="AV9760"/>
      <c r="AW9760"/>
      <c r="AX9760"/>
      <c r="AY9760"/>
      <c r="AZ9760"/>
      <c r="BA9760"/>
    </row>
    <row r="9761" spans="48:53" x14ac:dyDescent="0.3">
      <c r="AV9761"/>
      <c r="AW9761"/>
      <c r="AX9761"/>
      <c r="AY9761"/>
      <c r="AZ9761"/>
      <c r="BA9761"/>
    </row>
    <row r="9762" spans="48:53" x14ac:dyDescent="0.3">
      <c r="AV9762"/>
      <c r="AW9762"/>
      <c r="AX9762"/>
      <c r="AY9762"/>
      <c r="AZ9762"/>
      <c r="BA9762"/>
    </row>
    <row r="9763" spans="48:53" x14ac:dyDescent="0.3">
      <c r="AV9763"/>
      <c r="AW9763"/>
      <c r="AX9763"/>
      <c r="AY9763"/>
      <c r="AZ9763"/>
      <c r="BA9763"/>
    </row>
    <row r="9764" spans="48:53" x14ac:dyDescent="0.3">
      <c r="AV9764"/>
      <c r="AW9764"/>
      <c r="AX9764"/>
      <c r="AY9764"/>
      <c r="AZ9764"/>
      <c r="BA9764"/>
    </row>
    <row r="9765" spans="48:53" x14ac:dyDescent="0.3">
      <c r="AV9765"/>
      <c r="AW9765"/>
      <c r="AX9765"/>
      <c r="AY9765"/>
      <c r="AZ9765"/>
      <c r="BA9765"/>
    </row>
    <row r="9766" spans="48:53" x14ac:dyDescent="0.3">
      <c r="AV9766"/>
      <c r="AW9766"/>
      <c r="AX9766"/>
      <c r="AY9766"/>
      <c r="AZ9766"/>
      <c r="BA9766"/>
    </row>
    <row r="9767" spans="48:53" x14ac:dyDescent="0.3">
      <c r="AV9767"/>
      <c r="AW9767"/>
      <c r="AX9767"/>
      <c r="AY9767"/>
      <c r="AZ9767"/>
      <c r="BA9767"/>
    </row>
    <row r="9768" spans="48:53" x14ac:dyDescent="0.3">
      <c r="AV9768"/>
      <c r="AW9768"/>
      <c r="AX9768"/>
      <c r="AY9768"/>
      <c r="AZ9768"/>
      <c r="BA9768"/>
    </row>
    <row r="9769" spans="48:53" x14ac:dyDescent="0.3">
      <c r="AV9769"/>
      <c r="AW9769"/>
      <c r="AX9769"/>
      <c r="AY9769"/>
      <c r="AZ9769"/>
      <c r="BA9769"/>
    </row>
    <row r="9770" spans="48:53" x14ac:dyDescent="0.3">
      <c r="AV9770"/>
      <c r="AW9770"/>
      <c r="AX9770"/>
      <c r="AY9770"/>
      <c r="AZ9770"/>
      <c r="BA9770"/>
    </row>
    <row r="9771" spans="48:53" x14ac:dyDescent="0.3">
      <c r="AV9771"/>
      <c r="AW9771"/>
      <c r="AX9771"/>
      <c r="AY9771"/>
      <c r="AZ9771"/>
      <c r="BA9771"/>
    </row>
    <row r="9772" spans="48:53" x14ac:dyDescent="0.3">
      <c r="AV9772"/>
      <c r="AW9772"/>
      <c r="AX9772"/>
      <c r="AY9772"/>
      <c r="AZ9772"/>
      <c r="BA9772"/>
    </row>
    <row r="9773" spans="48:53" x14ac:dyDescent="0.3">
      <c r="AV9773"/>
      <c r="AW9773"/>
      <c r="AX9773"/>
      <c r="AY9773"/>
      <c r="AZ9773"/>
      <c r="BA9773"/>
    </row>
    <row r="9774" spans="48:53" x14ac:dyDescent="0.3">
      <c r="AV9774"/>
      <c r="AW9774"/>
      <c r="AX9774"/>
      <c r="AY9774"/>
      <c r="AZ9774"/>
      <c r="BA9774"/>
    </row>
    <row r="9775" spans="48:53" x14ac:dyDescent="0.3">
      <c r="AV9775"/>
      <c r="AW9775"/>
      <c r="AX9775"/>
      <c r="AY9775"/>
      <c r="AZ9775"/>
      <c r="BA9775"/>
    </row>
    <row r="9776" spans="48:53" x14ac:dyDescent="0.3">
      <c r="AV9776"/>
      <c r="AW9776"/>
      <c r="AX9776"/>
      <c r="AY9776"/>
      <c r="AZ9776"/>
      <c r="BA9776"/>
    </row>
    <row r="9777" spans="48:53" x14ac:dyDescent="0.3">
      <c r="AV9777"/>
      <c r="AW9777"/>
      <c r="AX9777"/>
      <c r="AY9777"/>
      <c r="AZ9777"/>
      <c r="BA9777"/>
    </row>
    <row r="9778" spans="48:53" x14ac:dyDescent="0.3">
      <c r="AV9778"/>
      <c r="AW9778"/>
      <c r="AX9778"/>
      <c r="AY9778"/>
      <c r="AZ9778"/>
      <c r="BA9778"/>
    </row>
    <row r="9779" spans="48:53" x14ac:dyDescent="0.3">
      <c r="AV9779"/>
      <c r="AW9779"/>
      <c r="AX9779"/>
      <c r="AY9779"/>
      <c r="AZ9779"/>
      <c r="BA9779"/>
    </row>
    <row r="9780" spans="48:53" x14ac:dyDescent="0.3">
      <c r="AV9780"/>
      <c r="AW9780"/>
      <c r="AX9780"/>
      <c r="AY9780"/>
      <c r="AZ9780"/>
      <c r="BA9780"/>
    </row>
    <row r="9781" spans="48:53" x14ac:dyDescent="0.3">
      <c r="AV9781"/>
      <c r="AW9781"/>
      <c r="AX9781"/>
      <c r="AY9781"/>
      <c r="AZ9781"/>
      <c r="BA9781"/>
    </row>
    <row r="9782" spans="48:53" x14ac:dyDescent="0.3">
      <c r="AV9782"/>
      <c r="AW9782"/>
      <c r="AX9782"/>
      <c r="AY9782"/>
      <c r="AZ9782"/>
      <c r="BA9782"/>
    </row>
    <row r="9783" spans="48:53" x14ac:dyDescent="0.3">
      <c r="AV9783"/>
      <c r="AW9783"/>
      <c r="AX9783"/>
      <c r="AY9783"/>
      <c r="AZ9783"/>
      <c r="BA9783"/>
    </row>
    <row r="9784" spans="48:53" x14ac:dyDescent="0.3">
      <c r="AV9784"/>
      <c r="AW9784"/>
      <c r="AX9784"/>
      <c r="AY9784"/>
      <c r="AZ9784"/>
      <c r="BA9784"/>
    </row>
    <row r="9785" spans="48:53" x14ac:dyDescent="0.3">
      <c r="AV9785"/>
      <c r="AW9785"/>
      <c r="AX9785"/>
      <c r="AY9785"/>
      <c r="AZ9785"/>
      <c r="BA9785"/>
    </row>
    <row r="9786" spans="48:53" x14ac:dyDescent="0.3">
      <c r="AV9786"/>
      <c r="AW9786"/>
      <c r="AX9786"/>
      <c r="AY9786"/>
      <c r="AZ9786"/>
      <c r="BA9786"/>
    </row>
    <row r="9787" spans="48:53" x14ac:dyDescent="0.3">
      <c r="AV9787"/>
      <c r="AW9787"/>
      <c r="AX9787"/>
      <c r="AY9787"/>
      <c r="AZ9787"/>
      <c r="BA9787"/>
    </row>
    <row r="9788" spans="48:53" x14ac:dyDescent="0.3">
      <c r="AV9788"/>
      <c r="AW9788"/>
      <c r="AX9788"/>
      <c r="AY9788"/>
      <c r="AZ9788"/>
      <c r="BA9788"/>
    </row>
    <row r="9789" spans="48:53" x14ac:dyDescent="0.3">
      <c r="AV9789"/>
      <c r="AW9789"/>
      <c r="AX9789"/>
      <c r="AY9789"/>
      <c r="AZ9789"/>
      <c r="BA9789"/>
    </row>
    <row r="9790" spans="48:53" x14ac:dyDescent="0.3">
      <c r="AV9790"/>
      <c r="AW9790"/>
      <c r="AX9790"/>
      <c r="AY9790"/>
      <c r="AZ9790"/>
      <c r="BA9790"/>
    </row>
    <row r="9791" spans="48:53" x14ac:dyDescent="0.3">
      <c r="AV9791"/>
      <c r="AW9791"/>
      <c r="AX9791"/>
      <c r="AY9791"/>
      <c r="AZ9791"/>
      <c r="BA9791"/>
    </row>
    <row r="9792" spans="48:53" x14ac:dyDescent="0.3">
      <c r="AV9792"/>
      <c r="AW9792"/>
      <c r="AX9792"/>
      <c r="AY9792"/>
      <c r="AZ9792"/>
      <c r="BA9792"/>
    </row>
    <row r="9793" spans="48:53" x14ac:dyDescent="0.3">
      <c r="AV9793"/>
      <c r="AW9793"/>
      <c r="AX9793"/>
      <c r="AY9793"/>
      <c r="AZ9793"/>
      <c r="BA9793"/>
    </row>
    <row r="9794" spans="48:53" x14ac:dyDescent="0.3">
      <c r="AV9794"/>
      <c r="AW9794"/>
      <c r="AX9794"/>
      <c r="AY9794"/>
      <c r="AZ9794"/>
      <c r="BA9794"/>
    </row>
    <row r="9795" spans="48:53" x14ac:dyDescent="0.3">
      <c r="AV9795"/>
      <c r="AW9795"/>
      <c r="AX9795"/>
      <c r="AY9795"/>
      <c r="AZ9795"/>
      <c r="BA9795"/>
    </row>
    <row r="9796" spans="48:53" x14ac:dyDescent="0.3">
      <c r="AV9796"/>
      <c r="AW9796"/>
      <c r="AX9796"/>
      <c r="AY9796"/>
      <c r="AZ9796"/>
      <c r="BA9796"/>
    </row>
    <row r="9797" spans="48:53" x14ac:dyDescent="0.3">
      <c r="AV9797"/>
      <c r="AW9797"/>
      <c r="AX9797"/>
      <c r="AY9797"/>
      <c r="AZ9797"/>
      <c r="BA9797"/>
    </row>
    <row r="9798" spans="48:53" x14ac:dyDescent="0.3">
      <c r="AV9798"/>
      <c r="AW9798"/>
      <c r="AX9798"/>
      <c r="AY9798"/>
      <c r="AZ9798"/>
      <c r="BA9798"/>
    </row>
    <row r="9799" spans="48:53" x14ac:dyDescent="0.3">
      <c r="AV9799"/>
      <c r="AW9799"/>
      <c r="AX9799"/>
      <c r="AY9799"/>
      <c r="AZ9799"/>
      <c r="BA9799"/>
    </row>
    <row r="9800" spans="48:53" x14ac:dyDescent="0.3">
      <c r="AV9800"/>
      <c r="AW9800"/>
      <c r="AX9800"/>
      <c r="AY9800"/>
      <c r="AZ9800"/>
      <c r="BA9800"/>
    </row>
    <row r="9801" spans="48:53" x14ac:dyDescent="0.3">
      <c r="AV9801"/>
      <c r="AW9801"/>
      <c r="AX9801"/>
      <c r="AY9801"/>
      <c r="AZ9801"/>
      <c r="BA9801"/>
    </row>
    <row r="9802" spans="48:53" x14ac:dyDescent="0.3">
      <c r="AV9802"/>
      <c r="AW9802"/>
      <c r="AX9802"/>
      <c r="AY9802"/>
      <c r="AZ9802"/>
      <c r="BA9802"/>
    </row>
    <row r="9803" spans="48:53" x14ac:dyDescent="0.3">
      <c r="AV9803"/>
      <c r="AW9803"/>
      <c r="AX9803"/>
      <c r="AY9803"/>
      <c r="AZ9803"/>
      <c r="BA9803"/>
    </row>
    <row r="9804" spans="48:53" x14ac:dyDescent="0.3">
      <c r="AV9804"/>
      <c r="AW9804"/>
      <c r="AX9804"/>
      <c r="AY9804"/>
      <c r="AZ9804"/>
      <c r="BA9804"/>
    </row>
    <row r="9805" spans="48:53" x14ac:dyDescent="0.3">
      <c r="AV9805"/>
      <c r="AW9805"/>
      <c r="AX9805"/>
      <c r="AY9805"/>
      <c r="AZ9805"/>
      <c r="BA9805"/>
    </row>
    <row r="9806" spans="48:53" x14ac:dyDescent="0.3">
      <c r="AV9806"/>
      <c r="AW9806"/>
      <c r="AX9806"/>
      <c r="AY9806"/>
      <c r="AZ9806"/>
      <c r="BA9806"/>
    </row>
    <row r="9807" spans="48:53" x14ac:dyDescent="0.3">
      <c r="AV9807"/>
      <c r="AW9807"/>
      <c r="AX9807"/>
      <c r="AY9807"/>
      <c r="AZ9807"/>
      <c r="BA9807"/>
    </row>
    <row r="9808" spans="48:53" x14ac:dyDescent="0.3">
      <c r="AV9808"/>
      <c r="AW9808"/>
      <c r="AX9808"/>
      <c r="AY9808"/>
      <c r="AZ9808"/>
      <c r="BA9808"/>
    </row>
    <row r="9809" spans="48:53" x14ac:dyDescent="0.3">
      <c r="AV9809"/>
      <c r="AW9809"/>
      <c r="AX9809"/>
      <c r="AY9809"/>
      <c r="AZ9809"/>
      <c r="BA9809"/>
    </row>
    <row r="9810" spans="48:53" x14ac:dyDescent="0.3">
      <c r="AV9810"/>
      <c r="AW9810"/>
      <c r="AX9810"/>
      <c r="AY9810"/>
      <c r="AZ9810"/>
      <c r="BA9810"/>
    </row>
    <row r="9811" spans="48:53" x14ac:dyDescent="0.3">
      <c r="AV9811"/>
      <c r="AW9811"/>
      <c r="AX9811"/>
      <c r="AY9811"/>
      <c r="AZ9811"/>
      <c r="BA9811"/>
    </row>
    <row r="9812" spans="48:53" x14ac:dyDescent="0.3">
      <c r="AV9812"/>
      <c r="AW9812"/>
      <c r="AX9812"/>
      <c r="AY9812"/>
      <c r="AZ9812"/>
      <c r="BA9812"/>
    </row>
    <row r="9813" spans="48:53" x14ac:dyDescent="0.3">
      <c r="AV9813"/>
      <c r="AW9813"/>
      <c r="AX9813"/>
      <c r="AY9813"/>
      <c r="AZ9813"/>
      <c r="BA9813"/>
    </row>
    <row r="9814" spans="48:53" x14ac:dyDescent="0.3">
      <c r="AV9814"/>
      <c r="AW9814"/>
      <c r="AX9814"/>
      <c r="AY9814"/>
      <c r="AZ9814"/>
      <c r="BA9814"/>
    </row>
    <row r="9815" spans="48:53" x14ac:dyDescent="0.3">
      <c r="AV9815"/>
      <c r="AW9815"/>
      <c r="AX9815"/>
      <c r="AY9815"/>
      <c r="AZ9815"/>
      <c r="BA9815"/>
    </row>
    <row r="9816" spans="48:53" x14ac:dyDescent="0.3">
      <c r="AV9816"/>
      <c r="AW9816"/>
      <c r="AX9816"/>
      <c r="AY9816"/>
      <c r="AZ9816"/>
      <c r="BA9816"/>
    </row>
    <row r="9817" spans="48:53" x14ac:dyDescent="0.3">
      <c r="AV9817"/>
      <c r="AW9817"/>
      <c r="AX9817"/>
      <c r="AY9817"/>
      <c r="AZ9817"/>
      <c r="BA9817"/>
    </row>
    <row r="9818" spans="48:53" x14ac:dyDescent="0.3">
      <c r="AV9818"/>
      <c r="AW9818"/>
      <c r="AX9818"/>
      <c r="AY9818"/>
      <c r="AZ9818"/>
      <c r="BA9818"/>
    </row>
    <row r="9819" spans="48:53" x14ac:dyDescent="0.3">
      <c r="AV9819"/>
      <c r="AW9819"/>
      <c r="AX9819"/>
      <c r="AY9819"/>
      <c r="AZ9819"/>
      <c r="BA9819"/>
    </row>
    <row r="9820" spans="48:53" x14ac:dyDescent="0.3">
      <c r="AV9820"/>
      <c r="AW9820"/>
      <c r="AX9820"/>
      <c r="AY9820"/>
      <c r="AZ9820"/>
      <c r="BA9820"/>
    </row>
    <row r="9821" spans="48:53" x14ac:dyDescent="0.3">
      <c r="AV9821"/>
      <c r="AW9821"/>
      <c r="AX9821"/>
      <c r="AY9821"/>
      <c r="AZ9821"/>
      <c r="BA9821"/>
    </row>
    <row r="9822" spans="48:53" x14ac:dyDescent="0.3">
      <c r="AV9822"/>
      <c r="AW9822"/>
      <c r="AX9822"/>
      <c r="AY9822"/>
      <c r="AZ9822"/>
      <c r="BA9822"/>
    </row>
    <row r="9823" spans="48:53" x14ac:dyDescent="0.3">
      <c r="AV9823"/>
      <c r="AW9823"/>
      <c r="AX9823"/>
      <c r="AY9823"/>
      <c r="AZ9823"/>
      <c r="BA9823"/>
    </row>
    <row r="9824" spans="48:53" x14ac:dyDescent="0.3">
      <c r="AV9824"/>
      <c r="AW9824"/>
      <c r="AX9824"/>
      <c r="AY9824"/>
      <c r="AZ9824"/>
      <c r="BA9824"/>
    </row>
    <row r="9825" spans="48:53" x14ac:dyDescent="0.3">
      <c r="AV9825"/>
      <c r="AW9825"/>
      <c r="AX9825"/>
      <c r="AY9825"/>
      <c r="AZ9825"/>
      <c r="BA9825"/>
    </row>
    <row r="9826" spans="48:53" x14ac:dyDescent="0.3">
      <c r="AV9826"/>
      <c r="AW9826"/>
      <c r="AX9826"/>
      <c r="AY9826"/>
      <c r="AZ9826"/>
      <c r="BA9826"/>
    </row>
    <row r="9827" spans="48:53" x14ac:dyDescent="0.3">
      <c r="AV9827"/>
      <c r="AW9827"/>
      <c r="AX9827"/>
      <c r="AY9827"/>
      <c r="AZ9827"/>
      <c r="BA9827"/>
    </row>
    <row r="9828" spans="48:53" x14ac:dyDescent="0.3">
      <c r="AV9828"/>
      <c r="AW9828"/>
      <c r="AX9828"/>
      <c r="AY9828"/>
      <c r="AZ9828"/>
      <c r="BA9828"/>
    </row>
    <row r="9829" spans="48:53" x14ac:dyDescent="0.3">
      <c r="AV9829"/>
      <c r="AW9829"/>
      <c r="AX9829"/>
      <c r="AY9829"/>
      <c r="AZ9829"/>
      <c r="BA9829"/>
    </row>
    <row r="9830" spans="48:53" x14ac:dyDescent="0.3">
      <c r="AV9830"/>
      <c r="AW9830"/>
      <c r="AX9830"/>
      <c r="AY9830"/>
      <c r="AZ9830"/>
      <c r="BA9830"/>
    </row>
    <row r="9831" spans="48:53" x14ac:dyDescent="0.3">
      <c r="AV9831"/>
      <c r="AW9831"/>
      <c r="AX9831"/>
      <c r="AY9831"/>
      <c r="AZ9831"/>
      <c r="BA9831"/>
    </row>
    <row r="9832" spans="48:53" x14ac:dyDescent="0.3">
      <c r="AV9832"/>
      <c r="AW9832"/>
      <c r="AX9832"/>
      <c r="AY9832"/>
      <c r="AZ9832"/>
      <c r="BA9832"/>
    </row>
    <row r="9833" spans="48:53" x14ac:dyDescent="0.3">
      <c r="AV9833"/>
      <c r="AW9833"/>
      <c r="AX9833"/>
      <c r="AY9833"/>
      <c r="AZ9833"/>
      <c r="BA9833"/>
    </row>
    <row r="9834" spans="48:53" x14ac:dyDescent="0.3">
      <c r="AV9834"/>
      <c r="AW9834"/>
      <c r="AX9834"/>
      <c r="AY9834"/>
      <c r="AZ9834"/>
      <c r="BA9834"/>
    </row>
    <row r="9835" spans="48:53" x14ac:dyDescent="0.3">
      <c r="AV9835"/>
      <c r="AW9835"/>
      <c r="AX9835"/>
      <c r="AY9835"/>
      <c r="AZ9835"/>
      <c r="BA9835"/>
    </row>
    <row r="9836" spans="48:53" x14ac:dyDescent="0.3">
      <c r="AV9836"/>
      <c r="AW9836"/>
      <c r="AX9836"/>
      <c r="AY9836"/>
      <c r="AZ9836"/>
      <c r="BA9836"/>
    </row>
    <row r="9837" spans="48:53" x14ac:dyDescent="0.3">
      <c r="AV9837"/>
      <c r="AW9837"/>
      <c r="AX9837"/>
      <c r="AY9837"/>
      <c r="AZ9837"/>
      <c r="BA9837"/>
    </row>
    <row r="9838" spans="48:53" x14ac:dyDescent="0.3">
      <c r="AV9838"/>
      <c r="AW9838"/>
      <c r="AX9838"/>
      <c r="AY9838"/>
      <c r="AZ9838"/>
      <c r="BA9838"/>
    </row>
    <row r="9839" spans="48:53" x14ac:dyDescent="0.3">
      <c r="AV9839"/>
      <c r="AW9839"/>
      <c r="AX9839"/>
      <c r="AY9839"/>
      <c r="AZ9839"/>
      <c r="BA9839"/>
    </row>
    <row r="9840" spans="48:53" x14ac:dyDescent="0.3">
      <c r="AV9840"/>
      <c r="AW9840"/>
      <c r="AX9840"/>
      <c r="AY9840"/>
      <c r="AZ9840"/>
      <c r="BA9840"/>
    </row>
    <row r="9841" spans="48:53" x14ac:dyDescent="0.3">
      <c r="AV9841"/>
      <c r="AW9841"/>
      <c r="AX9841"/>
      <c r="AY9841"/>
      <c r="AZ9841"/>
      <c r="BA9841"/>
    </row>
    <row r="9842" spans="48:53" x14ac:dyDescent="0.3">
      <c r="AV9842"/>
      <c r="AW9842"/>
      <c r="AX9842"/>
      <c r="AY9842"/>
      <c r="AZ9842"/>
      <c r="BA9842"/>
    </row>
    <row r="9843" spans="48:53" x14ac:dyDescent="0.3">
      <c r="AV9843"/>
      <c r="AW9843"/>
      <c r="AX9843"/>
      <c r="AY9843"/>
      <c r="AZ9843"/>
      <c r="BA9843"/>
    </row>
    <row r="9844" spans="48:53" x14ac:dyDescent="0.3">
      <c r="AV9844"/>
      <c r="AW9844"/>
      <c r="AX9844"/>
      <c r="AY9844"/>
      <c r="AZ9844"/>
      <c r="BA9844"/>
    </row>
    <row r="9845" spans="48:53" x14ac:dyDescent="0.3">
      <c r="AV9845"/>
      <c r="AW9845"/>
      <c r="AX9845"/>
      <c r="AY9845"/>
      <c r="AZ9845"/>
      <c r="BA9845"/>
    </row>
    <row r="9846" spans="48:53" x14ac:dyDescent="0.3">
      <c r="AV9846"/>
      <c r="AW9846"/>
      <c r="AX9846"/>
      <c r="AY9846"/>
      <c r="AZ9846"/>
      <c r="BA9846"/>
    </row>
    <row r="9847" spans="48:53" x14ac:dyDescent="0.3">
      <c r="AV9847"/>
      <c r="AW9847"/>
      <c r="AX9847"/>
      <c r="AY9847"/>
      <c r="AZ9847"/>
      <c r="BA9847"/>
    </row>
    <row r="9848" spans="48:53" x14ac:dyDescent="0.3">
      <c r="AV9848"/>
      <c r="AW9848"/>
      <c r="AX9848"/>
      <c r="AY9848"/>
      <c r="AZ9848"/>
      <c r="BA9848"/>
    </row>
    <row r="9849" spans="48:53" x14ac:dyDescent="0.3">
      <c r="AV9849"/>
      <c r="AW9849"/>
      <c r="AX9849"/>
      <c r="AY9849"/>
      <c r="AZ9849"/>
      <c r="BA9849"/>
    </row>
    <row r="9850" spans="48:53" x14ac:dyDescent="0.3">
      <c r="AV9850"/>
      <c r="AW9850"/>
      <c r="AX9850"/>
      <c r="AY9850"/>
      <c r="AZ9850"/>
      <c r="BA9850"/>
    </row>
    <row r="9851" spans="48:53" x14ac:dyDescent="0.3">
      <c r="AV9851"/>
      <c r="AW9851"/>
      <c r="AX9851"/>
      <c r="AY9851"/>
      <c r="AZ9851"/>
      <c r="BA9851"/>
    </row>
    <row r="9852" spans="48:53" x14ac:dyDescent="0.3">
      <c r="AV9852"/>
      <c r="AW9852"/>
      <c r="AX9852"/>
      <c r="AY9852"/>
      <c r="AZ9852"/>
      <c r="BA9852"/>
    </row>
    <row r="9853" spans="48:53" x14ac:dyDescent="0.3">
      <c r="AV9853"/>
      <c r="AW9853"/>
      <c r="AX9853"/>
      <c r="AY9853"/>
      <c r="AZ9853"/>
      <c r="BA9853"/>
    </row>
    <row r="9854" spans="48:53" x14ac:dyDescent="0.3">
      <c r="AV9854"/>
      <c r="AW9854"/>
      <c r="AX9854"/>
      <c r="AY9854"/>
      <c r="AZ9854"/>
      <c r="BA9854"/>
    </row>
    <row r="9855" spans="48:53" x14ac:dyDescent="0.3">
      <c r="AV9855"/>
      <c r="AW9855"/>
      <c r="AX9855"/>
      <c r="AY9855"/>
      <c r="AZ9855"/>
      <c r="BA9855"/>
    </row>
    <row r="9856" spans="48:53" x14ac:dyDescent="0.3">
      <c r="AV9856"/>
      <c r="AW9856"/>
      <c r="AX9856"/>
      <c r="AY9856"/>
      <c r="AZ9856"/>
      <c r="BA9856"/>
    </row>
    <row r="9857" spans="48:53" x14ac:dyDescent="0.3">
      <c r="AV9857"/>
      <c r="AW9857"/>
      <c r="AX9857"/>
      <c r="AY9857"/>
      <c r="AZ9857"/>
      <c r="BA9857"/>
    </row>
    <row r="9858" spans="48:53" x14ac:dyDescent="0.3">
      <c r="AV9858"/>
      <c r="AW9858"/>
      <c r="AX9858"/>
      <c r="AY9858"/>
      <c r="AZ9858"/>
      <c r="BA9858"/>
    </row>
    <row r="9859" spans="48:53" x14ac:dyDescent="0.3">
      <c r="AV9859"/>
      <c r="AW9859"/>
      <c r="AX9859"/>
      <c r="AY9859"/>
      <c r="AZ9859"/>
      <c r="BA9859"/>
    </row>
    <row r="9860" spans="48:53" x14ac:dyDescent="0.3">
      <c r="AV9860"/>
      <c r="AW9860"/>
      <c r="AX9860"/>
      <c r="AY9860"/>
      <c r="AZ9860"/>
      <c r="BA9860"/>
    </row>
    <row r="9861" spans="48:53" x14ac:dyDescent="0.3">
      <c r="AV9861"/>
      <c r="AW9861"/>
      <c r="AX9861"/>
      <c r="AY9861"/>
      <c r="AZ9861"/>
      <c r="BA9861"/>
    </row>
    <row r="9862" spans="48:53" x14ac:dyDescent="0.3">
      <c r="AV9862"/>
      <c r="AW9862"/>
      <c r="AX9862"/>
      <c r="AY9862"/>
      <c r="AZ9862"/>
      <c r="BA9862"/>
    </row>
    <row r="9863" spans="48:53" x14ac:dyDescent="0.3">
      <c r="AV9863"/>
      <c r="AW9863"/>
      <c r="AX9863"/>
      <c r="AY9863"/>
      <c r="AZ9863"/>
      <c r="BA9863"/>
    </row>
    <row r="9864" spans="48:53" x14ac:dyDescent="0.3">
      <c r="AV9864"/>
      <c r="AW9864"/>
      <c r="AX9864"/>
      <c r="AY9864"/>
      <c r="AZ9864"/>
      <c r="BA9864"/>
    </row>
    <row r="9865" spans="48:53" x14ac:dyDescent="0.3">
      <c r="AV9865"/>
      <c r="AW9865"/>
      <c r="AX9865"/>
      <c r="AY9865"/>
      <c r="AZ9865"/>
      <c r="BA9865"/>
    </row>
    <row r="9866" spans="48:53" x14ac:dyDescent="0.3">
      <c r="AV9866"/>
      <c r="AW9866"/>
      <c r="AX9866"/>
      <c r="AY9866"/>
      <c r="AZ9866"/>
      <c r="BA9866"/>
    </row>
    <row r="9867" spans="48:53" x14ac:dyDescent="0.3">
      <c r="AV9867"/>
      <c r="AW9867"/>
      <c r="AX9867"/>
      <c r="AY9867"/>
      <c r="AZ9867"/>
      <c r="BA9867"/>
    </row>
    <row r="9868" spans="48:53" x14ac:dyDescent="0.3">
      <c r="AV9868"/>
      <c r="AW9868"/>
      <c r="AX9868"/>
      <c r="AY9868"/>
      <c r="AZ9868"/>
      <c r="BA9868"/>
    </row>
    <row r="9869" spans="48:53" x14ac:dyDescent="0.3">
      <c r="AV9869"/>
      <c r="AW9869"/>
      <c r="AX9869"/>
      <c r="AY9869"/>
      <c r="AZ9869"/>
      <c r="BA9869"/>
    </row>
    <row r="9870" spans="48:53" x14ac:dyDescent="0.3">
      <c r="AV9870"/>
      <c r="AW9870"/>
      <c r="AX9870"/>
      <c r="AY9870"/>
      <c r="AZ9870"/>
      <c r="BA9870"/>
    </row>
    <row r="9871" spans="48:53" x14ac:dyDescent="0.3">
      <c r="AV9871"/>
      <c r="AW9871"/>
      <c r="AX9871"/>
      <c r="AY9871"/>
      <c r="AZ9871"/>
      <c r="BA9871"/>
    </row>
    <row r="9872" spans="48:53" x14ac:dyDescent="0.3">
      <c r="AV9872"/>
      <c r="AW9872"/>
      <c r="AX9872"/>
      <c r="AY9872"/>
      <c r="AZ9872"/>
      <c r="BA9872"/>
    </row>
    <row r="9873" spans="48:53" x14ac:dyDescent="0.3">
      <c r="AV9873"/>
      <c r="AW9873"/>
      <c r="AX9873"/>
      <c r="AY9873"/>
      <c r="AZ9873"/>
      <c r="BA9873"/>
    </row>
    <row r="9874" spans="48:53" x14ac:dyDescent="0.3">
      <c r="AV9874"/>
      <c r="AW9874"/>
      <c r="AX9874"/>
      <c r="AY9874"/>
      <c r="AZ9874"/>
      <c r="BA9874"/>
    </row>
    <row r="9875" spans="48:53" x14ac:dyDescent="0.3">
      <c r="AV9875"/>
      <c r="AW9875"/>
      <c r="AX9875"/>
      <c r="AY9875"/>
      <c r="AZ9875"/>
      <c r="BA9875"/>
    </row>
    <row r="9876" spans="48:53" x14ac:dyDescent="0.3">
      <c r="AV9876"/>
      <c r="AW9876"/>
      <c r="AX9876"/>
      <c r="AY9876"/>
      <c r="AZ9876"/>
      <c r="BA9876"/>
    </row>
    <row r="9877" spans="48:53" x14ac:dyDescent="0.3">
      <c r="AV9877"/>
      <c r="AW9877"/>
      <c r="AX9877"/>
      <c r="AY9877"/>
      <c r="AZ9877"/>
      <c r="BA9877"/>
    </row>
    <row r="9878" spans="48:53" x14ac:dyDescent="0.3">
      <c r="AV9878"/>
      <c r="AW9878"/>
      <c r="AX9878"/>
      <c r="AY9878"/>
      <c r="AZ9878"/>
      <c r="BA9878"/>
    </row>
    <row r="9879" spans="48:53" x14ac:dyDescent="0.3">
      <c r="AV9879"/>
      <c r="AW9879"/>
      <c r="AX9879"/>
      <c r="AY9879"/>
      <c r="AZ9879"/>
      <c r="BA9879"/>
    </row>
    <row r="9880" spans="48:53" x14ac:dyDescent="0.3">
      <c r="AV9880"/>
      <c r="AW9880"/>
      <c r="AX9880"/>
      <c r="AY9880"/>
      <c r="AZ9880"/>
      <c r="BA9880"/>
    </row>
    <row r="9881" spans="48:53" x14ac:dyDescent="0.3">
      <c r="AV9881"/>
      <c r="AW9881"/>
      <c r="AX9881"/>
      <c r="AY9881"/>
      <c r="AZ9881"/>
      <c r="BA9881"/>
    </row>
    <row r="9882" spans="48:53" x14ac:dyDescent="0.3">
      <c r="AV9882"/>
      <c r="AW9882"/>
      <c r="AX9882"/>
      <c r="AY9882"/>
      <c r="AZ9882"/>
      <c r="BA9882"/>
    </row>
    <row r="9883" spans="48:53" x14ac:dyDescent="0.3">
      <c r="AV9883"/>
      <c r="AW9883"/>
      <c r="AX9883"/>
      <c r="AY9883"/>
      <c r="AZ9883"/>
      <c r="BA9883"/>
    </row>
    <row r="9884" spans="48:53" x14ac:dyDescent="0.3">
      <c r="AV9884"/>
      <c r="AW9884"/>
      <c r="AX9884"/>
      <c r="AY9884"/>
      <c r="AZ9884"/>
      <c r="BA9884"/>
    </row>
    <row r="9885" spans="48:53" x14ac:dyDescent="0.3">
      <c r="AV9885"/>
      <c r="AW9885"/>
      <c r="AX9885"/>
      <c r="AY9885"/>
      <c r="AZ9885"/>
      <c r="BA9885"/>
    </row>
    <row r="9886" spans="48:53" x14ac:dyDescent="0.3">
      <c r="AV9886"/>
      <c r="AW9886"/>
      <c r="AX9886"/>
      <c r="AY9886"/>
      <c r="AZ9886"/>
      <c r="BA9886"/>
    </row>
    <row r="9887" spans="48:53" x14ac:dyDescent="0.3">
      <c r="AV9887"/>
      <c r="AW9887"/>
      <c r="AX9887"/>
      <c r="AY9887"/>
      <c r="AZ9887"/>
      <c r="BA9887"/>
    </row>
    <row r="9888" spans="48:53" x14ac:dyDescent="0.3">
      <c r="AV9888"/>
      <c r="AW9888"/>
      <c r="AX9888"/>
      <c r="AY9888"/>
      <c r="AZ9888"/>
      <c r="BA9888"/>
    </row>
    <row r="9889" spans="48:53" x14ac:dyDescent="0.3">
      <c r="AV9889"/>
      <c r="AW9889"/>
      <c r="AX9889"/>
      <c r="AY9889"/>
      <c r="AZ9889"/>
      <c r="BA9889"/>
    </row>
    <row r="9890" spans="48:53" x14ac:dyDescent="0.3">
      <c r="AV9890"/>
      <c r="AW9890"/>
      <c r="AX9890"/>
      <c r="AY9890"/>
      <c r="AZ9890"/>
      <c r="BA9890"/>
    </row>
    <row r="9891" spans="48:53" x14ac:dyDescent="0.3">
      <c r="AV9891"/>
      <c r="AW9891"/>
      <c r="AX9891"/>
      <c r="AY9891"/>
      <c r="AZ9891"/>
      <c r="BA9891"/>
    </row>
    <row r="9892" spans="48:53" x14ac:dyDescent="0.3">
      <c r="AV9892"/>
      <c r="AW9892"/>
      <c r="AX9892"/>
      <c r="AY9892"/>
      <c r="AZ9892"/>
      <c r="BA9892"/>
    </row>
    <row r="9893" spans="48:53" x14ac:dyDescent="0.3">
      <c r="AV9893"/>
      <c r="AW9893"/>
      <c r="AX9893"/>
      <c r="AY9893"/>
      <c r="AZ9893"/>
      <c r="BA9893"/>
    </row>
    <row r="9894" spans="48:53" x14ac:dyDescent="0.3">
      <c r="AV9894"/>
      <c r="AW9894"/>
      <c r="AX9894"/>
      <c r="AY9894"/>
      <c r="AZ9894"/>
      <c r="BA9894"/>
    </row>
    <row r="9895" spans="48:53" x14ac:dyDescent="0.3">
      <c r="AV9895"/>
      <c r="AW9895"/>
      <c r="AX9895"/>
      <c r="AY9895"/>
      <c r="AZ9895"/>
      <c r="BA9895"/>
    </row>
    <row r="9896" spans="48:53" x14ac:dyDescent="0.3">
      <c r="AV9896"/>
      <c r="AW9896"/>
      <c r="AX9896"/>
      <c r="AY9896"/>
      <c r="AZ9896"/>
      <c r="BA9896"/>
    </row>
    <row r="9897" spans="48:53" x14ac:dyDescent="0.3">
      <c r="AV9897"/>
      <c r="AW9897"/>
      <c r="AX9897"/>
      <c r="AY9897"/>
      <c r="AZ9897"/>
      <c r="BA9897"/>
    </row>
    <row r="9898" spans="48:53" x14ac:dyDescent="0.3">
      <c r="AV9898"/>
      <c r="AW9898"/>
      <c r="AX9898"/>
      <c r="AY9898"/>
      <c r="AZ9898"/>
      <c r="BA9898"/>
    </row>
    <row r="9899" spans="48:53" x14ac:dyDescent="0.3">
      <c r="AV9899"/>
      <c r="AW9899"/>
      <c r="AX9899"/>
      <c r="AY9899"/>
      <c r="AZ9899"/>
      <c r="BA9899"/>
    </row>
    <row r="9900" spans="48:53" x14ac:dyDescent="0.3">
      <c r="AV9900"/>
      <c r="AW9900"/>
      <c r="AX9900"/>
      <c r="AY9900"/>
      <c r="AZ9900"/>
      <c r="BA9900"/>
    </row>
    <row r="9901" spans="48:53" x14ac:dyDescent="0.3">
      <c r="AV9901"/>
      <c r="AW9901"/>
      <c r="AX9901"/>
      <c r="AY9901"/>
      <c r="AZ9901"/>
      <c r="BA9901"/>
    </row>
    <row r="9902" spans="48:53" x14ac:dyDescent="0.3">
      <c r="AV9902"/>
      <c r="AW9902"/>
      <c r="AX9902"/>
      <c r="AY9902"/>
      <c r="AZ9902"/>
      <c r="BA9902"/>
    </row>
    <row r="9903" spans="48:53" x14ac:dyDescent="0.3">
      <c r="AV9903"/>
      <c r="AW9903"/>
      <c r="AX9903"/>
      <c r="AY9903"/>
      <c r="AZ9903"/>
      <c r="BA9903"/>
    </row>
    <row r="9904" spans="48:53" x14ac:dyDescent="0.3">
      <c r="AV9904"/>
      <c r="AW9904"/>
      <c r="AX9904"/>
      <c r="AY9904"/>
      <c r="AZ9904"/>
      <c r="BA9904"/>
    </row>
    <row r="9905" spans="48:53" x14ac:dyDescent="0.3">
      <c r="AV9905"/>
      <c r="AW9905"/>
      <c r="AX9905"/>
      <c r="AY9905"/>
      <c r="AZ9905"/>
      <c r="BA9905"/>
    </row>
    <row r="9906" spans="48:53" x14ac:dyDescent="0.3">
      <c r="AV9906"/>
      <c r="AW9906"/>
      <c r="AX9906"/>
      <c r="AY9906"/>
      <c r="AZ9906"/>
      <c r="BA9906"/>
    </row>
    <row r="9907" spans="48:53" x14ac:dyDescent="0.3">
      <c r="AV9907"/>
      <c r="AW9907"/>
      <c r="AX9907"/>
      <c r="AY9907"/>
      <c r="AZ9907"/>
      <c r="BA9907"/>
    </row>
    <row r="9908" spans="48:53" x14ac:dyDescent="0.3">
      <c r="AV9908"/>
      <c r="AW9908"/>
      <c r="AX9908"/>
      <c r="AY9908"/>
      <c r="AZ9908"/>
      <c r="BA9908"/>
    </row>
    <row r="9909" spans="48:53" x14ac:dyDescent="0.3">
      <c r="AV9909"/>
      <c r="AW9909"/>
      <c r="AX9909"/>
      <c r="AY9909"/>
      <c r="AZ9909"/>
      <c r="BA9909"/>
    </row>
    <row r="9910" spans="48:53" x14ac:dyDescent="0.3">
      <c r="AV9910"/>
      <c r="AW9910"/>
      <c r="AX9910"/>
      <c r="AY9910"/>
      <c r="AZ9910"/>
      <c r="BA9910"/>
    </row>
    <row r="9911" spans="48:53" x14ac:dyDescent="0.3">
      <c r="AV9911"/>
      <c r="AW9911"/>
      <c r="AX9911"/>
      <c r="AY9911"/>
      <c r="AZ9911"/>
      <c r="BA9911"/>
    </row>
    <row r="9912" spans="48:53" x14ac:dyDescent="0.3">
      <c r="AV9912"/>
      <c r="AW9912"/>
      <c r="AX9912"/>
      <c r="AY9912"/>
      <c r="AZ9912"/>
      <c r="BA9912"/>
    </row>
    <row r="9913" spans="48:53" x14ac:dyDescent="0.3">
      <c r="AV9913"/>
      <c r="AW9913"/>
      <c r="AX9913"/>
      <c r="AY9913"/>
      <c r="AZ9913"/>
      <c r="BA9913"/>
    </row>
    <row r="9914" spans="48:53" x14ac:dyDescent="0.3">
      <c r="AV9914"/>
      <c r="AW9914"/>
      <c r="AX9914"/>
      <c r="AY9914"/>
      <c r="AZ9914"/>
      <c r="BA9914"/>
    </row>
    <row r="9915" spans="48:53" x14ac:dyDescent="0.3">
      <c r="AV9915"/>
      <c r="AW9915"/>
      <c r="AX9915"/>
      <c r="AY9915"/>
      <c r="AZ9915"/>
      <c r="BA9915"/>
    </row>
    <row r="9916" spans="48:53" x14ac:dyDescent="0.3">
      <c r="AV9916"/>
      <c r="AW9916"/>
      <c r="AX9916"/>
      <c r="AY9916"/>
      <c r="AZ9916"/>
      <c r="BA9916"/>
    </row>
    <row r="9917" spans="48:53" x14ac:dyDescent="0.3">
      <c r="AV9917"/>
      <c r="AW9917"/>
      <c r="AX9917"/>
      <c r="AY9917"/>
      <c r="AZ9917"/>
      <c r="BA9917"/>
    </row>
    <row r="9918" spans="48:53" x14ac:dyDescent="0.3">
      <c r="AV9918"/>
      <c r="AW9918"/>
      <c r="AX9918"/>
      <c r="AY9918"/>
      <c r="AZ9918"/>
      <c r="BA9918"/>
    </row>
    <row r="9919" spans="48:53" x14ac:dyDescent="0.3">
      <c r="AV9919"/>
      <c r="AW9919"/>
      <c r="AX9919"/>
      <c r="AY9919"/>
      <c r="AZ9919"/>
      <c r="BA9919"/>
    </row>
    <row r="9920" spans="48:53" x14ac:dyDescent="0.3">
      <c r="AV9920"/>
      <c r="AW9920"/>
      <c r="AX9920"/>
      <c r="AY9920"/>
      <c r="AZ9920"/>
      <c r="BA9920"/>
    </row>
    <row r="9921" spans="48:53" x14ac:dyDescent="0.3">
      <c r="AV9921"/>
      <c r="AW9921"/>
      <c r="AX9921"/>
      <c r="AY9921"/>
      <c r="AZ9921"/>
      <c r="BA9921"/>
    </row>
    <row r="9922" spans="48:53" x14ac:dyDescent="0.3">
      <c r="AV9922"/>
      <c r="AW9922"/>
      <c r="AX9922"/>
      <c r="AY9922"/>
      <c r="AZ9922"/>
      <c r="BA9922"/>
    </row>
    <row r="9923" spans="48:53" x14ac:dyDescent="0.3">
      <c r="AV9923"/>
      <c r="AW9923"/>
      <c r="AX9923"/>
      <c r="AY9923"/>
      <c r="AZ9923"/>
      <c r="BA9923"/>
    </row>
    <row r="9924" spans="48:53" x14ac:dyDescent="0.3">
      <c r="AV9924"/>
      <c r="AW9924"/>
      <c r="AX9924"/>
      <c r="AY9924"/>
      <c r="AZ9924"/>
      <c r="BA9924"/>
    </row>
    <row r="9925" spans="48:53" x14ac:dyDescent="0.3">
      <c r="AV9925"/>
      <c r="AW9925"/>
      <c r="AX9925"/>
      <c r="AY9925"/>
      <c r="AZ9925"/>
      <c r="BA9925"/>
    </row>
    <row r="9926" spans="48:53" x14ac:dyDescent="0.3">
      <c r="AV9926"/>
      <c r="AW9926"/>
      <c r="AX9926"/>
      <c r="AY9926"/>
      <c r="AZ9926"/>
      <c r="BA9926"/>
    </row>
    <row r="9927" spans="48:53" x14ac:dyDescent="0.3">
      <c r="AV9927"/>
      <c r="AW9927"/>
      <c r="AX9927"/>
      <c r="AY9927"/>
      <c r="AZ9927"/>
      <c r="BA9927"/>
    </row>
    <row r="9928" spans="48:53" x14ac:dyDescent="0.3">
      <c r="AV9928"/>
      <c r="AW9928"/>
      <c r="AX9928"/>
      <c r="AY9928"/>
      <c r="AZ9928"/>
      <c r="BA9928"/>
    </row>
    <row r="9929" spans="48:53" x14ac:dyDescent="0.3">
      <c r="AV9929"/>
      <c r="AW9929"/>
      <c r="AX9929"/>
      <c r="AY9929"/>
      <c r="AZ9929"/>
      <c r="BA9929"/>
    </row>
    <row r="9930" spans="48:53" x14ac:dyDescent="0.3">
      <c r="AV9930"/>
      <c r="AW9930"/>
      <c r="AX9930"/>
      <c r="AY9930"/>
      <c r="AZ9930"/>
      <c r="BA9930"/>
    </row>
    <row r="9931" spans="48:53" x14ac:dyDescent="0.3">
      <c r="AV9931"/>
      <c r="AW9931"/>
      <c r="AX9931"/>
      <c r="AY9931"/>
      <c r="AZ9931"/>
      <c r="BA9931"/>
    </row>
    <row r="9932" spans="48:53" x14ac:dyDescent="0.3">
      <c r="AV9932"/>
      <c r="AW9932"/>
      <c r="AX9932"/>
      <c r="AY9932"/>
      <c r="AZ9932"/>
      <c r="BA9932"/>
    </row>
    <row r="9933" spans="48:53" x14ac:dyDescent="0.3">
      <c r="AV9933"/>
      <c r="AW9933"/>
      <c r="AX9933"/>
      <c r="AY9933"/>
      <c r="AZ9933"/>
      <c r="BA9933"/>
    </row>
    <row r="9934" spans="48:53" x14ac:dyDescent="0.3">
      <c r="AV9934"/>
      <c r="AW9934"/>
      <c r="AX9934"/>
      <c r="AY9934"/>
      <c r="AZ9934"/>
      <c r="BA9934"/>
    </row>
    <row r="9935" spans="48:53" x14ac:dyDescent="0.3">
      <c r="AV9935"/>
      <c r="AW9935"/>
      <c r="AX9935"/>
      <c r="AY9935"/>
      <c r="AZ9935"/>
      <c r="BA9935"/>
    </row>
    <row r="9936" spans="48:53" x14ac:dyDescent="0.3">
      <c r="AV9936"/>
      <c r="AW9936"/>
      <c r="AX9936"/>
      <c r="AY9936"/>
      <c r="AZ9936"/>
      <c r="BA9936"/>
    </row>
    <row r="9937" spans="48:53" x14ac:dyDescent="0.3">
      <c r="AV9937"/>
      <c r="AW9937"/>
      <c r="AX9937"/>
      <c r="AY9937"/>
      <c r="AZ9937"/>
      <c r="BA9937"/>
    </row>
    <row r="9938" spans="48:53" x14ac:dyDescent="0.3">
      <c r="AV9938"/>
      <c r="AW9938"/>
      <c r="AX9938"/>
      <c r="AY9938"/>
      <c r="AZ9938"/>
      <c r="BA9938"/>
    </row>
    <row r="9939" spans="48:53" x14ac:dyDescent="0.3">
      <c r="AV9939"/>
      <c r="AW9939"/>
      <c r="AX9939"/>
      <c r="AY9939"/>
      <c r="AZ9939"/>
      <c r="BA9939"/>
    </row>
    <row r="9940" spans="48:53" x14ac:dyDescent="0.3">
      <c r="AV9940"/>
      <c r="AW9940"/>
      <c r="AX9940"/>
      <c r="AY9940"/>
      <c r="AZ9940"/>
      <c r="BA9940"/>
    </row>
    <row r="9941" spans="48:53" x14ac:dyDescent="0.3">
      <c r="AV9941"/>
      <c r="AW9941"/>
      <c r="AX9941"/>
      <c r="AY9941"/>
      <c r="AZ9941"/>
      <c r="BA9941"/>
    </row>
    <row r="9942" spans="48:53" x14ac:dyDescent="0.3">
      <c r="AV9942"/>
      <c r="AW9942"/>
      <c r="AX9942"/>
      <c r="AY9942"/>
      <c r="AZ9942"/>
      <c r="BA9942"/>
    </row>
    <row r="9943" spans="48:53" x14ac:dyDescent="0.3">
      <c r="AV9943"/>
      <c r="AW9943"/>
      <c r="AX9943"/>
      <c r="AY9943"/>
      <c r="AZ9943"/>
      <c r="BA9943"/>
    </row>
    <row r="9944" spans="48:53" x14ac:dyDescent="0.3">
      <c r="AV9944"/>
      <c r="AW9944"/>
      <c r="AX9944"/>
      <c r="AY9944"/>
      <c r="AZ9944"/>
      <c r="BA9944"/>
    </row>
    <row r="9945" spans="48:53" x14ac:dyDescent="0.3">
      <c r="AV9945"/>
      <c r="AW9945"/>
      <c r="AX9945"/>
      <c r="AY9945"/>
      <c r="AZ9945"/>
      <c r="BA9945"/>
    </row>
    <row r="9946" spans="48:53" x14ac:dyDescent="0.3">
      <c r="AV9946"/>
      <c r="AW9946"/>
      <c r="AX9946"/>
      <c r="AY9946"/>
      <c r="AZ9946"/>
      <c r="BA9946"/>
    </row>
    <row r="9947" spans="48:53" x14ac:dyDescent="0.3">
      <c r="AV9947"/>
      <c r="AW9947"/>
      <c r="AX9947"/>
      <c r="AY9947"/>
      <c r="AZ9947"/>
      <c r="BA9947"/>
    </row>
    <row r="9948" spans="48:53" x14ac:dyDescent="0.3">
      <c r="AV9948"/>
      <c r="AW9948"/>
      <c r="AX9948"/>
      <c r="AY9948"/>
      <c r="AZ9948"/>
      <c r="BA9948"/>
    </row>
    <row r="9949" spans="48:53" x14ac:dyDescent="0.3">
      <c r="AV9949"/>
      <c r="AW9949"/>
      <c r="AX9949"/>
      <c r="AY9949"/>
      <c r="AZ9949"/>
      <c r="BA9949"/>
    </row>
    <row r="9950" spans="48:53" x14ac:dyDescent="0.3">
      <c r="AV9950"/>
      <c r="AW9950"/>
      <c r="AX9950"/>
      <c r="AY9950"/>
      <c r="AZ9950"/>
      <c r="BA9950"/>
    </row>
    <row r="9951" spans="48:53" x14ac:dyDescent="0.3">
      <c r="AV9951"/>
      <c r="AW9951"/>
      <c r="AX9951"/>
      <c r="AY9951"/>
      <c r="AZ9951"/>
      <c r="BA9951"/>
    </row>
    <row r="9952" spans="48:53" x14ac:dyDescent="0.3">
      <c r="AV9952"/>
      <c r="AW9952"/>
      <c r="AX9952"/>
      <c r="AY9952"/>
      <c r="AZ9952"/>
      <c r="BA9952"/>
    </row>
    <row r="9953" spans="48:53" x14ac:dyDescent="0.3">
      <c r="AV9953"/>
      <c r="AW9953"/>
      <c r="AX9953"/>
      <c r="AY9953"/>
      <c r="AZ9953"/>
      <c r="BA9953"/>
    </row>
    <row r="9954" spans="48:53" x14ac:dyDescent="0.3">
      <c r="AV9954"/>
      <c r="AW9954"/>
      <c r="AX9954"/>
      <c r="AY9954"/>
      <c r="AZ9954"/>
      <c r="BA9954"/>
    </row>
    <row r="9955" spans="48:53" x14ac:dyDescent="0.3">
      <c r="AV9955"/>
      <c r="AW9955"/>
      <c r="AX9955"/>
      <c r="AY9955"/>
      <c r="AZ9955"/>
      <c r="BA9955"/>
    </row>
    <row r="9956" spans="48:53" x14ac:dyDescent="0.3">
      <c r="AV9956"/>
      <c r="AW9956"/>
      <c r="AX9956"/>
      <c r="AY9956"/>
      <c r="AZ9956"/>
      <c r="BA9956"/>
    </row>
    <row r="9957" spans="48:53" x14ac:dyDescent="0.3">
      <c r="AV9957"/>
      <c r="AW9957"/>
      <c r="AX9957"/>
      <c r="AY9957"/>
      <c r="AZ9957"/>
      <c r="BA9957"/>
    </row>
    <row r="9958" spans="48:53" x14ac:dyDescent="0.3">
      <c r="AV9958"/>
      <c r="AW9958"/>
      <c r="AX9958"/>
      <c r="AY9958"/>
      <c r="AZ9958"/>
      <c r="BA9958"/>
    </row>
    <row r="9959" spans="48:53" x14ac:dyDescent="0.3">
      <c r="AV9959"/>
      <c r="AW9959"/>
      <c r="AX9959"/>
      <c r="AY9959"/>
      <c r="AZ9959"/>
      <c r="BA9959"/>
    </row>
    <row r="9960" spans="48:53" x14ac:dyDescent="0.3">
      <c r="AV9960"/>
      <c r="AW9960"/>
      <c r="AX9960"/>
      <c r="AY9960"/>
      <c r="AZ9960"/>
      <c r="BA9960"/>
    </row>
    <row r="9961" spans="48:53" x14ac:dyDescent="0.3">
      <c r="AV9961"/>
      <c r="AW9961"/>
      <c r="AX9961"/>
      <c r="AY9961"/>
      <c r="AZ9961"/>
      <c r="BA9961"/>
    </row>
    <row r="9962" spans="48:53" x14ac:dyDescent="0.3">
      <c r="AV9962"/>
      <c r="AW9962"/>
      <c r="AX9962"/>
      <c r="AY9962"/>
      <c r="AZ9962"/>
      <c r="BA9962"/>
    </row>
    <row r="9963" spans="48:53" x14ac:dyDescent="0.3">
      <c r="AV9963"/>
      <c r="AW9963"/>
      <c r="AX9963"/>
      <c r="AY9963"/>
      <c r="AZ9963"/>
      <c r="BA9963"/>
    </row>
    <row r="9964" spans="48:53" x14ac:dyDescent="0.3">
      <c r="AV9964"/>
      <c r="AW9964"/>
      <c r="AX9964"/>
      <c r="AY9964"/>
      <c r="AZ9964"/>
      <c r="BA9964"/>
    </row>
    <row r="9965" spans="48:53" x14ac:dyDescent="0.3">
      <c r="AV9965"/>
      <c r="AW9965"/>
      <c r="AX9965"/>
      <c r="AY9965"/>
      <c r="AZ9965"/>
      <c r="BA9965"/>
    </row>
    <row r="9966" spans="48:53" x14ac:dyDescent="0.3">
      <c r="AV9966"/>
      <c r="AW9966"/>
      <c r="AX9966"/>
      <c r="AY9966"/>
      <c r="AZ9966"/>
      <c r="BA9966"/>
    </row>
    <row r="9967" spans="48:53" x14ac:dyDescent="0.3">
      <c r="AV9967"/>
      <c r="AW9967"/>
      <c r="AX9967"/>
      <c r="AY9967"/>
      <c r="AZ9967"/>
      <c r="BA9967"/>
    </row>
    <row r="9968" spans="48:53" x14ac:dyDescent="0.3">
      <c r="AV9968"/>
      <c r="AW9968"/>
      <c r="AX9968"/>
      <c r="AY9968"/>
      <c r="AZ9968"/>
      <c r="BA9968"/>
    </row>
    <row r="9969" spans="48:53" x14ac:dyDescent="0.3">
      <c r="AV9969"/>
      <c r="AW9969"/>
      <c r="AX9969"/>
      <c r="AY9969"/>
      <c r="AZ9969"/>
      <c r="BA9969"/>
    </row>
    <row r="9970" spans="48:53" x14ac:dyDescent="0.3">
      <c r="AV9970"/>
      <c r="AW9970"/>
      <c r="AX9970"/>
      <c r="AY9970"/>
      <c r="AZ9970"/>
      <c r="BA9970"/>
    </row>
    <row r="9971" spans="48:53" x14ac:dyDescent="0.3">
      <c r="AV9971"/>
      <c r="AW9971"/>
      <c r="AX9971"/>
      <c r="AY9971"/>
      <c r="AZ9971"/>
      <c r="BA9971"/>
    </row>
    <row r="9972" spans="48:53" x14ac:dyDescent="0.3">
      <c r="AV9972"/>
      <c r="AW9972"/>
      <c r="AX9972"/>
      <c r="AY9972"/>
      <c r="AZ9972"/>
      <c r="BA9972"/>
    </row>
    <row r="9973" spans="48:53" x14ac:dyDescent="0.3">
      <c r="AV9973"/>
      <c r="AW9973"/>
      <c r="AX9973"/>
      <c r="AY9973"/>
      <c r="AZ9973"/>
      <c r="BA9973"/>
    </row>
    <row r="9974" spans="48:53" x14ac:dyDescent="0.3">
      <c r="AV9974"/>
      <c r="AW9974"/>
      <c r="AX9974"/>
      <c r="AY9974"/>
      <c r="AZ9974"/>
      <c r="BA9974"/>
    </row>
    <row r="9975" spans="48:53" x14ac:dyDescent="0.3">
      <c r="AV9975"/>
      <c r="AW9975"/>
      <c r="AX9975"/>
      <c r="AY9975"/>
      <c r="AZ9975"/>
      <c r="BA9975"/>
    </row>
    <row r="9976" spans="48:53" x14ac:dyDescent="0.3">
      <c r="AV9976"/>
      <c r="AW9976"/>
      <c r="AX9976"/>
      <c r="AY9976"/>
      <c r="AZ9976"/>
      <c r="BA9976"/>
    </row>
    <row r="9977" spans="48:53" x14ac:dyDescent="0.3">
      <c r="AV9977"/>
      <c r="AW9977"/>
      <c r="AX9977"/>
      <c r="AY9977"/>
      <c r="AZ9977"/>
      <c r="BA9977"/>
    </row>
    <row r="9978" spans="48:53" x14ac:dyDescent="0.3">
      <c r="AV9978"/>
      <c r="AW9978"/>
      <c r="AX9978"/>
      <c r="AY9978"/>
      <c r="AZ9978"/>
      <c r="BA9978"/>
    </row>
    <row r="9979" spans="48:53" x14ac:dyDescent="0.3">
      <c r="AV9979"/>
      <c r="AW9979"/>
      <c r="AX9979"/>
      <c r="AY9979"/>
      <c r="AZ9979"/>
      <c r="BA9979"/>
    </row>
    <row r="9980" spans="48:53" x14ac:dyDescent="0.3">
      <c r="AV9980"/>
      <c r="AW9980"/>
      <c r="AX9980"/>
      <c r="AY9980"/>
      <c r="AZ9980"/>
      <c r="BA9980"/>
    </row>
    <row r="9981" spans="48:53" x14ac:dyDescent="0.3">
      <c r="AV9981"/>
      <c r="AW9981"/>
      <c r="AX9981"/>
      <c r="AY9981"/>
      <c r="AZ9981"/>
      <c r="BA9981"/>
    </row>
    <row r="9982" spans="48:53" x14ac:dyDescent="0.3">
      <c r="AV9982"/>
      <c r="AW9982"/>
      <c r="AX9982"/>
      <c r="AY9982"/>
      <c r="AZ9982"/>
      <c r="BA9982"/>
    </row>
    <row r="9983" spans="48:53" x14ac:dyDescent="0.3">
      <c r="AV9983"/>
      <c r="AW9983"/>
      <c r="AX9983"/>
      <c r="AY9983"/>
      <c r="AZ9983"/>
      <c r="BA9983"/>
    </row>
    <row r="9984" spans="48:53" x14ac:dyDescent="0.3">
      <c r="AV9984"/>
      <c r="AW9984"/>
      <c r="AX9984"/>
      <c r="AY9984"/>
      <c r="AZ9984"/>
      <c r="BA9984"/>
    </row>
    <row r="9985" spans="48:53" x14ac:dyDescent="0.3">
      <c r="AV9985"/>
      <c r="AW9985"/>
      <c r="AX9985"/>
      <c r="AY9985"/>
      <c r="AZ9985"/>
      <c r="BA9985"/>
    </row>
    <row r="9986" spans="48:53" x14ac:dyDescent="0.3">
      <c r="AV9986"/>
      <c r="AW9986"/>
      <c r="AX9986"/>
      <c r="AY9986"/>
      <c r="AZ9986"/>
      <c r="BA9986"/>
    </row>
    <row r="9987" spans="48:53" x14ac:dyDescent="0.3">
      <c r="AV9987"/>
      <c r="AW9987"/>
      <c r="AX9987"/>
      <c r="AY9987"/>
      <c r="AZ9987"/>
      <c r="BA9987"/>
    </row>
    <row r="9988" spans="48:53" x14ac:dyDescent="0.3">
      <c r="AV9988"/>
      <c r="AW9988"/>
      <c r="AX9988"/>
      <c r="AY9988"/>
      <c r="AZ9988"/>
      <c r="BA9988"/>
    </row>
    <row r="9989" spans="48:53" x14ac:dyDescent="0.3">
      <c r="AV9989"/>
      <c r="AW9989"/>
      <c r="AX9989"/>
      <c r="AY9989"/>
      <c r="AZ9989"/>
      <c r="BA9989"/>
    </row>
    <row r="9990" spans="48:53" x14ac:dyDescent="0.3">
      <c r="AV9990"/>
      <c r="AW9990"/>
      <c r="AX9990"/>
      <c r="AY9990"/>
      <c r="AZ9990"/>
      <c r="BA9990"/>
    </row>
    <row r="9991" spans="48:53" x14ac:dyDescent="0.3">
      <c r="AV9991"/>
      <c r="AW9991"/>
      <c r="AX9991"/>
      <c r="AY9991"/>
      <c r="AZ9991"/>
      <c r="BA9991"/>
    </row>
    <row r="9992" spans="48:53" x14ac:dyDescent="0.3">
      <c r="AV9992"/>
      <c r="AW9992"/>
      <c r="AX9992"/>
      <c r="AY9992"/>
      <c r="AZ9992"/>
      <c r="BA9992"/>
    </row>
    <row r="9993" spans="48:53" x14ac:dyDescent="0.3">
      <c r="AV9993"/>
      <c r="AW9993"/>
      <c r="AX9993"/>
      <c r="AY9993"/>
      <c r="AZ9993"/>
      <c r="BA9993"/>
    </row>
    <row r="9994" spans="48:53" x14ac:dyDescent="0.3">
      <c r="AV9994"/>
      <c r="AW9994"/>
      <c r="AX9994"/>
      <c r="AY9994"/>
      <c r="AZ9994"/>
      <c r="BA9994"/>
    </row>
    <row r="9995" spans="48:53" x14ac:dyDescent="0.3">
      <c r="AV9995"/>
      <c r="AW9995"/>
      <c r="AX9995"/>
      <c r="AY9995"/>
      <c r="AZ9995"/>
      <c r="BA9995"/>
    </row>
    <row r="9996" spans="48:53" x14ac:dyDescent="0.3">
      <c r="AV9996"/>
      <c r="AW9996"/>
      <c r="AX9996"/>
      <c r="AY9996"/>
      <c r="AZ9996"/>
      <c r="BA9996"/>
    </row>
    <row r="9997" spans="48:53" x14ac:dyDescent="0.3">
      <c r="AV9997"/>
      <c r="AW9997"/>
      <c r="AX9997"/>
      <c r="AY9997"/>
      <c r="AZ9997"/>
      <c r="BA9997"/>
    </row>
    <row r="9998" spans="48:53" x14ac:dyDescent="0.3">
      <c r="AV9998"/>
      <c r="AW9998"/>
      <c r="AX9998"/>
      <c r="AY9998"/>
      <c r="AZ9998"/>
      <c r="BA9998"/>
    </row>
    <row r="9999" spans="48:53" x14ac:dyDescent="0.3">
      <c r="AV9999"/>
      <c r="AW9999"/>
      <c r="AX9999"/>
      <c r="AY9999"/>
      <c r="AZ9999"/>
      <c r="BA9999"/>
    </row>
    <row r="10000" spans="48:53" x14ac:dyDescent="0.3">
      <c r="AV10000"/>
      <c r="AW10000"/>
      <c r="AX10000"/>
      <c r="AY10000"/>
      <c r="AZ10000"/>
      <c r="BA10000"/>
    </row>
    <row r="10001" spans="48:53" x14ac:dyDescent="0.3">
      <c r="AV10001"/>
      <c r="AW10001"/>
      <c r="AX10001"/>
      <c r="AY10001"/>
      <c r="AZ10001"/>
      <c r="BA10001"/>
    </row>
    <row r="10002" spans="48:53" x14ac:dyDescent="0.3">
      <c r="AV10002"/>
      <c r="AW10002"/>
      <c r="AX10002"/>
      <c r="AY10002"/>
      <c r="AZ10002"/>
      <c r="BA10002"/>
    </row>
    <row r="10003" spans="48:53" x14ac:dyDescent="0.3">
      <c r="AV10003"/>
      <c r="AW10003"/>
      <c r="AX10003"/>
      <c r="AY10003"/>
      <c r="AZ10003"/>
      <c r="BA10003"/>
    </row>
    <row r="10004" spans="48:53" x14ac:dyDescent="0.3">
      <c r="AV10004"/>
      <c r="AW10004"/>
      <c r="AX10004"/>
      <c r="AY10004"/>
      <c r="AZ10004"/>
      <c r="BA10004"/>
    </row>
    <row r="10005" spans="48:53" x14ac:dyDescent="0.3">
      <c r="AV10005"/>
      <c r="AW10005"/>
      <c r="AX10005"/>
      <c r="AY10005"/>
      <c r="AZ10005"/>
      <c r="BA10005"/>
    </row>
    <row r="10006" spans="48:53" x14ac:dyDescent="0.3">
      <c r="AV10006"/>
      <c r="AW10006"/>
      <c r="AX10006"/>
      <c r="AY10006"/>
      <c r="AZ10006"/>
      <c r="BA10006"/>
    </row>
    <row r="10007" spans="48:53" x14ac:dyDescent="0.3">
      <c r="AV10007"/>
      <c r="AW10007"/>
      <c r="AX10007"/>
      <c r="AY10007"/>
      <c r="AZ10007"/>
      <c r="BA10007"/>
    </row>
    <row r="10008" spans="48:53" x14ac:dyDescent="0.3">
      <c r="AV10008"/>
      <c r="AW10008"/>
      <c r="AX10008"/>
      <c r="AY10008"/>
      <c r="AZ10008"/>
      <c r="BA10008"/>
    </row>
    <row r="10009" spans="48:53" x14ac:dyDescent="0.3">
      <c r="AV10009"/>
      <c r="AW10009"/>
      <c r="AX10009"/>
      <c r="AY10009"/>
      <c r="AZ10009"/>
      <c r="BA10009"/>
    </row>
    <row r="10010" spans="48:53" x14ac:dyDescent="0.3">
      <c r="AV10010"/>
      <c r="AW10010"/>
      <c r="AX10010"/>
      <c r="AY10010"/>
      <c r="AZ10010"/>
      <c r="BA10010"/>
    </row>
    <row r="10011" spans="48:53" x14ac:dyDescent="0.3">
      <c r="AV10011"/>
      <c r="AW10011"/>
      <c r="AX10011"/>
      <c r="AY10011"/>
      <c r="AZ10011"/>
      <c r="BA10011"/>
    </row>
    <row r="10012" spans="48:53" x14ac:dyDescent="0.3">
      <c r="AV10012"/>
      <c r="AW10012"/>
      <c r="AX10012"/>
      <c r="AY10012"/>
      <c r="AZ10012"/>
      <c r="BA10012"/>
    </row>
    <row r="10013" spans="48:53" x14ac:dyDescent="0.3">
      <c r="AV10013"/>
      <c r="AW10013"/>
      <c r="AX10013"/>
      <c r="AY10013"/>
      <c r="AZ10013"/>
      <c r="BA10013"/>
    </row>
    <row r="10014" spans="48:53" x14ac:dyDescent="0.3">
      <c r="AV10014"/>
      <c r="AW10014"/>
      <c r="AX10014"/>
      <c r="AY10014"/>
      <c r="AZ10014"/>
      <c r="BA10014"/>
    </row>
    <row r="10015" spans="48:53" x14ac:dyDescent="0.3">
      <c r="AV10015"/>
      <c r="AW10015"/>
      <c r="AX10015"/>
      <c r="AY10015"/>
      <c r="AZ10015"/>
      <c r="BA10015"/>
    </row>
    <row r="10016" spans="48:53" x14ac:dyDescent="0.3">
      <c r="AV10016"/>
      <c r="AW10016"/>
      <c r="AX10016"/>
      <c r="AY10016"/>
      <c r="AZ10016"/>
      <c r="BA10016"/>
    </row>
    <row r="10017" spans="48:53" x14ac:dyDescent="0.3">
      <c r="AV10017"/>
      <c r="AW10017"/>
      <c r="AX10017"/>
      <c r="AY10017"/>
      <c r="AZ10017"/>
      <c r="BA10017"/>
    </row>
    <row r="10018" spans="48:53" x14ac:dyDescent="0.3">
      <c r="AV10018"/>
      <c r="AW10018"/>
      <c r="AX10018"/>
      <c r="AY10018"/>
      <c r="AZ10018"/>
      <c r="BA10018"/>
    </row>
    <row r="10019" spans="48:53" x14ac:dyDescent="0.3">
      <c r="AV10019"/>
      <c r="AW10019"/>
      <c r="AX10019"/>
      <c r="AY10019"/>
      <c r="AZ10019"/>
      <c r="BA10019"/>
    </row>
    <row r="10020" spans="48:53" x14ac:dyDescent="0.3">
      <c r="AV10020"/>
      <c r="AW10020"/>
      <c r="AX10020"/>
      <c r="AY10020"/>
      <c r="AZ10020"/>
      <c r="BA10020"/>
    </row>
    <row r="10021" spans="48:53" x14ac:dyDescent="0.3">
      <c r="AV10021"/>
      <c r="AW10021"/>
      <c r="AX10021"/>
      <c r="AY10021"/>
      <c r="AZ10021"/>
      <c r="BA10021"/>
    </row>
    <row r="10022" spans="48:53" x14ac:dyDescent="0.3">
      <c r="AV10022"/>
      <c r="AW10022"/>
      <c r="AX10022"/>
      <c r="AY10022"/>
      <c r="AZ10022"/>
      <c r="BA10022"/>
    </row>
    <row r="10023" spans="48:53" x14ac:dyDescent="0.3">
      <c r="AV10023"/>
      <c r="AW10023"/>
      <c r="AX10023"/>
      <c r="AY10023"/>
      <c r="AZ10023"/>
      <c r="BA10023"/>
    </row>
    <row r="10024" spans="48:53" x14ac:dyDescent="0.3">
      <c r="AV10024"/>
      <c r="AW10024"/>
      <c r="AX10024"/>
      <c r="AY10024"/>
      <c r="AZ10024"/>
      <c r="BA10024"/>
    </row>
    <row r="10025" spans="48:53" x14ac:dyDescent="0.3">
      <c r="AV10025"/>
      <c r="AW10025"/>
      <c r="AX10025"/>
      <c r="AY10025"/>
      <c r="AZ10025"/>
      <c r="BA10025"/>
    </row>
    <row r="10026" spans="48:53" x14ac:dyDescent="0.3">
      <c r="AV10026"/>
      <c r="AW10026"/>
      <c r="AX10026"/>
      <c r="AY10026"/>
      <c r="AZ10026"/>
      <c r="BA10026"/>
    </row>
    <row r="10027" spans="48:53" x14ac:dyDescent="0.3">
      <c r="AV10027"/>
      <c r="AW10027"/>
      <c r="AX10027"/>
      <c r="AY10027"/>
      <c r="AZ10027"/>
      <c r="BA10027"/>
    </row>
    <row r="10028" spans="48:53" x14ac:dyDescent="0.3">
      <c r="AV10028"/>
      <c r="AW10028"/>
      <c r="AX10028"/>
      <c r="AY10028"/>
      <c r="AZ10028"/>
      <c r="BA10028"/>
    </row>
    <row r="10029" spans="48:53" x14ac:dyDescent="0.3">
      <c r="AV10029"/>
      <c r="AW10029"/>
      <c r="AX10029"/>
      <c r="AY10029"/>
      <c r="AZ10029"/>
      <c r="BA10029"/>
    </row>
    <row r="10030" spans="48:53" x14ac:dyDescent="0.3">
      <c r="AV10030"/>
      <c r="AW10030"/>
      <c r="AX10030"/>
      <c r="AY10030"/>
      <c r="AZ10030"/>
      <c r="BA10030"/>
    </row>
    <row r="10031" spans="48:53" x14ac:dyDescent="0.3">
      <c r="AV10031"/>
      <c r="AW10031"/>
      <c r="AX10031"/>
      <c r="AY10031"/>
      <c r="AZ10031"/>
      <c r="BA10031"/>
    </row>
    <row r="10032" spans="48:53" x14ac:dyDescent="0.3">
      <c r="AV10032"/>
      <c r="AW10032"/>
      <c r="AX10032"/>
      <c r="AY10032"/>
      <c r="AZ10032"/>
      <c r="BA10032"/>
    </row>
    <row r="10033" spans="48:53" x14ac:dyDescent="0.3">
      <c r="AV10033"/>
      <c r="AW10033"/>
      <c r="AX10033"/>
      <c r="AY10033"/>
      <c r="AZ10033"/>
      <c r="BA10033"/>
    </row>
    <row r="10034" spans="48:53" x14ac:dyDescent="0.3">
      <c r="AV10034"/>
      <c r="AW10034"/>
      <c r="AX10034"/>
      <c r="AY10034"/>
      <c r="AZ10034"/>
      <c r="BA10034"/>
    </row>
    <row r="10035" spans="48:53" x14ac:dyDescent="0.3">
      <c r="AV10035"/>
      <c r="AW10035"/>
      <c r="AX10035"/>
      <c r="AY10035"/>
      <c r="AZ10035"/>
      <c r="BA10035"/>
    </row>
    <row r="10036" spans="48:53" x14ac:dyDescent="0.3">
      <c r="AV10036"/>
      <c r="AW10036"/>
      <c r="AX10036"/>
      <c r="AY10036"/>
      <c r="AZ10036"/>
      <c r="BA10036"/>
    </row>
    <row r="10037" spans="48:53" x14ac:dyDescent="0.3">
      <c r="AV10037"/>
      <c r="AW10037"/>
      <c r="AX10037"/>
      <c r="AY10037"/>
      <c r="AZ10037"/>
      <c r="BA10037"/>
    </row>
    <row r="10038" spans="48:53" x14ac:dyDescent="0.3">
      <c r="AV10038"/>
      <c r="AW10038"/>
      <c r="AX10038"/>
      <c r="AY10038"/>
      <c r="AZ10038"/>
      <c r="BA10038"/>
    </row>
    <row r="10039" spans="48:53" x14ac:dyDescent="0.3">
      <c r="AV10039"/>
      <c r="AW10039"/>
      <c r="AX10039"/>
      <c r="AY10039"/>
      <c r="AZ10039"/>
      <c r="BA10039"/>
    </row>
    <row r="10040" spans="48:53" x14ac:dyDescent="0.3">
      <c r="AV10040"/>
      <c r="AW10040"/>
      <c r="AX10040"/>
      <c r="AY10040"/>
      <c r="AZ10040"/>
      <c r="BA10040"/>
    </row>
    <row r="10041" spans="48:53" x14ac:dyDescent="0.3">
      <c r="AV10041"/>
      <c r="AW10041"/>
      <c r="AX10041"/>
      <c r="AY10041"/>
      <c r="AZ10041"/>
      <c r="BA10041"/>
    </row>
    <row r="10042" spans="48:53" x14ac:dyDescent="0.3">
      <c r="AV10042"/>
      <c r="AW10042"/>
      <c r="AX10042"/>
      <c r="AY10042"/>
      <c r="AZ10042"/>
      <c r="BA10042"/>
    </row>
    <row r="10043" spans="48:53" x14ac:dyDescent="0.3">
      <c r="AV10043"/>
      <c r="AW10043"/>
      <c r="AX10043"/>
      <c r="AY10043"/>
      <c r="AZ10043"/>
      <c r="BA10043"/>
    </row>
    <row r="10044" spans="48:53" x14ac:dyDescent="0.3">
      <c r="AV10044"/>
      <c r="AW10044"/>
      <c r="AX10044"/>
      <c r="AY10044"/>
      <c r="AZ10044"/>
      <c r="BA10044"/>
    </row>
    <row r="10045" spans="48:53" x14ac:dyDescent="0.3">
      <c r="AV10045"/>
      <c r="AW10045"/>
      <c r="AX10045"/>
      <c r="AY10045"/>
      <c r="AZ10045"/>
      <c r="BA10045"/>
    </row>
    <row r="10046" spans="48:53" x14ac:dyDescent="0.3">
      <c r="AV10046"/>
      <c r="AW10046"/>
      <c r="AX10046"/>
      <c r="AY10046"/>
      <c r="AZ10046"/>
      <c r="BA10046"/>
    </row>
    <row r="10047" spans="48:53" x14ac:dyDescent="0.3">
      <c r="AV10047"/>
      <c r="AW10047"/>
      <c r="AX10047"/>
      <c r="AY10047"/>
      <c r="AZ10047"/>
      <c r="BA10047"/>
    </row>
    <row r="10048" spans="48:53" x14ac:dyDescent="0.3">
      <c r="AV10048"/>
      <c r="AW10048"/>
      <c r="AX10048"/>
      <c r="AY10048"/>
      <c r="AZ10048"/>
      <c r="BA10048"/>
    </row>
    <row r="10049" spans="48:53" x14ac:dyDescent="0.3">
      <c r="AV10049"/>
      <c r="AW10049"/>
      <c r="AX10049"/>
      <c r="AY10049"/>
      <c r="AZ10049"/>
      <c r="BA10049"/>
    </row>
    <row r="10050" spans="48:53" x14ac:dyDescent="0.3">
      <c r="AV10050"/>
      <c r="AW10050"/>
      <c r="AX10050"/>
      <c r="AY10050"/>
      <c r="AZ10050"/>
      <c r="BA10050"/>
    </row>
    <row r="10051" spans="48:53" x14ac:dyDescent="0.3">
      <c r="AV10051"/>
      <c r="AW10051"/>
      <c r="AX10051"/>
      <c r="AY10051"/>
      <c r="AZ10051"/>
      <c r="BA10051"/>
    </row>
    <row r="10052" spans="48:53" x14ac:dyDescent="0.3">
      <c r="AV10052"/>
      <c r="AW10052"/>
      <c r="AX10052"/>
      <c r="AY10052"/>
      <c r="AZ10052"/>
      <c r="BA10052"/>
    </row>
    <row r="10053" spans="48:53" x14ac:dyDescent="0.3">
      <c r="AV10053"/>
      <c r="AW10053"/>
      <c r="AX10053"/>
      <c r="AY10053"/>
      <c r="AZ10053"/>
      <c r="BA10053"/>
    </row>
    <row r="10054" spans="48:53" x14ac:dyDescent="0.3">
      <c r="AV10054"/>
      <c r="AW10054"/>
      <c r="AX10054"/>
      <c r="AY10054"/>
      <c r="AZ10054"/>
      <c r="BA10054"/>
    </row>
    <row r="10055" spans="48:53" x14ac:dyDescent="0.3">
      <c r="AV10055"/>
      <c r="AW10055"/>
      <c r="AX10055"/>
      <c r="AY10055"/>
      <c r="AZ10055"/>
      <c r="BA10055"/>
    </row>
    <row r="10056" spans="48:53" x14ac:dyDescent="0.3">
      <c r="AV10056"/>
      <c r="AW10056"/>
      <c r="AX10056"/>
      <c r="AY10056"/>
      <c r="AZ10056"/>
      <c r="BA10056"/>
    </row>
    <row r="10057" spans="48:53" x14ac:dyDescent="0.3">
      <c r="AV10057"/>
      <c r="AW10057"/>
      <c r="AX10057"/>
      <c r="AY10057"/>
      <c r="AZ10057"/>
      <c r="BA10057"/>
    </row>
    <row r="10058" spans="48:53" x14ac:dyDescent="0.3">
      <c r="AV10058"/>
      <c r="AW10058"/>
      <c r="AX10058"/>
      <c r="AY10058"/>
      <c r="AZ10058"/>
      <c r="BA10058"/>
    </row>
    <row r="10059" spans="48:53" x14ac:dyDescent="0.3">
      <c r="AV10059"/>
      <c r="AW10059"/>
      <c r="AX10059"/>
      <c r="AY10059"/>
      <c r="AZ10059"/>
      <c r="BA10059"/>
    </row>
    <row r="10060" spans="48:53" x14ac:dyDescent="0.3">
      <c r="AV10060"/>
      <c r="AW10060"/>
      <c r="AX10060"/>
      <c r="AY10060"/>
      <c r="AZ10060"/>
      <c r="BA10060"/>
    </row>
    <row r="10061" spans="48:53" x14ac:dyDescent="0.3">
      <c r="AV10061"/>
      <c r="AW10061"/>
      <c r="AX10061"/>
      <c r="AY10061"/>
      <c r="AZ10061"/>
      <c r="BA10061"/>
    </row>
  </sheetData>
  <mergeCells count="10">
    <mergeCell ref="BC7:BD7"/>
    <mergeCell ref="D342:E343"/>
    <mergeCell ref="F19:R19"/>
    <mergeCell ref="U19:AF19"/>
    <mergeCell ref="I20:K20"/>
    <mergeCell ref="M20:O20"/>
    <mergeCell ref="P20:R20"/>
    <mergeCell ref="W20:Y20"/>
    <mergeCell ref="AA20:AC20"/>
    <mergeCell ref="AD20:AF20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F4152-DCB3-4F36-AA73-ACD2C3394380}">
  <sheetPr codeName="Sheet1"/>
  <dimension ref="O2:P11"/>
  <sheetViews>
    <sheetView workbookViewId="0">
      <selection activeCell="O5" sqref="O5"/>
    </sheetView>
  </sheetViews>
  <sheetFormatPr defaultRowHeight="14.4" x14ac:dyDescent="0.3"/>
  <cols>
    <col min="15" max="15" width="4" bestFit="1" customWidth="1"/>
    <col min="16" max="16" width="12.5546875" bestFit="1" customWidth="1"/>
  </cols>
  <sheetData>
    <row r="2" spans="15:16" x14ac:dyDescent="0.3">
      <c r="O2" t="s">
        <v>186</v>
      </c>
    </row>
    <row r="3" spans="15:16" x14ac:dyDescent="0.3">
      <c r="O3">
        <v>0</v>
      </c>
      <c r="P3" s="208">
        <v>0</v>
      </c>
    </row>
    <row r="4" spans="15:16" x14ac:dyDescent="0.3">
      <c r="O4">
        <v>1</v>
      </c>
      <c r="P4" s="208">
        <v>50000</v>
      </c>
    </row>
    <row r="5" spans="15:16" x14ac:dyDescent="0.3">
      <c r="O5">
        <v>1.5</v>
      </c>
      <c r="P5" s="208">
        <v>75000</v>
      </c>
    </row>
    <row r="6" spans="15:16" x14ac:dyDescent="0.3">
      <c r="O6">
        <v>2</v>
      </c>
      <c r="P6" s="208">
        <v>100000</v>
      </c>
    </row>
    <row r="7" spans="15:16" x14ac:dyDescent="0.3">
      <c r="O7" t="s">
        <v>187</v>
      </c>
    </row>
    <row r="8" spans="15:16" x14ac:dyDescent="0.3">
      <c r="O8">
        <v>0</v>
      </c>
      <c r="P8" s="208">
        <v>0</v>
      </c>
    </row>
    <row r="9" spans="15:16" x14ac:dyDescent="0.3">
      <c r="O9">
        <v>1</v>
      </c>
      <c r="P9" s="208">
        <v>30000</v>
      </c>
    </row>
    <row r="10" spans="15:16" x14ac:dyDescent="0.3">
      <c r="O10">
        <v>1.5</v>
      </c>
      <c r="P10" s="208">
        <v>45000</v>
      </c>
    </row>
    <row r="11" spans="15:16" x14ac:dyDescent="0.3">
      <c r="O11">
        <v>2</v>
      </c>
      <c r="P11" s="208">
        <v>60000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1FAF2-FE2B-4198-8A7F-6EC1D85EC080}">
  <sheetPr codeName="Sheet5"/>
  <dimension ref="O4:P20"/>
  <sheetViews>
    <sheetView workbookViewId="0">
      <selection activeCell="O12" sqref="O12:P20"/>
    </sheetView>
  </sheetViews>
  <sheetFormatPr defaultRowHeight="14.4" x14ac:dyDescent="0.3"/>
  <sheetData>
    <row r="4" spans="15:16" x14ac:dyDescent="0.3">
      <c r="O4" t="s">
        <v>190</v>
      </c>
    </row>
    <row r="5" spans="15:16" x14ac:dyDescent="0.3">
      <c r="O5">
        <v>0</v>
      </c>
      <c r="P5">
        <v>0</v>
      </c>
    </row>
    <row r="6" spans="15:16" x14ac:dyDescent="0.3">
      <c r="O6">
        <v>-5000</v>
      </c>
      <c r="P6">
        <v>-0.1</v>
      </c>
    </row>
    <row r="7" spans="15:16" x14ac:dyDescent="0.3">
      <c r="O7">
        <v>-10000</v>
      </c>
      <c r="P7">
        <v>-0.2</v>
      </c>
    </row>
    <row r="8" spans="15:16" x14ac:dyDescent="0.3">
      <c r="O8">
        <v>-12500</v>
      </c>
      <c r="P8">
        <v>-0.25</v>
      </c>
    </row>
    <row r="9" spans="15:16" x14ac:dyDescent="0.3">
      <c r="O9">
        <v>-25000</v>
      </c>
      <c r="P9">
        <v>-0.5</v>
      </c>
    </row>
    <row r="10" spans="15:16" x14ac:dyDescent="0.3">
      <c r="O10">
        <v>-37500</v>
      </c>
      <c r="P10">
        <v>-0.75</v>
      </c>
    </row>
    <row r="11" spans="15:16" x14ac:dyDescent="0.3">
      <c r="O11">
        <v>-50000</v>
      </c>
      <c r="P11">
        <v>-1</v>
      </c>
    </row>
    <row r="12" spans="15:16" x14ac:dyDescent="0.3">
      <c r="O12" t="s">
        <v>189</v>
      </c>
    </row>
    <row r="13" spans="15:16" x14ac:dyDescent="0.3">
      <c r="O13" t="s">
        <v>146</v>
      </c>
      <c r="P13" t="s">
        <v>147</v>
      </c>
    </row>
    <row r="14" spans="15:16" x14ac:dyDescent="0.3">
      <c r="O14">
        <v>0</v>
      </c>
      <c r="P14">
        <v>0</v>
      </c>
    </row>
    <row r="15" spans="15:16" x14ac:dyDescent="0.3">
      <c r="O15">
        <v>-3000</v>
      </c>
      <c r="P15">
        <v>-0.1</v>
      </c>
    </row>
    <row r="16" spans="15:16" x14ac:dyDescent="0.3">
      <c r="O16">
        <v>-6000</v>
      </c>
      <c r="P16">
        <v>-0.2</v>
      </c>
    </row>
    <row r="17" spans="15:16" x14ac:dyDescent="0.3">
      <c r="O17">
        <v>-7500</v>
      </c>
      <c r="P17">
        <v>-0.25</v>
      </c>
    </row>
    <row r="18" spans="15:16" x14ac:dyDescent="0.3">
      <c r="O18">
        <v>-15000</v>
      </c>
      <c r="P18">
        <v>-0.5</v>
      </c>
    </row>
    <row r="19" spans="15:16" x14ac:dyDescent="0.3">
      <c r="O19">
        <v>-22500</v>
      </c>
      <c r="P19">
        <v>-0.75</v>
      </c>
    </row>
    <row r="20" spans="15:16" x14ac:dyDescent="0.3">
      <c r="O20">
        <v>-30000</v>
      </c>
      <c r="P20">
        <v>-1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5085D-8446-4BBF-80B3-DB1175B8F8A9}">
  <dimension ref="A1:AC1001"/>
  <sheetViews>
    <sheetView topLeftCell="P1" workbookViewId="0">
      <selection activeCell="AA70" sqref="AA70"/>
    </sheetView>
  </sheetViews>
  <sheetFormatPr defaultRowHeight="14.4" x14ac:dyDescent="0.3"/>
  <sheetData>
    <row r="1" spans="1:29" ht="28.8" x14ac:dyDescent="0.3">
      <c r="A1" t="s">
        <v>253</v>
      </c>
      <c r="B1" t="s">
        <v>254</v>
      </c>
      <c r="C1" t="s">
        <v>255</v>
      </c>
      <c r="D1" t="s">
        <v>256</v>
      </c>
      <c r="E1" t="s">
        <v>154</v>
      </c>
      <c r="F1" t="s">
        <v>155</v>
      </c>
      <c r="G1" t="s">
        <v>41</v>
      </c>
      <c r="H1" t="s">
        <v>217</v>
      </c>
      <c r="I1" t="s">
        <v>218</v>
      </c>
      <c r="J1" t="s">
        <v>219</v>
      </c>
      <c r="K1" t="s">
        <v>220</v>
      </c>
      <c r="L1" t="s">
        <v>221</v>
      </c>
      <c r="M1" t="s">
        <v>222</v>
      </c>
      <c r="N1" t="s">
        <v>229</v>
      </c>
      <c r="O1" t="s">
        <v>230</v>
      </c>
      <c r="P1" t="s">
        <v>231</v>
      </c>
      <c r="Q1" t="s">
        <v>232</v>
      </c>
      <c r="R1" t="s">
        <v>233</v>
      </c>
      <c r="S1" t="s">
        <v>234</v>
      </c>
      <c r="T1" t="s">
        <v>191</v>
      </c>
      <c r="U1" t="s">
        <v>235</v>
      </c>
      <c r="V1" t="s">
        <v>249</v>
      </c>
      <c r="W1" t="s">
        <v>191</v>
      </c>
      <c r="X1" t="s">
        <v>129</v>
      </c>
      <c r="Y1" t="s">
        <v>250</v>
      </c>
      <c r="Z1" t="s">
        <v>251</v>
      </c>
      <c r="AA1" t="s">
        <v>249</v>
      </c>
      <c r="AB1" t="s">
        <v>191</v>
      </c>
      <c r="AC1" s="5" t="s">
        <v>252</v>
      </c>
    </row>
    <row r="2" spans="1:29" x14ac:dyDescent="0.3">
      <c r="A2">
        <v>92780.73</v>
      </c>
      <c r="B2">
        <v>1.0974680000000001</v>
      </c>
      <c r="C2">
        <v>85260.05</v>
      </c>
      <c r="D2">
        <v>1.5503480000000001</v>
      </c>
      <c r="E2">
        <v>-7520.68</v>
      </c>
      <c r="F2">
        <v>-0.45288</v>
      </c>
      <c r="G2">
        <v>16606.34</v>
      </c>
      <c r="H2">
        <v>7520.68</v>
      </c>
      <c r="I2">
        <v>2991.8789999999999</v>
      </c>
      <c r="J2">
        <v>-1536.921</v>
      </c>
      <c r="K2">
        <v>-6065.7209999999995</v>
      </c>
      <c r="L2">
        <v>-10594.52</v>
      </c>
      <c r="M2">
        <v>-15123.32</v>
      </c>
      <c r="N2">
        <v>0</v>
      </c>
      <c r="O2">
        <v>17225.57</v>
      </c>
      <c r="P2">
        <v>35763.440000000002</v>
      </c>
      <c r="Q2">
        <v>54161.440000000002</v>
      </c>
      <c r="R2">
        <v>0.47799999999999998</v>
      </c>
      <c r="S2">
        <v>0</v>
      </c>
      <c r="T2">
        <v>-21060248</v>
      </c>
      <c r="U2">
        <v>0.52700000000000002</v>
      </c>
      <c r="V2">
        <v>0.94599999999999995</v>
      </c>
      <c r="W2">
        <v>-21060248</v>
      </c>
      <c r="X2">
        <v>263391</v>
      </c>
      <c r="Y2">
        <v>-5384753</v>
      </c>
      <c r="Z2">
        <v>5973299</v>
      </c>
      <c r="AA2">
        <v>0.94599999999999995</v>
      </c>
      <c r="AB2">
        <v>-21060248</v>
      </c>
      <c r="AC2">
        <v>1030416</v>
      </c>
    </row>
    <row r="3" spans="1:29" x14ac:dyDescent="0.3">
      <c r="A3">
        <v>94234.09</v>
      </c>
      <c r="B3">
        <v>1.101507</v>
      </c>
      <c r="C3">
        <v>84616.13</v>
      </c>
      <c r="D3">
        <v>1.5342739999999999</v>
      </c>
      <c r="E3">
        <v>-9617.9609999999993</v>
      </c>
      <c r="F3">
        <v>-0.43276680000000001</v>
      </c>
      <c r="G3">
        <v>22224.35</v>
      </c>
      <c r="H3">
        <v>9617.9609999999993</v>
      </c>
      <c r="I3">
        <v>5290.2929999999997</v>
      </c>
      <c r="J3">
        <v>962.62509999999997</v>
      </c>
      <c r="K3">
        <v>-3365.0430000000001</v>
      </c>
      <c r="L3">
        <v>-7692.7110000000002</v>
      </c>
      <c r="M3">
        <v>-12020.38</v>
      </c>
      <c r="N3">
        <v>10000</v>
      </c>
      <c r="O3">
        <v>14166.13</v>
      </c>
      <c r="P3">
        <v>35655.35</v>
      </c>
      <c r="Q3">
        <v>56836.42</v>
      </c>
      <c r="R3">
        <v>0.47799999999999998</v>
      </c>
      <c r="S3">
        <v>5000</v>
      </c>
      <c r="T3">
        <v>-10557095</v>
      </c>
      <c r="U3">
        <v>0.52900000000000003</v>
      </c>
      <c r="V3">
        <v>0.94199999999999995</v>
      </c>
      <c r="W3">
        <v>-10557095</v>
      </c>
      <c r="X3">
        <v>149869</v>
      </c>
      <c r="Y3">
        <v>-2672824</v>
      </c>
      <c r="Z3">
        <v>3003528</v>
      </c>
      <c r="AA3">
        <v>0.94199999999999995</v>
      </c>
      <c r="AB3">
        <v>-10557095</v>
      </c>
      <c r="AC3">
        <v>506308</v>
      </c>
    </row>
    <row r="4" spans="1:29" x14ac:dyDescent="0.3">
      <c r="A4">
        <v>87890.84</v>
      </c>
      <c r="B4">
        <v>1.0313699999999999</v>
      </c>
      <c r="C4">
        <v>79068.210000000006</v>
      </c>
      <c r="D4">
        <v>1.427122</v>
      </c>
      <c r="E4">
        <v>-8822.6329999999998</v>
      </c>
      <c r="F4">
        <v>-0.39575169999999998</v>
      </c>
      <c r="G4">
        <v>22293.35</v>
      </c>
      <c r="H4">
        <v>8822.6329999999998</v>
      </c>
      <c r="I4">
        <v>4865.116</v>
      </c>
      <c r="J4">
        <v>907.59849999999994</v>
      </c>
      <c r="K4">
        <v>-3049.9189999999999</v>
      </c>
      <c r="L4">
        <v>-7007.4359999999997</v>
      </c>
      <c r="M4">
        <v>-10964.95</v>
      </c>
      <c r="N4">
        <v>20000</v>
      </c>
      <c r="O4">
        <v>11106.69</v>
      </c>
      <c r="P4">
        <v>35547.269999999997</v>
      </c>
      <c r="Q4">
        <v>59575.41</v>
      </c>
      <c r="R4">
        <v>0.47799999999999998</v>
      </c>
      <c r="S4">
        <v>10000</v>
      </c>
      <c r="T4">
        <v>-7055651</v>
      </c>
      <c r="U4">
        <v>0.53100000000000003</v>
      </c>
      <c r="V4">
        <v>0.93799999999999994</v>
      </c>
      <c r="W4">
        <v>-7055651</v>
      </c>
      <c r="X4">
        <v>112024</v>
      </c>
      <c r="Y4">
        <v>-1768746</v>
      </c>
      <c r="Z4">
        <v>2013493</v>
      </c>
      <c r="AA4">
        <v>0.93799999999999994</v>
      </c>
      <c r="AB4">
        <v>-7055651</v>
      </c>
      <c r="AC4">
        <v>331609</v>
      </c>
    </row>
    <row r="5" spans="1:29" x14ac:dyDescent="0.3">
      <c r="A5">
        <v>82166.509999999995</v>
      </c>
      <c r="B5">
        <v>0.95509580000000005</v>
      </c>
      <c r="C5">
        <v>74223.55</v>
      </c>
      <c r="D5">
        <v>1.3273699999999999</v>
      </c>
      <c r="E5">
        <v>-7942.9530000000004</v>
      </c>
      <c r="F5">
        <v>-0.37227450000000001</v>
      </c>
      <c r="G5">
        <v>21336.28</v>
      </c>
      <c r="H5">
        <v>7942.9530000000004</v>
      </c>
      <c r="I5">
        <v>4220.2079999999996</v>
      </c>
      <c r="J5">
        <v>497.46280000000002</v>
      </c>
      <c r="K5">
        <v>-3225.2820000000002</v>
      </c>
      <c r="L5">
        <v>-6948.0280000000002</v>
      </c>
      <c r="M5">
        <v>-10670.77</v>
      </c>
      <c r="N5">
        <v>30000</v>
      </c>
      <c r="O5">
        <v>8485.7340000000004</v>
      </c>
      <c r="P5">
        <v>35439.18</v>
      </c>
      <c r="Q5">
        <v>62153.99</v>
      </c>
      <c r="R5">
        <v>0.47899999999999998</v>
      </c>
      <c r="S5">
        <v>20000</v>
      </c>
      <c r="T5">
        <v>-5635337</v>
      </c>
      <c r="U5">
        <v>0.53600000000000003</v>
      </c>
      <c r="V5">
        <v>0.92800000000000005</v>
      </c>
      <c r="W5">
        <v>-5635337</v>
      </c>
      <c r="X5">
        <v>96672</v>
      </c>
      <c r="Y5">
        <v>-1402018</v>
      </c>
      <c r="Z5">
        <v>1611898</v>
      </c>
      <c r="AA5">
        <v>0.92800000000000005</v>
      </c>
      <c r="AB5">
        <v>-5635337</v>
      </c>
      <c r="AC5">
        <v>260770</v>
      </c>
    </row>
    <row r="6" spans="1:29" x14ac:dyDescent="0.3">
      <c r="A6">
        <v>97799.48</v>
      </c>
      <c r="B6">
        <v>1.1616740000000001</v>
      </c>
      <c r="C6">
        <v>84597.16</v>
      </c>
      <c r="D6">
        <v>1.5629280000000001</v>
      </c>
      <c r="E6">
        <v>-13202.32</v>
      </c>
      <c r="F6">
        <v>-0.40125359999999999</v>
      </c>
      <c r="G6">
        <v>32902.68</v>
      </c>
      <c r="H6">
        <v>13202.32</v>
      </c>
      <c r="I6">
        <v>9189.7839999999997</v>
      </c>
      <c r="J6">
        <v>5177.2489999999998</v>
      </c>
      <c r="K6">
        <v>1164.713</v>
      </c>
      <c r="L6">
        <v>-2847.8229999999999</v>
      </c>
      <c r="M6">
        <v>-6860.3590000000004</v>
      </c>
      <c r="N6">
        <v>40000</v>
      </c>
      <c r="O6">
        <v>5976.3149999999996</v>
      </c>
      <c r="P6">
        <v>35331.1</v>
      </c>
      <c r="Q6">
        <v>64668.08</v>
      </c>
      <c r="R6">
        <v>0.48199999999999998</v>
      </c>
      <c r="S6">
        <v>30000</v>
      </c>
      <c r="T6">
        <v>-5304641</v>
      </c>
      <c r="U6">
        <v>0.53600000000000003</v>
      </c>
      <c r="V6">
        <v>0.92800000000000005</v>
      </c>
      <c r="W6">
        <v>-5304641</v>
      </c>
      <c r="X6">
        <v>93098</v>
      </c>
      <c r="Y6">
        <v>-1316632</v>
      </c>
      <c r="Z6">
        <v>1518394</v>
      </c>
      <c r="AA6">
        <v>0.92800000000000005</v>
      </c>
      <c r="AB6">
        <v>-5304641</v>
      </c>
      <c r="AC6">
        <v>244282</v>
      </c>
    </row>
    <row r="7" spans="1:29" x14ac:dyDescent="0.3">
      <c r="A7">
        <v>91743.07</v>
      </c>
      <c r="B7">
        <v>1.05321</v>
      </c>
      <c r="C7">
        <v>79477.53</v>
      </c>
      <c r="D7">
        <v>1.429379</v>
      </c>
      <c r="E7">
        <v>-12265.54</v>
      </c>
      <c r="F7">
        <v>-0.37616909999999998</v>
      </c>
      <c r="G7">
        <v>32606.45</v>
      </c>
      <c r="H7">
        <v>12265.54</v>
      </c>
      <c r="I7">
        <v>8503.8490000000002</v>
      </c>
      <c r="J7">
        <v>4742.1570000000002</v>
      </c>
      <c r="K7">
        <v>980.4665</v>
      </c>
      <c r="L7">
        <v>-2781.2240000000002</v>
      </c>
      <c r="M7">
        <v>-6542.915</v>
      </c>
      <c r="N7">
        <v>50000</v>
      </c>
      <c r="O7">
        <v>3466.8960000000002</v>
      </c>
      <c r="P7">
        <v>35223.01</v>
      </c>
      <c r="Q7">
        <v>67203.44</v>
      </c>
      <c r="R7">
        <v>0.48899999999999999</v>
      </c>
      <c r="S7">
        <v>40000</v>
      </c>
      <c r="T7">
        <v>-4253806</v>
      </c>
      <c r="U7">
        <v>0.54400000000000004</v>
      </c>
      <c r="V7">
        <v>0.91200000000000003</v>
      </c>
      <c r="W7">
        <v>-4253806</v>
      </c>
      <c r="X7">
        <v>81740</v>
      </c>
      <c r="Y7">
        <v>-1045305</v>
      </c>
      <c r="Z7">
        <v>1221270</v>
      </c>
      <c r="AA7">
        <v>0.91200000000000003</v>
      </c>
      <c r="AB7">
        <v>-4253806</v>
      </c>
      <c r="AC7">
        <v>191926</v>
      </c>
    </row>
    <row r="8" spans="1:29" x14ac:dyDescent="0.3">
      <c r="A8">
        <v>96833.37</v>
      </c>
      <c r="B8">
        <v>1.1463209999999999</v>
      </c>
      <c r="C8">
        <v>83689.399999999994</v>
      </c>
      <c r="D8">
        <v>1.5265299999999999</v>
      </c>
      <c r="E8">
        <v>-13143.97</v>
      </c>
      <c r="F8">
        <v>-0.38020929999999997</v>
      </c>
      <c r="G8">
        <v>34570.35</v>
      </c>
      <c r="H8">
        <v>13143.97</v>
      </c>
      <c r="I8">
        <v>9341.875</v>
      </c>
      <c r="J8">
        <v>5539.7820000000002</v>
      </c>
      <c r="K8">
        <v>1737.6890000000001</v>
      </c>
      <c r="L8">
        <v>-2064.404</v>
      </c>
      <c r="M8">
        <v>-5866.4979999999996</v>
      </c>
      <c r="R8">
        <v>0.495</v>
      </c>
      <c r="S8">
        <v>50000</v>
      </c>
      <c r="T8">
        <v>-3553058</v>
      </c>
      <c r="U8">
        <v>0.55100000000000005</v>
      </c>
      <c r="V8">
        <v>0.89800000000000002</v>
      </c>
      <c r="W8">
        <v>-3553058</v>
      </c>
      <c r="X8">
        <v>74166</v>
      </c>
      <c r="Y8">
        <v>-864371</v>
      </c>
      <c r="Z8">
        <v>1023133</v>
      </c>
      <c r="AA8">
        <v>0.89800000000000002</v>
      </c>
      <c r="AB8">
        <v>-3553058</v>
      </c>
      <c r="AC8">
        <v>157048</v>
      </c>
    </row>
    <row r="9" spans="1:29" x14ac:dyDescent="0.3">
      <c r="A9">
        <v>89424.4</v>
      </c>
      <c r="B9">
        <v>1.0409630000000001</v>
      </c>
      <c r="C9">
        <v>77330.78</v>
      </c>
      <c r="D9">
        <v>1.374708</v>
      </c>
      <c r="E9">
        <v>-12093.62</v>
      </c>
      <c r="F9">
        <v>-0.3337446</v>
      </c>
      <c r="G9">
        <v>36236.14</v>
      </c>
      <c r="H9">
        <v>12093.62</v>
      </c>
      <c r="I9">
        <v>8756.1710000000003</v>
      </c>
      <c r="J9">
        <v>5418.7240000000002</v>
      </c>
      <c r="K9">
        <v>2081.2779999999998</v>
      </c>
      <c r="L9">
        <v>-1256.1690000000001</v>
      </c>
      <c r="M9">
        <v>-4593.6149999999998</v>
      </c>
      <c r="T9">
        <v>-3052359</v>
      </c>
      <c r="U9">
        <v>0.55400000000000005</v>
      </c>
      <c r="V9">
        <v>0.89200000000000002</v>
      </c>
      <c r="W9">
        <v>-3052359</v>
      </c>
      <c r="X9">
        <v>68755</v>
      </c>
      <c r="Y9">
        <v>-735090</v>
      </c>
      <c r="Z9">
        <v>881560</v>
      </c>
      <c r="AA9">
        <v>0.89200000000000002</v>
      </c>
      <c r="AB9">
        <v>-3052359</v>
      </c>
      <c r="AC9">
        <v>132160</v>
      </c>
    </row>
    <row r="10" spans="1:29" x14ac:dyDescent="0.3">
      <c r="A10">
        <v>88944.2</v>
      </c>
      <c r="B10">
        <v>1.0429619999999999</v>
      </c>
      <c r="C10">
        <v>76200.100000000006</v>
      </c>
      <c r="D10">
        <v>1.3842639999999999</v>
      </c>
      <c r="E10">
        <v>-12744.09</v>
      </c>
      <c r="F10">
        <v>-0.34130260000000001</v>
      </c>
      <c r="G10">
        <v>37339.57</v>
      </c>
      <c r="H10">
        <v>12744.09</v>
      </c>
      <c r="I10">
        <v>9331.0669999999991</v>
      </c>
      <c r="J10">
        <v>5918.0410000000002</v>
      </c>
      <c r="K10">
        <v>2505.0149999999999</v>
      </c>
      <c r="L10">
        <v>-908.01160000000004</v>
      </c>
      <c r="M10">
        <v>-4321.0379999999996</v>
      </c>
      <c r="T10">
        <v>-2676690</v>
      </c>
      <c r="U10">
        <v>0.55700000000000005</v>
      </c>
      <c r="V10">
        <v>0.88600000000000001</v>
      </c>
      <c r="W10">
        <v>-2676690</v>
      </c>
      <c r="X10">
        <v>64694</v>
      </c>
      <c r="Y10">
        <v>-638091</v>
      </c>
      <c r="Z10">
        <v>775339</v>
      </c>
      <c r="AA10">
        <v>0.88600000000000001</v>
      </c>
      <c r="AB10">
        <v>-2676690</v>
      </c>
      <c r="AC10">
        <v>113496</v>
      </c>
    </row>
    <row r="11" spans="1:29" x14ac:dyDescent="0.3">
      <c r="A11">
        <v>87246.43</v>
      </c>
      <c r="B11">
        <v>1.0326630000000001</v>
      </c>
      <c r="C11">
        <v>75189.67</v>
      </c>
      <c r="D11">
        <v>1.3442210000000001</v>
      </c>
      <c r="E11">
        <v>-12056.76</v>
      </c>
      <c r="F11">
        <v>-0.3115578</v>
      </c>
      <c r="G11">
        <v>38698.300000000003</v>
      </c>
      <c r="H11">
        <v>12056.76</v>
      </c>
      <c r="I11">
        <v>8941.18</v>
      </c>
      <c r="J11">
        <v>5825.6030000000001</v>
      </c>
      <c r="K11">
        <v>2710.0250000000001</v>
      </c>
      <c r="L11">
        <v>-405.553</v>
      </c>
      <c r="M11">
        <v>-3521.1309999999999</v>
      </c>
      <c r="T11">
        <v>-2384374</v>
      </c>
      <c r="U11">
        <v>0.56000000000000005</v>
      </c>
      <c r="V11">
        <v>0.88</v>
      </c>
      <c r="W11">
        <v>-2384374</v>
      </c>
      <c r="X11">
        <v>61535</v>
      </c>
      <c r="Y11">
        <v>-562615</v>
      </c>
      <c r="Z11">
        <v>692687</v>
      </c>
      <c r="AA11">
        <v>0.88</v>
      </c>
      <c r="AB11">
        <v>-2384374</v>
      </c>
      <c r="AC11">
        <v>98989</v>
      </c>
    </row>
    <row r="12" spans="1:29" x14ac:dyDescent="0.3">
      <c r="A12">
        <v>90965.51</v>
      </c>
      <c r="B12">
        <v>1.060098</v>
      </c>
      <c r="C12">
        <v>77023.759999999995</v>
      </c>
      <c r="D12">
        <v>1.406053</v>
      </c>
      <c r="E12">
        <v>-13941.75</v>
      </c>
      <c r="F12">
        <v>-0.3459547</v>
      </c>
      <c r="G12">
        <v>40299.360000000001</v>
      </c>
      <c r="H12">
        <v>13941.75</v>
      </c>
      <c r="I12">
        <v>10482.200000000001</v>
      </c>
      <c r="J12">
        <v>7022.6570000000002</v>
      </c>
      <c r="K12">
        <v>3563.11</v>
      </c>
      <c r="L12">
        <v>103.5637</v>
      </c>
      <c r="M12">
        <v>-3355.9830000000002</v>
      </c>
      <c r="T12">
        <v>-1573885</v>
      </c>
      <c r="U12">
        <v>0.58499999999999996</v>
      </c>
      <c r="V12">
        <v>0.83</v>
      </c>
      <c r="W12">
        <v>-1573885</v>
      </c>
      <c r="X12">
        <v>52775</v>
      </c>
      <c r="Y12">
        <v>-353346</v>
      </c>
      <c r="Z12">
        <v>463521</v>
      </c>
      <c r="AA12">
        <v>0.83</v>
      </c>
      <c r="AB12">
        <v>-1573885</v>
      </c>
      <c r="AC12">
        <v>58936</v>
      </c>
    </row>
    <row r="13" spans="1:29" x14ac:dyDescent="0.3">
      <c r="A13">
        <v>86106.880000000005</v>
      </c>
      <c r="B13">
        <v>1.0050319999999999</v>
      </c>
      <c r="C13">
        <v>74018.820000000007</v>
      </c>
      <c r="D13">
        <v>1.3126869999999999</v>
      </c>
      <c r="E13">
        <v>-12088.05</v>
      </c>
      <c r="F13">
        <v>-0.30765559999999997</v>
      </c>
      <c r="G13">
        <v>39290.870000000003</v>
      </c>
      <c r="H13">
        <v>12088.05</v>
      </c>
      <c r="I13">
        <v>9011.4989999999998</v>
      </c>
      <c r="J13">
        <v>5934.9430000000002</v>
      </c>
      <c r="K13">
        <v>2858.3870000000002</v>
      </c>
      <c r="L13">
        <v>-218.16820000000001</v>
      </c>
      <c r="M13">
        <v>-3294.7240000000002</v>
      </c>
      <c r="T13">
        <v>-925633</v>
      </c>
      <c r="U13">
        <v>0.63400000000000001</v>
      </c>
      <c r="V13">
        <v>0.73199999999999998</v>
      </c>
      <c r="W13">
        <v>-925633</v>
      </c>
      <c r="X13">
        <v>45768</v>
      </c>
      <c r="Y13">
        <v>-185755</v>
      </c>
      <c r="Z13">
        <v>280227</v>
      </c>
      <c r="AA13">
        <v>0.73199999999999998</v>
      </c>
      <c r="AB13">
        <v>-925633</v>
      </c>
      <c r="AC13">
        <v>27521</v>
      </c>
    </row>
    <row r="14" spans="1:29" x14ac:dyDescent="0.3">
      <c r="A14">
        <v>93809.59</v>
      </c>
      <c r="B14">
        <v>1.098077</v>
      </c>
      <c r="C14">
        <v>79308.87</v>
      </c>
      <c r="D14">
        <v>1.441127</v>
      </c>
      <c r="E14">
        <v>-14500.73</v>
      </c>
      <c r="F14">
        <v>-0.34304960000000001</v>
      </c>
      <c r="G14">
        <v>42270.05</v>
      </c>
      <c r="H14">
        <v>14500.73</v>
      </c>
      <c r="I14">
        <v>11070.23</v>
      </c>
      <c r="J14">
        <v>7639.7340000000004</v>
      </c>
      <c r="K14">
        <v>4209.2370000000001</v>
      </c>
      <c r="L14">
        <v>778.74069999999995</v>
      </c>
      <c r="M14">
        <v>-2651.7559999999999</v>
      </c>
      <c r="T14">
        <v>-657453</v>
      </c>
      <c r="U14">
        <v>0.70199999999999996</v>
      </c>
      <c r="V14">
        <v>0.59599999999999997</v>
      </c>
      <c r="W14">
        <v>-657453</v>
      </c>
      <c r="X14">
        <v>42869</v>
      </c>
      <c r="Y14">
        <v>-115367</v>
      </c>
      <c r="Z14">
        <v>203545</v>
      </c>
      <c r="AA14">
        <v>0.59599999999999997</v>
      </c>
      <c r="AB14">
        <v>-657453</v>
      </c>
      <c r="AC14">
        <v>15177</v>
      </c>
    </row>
    <row r="15" spans="1:29" x14ac:dyDescent="0.3">
      <c r="A15">
        <v>95066.74</v>
      </c>
      <c r="B15">
        <v>1.098025</v>
      </c>
      <c r="C15">
        <v>79456.009999999995</v>
      </c>
      <c r="D15">
        <v>1.4620679999999999</v>
      </c>
      <c r="E15">
        <v>-15610.73</v>
      </c>
      <c r="F15">
        <v>-0.36404350000000002</v>
      </c>
      <c r="G15">
        <v>42881.51</v>
      </c>
      <c r="H15">
        <v>15610.73</v>
      </c>
      <c r="I15">
        <v>11970.3</v>
      </c>
      <c r="J15">
        <v>8329.8649999999998</v>
      </c>
      <c r="K15">
        <v>4689.43</v>
      </c>
      <c r="L15">
        <v>1048.9949999999999</v>
      </c>
      <c r="M15">
        <v>-2591.4389999999999</v>
      </c>
      <c r="T15">
        <v>-508350</v>
      </c>
      <c r="U15">
        <v>0.76400000000000001</v>
      </c>
      <c r="V15">
        <v>0.47199999999999998</v>
      </c>
      <c r="W15">
        <v>-508350</v>
      </c>
      <c r="X15">
        <v>41258</v>
      </c>
      <c r="Y15">
        <v>-76233</v>
      </c>
      <c r="Z15">
        <v>160896</v>
      </c>
      <c r="AA15">
        <v>0.47199999999999998</v>
      </c>
      <c r="AB15">
        <v>-508350</v>
      </c>
      <c r="AC15">
        <v>8889</v>
      </c>
    </row>
    <row r="16" spans="1:29" x14ac:dyDescent="0.3">
      <c r="A16">
        <v>89912.18</v>
      </c>
      <c r="B16">
        <v>1.068632</v>
      </c>
      <c r="C16">
        <v>76865.86</v>
      </c>
      <c r="D16">
        <v>1.364428</v>
      </c>
      <c r="E16">
        <v>-13046.32</v>
      </c>
      <c r="F16">
        <v>-0.29579539999999999</v>
      </c>
      <c r="G16">
        <v>44105.89</v>
      </c>
      <c r="H16">
        <v>13046.32</v>
      </c>
      <c r="I16">
        <v>10088.370000000001</v>
      </c>
      <c r="J16">
        <v>7130.4120000000003</v>
      </c>
      <c r="K16">
        <v>4172.4570000000003</v>
      </c>
      <c r="L16">
        <v>1214.5029999999999</v>
      </c>
      <c r="M16">
        <v>-1743.452</v>
      </c>
      <c r="T16">
        <v>-411261</v>
      </c>
      <c r="U16">
        <v>0.80200000000000005</v>
      </c>
      <c r="V16">
        <v>0.39600000000000002</v>
      </c>
      <c r="W16">
        <v>-411261</v>
      </c>
      <c r="X16">
        <v>40209</v>
      </c>
      <c r="Y16">
        <v>-50751</v>
      </c>
      <c r="Z16">
        <v>133989</v>
      </c>
      <c r="AA16">
        <v>0.39600000000000002</v>
      </c>
      <c r="AB16">
        <v>-411261</v>
      </c>
      <c r="AC16">
        <v>5191</v>
      </c>
    </row>
    <row r="17" spans="1:29" x14ac:dyDescent="0.3">
      <c r="A17">
        <v>91851.3</v>
      </c>
      <c r="B17">
        <v>1.082006</v>
      </c>
      <c r="C17">
        <v>78053.08</v>
      </c>
      <c r="D17">
        <v>1.3917349999999999</v>
      </c>
      <c r="E17">
        <v>-13798.23</v>
      </c>
      <c r="F17">
        <v>-0.30972909999999998</v>
      </c>
      <c r="G17">
        <v>44549.34</v>
      </c>
      <c r="H17">
        <v>13798.23</v>
      </c>
      <c r="I17">
        <v>10700.94</v>
      </c>
      <c r="J17">
        <v>7603.6450000000004</v>
      </c>
      <c r="K17">
        <v>4506.3540000000003</v>
      </c>
      <c r="L17">
        <v>1409.0630000000001</v>
      </c>
      <c r="M17">
        <v>-1688.2280000000001</v>
      </c>
      <c r="T17">
        <v>-340785</v>
      </c>
      <c r="U17">
        <v>0.84799999999999998</v>
      </c>
      <c r="V17">
        <v>0.30399999999999999</v>
      </c>
      <c r="W17">
        <v>-340785</v>
      </c>
      <c r="X17">
        <v>39447</v>
      </c>
      <c r="Y17">
        <v>-32574</v>
      </c>
      <c r="Z17">
        <v>114058</v>
      </c>
      <c r="AA17">
        <v>0.30399999999999999</v>
      </c>
      <c r="AB17">
        <v>-340785</v>
      </c>
      <c r="AC17">
        <v>2828</v>
      </c>
    </row>
    <row r="18" spans="1:29" x14ac:dyDescent="0.3">
      <c r="A18">
        <v>91866.1</v>
      </c>
      <c r="B18">
        <v>1.0755999999999999</v>
      </c>
      <c r="C18">
        <v>76899.16</v>
      </c>
      <c r="D18">
        <v>1.38937</v>
      </c>
      <c r="E18">
        <v>-14966.94</v>
      </c>
      <c r="F18">
        <v>-0.31376929999999997</v>
      </c>
      <c r="G18">
        <v>47700.45</v>
      </c>
      <c r="H18">
        <v>14966.94</v>
      </c>
      <c r="I18">
        <v>11829.24</v>
      </c>
      <c r="J18">
        <v>8691.5509999999995</v>
      </c>
      <c r="K18">
        <v>5553.857</v>
      </c>
      <c r="L18">
        <v>2416.1640000000002</v>
      </c>
      <c r="M18">
        <v>-721.52949999999998</v>
      </c>
      <c r="T18">
        <v>-296091</v>
      </c>
      <c r="U18">
        <v>0.89300000000000002</v>
      </c>
      <c r="V18">
        <v>0.214</v>
      </c>
      <c r="W18">
        <v>-296091</v>
      </c>
      <c r="X18">
        <v>38964</v>
      </c>
      <c r="Y18">
        <v>-21626</v>
      </c>
      <c r="Z18">
        <v>101748</v>
      </c>
      <c r="AA18">
        <v>0.214</v>
      </c>
      <c r="AB18">
        <v>-296091</v>
      </c>
      <c r="AC18">
        <v>1605</v>
      </c>
    </row>
    <row r="19" spans="1:29" x14ac:dyDescent="0.3">
      <c r="A19">
        <v>100603.2</v>
      </c>
      <c r="B19">
        <v>1.178212</v>
      </c>
      <c r="C19">
        <v>83693.61</v>
      </c>
      <c r="D19">
        <v>1.5087790000000001</v>
      </c>
      <c r="E19">
        <v>-16909.63</v>
      </c>
      <c r="F19">
        <v>-0.330567</v>
      </c>
      <c r="G19">
        <v>51153.42</v>
      </c>
      <c r="H19">
        <v>16909.63</v>
      </c>
      <c r="I19">
        <v>13603.96</v>
      </c>
      <c r="J19">
        <v>10298.290000000001</v>
      </c>
      <c r="K19">
        <v>6992.6229999999996</v>
      </c>
      <c r="L19">
        <v>3686.953</v>
      </c>
      <c r="M19">
        <v>381.28269999999998</v>
      </c>
      <c r="T19">
        <v>-285508</v>
      </c>
      <c r="U19">
        <v>0.90100000000000002</v>
      </c>
      <c r="V19">
        <v>0.19800000000000001</v>
      </c>
      <c r="W19">
        <v>-285508</v>
      </c>
      <c r="X19">
        <v>38849</v>
      </c>
      <c r="Y19">
        <v>-19034</v>
      </c>
      <c r="Z19">
        <v>98831</v>
      </c>
      <c r="AA19">
        <v>0.19800000000000001</v>
      </c>
      <c r="AB19">
        <v>-285508</v>
      </c>
      <c r="AC19">
        <v>1360</v>
      </c>
    </row>
    <row r="20" spans="1:29" x14ac:dyDescent="0.3">
      <c r="A20">
        <v>90845.19</v>
      </c>
      <c r="B20">
        <v>1.0548519999999999</v>
      </c>
      <c r="C20">
        <v>74232.86</v>
      </c>
      <c r="D20">
        <v>1.372382</v>
      </c>
      <c r="E20">
        <v>-16612.330000000002</v>
      </c>
      <c r="F20">
        <v>-0.31752970000000003</v>
      </c>
      <c r="G20">
        <v>52317.4</v>
      </c>
      <c r="H20">
        <v>16612.330000000002</v>
      </c>
      <c r="I20">
        <v>13437.03</v>
      </c>
      <c r="J20">
        <v>10261.73</v>
      </c>
      <c r="K20">
        <v>7086.4380000000001</v>
      </c>
      <c r="L20">
        <v>3911.1410000000001</v>
      </c>
      <c r="M20">
        <v>735.8442</v>
      </c>
      <c r="T20">
        <v>-275154</v>
      </c>
      <c r="U20">
        <v>0.91200000000000003</v>
      </c>
      <c r="V20">
        <v>0.17599999999999999</v>
      </c>
      <c r="W20">
        <v>-275154</v>
      </c>
      <c r="X20">
        <v>38737</v>
      </c>
      <c r="Y20">
        <v>-16497</v>
      </c>
      <c r="Z20">
        <v>95854</v>
      </c>
      <c r="AA20">
        <v>0.17599999999999999</v>
      </c>
      <c r="AB20">
        <v>-275154</v>
      </c>
      <c r="AC20">
        <v>1135</v>
      </c>
    </row>
    <row r="21" spans="1:29" x14ac:dyDescent="0.3">
      <c r="A21">
        <v>88768.95</v>
      </c>
      <c r="B21">
        <v>1.0352300000000001</v>
      </c>
      <c r="C21">
        <v>73282.23</v>
      </c>
      <c r="D21">
        <v>1.3212710000000001</v>
      </c>
      <c r="E21">
        <v>-15486.71</v>
      </c>
      <c r="F21">
        <v>-0.28604109999999999</v>
      </c>
      <c r="G21">
        <v>54141.55</v>
      </c>
      <c r="H21">
        <v>15486.71</v>
      </c>
      <c r="I21">
        <v>12626.3</v>
      </c>
      <c r="J21">
        <v>9765.8880000000008</v>
      </c>
      <c r="K21">
        <v>6905.4769999999999</v>
      </c>
      <c r="L21">
        <v>4045.0650000000001</v>
      </c>
      <c r="M21">
        <v>1184.654</v>
      </c>
      <c r="T21">
        <v>-264956</v>
      </c>
      <c r="U21">
        <v>0.92200000000000004</v>
      </c>
      <c r="V21">
        <v>0.156</v>
      </c>
      <c r="W21">
        <v>-264956</v>
      </c>
      <c r="X21">
        <v>38627</v>
      </c>
      <c r="Y21">
        <v>-13999</v>
      </c>
      <c r="Z21">
        <v>92921</v>
      </c>
      <c r="AA21">
        <v>0.156</v>
      </c>
      <c r="AB21">
        <v>-264956</v>
      </c>
      <c r="AC21">
        <v>930</v>
      </c>
    </row>
    <row r="22" spans="1:29" x14ac:dyDescent="0.3">
      <c r="A22">
        <v>85982.43</v>
      </c>
      <c r="B22">
        <v>1.004038</v>
      </c>
      <c r="C22">
        <v>71105.69</v>
      </c>
      <c r="D22">
        <v>1.269366</v>
      </c>
      <c r="E22">
        <v>-14876.74</v>
      </c>
      <c r="F22">
        <v>-0.26532830000000002</v>
      </c>
      <c r="G22">
        <v>56069.19</v>
      </c>
      <c r="H22">
        <v>14876.74</v>
      </c>
      <c r="I22">
        <v>12223.46</v>
      </c>
      <c r="J22">
        <v>9570.1769999999997</v>
      </c>
      <c r="K22">
        <v>6916.8940000000002</v>
      </c>
      <c r="L22">
        <v>4263.6109999999999</v>
      </c>
      <c r="M22">
        <v>1610.328</v>
      </c>
      <c r="T22">
        <v>-254830</v>
      </c>
      <c r="U22">
        <v>0.92800000000000005</v>
      </c>
      <c r="V22">
        <v>0.14399999999999999</v>
      </c>
      <c r="W22">
        <v>-254830</v>
      </c>
      <c r="X22">
        <v>38518</v>
      </c>
      <c r="Y22">
        <v>-11264</v>
      </c>
      <c r="Z22">
        <v>90010</v>
      </c>
      <c r="AA22">
        <v>0.14399999999999999</v>
      </c>
      <c r="AB22">
        <v>-254830</v>
      </c>
      <c r="AC22">
        <v>743</v>
      </c>
    </row>
    <row r="23" spans="1:29" x14ac:dyDescent="0.3">
      <c r="A23">
        <v>94447.13</v>
      </c>
      <c r="B23">
        <v>1.1367229999999999</v>
      </c>
      <c r="C23">
        <v>78518.34</v>
      </c>
      <c r="D23">
        <v>1.4173070000000001</v>
      </c>
      <c r="E23">
        <v>-15928.8</v>
      </c>
      <c r="F23">
        <v>-0.2805841</v>
      </c>
      <c r="G23">
        <v>56770.13</v>
      </c>
      <c r="H23">
        <v>15928.8</v>
      </c>
      <c r="I23">
        <v>13122.96</v>
      </c>
      <c r="J23">
        <v>10317.120000000001</v>
      </c>
      <c r="K23">
        <v>7511.2740000000003</v>
      </c>
      <c r="L23">
        <v>4705.433</v>
      </c>
      <c r="M23">
        <v>1899.5920000000001</v>
      </c>
      <c r="T23">
        <v>-244674</v>
      </c>
      <c r="U23">
        <v>0.93500000000000005</v>
      </c>
      <c r="V23">
        <v>0.13</v>
      </c>
      <c r="W23">
        <v>-244674</v>
      </c>
      <c r="X23">
        <v>38408</v>
      </c>
      <c r="Y23">
        <v>-8224</v>
      </c>
      <c r="Z23">
        <v>87140</v>
      </c>
      <c r="AA23">
        <v>0.13</v>
      </c>
      <c r="AB23">
        <v>-244674</v>
      </c>
      <c r="AC23">
        <v>567</v>
      </c>
    </row>
    <row r="24" spans="1:29" x14ac:dyDescent="0.3">
      <c r="A24">
        <v>98815.3</v>
      </c>
      <c r="B24">
        <v>1.178795</v>
      </c>
      <c r="C24">
        <v>81589.73</v>
      </c>
      <c r="D24">
        <v>1.484739</v>
      </c>
      <c r="E24">
        <v>-17225.57</v>
      </c>
      <c r="F24">
        <v>-0.3059442</v>
      </c>
      <c r="G24">
        <v>56302.98</v>
      </c>
      <c r="H24">
        <v>17225.57</v>
      </c>
      <c r="I24">
        <v>14166.13</v>
      </c>
      <c r="J24">
        <v>11106.69</v>
      </c>
      <c r="K24">
        <v>8047.2439999999997</v>
      </c>
      <c r="L24">
        <v>4987.8019999999997</v>
      </c>
      <c r="M24">
        <v>1928.36</v>
      </c>
      <c r="T24">
        <v>-234349</v>
      </c>
      <c r="U24">
        <v>0.94899999999999995</v>
      </c>
      <c r="V24">
        <v>0.10199999999999999</v>
      </c>
      <c r="W24">
        <v>-234349</v>
      </c>
      <c r="X24">
        <v>38296</v>
      </c>
      <c r="Y24">
        <v>-5783</v>
      </c>
      <c r="Z24">
        <v>84276</v>
      </c>
      <c r="AA24">
        <v>0.10199999999999999</v>
      </c>
      <c r="AB24">
        <v>-234349</v>
      </c>
      <c r="AC24">
        <v>409</v>
      </c>
    </row>
    <row r="25" spans="1:29" x14ac:dyDescent="0.3">
      <c r="A25">
        <v>83591.23</v>
      </c>
      <c r="B25">
        <v>0.9939907</v>
      </c>
      <c r="C25">
        <v>69226.66</v>
      </c>
      <c r="D25">
        <v>1.2422040000000001</v>
      </c>
      <c r="E25">
        <v>-14364.58</v>
      </c>
      <c r="F25">
        <v>-0.24821299999999999</v>
      </c>
      <c r="G25">
        <v>57871.98</v>
      </c>
      <c r="H25">
        <v>14364.58</v>
      </c>
      <c r="I25">
        <v>11882.45</v>
      </c>
      <c r="J25">
        <v>9400.3179999999993</v>
      </c>
      <c r="K25">
        <v>6918.1880000000001</v>
      </c>
      <c r="L25">
        <v>4436.0590000000002</v>
      </c>
      <c r="M25">
        <v>1953.9280000000001</v>
      </c>
      <c r="T25">
        <v>-223655</v>
      </c>
      <c r="U25">
        <v>0.96</v>
      </c>
      <c r="V25">
        <v>0.08</v>
      </c>
      <c r="W25">
        <v>-223655</v>
      </c>
      <c r="X25">
        <v>38181</v>
      </c>
      <c r="Y25">
        <v>-3299</v>
      </c>
      <c r="Z25">
        <v>81310</v>
      </c>
      <c r="AA25">
        <v>0.08</v>
      </c>
      <c r="AB25">
        <v>-223655</v>
      </c>
      <c r="AC25">
        <v>279</v>
      </c>
    </row>
    <row r="26" spans="1:29" x14ac:dyDescent="0.3">
      <c r="A26">
        <v>91086.03</v>
      </c>
      <c r="B26">
        <v>1.06501</v>
      </c>
      <c r="C26">
        <v>74356.59</v>
      </c>
      <c r="D26">
        <v>1.3525750000000001</v>
      </c>
      <c r="E26">
        <v>-16729.439999999999</v>
      </c>
      <c r="F26">
        <v>-0.2875645</v>
      </c>
      <c r="G26">
        <v>58176.29</v>
      </c>
      <c r="H26">
        <v>16729.439999999999</v>
      </c>
      <c r="I26">
        <v>13853.79</v>
      </c>
      <c r="J26">
        <v>10978.15</v>
      </c>
      <c r="K26">
        <v>8102.5020000000004</v>
      </c>
      <c r="L26">
        <v>5226.857</v>
      </c>
      <c r="M26">
        <v>2351.212</v>
      </c>
      <c r="T26">
        <v>-212259</v>
      </c>
      <c r="U26">
        <v>0.97199999999999998</v>
      </c>
      <c r="V26">
        <v>5.6000000000000001E-2</v>
      </c>
      <c r="W26">
        <v>-212259</v>
      </c>
      <c r="X26">
        <v>38058</v>
      </c>
      <c r="Y26">
        <v>-427</v>
      </c>
      <c r="Z26">
        <v>78148</v>
      </c>
      <c r="AA26">
        <v>5.6000000000000001E-2</v>
      </c>
      <c r="AB26">
        <v>-212259</v>
      </c>
      <c r="AC26">
        <v>171</v>
      </c>
    </row>
    <row r="27" spans="1:29" x14ac:dyDescent="0.3">
      <c r="A27">
        <v>84946.28</v>
      </c>
      <c r="B27">
        <v>0.99096790000000001</v>
      </c>
      <c r="C27">
        <v>68932.289999999994</v>
      </c>
      <c r="D27">
        <v>1.2419100000000001</v>
      </c>
      <c r="E27">
        <v>-16013.99</v>
      </c>
      <c r="F27">
        <v>-0.2509419</v>
      </c>
      <c r="G27">
        <v>63815.53</v>
      </c>
      <c r="H27">
        <v>16013.99</v>
      </c>
      <c r="I27">
        <v>13504.57</v>
      </c>
      <c r="J27">
        <v>10995.15</v>
      </c>
      <c r="K27">
        <v>8485.7340000000004</v>
      </c>
      <c r="L27">
        <v>5976.3149999999996</v>
      </c>
      <c r="M27">
        <v>3466.8960000000002</v>
      </c>
      <c r="T27">
        <v>-199503</v>
      </c>
      <c r="U27">
        <v>0.98399999999999999</v>
      </c>
      <c r="V27">
        <v>3.2000000000000001E-2</v>
      </c>
      <c r="W27">
        <v>-199503</v>
      </c>
      <c r="X27">
        <v>37920</v>
      </c>
      <c r="Y27">
        <v>3043</v>
      </c>
      <c r="Z27">
        <v>74213</v>
      </c>
      <c r="AA27">
        <v>3.2000000000000001E-2</v>
      </c>
      <c r="AB27">
        <v>-199503</v>
      </c>
      <c r="AC27">
        <v>92</v>
      </c>
    </row>
    <row r="28" spans="1:29" x14ac:dyDescent="0.3">
      <c r="A28">
        <v>96939.16</v>
      </c>
      <c r="B28">
        <v>1.1446879999999999</v>
      </c>
      <c r="C28">
        <v>79068</v>
      </c>
      <c r="D28">
        <v>1.4302410000000001</v>
      </c>
      <c r="E28">
        <v>-17871.16</v>
      </c>
      <c r="F28">
        <v>-0.28555350000000002</v>
      </c>
      <c r="G28">
        <v>62584.28</v>
      </c>
      <c r="H28">
        <v>17871.16</v>
      </c>
      <c r="I28">
        <v>15015.62</v>
      </c>
      <c r="J28">
        <v>12160.09</v>
      </c>
      <c r="K28">
        <v>9304.5529999999999</v>
      </c>
      <c r="L28">
        <v>6449.018</v>
      </c>
      <c r="M28">
        <v>3593.4830000000002</v>
      </c>
      <c r="T28">
        <v>-183628</v>
      </c>
      <c r="U28">
        <v>0.99299999999999999</v>
      </c>
      <c r="V28">
        <v>1.4E-2</v>
      </c>
      <c r="W28">
        <v>-183628</v>
      </c>
      <c r="X28">
        <v>37748</v>
      </c>
      <c r="Y28">
        <v>6834</v>
      </c>
      <c r="Z28">
        <v>70114</v>
      </c>
      <c r="AA28">
        <v>1.4E-2</v>
      </c>
      <c r="AB28">
        <v>-183628</v>
      </c>
      <c r="AC28">
        <v>37</v>
      </c>
    </row>
    <row r="29" spans="1:29" x14ac:dyDescent="0.3">
      <c r="A29">
        <v>96848.51</v>
      </c>
      <c r="B29">
        <v>1.142733</v>
      </c>
      <c r="C29">
        <v>78431.990000000005</v>
      </c>
      <c r="D29">
        <v>1.4297280000000001</v>
      </c>
      <c r="E29">
        <v>-18416.52</v>
      </c>
      <c r="F29">
        <v>-0.28699540000000001</v>
      </c>
      <c r="G29">
        <v>64170.07</v>
      </c>
      <c r="H29">
        <v>18416.52</v>
      </c>
      <c r="I29">
        <v>15546.56</v>
      </c>
      <c r="J29">
        <v>12676.61</v>
      </c>
      <c r="K29">
        <v>9806.6530000000002</v>
      </c>
      <c r="L29">
        <v>6936.6989999999996</v>
      </c>
      <c r="M29">
        <v>4066.7449999999999</v>
      </c>
      <c r="T29">
        <v>-181690</v>
      </c>
      <c r="U29">
        <v>0.99299999999999999</v>
      </c>
      <c r="V29">
        <v>1.4E-2</v>
      </c>
      <c r="W29">
        <v>-181690</v>
      </c>
      <c r="X29">
        <v>37727</v>
      </c>
      <c r="Y29">
        <v>7296</v>
      </c>
      <c r="Z29">
        <v>69644</v>
      </c>
      <c r="AA29">
        <v>1.4E-2</v>
      </c>
      <c r="AB29">
        <v>-181690</v>
      </c>
      <c r="AC29">
        <v>32</v>
      </c>
    </row>
    <row r="30" spans="1:29" x14ac:dyDescent="0.3">
      <c r="A30">
        <v>95185.09</v>
      </c>
      <c r="B30">
        <v>1.1090990000000001</v>
      </c>
      <c r="C30">
        <v>76681.22</v>
      </c>
      <c r="D30">
        <v>1.3918489999999999</v>
      </c>
      <c r="E30">
        <v>-18503.88</v>
      </c>
      <c r="F30">
        <v>-0.28275050000000002</v>
      </c>
      <c r="G30">
        <v>65442.41</v>
      </c>
      <c r="H30">
        <v>18503.88</v>
      </c>
      <c r="I30">
        <v>15676.37</v>
      </c>
      <c r="J30">
        <v>12848.87</v>
      </c>
      <c r="K30">
        <v>10021.36</v>
      </c>
      <c r="L30">
        <v>7193.8549999999996</v>
      </c>
      <c r="M30">
        <v>4366.3509999999997</v>
      </c>
      <c r="T30">
        <v>-179644</v>
      </c>
      <c r="U30">
        <v>0.995</v>
      </c>
      <c r="V30">
        <v>0.01</v>
      </c>
      <c r="W30">
        <v>-179644</v>
      </c>
      <c r="X30">
        <v>37705</v>
      </c>
      <c r="Y30">
        <v>7785</v>
      </c>
      <c r="Z30">
        <v>69101</v>
      </c>
      <c r="AA30">
        <v>0.01</v>
      </c>
      <c r="AB30">
        <v>-179644</v>
      </c>
      <c r="AC30">
        <v>28</v>
      </c>
    </row>
    <row r="31" spans="1:29" x14ac:dyDescent="0.3">
      <c r="A31">
        <v>94014.38</v>
      </c>
      <c r="B31">
        <v>1.1159859999999999</v>
      </c>
      <c r="C31">
        <v>75942.73</v>
      </c>
      <c r="D31">
        <v>1.377659</v>
      </c>
      <c r="E31">
        <v>-18071.66</v>
      </c>
      <c r="F31">
        <v>-0.26167299999999999</v>
      </c>
      <c r="G31">
        <v>69061.990000000005</v>
      </c>
      <c r="H31">
        <v>18071.66</v>
      </c>
      <c r="I31">
        <v>15454.93</v>
      </c>
      <c r="J31">
        <v>12838.2</v>
      </c>
      <c r="K31">
        <v>10221.469999999999</v>
      </c>
      <c r="L31">
        <v>7604.7370000000001</v>
      </c>
      <c r="M31">
        <v>4988.0079999999998</v>
      </c>
      <c r="T31">
        <v>-177467</v>
      </c>
      <c r="U31">
        <v>0.995</v>
      </c>
      <c r="V31">
        <v>0.01</v>
      </c>
      <c r="W31">
        <v>-177467</v>
      </c>
      <c r="X31">
        <v>37682</v>
      </c>
      <c r="Y31">
        <v>8305</v>
      </c>
      <c r="Z31">
        <v>68497</v>
      </c>
      <c r="AA31">
        <v>0.01</v>
      </c>
      <c r="AB31">
        <v>-177467</v>
      </c>
      <c r="AC31">
        <v>24</v>
      </c>
    </row>
    <row r="32" spans="1:29" x14ac:dyDescent="0.3">
      <c r="A32">
        <v>92072.14</v>
      </c>
      <c r="B32">
        <v>1.09687</v>
      </c>
      <c r="C32">
        <v>74186.460000000006</v>
      </c>
      <c r="D32">
        <v>1.3521829999999999</v>
      </c>
      <c r="E32">
        <v>-17885.68</v>
      </c>
      <c r="F32">
        <v>-0.25531290000000001</v>
      </c>
      <c r="G32">
        <v>70053.95</v>
      </c>
      <c r="H32">
        <v>17885.68</v>
      </c>
      <c r="I32">
        <v>15332.55</v>
      </c>
      <c r="J32">
        <v>12779.42</v>
      </c>
      <c r="K32">
        <v>10226.290000000001</v>
      </c>
      <c r="L32">
        <v>7673.1629999999996</v>
      </c>
      <c r="M32">
        <v>5120.0339999999997</v>
      </c>
      <c r="T32">
        <v>-175127</v>
      </c>
      <c r="U32">
        <v>0.996</v>
      </c>
      <c r="V32">
        <v>8.0000000000000002E-3</v>
      </c>
      <c r="W32">
        <v>-175127</v>
      </c>
      <c r="X32">
        <v>37656</v>
      </c>
      <c r="Y32">
        <v>8864</v>
      </c>
      <c r="Z32">
        <v>67848</v>
      </c>
      <c r="AA32">
        <v>8.0000000000000002E-3</v>
      </c>
      <c r="AB32">
        <v>-175127</v>
      </c>
      <c r="AC32">
        <v>20</v>
      </c>
    </row>
    <row r="33" spans="1:29" x14ac:dyDescent="0.3">
      <c r="A33">
        <v>102340.8</v>
      </c>
      <c r="B33">
        <v>1.1829879999999999</v>
      </c>
      <c r="C33">
        <v>81881.22</v>
      </c>
      <c r="D33">
        <v>1.486931</v>
      </c>
      <c r="E33">
        <v>-20459.62</v>
      </c>
      <c r="F33">
        <v>-0.3039424</v>
      </c>
      <c r="G33">
        <v>67314.12</v>
      </c>
      <c r="H33">
        <v>20459.62</v>
      </c>
      <c r="I33">
        <v>17420.189999999999</v>
      </c>
      <c r="J33">
        <v>14380.77</v>
      </c>
      <c r="K33">
        <v>11341.34</v>
      </c>
      <c r="L33">
        <v>8301.92</v>
      </c>
      <c r="M33">
        <v>5262.4949999999999</v>
      </c>
      <c r="T33">
        <v>-172583</v>
      </c>
      <c r="U33">
        <v>0.996</v>
      </c>
      <c r="V33">
        <v>8.0000000000000002E-3</v>
      </c>
      <c r="W33">
        <v>-172583</v>
      </c>
      <c r="X33">
        <v>37629</v>
      </c>
      <c r="Y33">
        <v>9471</v>
      </c>
      <c r="Z33">
        <v>67142</v>
      </c>
      <c r="AA33">
        <v>8.0000000000000002E-3</v>
      </c>
      <c r="AB33">
        <v>-172583</v>
      </c>
      <c r="AC33">
        <v>16</v>
      </c>
    </row>
    <row r="34" spans="1:29" x14ac:dyDescent="0.3">
      <c r="A34">
        <v>92788.13</v>
      </c>
      <c r="B34">
        <v>1.0772930000000001</v>
      </c>
      <c r="C34">
        <v>74194.38</v>
      </c>
      <c r="D34">
        <v>1.342883</v>
      </c>
      <c r="E34">
        <v>-18593.759999999998</v>
      </c>
      <c r="F34">
        <v>-0.2655904</v>
      </c>
      <c r="G34">
        <v>70009.14</v>
      </c>
      <c r="H34">
        <v>18593.759999999998</v>
      </c>
      <c r="I34">
        <v>15937.85</v>
      </c>
      <c r="J34">
        <v>13281.95</v>
      </c>
      <c r="K34">
        <v>10626.04</v>
      </c>
      <c r="L34">
        <v>7970.1409999999996</v>
      </c>
      <c r="M34">
        <v>5314.2359999999999</v>
      </c>
      <c r="T34">
        <v>-169768</v>
      </c>
      <c r="U34">
        <v>0.997</v>
      </c>
      <c r="V34">
        <v>6.0000000000000001E-3</v>
      </c>
      <c r="W34">
        <v>-169768</v>
      </c>
      <c r="X34">
        <v>37598</v>
      </c>
      <c r="Y34">
        <v>10149</v>
      </c>
      <c r="Z34">
        <v>66349</v>
      </c>
      <c r="AA34">
        <v>6.0000000000000001E-3</v>
      </c>
      <c r="AB34">
        <v>-169768</v>
      </c>
      <c r="AC34">
        <v>13</v>
      </c>
    </row>
    <row r="35" spans="1:29" x14ac:dyDescent="0.3">
      <c r="A35">
        <v>97908.23</v>
      </c>
      <c r="B35">
        <v>1.157877</v>
      </c>
      <c r="C35">
        <v>78642.210000000006</v>
      </c>
      <c r="D35">
        <v>1.435284</v>
      </c>
      <c r="E35">
        <v>-19266.02</v>
      </c>
      <c r="F35">
        <v>-0.27740730000000002</v>
      </c>
      <c r="G35">
        <v>69450.289999999994</v>
      </c>
      <c r="H35">
        <v>19266.02</v>
      </c>
      <c r="I35">
        <v>16491.939999999999</v>
      </c>
      <c r="J35">
        <v>13717.87</v>
      </c>
      <c r="K35">
        <v>10943.8</v>
      </c>
      <c r="L35">
        <v>8169.7240000000002</v>
      </c>
      <c r="M35">
        <v>5395.6509999999998</v>
      </c>
      <c r="T35">
        <v>-166578</v>
      </c>
      <c r="U35">
        <v>0.997</v>
      </c>
      <c r="V35">
        <v>6.0000000000000001E-3</v>
      </c>
      <c r="W35">
        <v>-166578</v>
      </c>
      <c r="X35">
        <v>37564</v>
      </c>
      <c r="Y35">
        <v>10976</v>
      </c>
      <c r="Z35">
        <v>65392</v>
      </c>
      <c r="AA35">
        <v>6.0000000000000001E-3</v>
      </c>
      <c r="AB35">
        <v>-166578</v>
      </c>
      <c r="AC35">
        <v>9</v>
      </c>
    </row>
    <row r="36" spans="1:29" x14ac:dyDescent="0.3">
      <c r="A36">
        <v>98850.67</v>
      </c>
      <c r="B36">
        <v>1.17655</v>
      </c>
      <c r="C36">
        <v>79894.320000000007</v>
      </c>
      <c r="D36">
        <v>1.4445950000000001</v>
      </c>
      <c r="E36">
        <v>-18956.349999999999</v>
      </c>
      <c r="F36">
        <v>-0.2680457</v>
      </c>
      <c r="G36">
        <v>70720.600000000006</v>
      </c>
      <c r="H36">
        <v>18956.349999999999</v>
      </c>
      <c r="I36">
        <v>16275.89</v>
      </c>
      <c r="J36">
        <v>13595.44</v>
      </c>
      <c r="K36">
        <v>10914.98</v>
      </c>
      <c r="L36">
        <v>8234.5249999999996</v>
      </c>
      <c r="M36">
        <v>5554.0680000000002</v>
      </c>
      <c r="T36">
        <v>-162827</v>
      </c>
      <c r="U36">
        <v>0.999</v>
      </c>
      <c r="V36">
        <v>2E-3</v>
      </c>
      <c r="W36">
        <v>-162827</v>
      </c>
      <c r="X36">
        <v>37523</v>
      </c>
      <c r="Y36">
        <v>11949</v>
      </c>
      <c r="Z36">
        <v>64230</v>
      </c>
      <c r="AA36">
        <v>2E-3</v>
      </c>
      <c r="AB36">
        <v>-162827</v>
      </c>
      <c r="AC36">
        <v>6</v>
      </c>
    </row>
    <row r="37" spans="1:29" x14ac:dyDescent="0.3">
      <c r="A37">
        <v>92372.34</v>
      </c>
      <c r="B37">
        <v>1.0828340000000001</v>
      </c>
      <c r="C37">
        <v>73977.91</v>
      </c>
      <c r="D37">
        <v>1.323429</v>
      </c>
      <c r="E37">
        <v>-18394.439999999999</v>
      </c>
      <c r="F37">
        <v>-0.24059530000000001</v>
      </c>
      <c r="G37">
        <v>76453.84</v>
      </c>
      <c r="H37">
        <v>18394.439999999999</v>
      </c>
      <c r="I37">
        <v>15988.48</v>
      </c>
      <c r="J37">
        <v>13582.53</v>
      </c>
      <c r="K37">
        <v>11176.58</v>
      </c>
      <c r="L37">
        <v>8770.6239999999998</v>
      </c>
      <c r="M37">
        <v>6364.67</v>
      </c>
      <c r="T37">
        <v>-158121</v>
      </c>
      <c r="U37">
        <v>0.999</v>
      </c>
      <c r="V37">
        <v>2E-3</v>
      </c>
      <c r="W37">
        <v>-158121</v>
      </c>
      <c r="X37">
        <v>37472</v>
      </c>
      <c r="Y37">
        <v>13169</v>
      </c>
      <c r="Z37">
        <v>62773</v>
      </c>
      <c r="AA37">
        <v>2E-3</v>
      </c>
      <c r="AB37">
        <v>-158121</v>
      </c>
      <c r="AC37">
        <v>4</v>
      </c>
    </row>
    <row r="38" spans="1:29" x14ac:dyDescent="0.3">
      <c r="A38">
        <v>103204.4</v>
      </c>
      <c r="B38">
        <v>1.221355</v>
      </c>
      <c r="C38">
        <v>83003.67</v>
      </c>
      <c r="D38">
        <v>1.496769</v>
      </c>
      <c r="E38">
        <v>-20200.73</v>
      </c>
      <c r="F38">
        <v>-0.27541389999999999</v>
      </c>
      <c r="G38">
        <v>73346.8</v>
      </c>
      <c r="H38">
        <v>20200.73</v>
      </c>
      <c r="I38">
        <v>17446.59</v>
      </c>
      <c r="J38">
        <v>14692.45</v>
      </c>
      <c r="K38">
        <v>11938.31</v>
      </c>
      <c r="L38">
        <v>9184.1720000000005</v>
      </c>
      <c r="M38">
        <v>6430.0330000000004</v>
      </c>
      <c r="T38">
        <v>-151317</v>
      </c>
      <c r="U38">
        <v>0.999</v>
      </c>
      <c r="V38">
        <v>2E-3</v>
      </c>
      <c r="W38">
        <v>-151317</v>
      </c>
      <c r="X38">
        <v>37399</v>
      </c>
      <c r="Y38">
        <v>14933</v>
      </c>
      <c r="Z38">
        <v>60947</v>
      </c>
      <c r="AA38">
        <v>2E-3</v>
      </c>
      <c r="AB38">
        <v>-151317</v>
      </c>
      <c r="AC38">
        <v>1</v>
      </c>
    </row>
    <row r="39" spans="1:29" x14ac:dyDescent="0.3">
      <c r="A39">
        <v>98039.91</v>
      </c>
      <c r="B39">
        <v>1.140299</v>
      </c>
      <c r="C39">
        <v>78569.279999999999</v>
      </c>
      <c r="D39">
        <v>1.4008400000000001</v>
      </c>
      <c r="E39">
        <v>-19470.63</v>
      </c>
      <c r="F39">
        <v>-0.26054100000000002</v>
      </c>
      <c r="G39">
        <v>74731.53</v>
      </c>
      <c r="H39">
        <v>19470.63</v>
      </c>
      <c r="I39">
        <v>16865.21</v>
      </c>
      <c r="J39">
        <v>14259.81</v>
      </c>
      <c r="K39">
        <v>11654.4</v>
      </c>
      <c r="L39">
        <v>9048.9860000000008</v>
      </c>
      <c r="M39">
        <v>6443.5770000000002</v>
      </c>
      <c r="T39">
        <v>-150396</v>
      </c>
      <c r="U39">
        <v>0.999</v>
      </c>
      <c r="V39">
        <v>2E-3</v>
      </c>
      <c r="W39">
        <v>-150396</v>
      </c>
      <c r="X39">
        <v>37389</v>
      </c>
      <c r="Y39">
        <v>15172</v>
      </c>
      <c r="Z39">
        <v>60710</v>
      </c>
      <c r="AA39">
        <v>2E-3</v>
      </c>
      <c r="AB39">
        <v>-150396</v>
      </c>
      <c r="AC39">
        <v>1</v>
      </c>
    </row>
    <row r="40" spans="1:29" x14ac:dyDescent="0.3">
      <c r="A40">
        <v>90826.39</v>
      </c>
      <c r="B40">
        <v>1.0660719999999999</v>
      </c>
      <c r="C40">
        <v>72390.64</v>
      </c>
      <c r="D40">
        <v>1.2990619999999999</v>
      </c>
      <c r="E40">
        <v>-18435.75</v>
      </c>
      <c r="F40">
        <v>-0.2329898</v>
      </c>
      <c r="G40">
        <v>79126.86</v>
      </c>
      <c r="H40">
        <v>18435.75</v>
      </c>
      <c r="I40">
        <v>16105.85</v>
      </c>
      <c r="J40">
        <v>13775.95</v>
      </c>
      <c r="K40">
        <v>11446.06</v>
      </c>
      <c r="L40">
        <v>9116.1579999999994</v>
      </c>
      <c r="M40">
        <v>6786.2610000000004</v>
      </c>
      <c r="T40">
        <v>-149396</v>
      </c>
      <c r="U40">
        <v>0.999</v>
      </c>
      <c r="V40">
        <v>2E-3</v>
      </c>
      <c r="W40">
        <v>-149396</v>
      </c>
      <c r="X40">
        <v>37378</v>
      </c>
      <c r="Y40">
        <v>15400</v>
      </c>
      <c r="Z40">
        <v>60453</v>
      </c>
      <c r="AA40">
        <v>2E-3</v>
      </c>
      <c r="AB40">
        <v>-149396</v>
      </c>
      <c r="AC40">
        <v>0</v>
      </c>
    </row>
    <row r="41" spans="1:29" x14ac:dyDescent="0.3">
      <c r="A41">
        <v>87061.62</v>
      </c>
      <c r="B41">
        <v>1.0243230000000001</v>
      </c>
      <c r="C41">
        <v>68154.83</v>
      </c>
      <c r="D41">
        <v>1.2640400000000001</v>
      </c>
      <c r="E41">
        <v>-18906.79</v>
      </c>
      <c r="F41">
        <v>-0.2397174</v>
      </c>
      <c r="G41">
        <v>78871.17</v>
      </c>
      <c r="H41">
        <v>18906.79</v>
      </c>
      <c r="I41">
        <v>16509.62</v>
      </c>
      <c r="J41">
        <v>14112.44</v>
      </c>
      <c r="K41">
        <v>11715.27</v>
      </c>
      <c r="L41">
        <v>9318.0949999999993</v>
      </c>
      <c r="M41">
        <v>6920.9210000000003</v>
      </c>
      <c r="T41">
        <v>-148299</v>
      </c>
      <c r="U41">
        <v>1</v>
      </c>
      <c r="V41">
        <v>0</v>
      </c>
      <c r="W41">
        <v>-148299</v>
      </c>
      <c r="X41">
        <v>37366</v>
      </c>
      <c r="Y41">
        <v>15639</v>
      </c>
      <c r="Z41">
        <v>60172</v>
      </c>
      <c r="AA41">
        <v>0</v>
      </c>
      <c r="AB41">
        <v>-148299</v>
      </c>
      <c r="AC41">
        <v>0</v>
      </c>
    </row>
    <row r="42" spans="1:29" x14ac:dyDescent="0.3">
      <c r="A42">
        <v>92241.77</v>
      </c>
      <c r="B42">
        <v>1.085288</v>
      </c>
      <c r="C42" s="195">
        <v>73967.929999999993</v>
      </c>
      <c r="D42">
        <v>1.303318</v>
      </c>
      <c r="E42">
        <v>-18273.84</v>
      </c>
      <c r="F42">
        <v>-0.21803</v>
      </c>
      <c r="G42" s="195">
        <v>83813.41</v>
      </c>
      <c r="H42">
        <v>18273.84</v>
      </c>
      <c r="I42">
        <v>16093.54</v>
      </c>
      <c r="J42">
        <v>13913.24</v>
      </c>
      <c r="K42">
        <v>11732.94</v>
      </c>
      <c r="L42">
        <v>9552.6370000000006</v>
      </c>
      <c r="M42">
        <v>7372.3370000000004</v>
      </c>
      <c r="T42">
        <v>-147079</v>
      </c>
      <c r="U42">
        <v>1</v>
      </c>
      <c r="V42">
        <v>0</v>
      </c>
      <c r="W42">
        <v>-147079</v>
      </c>
      <c r="X42">
        <v>37353</v>
      </c>
      <c r="Y42">
        <v>15904</v>
      </c>
      <c r="Z42">
        <v>59858</v>
      </c>
      <c r="AA42">
        <v>0</v>
      </c>
      <c r="AB42">
        <v>-147079</v>
      </c>
      <c r="AC42">
        <v>0</v>
      </c>
    </row>
    <row r="43" spans="1:29" x14ac:dyDescent="0.3">
      <c r="A43">
        <v>88419.02</v>
      </c>
      <c r="B43">
        <v>1.041817</v>
      </c>
      <c r="C43">
        <v>70930.600000000006</v>
      </c>
      <c r="D43">
        <v>1.2438940000000001</v>
      </c>
      <c r="E43">
        <v>-17488.419999999998</v>
      </c>
      <c r="F43">
        <v>-0.20207749999999999</v>
      </c>
      <c r="G43">
        <v>86543.14</v>
      </c>
      <c r="H43">
        <v>17488.419999999998</v>
      </c>
      <c r="I43">
        <v>15467.65</v>
      </c>
      <c r="J43">
        <v>13446.87</v>
      </c>
      <c r="K43">
        <v>11426.1</v>
      </c>
      <c r="L43">
        <v>9405.3209999999999</v>
      </c>
      <c r="M43">
        <v>7384.5460000000003</v>
      </c>
      <c r="T43">
        <v>-145697</v>
      </c>
      <c r="U43">
        <v>1</v>
      </c>
      <c r="V43">
        <v>0</v>
      </c>
      <c r="W43">
        <v>-145697</v>
      </c>
      <c r="X43">
        <v>37338</v>
      </c>
      <c r="Y43">
        <v>16204</v>
      </c>
      <c r="Z43">
        <v>59475</v>
      </c>
      <c r="AA43">
        <v>0</v>
      </c>
      <c r="AB43">
        <v>-145697</v>
      </c>
      <c r="AC43">
        <v>0</v>
      </c>
    </row>
    <row r="44" spans="1:29" x14ac:dyDescent="0.3">
      <c r="A44">
        <v>94189.54</v>
      </c>
      <c r="B44">
        <v>1.1025039999999999</v>
      </c>
      <c r="C44">
        <v>75060.679999999993</v>
      </c>
      <c r="D44">
        <v>1.335288</v>
      </c>
      <c r="E44">
        <v>-19128.86</v>
      </c>
      <c r="F44">
        <v>-0.23278360000000001</v>
      </c>
      <c r="G44">
        <v>82174.45</v>
      </c>
      <c r="H44">
        <v>19128.86</v>
      </c>
      <c r="I44">
        <v>16801.02</v>
      </c>
      <c r="J44">
        <v>14473.19</v>
      </c>
      <c r="K44">
        <v>12145.35</v>
      </c>
      <c r="L44">
        <v>9817.518</v>
      </c>
      <c r="M44">
        <v>7489.6819999999998</v>
      </c>
      <c r="T44">
        <v>-144085</v>
      </c>
      <c r="U44">
        <v>1</v>
      </c>
      <c r="V44">
        <v>0</v>
      </c>
      <c r="W44">
        <v>-144085</v>
      </c>
      <c r="X44">
        <v>37321</v>
      </c>
      <c r="Y44">
        <v>16611</v>
      </c>
      <c r="Z44">
        <v>59015</v>
      </c>
      <c r="AA44">
        <v>0</v>
      </c>
      <c r="AB44">
        <v>-144085</v>
      </c>
      <c r="AC44">
        <v>0</v>
      </c>
    </row>
    <row r="45" spans="1:29" x14ac:dyDescent="0.3">
      <c r="A45">
        <v>92297.13</v>
      </c>
      <c r="B45">
        <v>1.075755</v>
      </c>
      <c r="C45">
        <v>72596.73</v>
      </c>
      <c r="D45">
        <v>1.317577</v>
      </c>
      <c r="E45">
        <v>-19700.400000000001</v>
      </c>
      <c r="F45">
        <v>-0.24182119999999999</v>
      </c>
      <c r="G45">
        <v>81466.8</v>
      </c>
      <c r="H45">
        <v>19700.400000000001</v>
      </c>
      <c r="I45">
        <v>17282.189999999999</v>
      </c>
      <c r="J45">
        <v>14863.97</v>
      </c>
      <c r="K45">
        <v>12445.76</v>
      </c>
      <c r="L45">
        <v>10027.549999999999</v>
      </c>
      <c r="M45">
        <v>7609.34</v>
      </c>
      <c r="T45">
        <v>-142128</v>
      </c>
      <c r="U45">
        <v>1</v>
      </c>
      <c r="V45">
        <v>0</v>
      </c>
      <c r="W45">
        <v>-142128</v>
      </c>
      <c r="X45">
        <v>37300</v>
      </c>
      <c r="Y45">
        <v>17155</v>
      </c>
      <c r="Z45">
        <v>58467</v>
      </c>
      <c r="AA45">
        <v>0</v>
      </c>
      <c r="AB45">
        <v>-142128</v>
      </c>
      <c r="AC45">
        <v>0</v>
      </c>
    </row>
    <row r="46" spans="1:29" x14ac:dyDescent="0.3">
      <c r="A46">
        <v>94576.85</v>
      </c>
      <c r="B46">
        <v>1.1012280000000001</v>
      </c>
      <c r="C46">
        <v>74143.7</v>
      </c>
      <c r="D46">
        <v>1.3576760000000001</v>
      </c>
      <c r="E46">
        <v>-20433.16</v>
      </c>
      <c r="F46">
        <v>-0.25644790000000001</v>
      </c>
      <c r="G46">
        <v>79677.61</v>
      </c>
      <c r="H46">
        <v>20433.16</v>
      </c>
      <c r="I46">
        <v>17868.68</v>
      </c>
      <c r="J46">
        <v>15304.2</v>
      </c>
      <c r="K46">
        <v>12739.72</v>
      </c>
      <c r="L46">
        <v>10175.24</v>
      </c>
      <c r="M46">
        <v>7610.7610000000004</v>
      </c>
      <c r="T46">
        <v>-139576</v>
      </c>
      <c r="U46">
        <v>1</v>
      </c>
      <c r="V46">
        <v>0</v>
      </c>
      <c r="W46">
        <v>-139576</v>
      </c>
      <c r="X46">
        <v>37272</v>
      </c>
      <c r="Y46">
        <v>17690</v>
      </c>
      <c r="Z46">
        <v>57817</v>
      </c>
      <c r="AA46">
        <v>0</v>
      </c>
      <c r="AB46">
        <v>-139576</v>
      </c>
      <c r="AC46">
        <v>0</v>
      </c>
    </row>
    <row r="47" spans="1:29" x14ac:dyDescent="0.3">
      <c r="A47">
        <v>100828.3</v>
      </c>
      <c r="B47">
        <v>1.1828460000000001</v>
      </c>
      <c r="C47">
        <v>80299.710000000006</v>
      </c>
      <c r="D47">
        <v>1.4406239999999999</v>
      </c>
      <c r="E47">
        <v>-20528.55</v>
      </c>
      <c r="F47">
        <v>-0.25777830000000002</v>
      </c>
      <c r="G47">
        <v>79636.45</v>
      </c>
      <c r="H47">
        <v>20528.55</v>
      </c>
      <c r="I47">
        <v>17950.759999999998</v>
      </c>
      <c r="J47">
        <v>15372.98</v>
      </c>
      <c r="K47">
        <v>12795.2</v>
      </c>
      <c r="L47">
        <v>10217.42</v>
      </c>
      <c r="M47">
        <v>7639.6319999999996</v>
      </c>
      <c r="T47">
        <v>-135688</v>
      </c>
      <c r="U47">
        <v>1</v>
      </c>
      <c r="V47">
        <v>0</v>
      </c>
      <c r="W47">
        <v>-135688</v>
      </c>
      <c r="X47">
        <v>37230</v>
      </c>
      <c r="Y47">
        <v>18408</v>
      </c>
      <c r="Z47">
        <v>56827</v>
      </c>
      <c r="AA47">
        <v>0</v>
      </c>
      <c r="AB47">
        <v>-135688</v>
      </c>
      <c r="AC47">
        <v>0</v>
      </c>
    </row>
    <row r="48" spans="1:29" x14ac:dyDescent="0.3">
      <c r="A48">
        <v>99515.59</v>
      </c>
      <c r="B48">
        <v>1.1676310000000001</v>
      </c>
      <c r="C48">
        <v>78186.91</v>
      </c>
      <c r="D48">
        <v>1.4363939999999999</v>
      </c>
      <c r="E48">
        <v>-21328.69</v>
      </c>
      <c r="F48">
        <v>-0.26876309999999998</v>
      </c>
      <c r="G48">
        <v>79358.7</v>
      </c>
      <c r="H48">
        <v>21328.69</v>
      </c>
      <c r="I48">
        <v>18641.060000000001</v>
      </c>
      <c r="J48">
        <v>15953.43</v>
      </c>
      <c r="K48">
        <v>13265.8</v>
      </c>
      <c r="L48">
        <v>10578.17</v>
      </c>
      <c r="M48">
        <v>7890.5339999999997</v>
      </c>
      <c r="T48">
        <v>782</v>
      </c>
      <c r="U48">
        <v>1</v>
      </c>
      <c r="V48">
        <v>0</v>
      </c>
      <c r="W48">
        <v>782</v>
      </c>
      <c r="X48">
        <v>35755</v>
      </c>
      <c r="Y48">
        <v>16986</v>
      </c>
      <c r="Z48">
        <v>54364</v>
      </c>
      <c r="AA48">
        <v>0</v>
      </c>
      <c r="AB48">
        <v>782</v>
      </c>
      <c r="AC48">
        <v>0</v>
      </c>
    </row>
    <row r="49" spans="1:29" x14ac:dyDescent="0.3">
      <c r="A49">
        <v>95669.72</v>
      </c>
      <c r="B49">
        <v>1.1281110000000001</v>
      </c>
      <c r="C49">
        <v>76089.84</v>
      </c>
      <c r="D49">
        <v>1.360757</v>
      </c>
      <c r="E49">
        <v>-19579.88</v>
      </c>
      <c r="F49">
        <v>-0.23264650000000001</v>
      </c>
      <c r="G49">
        <v>84161.5</v>
      </c>
      <c r="H49">
        <v>19579.88</v>
      </c>
      <c r="I49">
        <v>17253.41</v>
      </c>
      <c r="J49">
        <v>14926.95</v>
      </c>
      <c r="K49">
        <v>12600.48</v>
      </c>
      <c r="L49">
        <v>10274.02</v>
      </c>
      <c r="M49">
        <v>7947.5519999999997</v>
      </c>
      <c r="T49">
        <v>4361</v>
      </c>
      <c r="U49">
        <v>1</v>
      </c>
      <c r="V49">
        <v>0</v>
      </c>
      <c r="W49">
        <v>4361</v>
      </c>
      <c r="X49">
        <v>35716</v>
      </c>
      <c r="Y49">
        <v>15891</v>
      </c>
      <c r="Z49">
        <v>55292</v>
      </c>
      <c r="AA49">
        <v>0</v>
      </c>
      <c r="AB49">
        <v>4361</v>
      </c>
      <c r="AC49">
        <v>0</v>
      </c>
    </row>
    <row r="50" spans="1:29" x14ac:dyDescent="0.3">
      <c r="A50">
        <v>94359.72</v>
      </c>
      <c r="B50">
        <v>1.1029139999999999</v>
      </c>
      <c r="C50">
        <v>74345.52</v>
      </c>
      <c r="D50">
        <v>1.341591</v>
      </c>
      <c r="E50">
        <v>-20014.2</v>
      </c>
      <c r="F50">
        <v>-0.238677</v>
      </c>
      <c r="G50">
        <v>83854.75</v>
      </c>
      <c r="H50">
        <v>20014.2</v>
      </c>
      <c r="I50">
        <v>17627.43</v>
      </c>
      <c r="J50">
        <v>15240.66</v>
      </c>
      <c r="K50">
        <v>12853.89</v>
      </c>
      <c r="L50">
        <v>10467.120000000001</v>
      </c>
      <c r="M50">
        <v>8080.3519999999999</v>
      </c>
      <c r="T50">
        <v>6701</v>
      </c>
      <c r="U50">
        <v>1</v>
      </c>
      <c r="V50">
        <v>0</v>
      </c>
      <c r="W50">
        <v>6701</v>
      </c>
      <c r="X50">
        <v>35691</v>
      </c>
      <c r="Y50">
        <v>15175</v>
      </c>
      <c r="Z50">
        <v>55931</v>
      </c>
      <c r="AA50">
        <v>0</v>
      </c>
      <c r="AB50">
        <v>6701</v>
      </c>
      <c r="AC50">
        <v>0</v>
      </c>
    </row>
    <row r="51" spans="1:29" x14ac:dyDescent="0.3">
      <c r="A51">
        <v>99188.22</v>
      </c>
      <c r="B51">
        <v>1.1605160000000001</v>
      </c>
      <c r="C51">
        <v>78543.88</v>
      </c>
      <c r="D51">
        <v>1.4114230000000001</v>
      </c>
      <c r="E51">
        <v>-20644.34</v>
      </c>
      <c r="F51">
        <v>-0.2509073</v>
      </c>
      <c r="G51">
        <v>82278.77</v>
      </c>
      <c r="H51">
        <v>20644.34</v>
      </c>
      <c r="I51">
        <v>18135.27</v>
      </c>
      <c r="J51">
        <v>15626.2</v>
      </c>
      <c r="K51">
        <v>13117.13</v>
      </c>
      <c r="L51">
        <v>10608.05</v>
      </c>
      <c r="M51">
        <v>8098.9790000000003</v>
      </c>
      <c r="T51">
        <v>8490</v>
      </c>
      <c r="U51">
        <v>1</v>
      </c>
      <c r="V51">
        <v>0</v>
      </c>
      <c r="W51">
        <v>8490</v>
      </c>
      <c r="X51">
        <v>35672</v>
      </c>
      <c r="Y51">
        <v>14628</v>
      </c>
      <c r="Z51">
        <v>56422</v>
      </c>
      <c r="AA51">
        <v>0</v>
      </c>
      <c r="AB51">
        <v>8490</v>
      </c>
      <c r="AC51">
        <v>0</v>
      </c>
    </row>
    <row r="52" spans="1:29" x14ac:dyDescent="0.3">
      <c r="A52">
        <v>94144.87</v>
      </c>
      <c r="B52">
        <v>1.1120760000000001</v>
      </c>
      <c r="C52">
        <v>74845.7</v>
      </c>
      <c r="D52">
        <v>1.334633</v>
      </c>
      <c r="E52">
        <v>-19299.169999999998</v>
      </c>
      <c r="F52">
        <v>-0.22255649999999999</v>
      </c>
      <c r="G52">
        <v>86715.839999999997</v>
      </c>
      <c r="H52">
        <v>19299.169999999998</v>
      </c>
      <c r="I52">
        <v>17073.61</v>
      </c>
      <c r="J52">
        <v>14848.04</v>
      </c>
      <c r="K52">
        <v>12622.48</v>
      </c>
      <c r="L52">
        <v>10396.91</v>
      </c>
      <c r="M52">
        <v>8171.348</v>
      </c>
      <c r="T52">
        <v>9961</v>
      </c>
      <c r="U52">
        <v>1</v>
      </c>
      <c r="V52">
        <v>0</v>
      </c>
      <c r="W52">
        <v>9961</v>
      </c>
      <c r="X52">
        <v>35656</v>
      </c>
      <c r="Y52">
        <v>14178</v>
      </c>
      <c r="Z52">
        <v>56826</v>
      </c>
      <c r="AA52">
        <v>0</v>
      </c>
      <c r="AB52">
        <v>9961</v>
      </c>
      <c r="AC52">
        <v>0</v>
      </c>
    </row>
    <row r="53" spans="1:29" x14ac:dyDescent="0.3">
      <c r="A53">
        <v>96290.01</v>
      </c>
      <c r="B53">
        <v>1.133535</v>
      </c>
      <c r="C53">
        <v>75827.38</v>
      </c>
      <c r="D53">
        <v>1.3690180000000001</v>
      </c>
      <c r="E53">
        <v>-20462.63</v>
      </c>
      <c r="F53">
        <v>-0.23548330000000001</v>
      </c>
      <c r="G53">
        <v>86896.33</v>
      </c>
      <c r="H53">
        <v>20462.63</v>
      </c>
      <c r="I53">
        <v>18107.8</v>
      </c>
      <c r="J53">
        <v>15752.97</v>
      </c>
      <c r="K53">
        <v>13398.13</v>
      </c>
      <c r="L53">
        <v>11043.3</v>
      </c>
      <c r="M53">
        <v>8688.4689999999991</v>
      </c>
      <c r="T53">
        <v>11222</v>
      </c>
      <c r="U53">
        <v>1</v>
      </c>
      <c r="V53">
        <v>0</v>
      </c>
      <c r="W53">
        <v>11222</v>
      </c>
      <c r="X53">
        <v>35642</v>
      </c>
      <c r="Y53">
        <v>13792</v>
      </c>
      <c r="Z53">
        <v>57172</v>
      </c>
      <c r="AA53">
        <v>0</v>
      </c>
      <c r="AB53">
        <v>11222</v>
      </c>
      <c r="AC53">
        <v>0</v>
      </c>
    </row>
    <row r="54" spans="1:29" x14ac:dyDescent="0.3">
      <c r="A54">
        <v>89732.05</v>
      </c>
      <c r="B54">
        <v>1.0531710000000001</v>
      </c>
      <c r="C54" s="195">
        <v>69673.58</v>
      </c>
      <c r="D54">
        <v>1.2741439999999999</v>
      </c>
      <c r="E54">
        <v>-20058.48</v>
      </c>
      <c r="F54">
        <v>-0.22097310000000001</v>
      </c>
      <c r="G54" s="195">
        <v>90773.38</v>
      </c>
      <c r="H54">
        <v>20058.48</v>
      </c>
      <c r="I54">
        <v>17848.75</v>
      </c>
      <c r="J54">
        <v>15639.01</v>
      </c>
      <c r="K54">
        <v>13429.28</v>
      </c>
      <c r="L54">
        <v>11219.55</v>
      </c>
      <c r="M54">
        <v>9009.82</v>
      </c>
      <c r="T54">
        <v>12332</v>
      </c>
      <c r="U54">
        <v>1</v>
      </c>
      <c r="V54">
        <v>0</v>
      </c>
      <c r="W54">
        <v>12332</v>
      </c>
      <c r="X54">
        <v>35630</v>
      </c>
      <c r="Y54">
        <v>13453</v>
      </c>
      <c r="Z54">
        <v>57477</v>
      </c>
      <c r="AA54">
        <v>0</v>
      </c>
      <c r="AB54">
        <v>12332</v>
      </c>
      <c r="AC54">
        <v>0</v>
      </c>
    </row>
    <row r="55" spans="1:29" x14ac:dyDescent="0.3">
      <c r="A55">
        <v>92404.25</v>
      </c>
      <c r="B55">
        <v>1.076613</v>
      </c>
      <c r="C55">
        <v>72156.02</v>
      </c>
      <c r="D55">
        <v>1.2968</v>
      </c>
      <c r="E55">
        <v>-20248.23</v>
      </c>
      <c r="F55">
        <v>-0.22018660000000001</v>
      </c>
      <c r="G55">
        <v>91959.44</v>
      </c>
      <c r="H55">
        <v>20248.23</v>
      </c>
      <c r="I55">
        <v>18046.37</v>
      </c>
      <c r="J55">
        <v>15844.5</v>
      </c>
      <c r="K55">
        <v>13642.64</v>
      </c>
      <c r="L55">
        <v>11440.77</v>
      </c>
      <c r="M55">
        <v>9238.9050000000007</v>
      </c>
      <c r="T55">
        <v>13328</v>
      </c>
      <c r="U55">
        <v>1</v>
      </c>
      <c r="V55">
        <v>0</v>
      </c>
      <c r="W55">
        <v>13328</v>
      </c>
      <c r="X55">
        <v>35619</v>
      </c>
      <c r="Y55">
        <v>13148</v>
      </c>
      <c r="Z55">
        <v>57750</v>
      </c>
      <c r="AA55">
        <v>0</v>
      </c>
      <c r="AB55">
        <v>13328</v>
      </c>
      <c r="AC55">
        <v>0</v>
      </c>
    </row>
    <row r="56" spans="1:29" x14ac:dyDescent="0.3">
      <c r="A56">
        <v>103704.5</v>
      </c>
      <c r="B56">
        <v>1.213055</v>
      </c>
      <c r="C56">
        <v>81618.63</v>
      </c>
      <c r="D56">
        <v>1.4698720000000001</v>
      </c>
      <c r="E56">
        <v>-22085.87</v>
      </c>
      <c r="F56">
        <v>-0.25681690000000001</v>
      </c>
      <c r="G56">
        <v>85998.51</v>
      </c>
      <c r="H56">
        <v>22085.87</v>
      </c>
      <c r="I56">
        <v>19517.7</v>
      </c>
      <c r="J56">
        <v>16949.53</v>
      </c>
      <c r="K56">
        <v>14381.36</v>
      </c>
      <c r="L56">
        <v>11813.19</v>
      </c>
      <c r="M56">
        <v>9245.0239999999994</v>
      </c>
      <c r="T56">
        <v>14235</v>
      </c>
      <c r="U56">
        <v>1</v>
      </c>
      <c r="V56">
        <v>0</v>
      </c>
      <c r="W56">
        <v>14235</v>
      </c>
      <c r="X56">
        <v>35610</v>
      </c>
      <c r="Y56">
        <v>12870</v>
      </c>
      <c r="Z56">
        <v>57999</v>
      </c>
      <c r="AA56">
        <v>0</v>
      </c>
      <c r="AB56">
        <v>14235</v>
      </c>
      <c r="AC56">
        <v>0</v>
      </c>
    </row>
    <row r="57" spans="1:29" x14ac:dyDescent="0.3">
      <c r="A57">
        <v>93359.79</v>
      </c>
      <c r="B57">
        <v>1.1007020000000001</v>
      </c>
      <c r="C57">
        <v>72815.98</v>
      </c>
      <c r="D57">
        <v>1.3261259999999999</v>
      </c>
      <c r="E57">
        <v>-20543.8</v>
      </c>
      <c r="F57">
        <v>-0.22542419999999999</v>
      </c>
      <c r="G57">
        <v>91133.99</v>
      </c>
      <c r="H57">
        <v>20543.8</v>
      </c>
      <c r="I57">
        <v>18289.560000000001</v>
      </c>
      <c r="J57">
        <v>16035.32</v>
      </c>
      <c r="K57">
        <v>13781.08</v>
      </c>
      <c r="L57">
        <v>11526.84</v>
      </c>
      <c r="M57">
        <v>9272.5959999999995</v>
      </c>
      <c r="T57">
        <v>15071</v>
      </c>
      <c r="U57">
        <v>1</v>
      </c>
      <c r="V57">
        <v>0</v>
      </c>
      <c r="W57">
        <v>15071</v>
      </c>
      <c r="X57">
        <v>35601</v>
      </c>
      <c r="Y57">
        <v>12615</v>
      </c>
      <c r="Z57">
        <v>58229</v>
      </c>
      <c r="AA57">
        <v>0</v>
      </c>
      <c r="AB57">
        <v>15071</v>
      </c>
      <c r="AC57">
        <v>0</v>
      </c>
    </row>
    <row r="58" spans="1:29" x14ac:dyDescent="0.3">
      <c r="A58">
        <v>103645.2</v>
      </c>
      <c r="B58">
        <v>1.217843</v>
      </c>
      <c r="C58">
        <v>81729.95</v>
      </c>
      <c r="D58">
        <v>1.4674780000000001</v>
      </c>
      <c r="E58">
        <v>-21915.21</v>
      </c>
      <c r="F58">
        <v>-0.2496353</v>
      </c>
      <c r="G58">
        <v>87788.9</v>
      </c>
      <c r="H58">
        <v>21915.21</v>
      </c>
      <c r="I58">
        <v>19418.86</v>
      </c>
      <c r="J58">
        <v>16922.5</v>
      </c>
      <c r="K58">
        <v>14426.15</v>
      </c>
      <c r="L58">
        <v>11929.8</v>
      </c>
      <c r="M58">
        <v>9433.4439999999995</v>
      </c>
      <c r="T58">
        <v>20000</v>
      </c>
      <c r="U58">
        <v>0.999</v>
      </c>
      <c r="V58">
        <v>2E-3</v>
      </c>
      <c r="W58">
        <v>20000</v>
      </c>
      <c r="X58">
        <v>35547</v>
      </c>
      <c r="Y58">
        <v>11107</v>
      </c>
      <c r="Z58">
        <v>59575</v>
      </c>
      <c r="AA58">
        <v>2E-3</v>
      </c>
      <c r="AB58">
        <v>20000</v>
      </c>
      <c r="AC58">
        <v>2</v>
      </c>
    </row>
    <row r="59" spans="1:29" x14ac:dyDescent="0.3">
      <c r="A59">
        <v>99247.35</v>
      </c>
      <c r="B59">
        <v>1.1535770000000001</v>
      </c>
      <c r="C59">
        <v>77961.789999999994</v>
      </c>
      <c r="D59">
        <v>1.388854</v>
      </c>
      <c r="E59">
        <v>-21285.56</v>
      </c>
      <c r="F59">
        <v>-0.23527709999999999</v>
      </c>
      <c r="G59">
        <v>90470.2</v>
      </c>
      <c r="H59">
        <v>21285.56</v>
      </c>
      <c r="I59">
        <v>18932.79</v>
      </c>
      <c r="J59">
        <v>16580.02</v>
      </c>
      <c r="K59">
        <v>14227.25</v>
      </c>
      <c r="L59">
        <v>11874.48</v>
      </c>
      <c r="M59">
        <v>9521.7099999999991</v>
      </c>
      <c r="T59">
        <v>21212</v>
      </c>
      <c r="U59">
        <v>0.999</v>
      </c>
      <c r="V59">
        <v>2E-3</v>
      </c>
      <c r="W59">
        <v>21212</v>
      </c>
      <c r="X59">
        <v>35534</v>
      </c>
      <c r="Y59">
        <v>10736</v>
      </c>
      <c r="Z59">
        <v>59824</v>
      </c>
      <c r="AA59">
        <v>2E-3</v>
      </c>
      <c r="AB59">
        <v>21212</v>
      </c>
      <c r="AC59">
        <v>2</v>
      </c>
    </row>
    <row r="60" spans="1:29" x14ac:dyDescent="0.3">
      <c r="A60">
        <v>105388.2</v>
      </c>
      <c r="B60">
        <v>1.247727</v>
      </c>
      <c r="C60">
        <v>83113.37</v>
      </c>
      <c r="D60">
        <v>1.5023709999999999</v>
      </c>
      <c r="E60">
        <v>-22274.79</v>
      </c>
      <c r="F60">
        <v>-0.25464360000000003</v>
      </c>
      <c r="G60">
        <v>87474.38</v>
      </c>
      <c r="H60">
        <v>22274.79</v>
      </c>
      <c r="I60">
        <v>19728.349999999999</v>
      </c>
      <c r="J60">
        <v>17181.919999999998</v>
      </c>
      <c r="K60">
        <v>14635.48</v>
      </c>
      <c r="L60">
        <v>12089.05</v>
      </c>
      <c r="M60">
        <v>9542.6110000000008</v>
      </c>
      <c r="T60">
        <v>25433</v>
      </c>
      <c r="U60">
        <v>0.996</v>
      </c>
      <c r="V60">
        <v>8.0000000000000002E-3</v>
      </c>
      <c r="W60">
        <v>25433</v>
      </c>
      <c r="X60">
        <v>35489</v>
      </c>
      <c r="Y60">
        <v>9632</v>
      </c>
      <c r="Z60">
        <v>60856</v>
      </c>
      <c r="AA60">
        <v>8.0000000000000002E-3</v>
      </c>
      <c r="AB60">
        <v>25433</v>
      </c>
      <c r="AC60">
        <v>8</v>
      </c>
    </row>
    <row r="61" spans="1:29" x14ac:dyDescent="0.3">
      <c r="A61">
        <v>79967.12</v>
      </c>
      <c r="B61">
        <v>0.93878850000000003</v>
      </c>
      <c r="C61">
        <v>62446.87</v>
      </c>
      <c r="D61">
        <v>1.0955280000000001</v>
      </c>
      <c r="E61">
        <v>-17520.25</v>
      </c>
      <c r="F61">
        <v>-0.1567393</v>
      </c>
      <c r="G61">
        <v>111779.5</v>
      </c>
      <c r="H61">
        <v>17520.25</v>
      </c>
      <c r="I61">
        <v>15952.85</v>
      </c>
      <c r="J61">
        <v>14385.46</v>
      </c>
      <c r="K61">
        <v>12818.07</v>
      </c>
      <c r="L61">
        <v>11250.67</v>
      </c>
      <c r="M61">
        <v>9683.2810000000009</v>
      </c>
      <c r="T61">
        <v>28781</v>
      </c>
      <c r="U61">
        <v>0.996</v>
      </c>
      <c r="V61">
        <v>8.0000000000000002E-3</v>
      </c>
      <c r="W61">
        <v>28781</v>
      </c>
      <c r="X61">
        <v>35452</v>
      </c>
      <c r="Y61">
        <v>8792</v>
      </c>
      <c r="Z61">
        <v>61813</v>
      </c>
      <c r="AA61">
        <v>8.0000000000000002E-3</v>
      </c>
      <c r="AB61">
        <v>28781</v>
      </c>
      <c r="AC61">
        <v>14</v>
      </c>
    </row>
    <row r="62" spans="1:29" x14ac:dyDescent="0.3">
      <c r="A62">
        <v>101894.2</v>
      </c>
      <c r="B62">
        <v>1.200024</v>
      </c>
      <c r="C62">
        <v>79486.94</v>
      </c>
      <c r="D62">
        <v>1.450949</v>
      </c>
      <c r="E62">
        <v>-22407.27</v>
      </c>
      <c r="F62">
        <v>-0.2509247</v>
      </c>
      <c r="G62">
        <v>89298.8</v>
      </c>
      <c r="H62">
        <v>22407.27</v>
      </c>
      <c r="I62">
        <v>19898.03</v>
      </c>
      <c r="J62">
        <v>17388.78</v>
      </c>
      <c r="K62">
        <v>14879.53</v>
      </c>
      <c r="L62">
        <v>12370.29</v>
      </c>
      <c r="M62">
        <v>9861.0380000000005</v>
      </c>
      <c r="T62">
        <v>30000</v>
      </c>
      <c r="U62">
        <v>0.996</v>
      </c>
      <c r="V62">
        <v>8.0000000000000002E-3</v>
      </c>
      <c r="W62">
        <v>30000</v>
      </c>
      <c r="X62">
        <v>35439</v>
      </c>
      <c r="Y62">
        <v>8486</v>
      </c>
      <c r="Z62">
        <v>62154</v>
      </c>
      <c r="AA62">
        <v>8.0000000000000002E-3</v>
      </c>
      <c r="AB62">
        <v>30000</v>
      </c>
      <c r="AC62">
        <v>16</v>
      </c>
    </row>
    <row r="63" spans="1:29" x14ac:dyDescent="0.3">
      <c r="A63">
        <v>95598.71</v>
      </c>
      <c r="B63">
        <v>1.1221410000000001</v>
      </c>
      <c r="C63">
        <v>74187.37</v>
      </c>
      <c r="D63">
        <v>1.3487199999999999</v>
      </c>
      <c r="E63">
        <v>-21411.34</v>
      </c>
      <c r="F63">
        <v>-0.2265788</v>
      </c>
      <c r="G63">
        <v>94498.43</v>
      </c>
      <c r="H63">
        <v>21411.34</v>
      </c>
      <c r="I63">
        <v>19145.55</v>
      </c>
      <c r="J63">
        <v>16879.77</v>
      </c>
      <c r="K63">
        <v>14613.98</v>
      </c>
      <c r="L63">
        <v>12348.19</v>
      </c>
      <c r="M63">
        <v>10082.4</v>
      </c>
      <c r="T63">
        <v>31617</v>
      </c>
      <c r="U63">
        <v>0.996</v>
      </c>
      <c r="V63">
        <v>8.0000000000000002E-3</v>
      </c>
      <c r="W63">
        <v>31617</v>
      </c>
      <c r="X63">
        <v>35422</v>
      </c>
      <c r="Y63">
        <v>8080</v>
      </c>
      <c r="Z63">
        <v>62559</v>
      </c>
      <c r="AA63">
        <v>8.0000000000000002E-3</v>
      </c>
      <c r="AB63">
        <v>31617</v>
      </c>
      <c r="AC63">
        <v>18</v>
      </c>
    </row>
    <row r="64" spans="1:29" x14ac:dyDescent="0.3">
      <c r="A64">
        <v>93378.67</v>
      </c>
      <c r="B64">
        <v>1.092619</v>
      </c>
      <c r="C64">
        <v>72581.47</v>
      </c>
      <c r="D64">
        <v>1.305768</v>
      </c>
      <c r="E64">
        <v>-20797.2</v>
      </c>
      <c r="F64">
        <v>-0.2131488</v>
      </c>
      <c r="G64">
        <v>97571.27</v>
      </c>
      <c r="H64">
        <v>20797.2</v>
      </c>
      <c r="I64">
        <v>18665.71</v>
      </c>
      <c r="J64">
        <v>16534.23</v>
      </c>
      <c r="K64">
        <v>14402.74</v>
      </c>
      <c r="L64">
        <v>12271.25</v>
      </c>
      <c r="M64">
        <v>10139.76</v>
      </c>
      <c r="T64">
        <v>34112</v>
      </c>
      <c r="U64">
        <v>0.99399999999999999</v>
      </c>
      <c r="V64">
        <v>1.2E-2</v>
      </c>
      <c r="W64">
        <v>34112</v>
      </c>
      <c r="X64">
        <v>35395</v>
      </c>
      <c r="Y64">
        <v>7454</v>
      </c>
      <c r="Z64">
        <v>63185</v>
      </c>
      <c r="AA64">
        <v>1.2E-2</v>
      </c>
      <c r="AB64">
        <v>34112</v>
      </c>
      <c r="AC64">
        <v>24</v>
      </c>
    </row>
    <row r="65" spans="1:29" x14ac:dyDescent="0.3">
      <c r="A65">
        <v>88656.47</v>
      </c>
      <c r="B65">
        <v>1.0528230000000001</v>
      </c>
      <c r="C65">
        <v>69252.28</v>
      </c>
      <c r="D65">
        <v>1.2324470000000001</v>
      </c>
      <c r="E65">
        <v>-19404.189999999999</v>
      </c>
      <c r="F65">
        <v>-0.1796237</v>
      </c>
      <c r="G65">
        <v>108026.9</v>
      </c>
      <c r="H65">
        <v>19404.189999999999</v>
      </c>
      <c r="I65">
        <v>17607.95</v>
      </c>
      <c r="J65">
        <v>15811.71</v>
      </c>
      <c r="K65">
        <v>14015.48</v>
      </c>
      <c r="L65">
        <v>12219.24</v>
      </c>
      <c r="M65">
        <v>10423</v>
      </c>
      <c r="T65">
        <v>36360</v>
      </c>
      <c r="U65">
        <v>0.99199999999999999</v>
      </c>
      <c r="V65">
        <v>1.6E-2</v>
      </c>
      <c r="W65">
        <v>36360</v>
      </c>
      <c r="X65">
        <v>35370</v>
      </c>
      <c r="Y65">
        <v>6890</v>
      </c>
      <c r="Z65">
        <v>63749</v>
      </c>
      <c r="AA65">
        <v>1.6E-2</v>
      </c>
      <c r="AB65">
        <v>36360</v>
      </c>
      <c r="AC65">
        <v>30</v>
      </c>
    </row>
    <row r="66" spans="1:29" x14ac:dyDescent="0.3">
      <c r="A66">
        <v>99429.16</v>
      </c>
      <c r="B66">
        <v>1.162515</v>
      </c>
      <c r="C66">
        <v>77837.58</v>
      </c>
      <c r="D66">
        <v>1.385562</v>
      </c>
      <c r="E66">
        <v>-21591.59</v>
      </c>
      <c r="F66">
        <v>-0.2230471</v>
      </c>
      <c r="G66">
        <v>96802.8</v>
      </c>
      <c r="H66">
        <v>21591.59</v>
      </c>
      <c r="I66">
        <v>19361.12</v>
      </c>
      <c r="J66">
        <v>17130.64</v>
      </c>
      <c r="K66">
        <v>14900.17</v>
      </c>
      <c r="L66">
        <v>12669.7</v>
      </c>
      <c r="M66">
        <v>10439.23</v>
      </c>
      <c r="T66">
        <v>38421</v>
      </c>
      <c r="U66">
        <v>0.99099999999999999</v>
      </c>
      <c r="V66">
        <v>1.7999999999999999E-2</v>
      </c>
      <c r="W66">
        <v>38421</v>
      </c>
      <c r="X66">
        <v>35348</v>
      </c>
      <c r="Y66">
        <v>6373</v>
      </c>
      <c r="Z66">
        <v>64306</v>
      </c>
      <c r="AA66">
        <v>1.7999999999999999E-2</v>
      </c>
      <c r="AB66">
        <v>38421</v>
      </c>
      <c r="AC66">
        <v>37</v>
      </c>
    </row>
    <row r="67" spans="1:29" x14ac:dyDescent="0.3">
      <c r="A67">
        <v>92780.53</v>
      </c>
      <c r="B67">
        <v>1.101091</v>
      </c>
      <c r="C67">
        <v>71848.22</v>
      </c>
      <c r="D67">
        <v>1.307871</v>
      </c>
      <c r="E67">
        <v>-20932.310000000001</v>
      </c>
      <c r="F67">
        <v>-0.2067804</v>
      </c>
      <c r="G67">
        <v>101229.7</v>
      </c>
      <c r="H67">
        <v>20932.310000000001</v>
      </c>
      <c r="I67">
        <v>18864.509999999998</v>
      </c>
      <c r="J67">
        <v>16796.7</v>
      </c>
      <c r="K67">
        <v>14728.9</v>
      </c>
      <c r="L67">
        <v>12661.09</v>
      </c>
      <c r="M67">
        <v>10593.29</v>
      </c>
      <c r="T67">
        <v>40335</v>
      </c>
      <c r="U67">
        <v>0.98799999999999999</v>
      </c>
      <c r="V67">
        <v>2.4E-2</v>
      </c>
      <c r="W67">
        <v>40335</v>
      </c>
      <c r="X67">
        <v>35327</v>
      </c>
      <c r="Y67">
        <v>5892</v>
      </c>
      <c r="Z67">
        <v>64746</v>
      </c>
      <c r="AA67">
        <v>2.4E-2</v>
      </c>
      <c r="AB67">
        <v>40335</v>
      </c>
      <c r="AC67">
        <v>44</v>
      </c>
    </row>
    <row r="68" spans="1:29" x14ac:dyDescent="0.3">
      <c r="A68">
        <v>105133.2</v>
      </c>
      <c r="B68">
        <v>1.23231</v>
      </c>
      <c r="C68">
        <v>80828.55</v>
      </c>
      <c r="D68">
        <v>1.4990140000000001</v>
      </c>
      <c r="E68">
        <v>-24304.66</v>
      </c>
      <c r="F68">
        <v>-0.26670359999999999</v>
      </c>
      <c r="G68">
        <v>91129.87</v>
      </c>
      <c r="H68">
        <v>24304.66</v>
      </c>
      <c r="I68">
        <v>21637.63</v>
      </c>
      <c r="J68">
        <v>18970.59</v>
      </c>
      <c r="K68">
        <v>16303.56</v>
      </c>
      <c r="L68">
        <v>13636.52</v>
      </c>
      <c r="M68">
        <v>10969.48</v>
      </c>
      <c r="T68">
        <v>42129</v>
      </c>
      <c r="U68">
        <v>0.98799999999999999</v>
      </c>
      <c r="V68">
        <v>2.4E-2</v>
      </c>
      <c r="W68">
        <v>42129</v>
      </c>
      <c r="X68">
        <v>35308</v>
      </c>
      <c r="Y68">
        <v>5442</v>
      </c>
      <c r="Z68">
        <v>65196</v>
      </c>
      <c r="AA68">
        <v>2.4E-2</v>
      </c>
      <c r="AB68">
        <v>42129</v>
      </c>
      <c r="AC68">
        <v>52</v>
      </c>
    </row>
    <row r="69" spans="1:29" x14ac:dyDescent="0.3">
      <c r="A69">
        <v>99837.55</v>
      </c>
      <c r="B69">
        <v>1.176442</v>
      </c>
      <c r="C69">
        <v>77647.460000000006</v>
      </c>
      <c r="D69">
        <v>1.3993329999999999</v>
      </c>
      <c r="E69">
        <v>-22190.09</v>
      </c>
      <c r="F69">
        <v>-0.22289110000000001</v>
      </c>
      <c r="G69">
        <v>99555.73</v>
      </c>
      <c r="H69">
        <v>22190.09</v>
      </c>
      <c r="I69">
        <v>19961.18</v>
      </c>
      <c r="J69">
        <v>17732.259999999998</v>
      </c>
      <c r="K69">
        <v>15503.35</v>
      </c>
      <c r="L69">
        <v>13274.44</v>
      </c>
      <c r="M69">
        <v>11045.53</v>
      </c>
      <c r="T69">
        <v>43825</v>
      </c>
      <c r="U69">
        <v>0.98599999999999999</v>
      </c>
      <c r="V69">
        <v>2.8000000000000001E-2</v>
      </c>
      <c r="W69">
        <v>43825</v>
      </c>
      <c r="X69">
        <v>35290</v>
      </c>
      <c r="Y69">
        <v>5016</v>
      </c>
      <c r="Z69">
        <v>65621</v>
      </c>
      <c r="AA69">
        <v>2.8000000000000001E-2</v>
      </c>
      <c r="AB69">
        <v>43825</v>
      </c>
      <c r="AC69">
        <v>61</v>
      </c>
    </row>
    <row r="70" spans="1:29" x14ac:dyDescent="0.3">
      <c r="A70">
        <v>99617.3</v>
      </c>
      <c r="B70">
        <v>1.1782969999999999</v>
      </c>
      <c r="C70">
        <v>76256.850000000006</v>
      </c>
      <c r="D70">
        <v>1.421943</v>
      </c>
      <c r="E70">
        <v>-23360.45</v>
      </c>
      <c r="F70">
        <v>-0.2436459</v>
      </c>
      <c r="G70">
        <v>95878.67</v>
      </c>
      <c r="H70">
        <v>23360.45</v>
      </c>
      <c r="I70">
        <v>20923.990000000002</v>
      </c>
      <c r="J70">
        <v>18487.53</v>
      </c>
      <c r="K70">
        <v>16051.07</v>
      </c>
      <c r="L70">
        <v>13614.61</v>
      </c>
      <c r="M70">
        <v>11178.15</v>
      </c>
      <c r="T70">
        <v>50000</v>
      </c>
      <c r="U70">
        <v>0.98299999999999998</v>
      </c>
      <c r="V70">
        <v>3.4000000000000002E-2</v>
      </c>
      <c r="W70">
        <v>50000</v>
      </c>
      <c r="X70">
        <v>35223</v>
      </c>
      <c r="Y70">
        <v>3467</v>
      </c>
      <c r="Z70">
        <v>67203</v>
      </c>
      <c r="AA70">
        <v>3.4000000000000002E-2</v>
      </c>
      <c r="AB70">
        <v>50000</v>
      </c>
      <c r="AC70">
        <v>97</v>
      </c>
    </row>
    <row r="71" spans="1:29" x14ac:dyDescent="0.3">
      <c r="A71">
        <v>101380.8</v>
      </c>
      <c r="B71">
        <v>1.20678</v>
      </c>
      <c r="C71">
        <v>78304.429999999993</v>
      </c>
      <c r="D71">
        <v>1.4414940000000001</v>
      </c>
      <c r="E71">
        <v>-23076.41</v>
      </c>
      <c r="F71">
        <v>-0.2347137</v>
      </c>
      <c r="G71">
        <v>98317.27</v>
      </c>
      <c r="H71">
        <v>23076.41</v>
      </c>
      <c r="I71">
        <v>20729.27</v>
      </c>
      <c r="J71">
        <v>18382.13</v>
      </c>
      <c r="K71">
        <v>16035</v>
      </c>
      <c r="L71">
        <v>13687.86</v>
      </c>
      <c r="M71">
        <v>11340.72</v>
      </c>
      <c r="T71">
        <v>57578</v>
      </c>
      <c r="U71">
        <v>0.97699999999999998</v>
      </c>
      <c r="V71">
        <v>4.5999999999999999E-2</v>
      </c>
      <c r="W71">
        <v>57578</v>
      </c>
      <c r="X71">
        <v>35141</v>
      </c>
      <c r="Y71">
        <v>1430</v>
      </c>
      <c r="Z71">
        <v>69088</v>
      </c>
      <c r="AA71">
        <v>4.5999999999999999E-2</v>
      </c>
      <c r="AB71">
        <v>57578</v>
      </c>
      <c r="AC71">
        <v>148</v>
      </c>
    </row>
    <row r="72" spans="1:29" x14ac:dyDescent="0.3">
      <c r="A72">
        <v>101508.5</v>
      </c>
      <c r="B72">
        <v>1.2044490000000001</v>
      </c>
      <c r="C72">
        <v>79375.92</v>
      </c>
      <c r="D72">
        <v>1.418442</v>
      </c>
      <c r="E72">
        <v>-22132.63</v>
      </c>
      <c r="F72">
        <v>-0.21399370000000001</v>
      </c>
      <c r="G72">
        <v>103426.5</v>
      </c>
      <c r="H72">
        <v>22132.63</v>
      </c>
      <c r="I72">
        <v>19992.689999999999</v>
      </c>
      <c r="J72">
        <v>17852.75</v>
      </c>
      <c r="K72">
        <v>15712.82</v>
      </c>
      <c r="L72">
        <v>13572.88</v>
      </c>
      <c r="M72">
        <v>11432.94</v>
      </c>
      <c r="T72">
        <v>68457</v>
      </c>
      <c r="U72">
        <v>0.97</v>
      </c>
      <c r="V72">
        <v>0.06</v>
      </c>
      <c r="W72">
        <v>68457</v>
      </c>
      <c r="X72">
        <v>35024</v>
      </c>
      <c r="Y72">
        <v>-1677</v>
      </c>
      <c r="Z72">
        <v>71798</v>
      </c>
      <c r="AA72">
        <v>0.06</v>
      </c>
      <c r="AB72">
        <v>68457</v>
      </c>
      <c r="AC72">
        <v>245</v>
      </c>
    </row>
    <row r="73" spans="1:29" x14ac:dyDescent="0.3">
      <c r="A73">
        <v>94683.34</v>
      </c>
      <c r="B73">
        <v>1.1053390000000001</v>
      </c>
      <c r="C73">
        <v>72842.429999999993</v>
      </c>
      <c r="D73">
        <v>1.3130170000000001</v>
      </c>
      <c r="E73">
        <v>-21840.91</v>
      </c>
      <c r="F73">
        <v>-0.2076778</v>
      </c>
      <c r="G73">
        <v>105167.2</v>
      </c>
      <c r="H73">
        <v>21840.91</v>
      </c>
      <c r="I73">
        <v>19764.13</v>
      </c>
      <c r="J73">
        <v>17687.349999999999</v>
      </c>
      <c r="K73">
        <v>15610.57</v>
      </c>
      <c r="L73">
        <v>13533.79</v>
      </c>
      <c r="M73">
        <v>11457.01</v>
      </c>
      <c r="T73">
        <v>75000</v>
      </c>
      <c r="U73">
        <v>0.96299999999999997</v>
      </c>
      <c r="V73">
        <v>7.3999999999999996E-2</v>
      </c>
      <c r="W73">
        <v>75000</v>
      </c>
      <c r="X73">
        <v>34953</v>
      </c>
      <c r="Y73">
        <v>-3545</v>
      </c>
      <c r="Z73">
        <v>73439</v>
      </c>
      <c r="AA73">
        <v>7.3999999999999996E-2</v>
      </c>
      <c r="AB73">
        <v>75000</v>
      </c>
      <c r="AC73">
        <v>316</v>
      </c>
    </row>
    <row r="74" spans="1:29" x14ac:dyDescent="0.3">
      <c r="A74">
        <v>94959.66</v>
      </c>
      <c r="B74">
        <v>1.1234960000000001</v>
      </c>
      <c r="C74">
        <v>72803.899999999994</v>
      </c>
      <c r="D74">
        <v>1.335771</v>
      </c>
      <c r="E74">
        <v>-22155.77</v>
      </c>
      <c r="F74">
        <v>-0.21227499999999999</v>
      </c>
      <c r="G74">
        <v>104372.9</v>
      </c>
      <c r="H74">
        <v>22155.77</v>
      </c>
      <c r="I74">
        <v>20033.02</v>
      </c>
      <c r="J74">
        <v>17910.27</v>
      </c>
      <c r="K74">
        <v>15787.51</v>
      </c>
      <c r="L74">
        <v>13664.76</v>
      </c>
      <c r="M74">
        <v>11542.01</v>
      </c>
      <c r="T74">
        <v>78049</v>
      </c>
      <c r="U74">
        <v>0.96199999999999997</v>
      </c>
      <c r="V74">
        <v>7.5999999999999998E-2</v>
      </c>
      <c r="W74">
        <v>78049</v>
      </c>
      <c r="X74">
        <v>34920</v>
      </c>
      <c r="Y74">
        <v>-4416</v>
      </c>
      <c r="Z74">
        <v>74204</v>
      </c>
      <c r="AA74">
        <v>7.5999999999999998E-2</v>
      </c>
      <c r="AB74">
        <v>78049</v>
      </c>
      <c r="AC74">
        <v>352</v>
      </c>
    </row>
    <row r="75" spans="1:29" x14ac:dyDescent="0.3">
      <c r="A75">
        <v>96726.41</v>
      </c>
      <c r="B75">
        <v>1.1276710000000001</v>
      </c>
      <c r="C75">
        <v>74346.84</v>
      </c>
      <c r="D75">
        <v>1.3372630000000001</v>
      </c>
      <c r="E75">
        <v>-22379.56</v>
      </c>
      <c r="F75">
        <v>-0.20959249999999999</v>
      </c>
      <c r="G75">
        <v>106776.6</v>
      </c>
      <c r="H75">
        <v>22379.56</v>
      </c>
      <c r="I75">
        <v>20283.64</v>
      </c>
      <c r="J75">
        <v>18187.71</v>
      </c>
      <c r="K75">
        <v>16091.79</v>
      </c>
      <c r="L75">
        <v>13995.86</v>
      </c>
      <c r="M75">
        <v>11899.94</v>
      </c>
      <c r="T75">
        <v>86943</v>
      </c>
      <c r="U75">
        <v>0.94699999999999995</v>
      </c>
      <c r="V75">
        <v>0.106</v>
      </c>
      <c r="W75">
        <v>86943</v>
      </c>
      <c r="X75">
        <v>34824</v>
      </c>
      <c r="Y75">
        <v>-6956</v>
      </c>
      <c r="Z75">
        <v>76539</v>
      </c>
      <c r="AA75">
        <v>0.106</v>
      </c>
      <c r="AB75">
        <v>86943</v>
      </c>
      <c r="AC75">
        <v>474</v>
      </c>
    </row>
    <row r="76" spans="1:29" x14ac:dyDescent="0.3">
      <c r="A76">
        <v>100235.6</v>
      </c>
      <c r="B76">
        <v>1.190234</v>
      </c>
      <c r="C76" s="195">
        <v>77507.66</v>
      </c>
      <c r="D76">
        <v>1.399103</v>
      </c>
      <c r="E76">
        <v>-22727.93</v>
      </c>
      <c r="F76">
        <v>-0.208869</v>
      </c>
      <c r="G76" s="195">
        <v>108814.3</v>
      </c>
      <c r="H76">
        <v>22727.93</v>
      </c>
      <c r="I76">
        <v>20639.240000000002</v>
      </c>
      <c r="J76">
        <v>18550.55</v>
      </c>
      <c r="K76">
        <v>16461.86</v>
      </c>
      <c r="L76">
        <v>14373.17</v>
      </c>
      <c r="M76">
        <v>12284.48</v>
      </c>
      <c r="T76">
        <v>95432</v>
      </c>
      <c r="U76">
        <v>0.93799999999999994</v>
      </c>
      <c r="V76">
        <v>0.124</v>
      </c>
      <c r="W76">
        <v>95432</v>
      </c>
      <c r="X76">
        <v>34732</v>
      </c>
      <c r="Y76">
        <v>-9323</v>
      </c>
      <c r="Z76">
        <v>78816</v>
      </c>
      <c r="AA76">
        <v>0.124</v>
      </c>
      <c r="AB76">
        <v>95432</v>
      </c>
      <c r="AC76">
        <v>616</v>
      </c>
    </row>
    <row r="77" spans="1:29" x14ac:dyDescent="0.3">
      <c r="A77">
        <v>94192.78</v>
      </c>
      <c r="B77">
        <v>1.089466</v>
      </c>
      <c r="C77">
        <v>71807.59</v>
      </c>
      <c r="D77">
        <v>1.2911950000000001</v>
      </c>
      <c r="E77">
        <v>-22385.200000000001</v>
      </c>
      <c r="F77">
        <v>-0.20172880000000001</v>
      </c>
      <c r="G77">
        <v>110966.8</v>
      </c>
      <c r="H77">
        <v>22385.200000000001</v>
      </c>
      <c r="I77">
        <v>20367.91</v>
      </c>
      <c r="J77">
        <v>18350.62</v>
      </c>
      <c r="K77">
        <v>16333.33</v>
      </c>
      <c r="L77">
        <v>14316.04</v>
      </c>
      <c r="M77">
        <v>12298.75</v>
      </c>
      <c r="T77">
        <v>100000</v>
      </c>
      <c r="U77">
        <v>0.93300000000000005</v>
      </c>
      <c r="V77">
        <v>0.13400000000000001</v>
      </c>
      <c r="W77">
        <v>100000</v>
      </c>
      <c r="X77">
        <v>34683</v>
      </c>
      <c r="Y77">
        <v>-10457</v>
      </c>
      <c r="Z77">
        <v>79936</v>
      </c>
      <c r="AA77">
        <v>0.13400000000000001</v>
      </c>
      <c r="AB77">
        <v>100000</v>
      </c>
      <c r="AC77">
        <v>700</v>
      </c>
    </row>
    <row r="78" spans="1:29" x14ac:dyDescent="0.3">
      <c r="A78">
        <v>100878.6</v>
      </c>
      <c r="B78">
        <v>1.1913659999999999</v>
      </c>
      <c r="C78">
        <v>77342.06</v>
      </c>
      <c r="D78">
        <v>1.413799</v>
      </c>
      <c r="E78">
        <v>-23536.54</v>
      </c>
      <c r="F78">
        <v>-0.2224334</v>
      </c>
      <c r="G78">
        <v>105813.9</v>
      </c>
      <c r="H78">
        <v>23536.54</v>
      </c>
      <c r="I78">
        <v>21312.21</v>
      </c>
      <c r="J78">
        <v>19087.87</v>
      </c>
      <c r="K78">
        <v>16863.54</v>
      </c>
      <c r="L78">
        <v>14639.2</v>
      </c>
      <c r="M78">
        <v>12414.87</v>
      </c>
      <c r="T78">
        <v>103693</v>
      </c>
      <c r="U78">
        <v>0.93100000000000005</v>
      </c>
      <c r="V78">
        <v>0.13800000000000001</v>
      </c>
      <c r="W78">
        <v>103693</v>
      </c>
      <c r="X78">
        <v>34643</v>
      </c>
      <c r="Y78">
        <v>-11373</v>
      </c>
      <c r="Z78">
        <v>80826</v>
      </c>
      <c r="AA78">
        <v>0.13800000000000001</v>
      </c>
      <c r="AB78">
        <v>103693</v>
      </c>
      <c r="AC78">
        <v>770</v>
      </c>
    </row>
    <row r="79" spans="1:29" x14ac:dyDescent="0.3">
      <c r="A79">
        <v>90361.63</v>
      </c>
      <c r="B79">
        <v>1.054862</v>
      </c>
      <c r="C79">
        <v>68949.72</v>
      </c>
      <c r="D79">
        <v>1.2322930000000001</v>
      </c>
      <c r="E79">
        <v>-21411.91</v>
      </c>
      <c r="F79">
        <v>-0.17743159999999999</v>
      </c>
      <c r="G79">
        <v>120677</v>
      </c>
      <c r="H79">
        <v>21411.91</v>
      </c>
      <c r="I79">
        <v>19637.599999999999</v>
      </c>
      <c r="J79">
        <v>17863.28</v>
      </c>
      <c r="K79">
        <v>16088.97</v>
      </c>
      <c r="L79">
        <v>14314.65</v>
      </c>
      <c r="M79">
        <v>12540.33</v>
      </c>
      <c r="T79">
        <v>111840</v>
      </c>
      <c r="U79">
        <v>0.92</v>
      </c>
      <c r="V79">
        <v>0.16</v>
      </c>
      <c r="W79">
        <v>111840</v>
      </c>
      <c r="X79">
        <v>34555</v>
      </c>
      <c r="Y79">
        <v>-13681</v>
      </c>
      <c r="Z79">
        <v>82861</v>
      </c>
      <c r="AA79">
        <v>0.16</v>
      </c>
      <c r="AB79">
        <v>111840</v>
      </c>
      <c r="AC79">
        <v>936</v>
      </c>
    </row>
    <row r="80" spans="1:29" x14ac:dyDescent="0.3">
      <c r="A80">
        <v>98243.13</v>
      </c>
      <c r="B80">
        <v>1.151348</v>
      </c>
      <c r="C80">
        <v>75115.179999999993</v>
      </c>
      <c r="D80">
        <v>1.3620099999999999</v>
      </c>
      <c r="E80">
        <v>-23127.95</v>
      </c>
      <c r="F80">
        <v>-0.2106616</v>
      </c>
      <c r="G80">
        <v>109787.2</v>
      </c>
      <c r="H80">
        <v>23127.95</v>
      </c>
      <c r="I80">
        <v>21021.34</v>
      </c>
      <c r="J80">
        <v>18914.72</v>
      </c>
      <c r="K80">
        <v>16808.099999999999</v>
      </c>
      <c r="L80">
        <v>14701.49</v>
      </c>
      <c r="M80">
        <v>12594.87</v>
      </c>
      <c r="T80">
        <v>119957</v>
      </c>
      <c r="U80">
        <v>0.91200000000000003</v>
      </c>
      <c r="V80">
        <v>0.17599999999999999</v>
      </c>
      <c r="W80">
        <v>119957</v>
      </c>
      <c r="X80">
        <v>34467</v>
      </c>
      <c r="Y80">
        <v>-16011</v>
      </c>
      <c r="Z80">
        <v>84981</v>
      </c>
      <c r="AA80">
        <v>0.17599999999999999</v>
      </c>
      <c r="AB80">
        <v>119957</v>
      </c>
      <c r="AC80">
        <v>1117</v>
      </c>
    </row>
    <row r="81" spans="1:29" x14ac:dyDescent="0.3">
      <c r="A81">
        <v>94305.52</v>
      </c>
      <c r="B81">
        <v>1.1050530000000001</v>
      </c>
      <c r="C81">
        <v>72030.179999999993</v>
      </c>
      <c r="D81">
        <v>1.2985979999999999</v>
      </c>
      <c r="E81">
        <v>-22275.34</v>
      </c>
      <c r="F81">
        <v>-0.1935453</v>
      </c>
      <c r="G81">
        <v>115091</v>
      </c>
      <c r="H81">
        <v>22275.34</v>
      </c>
      <c r="I81">
        <v>20339.88</v>
      </c>
      <c r="J81">
        <v>18404.43</v>
      </c>
      <c r="K81">
        <v>16468.98</v>
      </c>
      <c r="L81">
        <v>14533.52</v>
      </c>
      <c r="M81">
        <v>12598.07</v>
      </c>
      <c r="T81">
        <v>125000</v>
      </c>
      <c r="U81">
        <v>0.90600000000000003</v>
      </c>
      <c r="V81">
        <v>0.188</v>
      </c>
      <c r="W81">
        <v>125000</v>
      </c>
      <c r="X81">
        <v>34412</v>
      </c>
      <c r="Y81">
        <v>-17533</v>
      </c>
      <c r="Z81">
        <v>86249</v>
      </c>
      <c r="AA81">
        <v>0.188</v>
      </c>
      <c r="AB81">
        <v>125000</v>
      </c>
      <c r="AC81">
        <v>1237</v>
      </c>
    </row>
    <row r="82" spans="1:29" x14ac:dyDescent="0.3">
      <c r="A82">
        <v>92595.839999999997</v>
      </c>
      <c r="B82">
        <v>1.0921970000000001</v>
      </c>
      <c r="C82">
        <v>71424.06</v>
      </c>
      <c r="D82">
        <v>1.261036</v>
      </c>
      <c r="E82">
        <v>-21171.77</v>
      </c>
      <c r="F82">
        <v>-0.1688385</v>
      </c>
      <c r="G82">
        <v>125396.6</v>
      </c>
      <c r="H82">
        <v>21171.77</v>
      </c>
      <c r="I82">
        <v>19483.39</v>
      </c>
      <c r="J82">
        <v>17795</v>
      </c>
      <c r="K82">
        <v>16106.62</v>
      </c>
      <c r="L82">
        <v>14418.23</v>
      </c>
      <c r="M82">
        <v>12729.85</v>
      </c>
      <c r="T82">
        <v>128110</v>
      </c>
      <c r="U82">
        <v>0.89900000000000002</v>
      </c>
      <c r="V82">
        <v>0.20200000000000001</v>
      </c>
      <c r="W82">
        <v>128110</v>
      </c>
      <c r="X82">
        <v>34379</v>
      </c>
      <c r="Y82">
        <v>-18478</v>
      </c>
      <c r="Z82">
        <v>87031</v>
      </c>
      <c r="AA82">
        <v>0.20200000000000001</v>
      </c>
      <c r="AB82">
        <v>128110</v>
      </c>
      <c r="AC82">
        <v>1314</v>
      </c>
    </row>
    <row r="83" spans="1:29" x14ac:dyDescent="0.3">
      <c r="A83">
        <v>101524.6</v>
      </c>
      <c r="B83">
        <v>1.197559</v>
      </c>
      <c r="C83">
        <v>78465.48</v>
      </c>
      <c r="D83">
        <v>1.402174</v>
      </c>
      <c r="E83">
        <v>-23059.07</v>
      </c>
      <c r="F83">
        <v>-0.2046143</v>
      </c>
      <c r="G83">
        <v>112695.3</v>
      </c>
      <c r="H83">
        <v>23059.07</v>
      </c>
      <c r="I83">
        <v>21012.93</v>
      </c>
      <c r="J83">
        <v>18966.79</v>
      </c>
      <c r="K83">
        <v>16920.64</v>
      </c>
      <c r="L83">
        <v>14874.5</v>
      </c>
      <c r="M83">
        <v>12828.36</v>
      </c>
      <c r="T83">
        <v>136351</v>
      </c>
      <c r="U83">
        <v>0.89</v>
      </c>
      <c r="V83">
        <v>0.22</v>
      </c>
      <c r="W83">
        <v>136351</v>
      </c>
      <c r="X83">
        <v>34290</v>
      </c>
      <c r="Y83">
        <v>-20983</v>
      </c>
      <c r="Z83">
        <v>89102</v>
      </c>
      <c r="AA83">
        <v>0.22</v>
      </c>
      <c r="AB83">
        <v>136351</v>
      </c>
      <c r="AC83">
        <v>1532</v>
      </c>
    </row>
    <row r="84" spans="1:29" x14ac:dyDescent="0.3">
      <c r="A84">
        <v>94489.17</v>
      </c>
      <c r="B84">
        <v>1.110287</v>
      </c>
      <c r="C84">
        <v>71884.52</v>
      </c>
      <c r="D84">
        <v>1.3026990000000001</v>
      </c>
      <c r="E84">
        <v>-22604.65</v>
      </c>
      <c r="F84">
        <v>-0.19241240000000001</v>
      </c>
      <c r="G84">
        <v>117480.2</v>
      </c>
      <c r="H84">
        <v>22604.65</v>
      </c>
      <c r="I84">
        <v>20680.53</v>
      </c>
      <c r="J84">
        <v>18756.400000000001</v>
      </c>
      <c r="K84">
        <v>16832.28</v>
      </c>
      <c r="L84">
        <v>14908.15</v>
      </c>
      <c r="M84">
        <v>12984.03</v>
      </c>
      <c r="T84">
        <v>150000</v>
      </c>
      <c r="U84">
        <v>0.86899999999999999</v>
      </c>
      <c r="V84">
        <v>0.26200000000000001</v>
      </c>
      <c r="W84">
        <v>150000</v>
      </c>
      <c r="X84">
        <v>34142</v>
      </c>
      <c r="Y84">
        <v>-24923</v>
      </c>
      <c r="Z84">
        <v>92697</v>
      </c>
      <c r="AA84">
        <v>0.26200000000000001</v>
      </c>
      <c r="AB84">
        <v>150000</v>
      </c>
      <c r="AC84">
        <v>1933</v>
      </c>
    </row>
    <row r="85" spans="1:29" x14ac:dyDescent="0.3">
      <c r="A85">
        <v>96755.77</v>
      </c>
      <c r="B85">
        <v>1.129726</v>
      </c>
      <c r="C85">
        <v>73663.95</v>
      </c>
      <c r="D85">
        <v>1.3315300000000001</v>
      </c>
      <c r="E85">
        <v>-23091.82</v>
      </c>
      <c r="F85">
        <v>-0.20180429999999999</v>
      </c>
      <c r="G85">
        <v>114426.8</v>
      </c>
      <c r="H85">
        <v>23091.82</v>
      </c>
      <c r="I85">
        <v>21073.78</v>
      </c>
      <c r="J85">
        <v>19055.73</v>
      </c>
      <c r="K85">
        <v>17037.689999999999</v>
      </c>
      <c r="L85">
        <v>15019.65</v>
      </c>
      <c r="M85">
        <v>13001.61</v>
      </c>
      <c r="T85">
        <v>170177</v>
      </c>
      <c r="U85">
        <v>0.84499999999999997</v>
      </c>
      <c r="V85">
        <v>0.31</v>
      </c>
      <c r="W85">
        <v>170177</v>
      </c>
      <c r="X85">
        <v>33924</v>
      </c>
      <c r="Y85">
        <v>-30424</v>
      </c>
      <c r="Z85">
        <v>98042</v>
      </c>
      <c r="AA85">
        <v>0.31</v>
      </c>
      <c r="AB85">
        <v>170177</v>
      </c>
      <c r="AC85">
        <v>2596</v>
      </c>
    </row>
    <row r="86" spans="1:29" x14ac:dyDescent="0.3">
      <c r="A86">
        <v>92361.13</v>
      </c>
      <c r="B86">
        <v>1.060767</v>
      </c>
      <c r="C86">
        <v>69760.73</v>
      </c>
      <c r="D86">
        <v>1.2512319999999999</v>
      </c>
      <c r="E86">
        <v>-22600.41</v>
      </c>
      <c r="F86">
        <v>-0.1904653</v>
      </c>
      <c r="G86">
        <v>118658.9</v>
      </c>
      <c r="H86">
        <v>22600.41</v>
      </c>
      <c r="I86">
        <v>20695.75</v>
      </c>
      <c r="J86">
        <v>18791.099999999999</v>
      </c>
      <c r="K86">
        <v>16886.45</v>
      </c>
      <c r="L86">
        <v>14981.79</v>
      </c>
      <c r="M86">
        <v>13077.14</v>
      </c>
      <c r="T86">
        <v>220494</v>
      </c>
      <c r="U86">
        <v>0.79300000000000004</v>
      </c>
      <c r="V86">
        <v>0.41399999999999998</v>
      </c>
      <c r="W86">
        <v>220494</v>
      </c>
      <c r="X86">
        <v>33380</v>
      </c>
      <c r="Y86">
        <v>-44864</v>
      </c>
      <c r="Z86">
        <v>110743</v>
      </c>
      <c r="AA86">
        <v>0.41399999999999998</v>
      </c>
      <c r="AB86">
        <v>220494</v>
      </c>
      <c r="AC86">
        <v>4525</v>
      </c>
    </row>
    <row r="87" spans="1:29" x14ac:dyDescent="0.3">
      <c r="A87">
        <v>90336.47</v>
      </c>
      <c r="B87">
        <v>1.0595300000000001</v>
      </c>
      <c r="C87">
        <v>68181.5</v>
      </c>
      <c r="D87">
        <v>1.236151</v>
      </c>
      <c r="E87">
        <v>-22154.97</v>
      </c>
      <c r="F87">
        <v>-0.17662159999999999</v>
      </c>
      <c r="G87">
        <v>125437.5</v>
      </c>
      <c r="H87">
        <v>22154.97</v>
      </c>
      <c r="I87">
        <v>20388.75</v>
      </c>
      <c r="J87">
        <v>18622.54</v>
      </c>
      <c r="K87">
        <v>16856.32</v>
      </c>
      <c r="L87">
        <v>15090.11</v>
      </c>
      <c r="M87">
        <v>13323.89</v>
      </c>
      <c r="T87">
        <v>284357</v>
      </c>
      <c r="U87">
        <v>0.746</v>
      </c>
      <c r="V87">
        <v>0.50800000000000001</v>
      </c>
      <c r="W87">
        <v>284357</v>
      </c>
      <c r="X87">
        <v>32690</v>
      </c>
      <c r="Y87">
        <v>-63193</v>
      </c>
      <c r="Z87">
        <v>126866</v>
      </c>
      <c r="AA87">
        <v>0.50800000000000001</v>
      </c>
      <c r="AB87">
        <v>284357</v>
      </c>
      <c r="AC87">
        <v>7397</v>
      </c>
    </row>
    <row r="88" spans="1:29" x14ac:dyDescent="0.3">
      <c r="A88">
        <v>102618.3</v>
      </c>
      <c r="B88">
        <v>1.2020850000000001</v>
      </c>
      <c r="C88">
        <v>78987.679999999993</v>
      </c>
      <c r="D88">
        <v>1.407084</v>
      </c>
      <c r="E88">
        <v>-23630.59</v>
      </c>
      <c r="F88">
        <v>-0.2049984</v>
      </c>
      <c r="G88">
        <v>115272.1</v>
      </c>
      <c r="H88">
        <v>23630.59</v>
      </c>
      <c r="I88">
        <v>21580.61</v>
      </c>
      <c r="J88">
        <v>19530.63</v>
      </c>
      <c r="K88">
        <v>17480.64</v>
      </c>
      <c r="L88">
        <v>15430.66</v>
      </c>
      <c r="M88">
        <v>13380.67</v>
      </c>
      <c r="T88">
        <v>371838</v>
      </c>
      <c r="U88">
        <v>0.70199999999999996</v>
      </c>
      <c r="V88">
        <v>0.59599999999999997</v>
      </c>
      <c r="W88">
        <v>371838</v>
      </c>
      <c r="X88">
        <v>31744</v>
      </c>
      <c r="Y88">
        <v>-88299</v>
      </c>
      <c r="Z88">
        <v>149558</v>
      </c>
      <c r="AA88">
        <v>0.59599999999999997</v>
      </c>
      <c r="AB88">
        <v>371838</v>
      </c>
      <c r="AC88">
        <v>11759</v>
      </c>
    </row>
    <row r="89" spans="1:29" x14ac:dyDescent="0.3">
      <c r="A89">
        <v>95632.8</v>
      </c>
      <c r="B89">
        <v>1.12016</v>
      </c>
      <c r="C89">
        <v>73284.95</v>
      </c>
      <c r="D89">
        <v>1.2990489999999999</v>
      </c>
      <c r="E89">
        <v>-22347.85</v>
      </c>
      <c r="F89">
        <v>-0.17888860000000001</v>
      </c>
      <c r="G89">
        <v>124926.1</v>
      </c>
      <c r="H89">
        <v>22347.85</v>
      </c>
      <c r="I89">
        <v>20558.97</v>
      </c>
      <c r="J89">
        <v>18770.080000000002</v>
      </c>
      <c r="K89">
        <v>16981.2</v>
      </c>
      <c r="L89">
        <v>15192.31</v>
      </c>
      <c r="M89">
        <v>13403.42</v>
      </c>
      <c r="T89">
        <v>503405</v>
      </c>
      <c r="U89">
        <v>0.65300000000000002</v>
      </c>
      <c r="V89">
        <v>0.69399999999999995</v>
      </c>
      <c r="W89">
        <v>503405</v>
      </c>
      <c r="X89">
        <v>30322</v>
      </c>
      <c r="Y89">
        <v>-125319</v>
      </c>
      <c r="Z89">
        <v>183014</v>
      </c>
      <c r="AA89">
        <v>0.69399999999999995</v>
      </c>
      <c r="AB89">
        <v>503405</v>
      </c>
      <c r="AC89">
        <v>18830</v>
      </c>
    </row>
    <row r="90" spans="1:29" x14ac:dyDescent="0.3">
      <c r="A90">
        <v>106929.5</v>
      </c>
      <c r="B90">
        <v>1.2474460000000001</v>
      </c>
      <c r="C90">
        <v>81366.84</v>
      </c>
      <c r="D90">
        <v>1.4900640000000001</v>
      </c>
      <c r="E90">
        <v>-25562.66</v>
      </c>
      <c r="F90">
        <v>-0.24261759999999999</v>
      </c>
      <c r="G90">
        <v>105362</v>
      </c>
      <c r="H90">
        <v>25562.66</v>
      </c>
      <c r="I90">
        <v>23136.49</v>
      </c>
      <c r="J90">
        <v>20710.310000000001</v>
      </c>
      <c r="K90">
        <v>18284.14</v>
      </c>
      <c r="L90">
        <v>15857.96</v>
      </c>
      <c r="M90">
        <v>13431.78</v>
      </c>
      <c r="T90">
        <v>730220</v>
      </c>
      <c r="U90">
        <v>0.60199999999999998</v>
      </c>
      <c r="V90">
        <v>0.79600000000000004</v>
      </c>
      <c r="W90">
        <v>730220</v>
      </c>
      <c r="X90">
        <v>27871</v>
      </c>
      <c r="Y90">
        <v>-188959</v>
      </c>
      <c r="Z90">
        <v>241578</v>
      </c>
      <c r="AA90">
        <v>0.79600000000000004</v>
      </c>
      <c r="AB90">
        <v>730220</v>
      </c>
      <c r="AC90">
        <v>31778</v>
      </c>
    </row>
    <row r="91" spans="1:29" x14ac:dyDescent="0.3">
      <c r="A91">
        <v>110169.3</v>
      </c>
      <c r="B91">
        <v>1.2964100000000001</v>
      </c>
      <c r="C91">
        <v>85326.32</v>
      </c>
      <c r="D91">
        <v>1.524373</v>
      </c>
      <c r="E91">
        <v>-24842.93</v>
      </c>
      <c r="F91">
        <v>-0.2279631</v>
      </c>
      <c r="G91">
        <v>108977.9</v>
      </c>
      <c r="H91">
        <v>24842.93</v>
      </c>
      <c r="I91">
        <v>22563.3</v>
      </c>
      <c r="J91">
        <v>20283.669999999998</v>
      </c>
      <c r="K91">
        <v>18004.04</v>
      </c>
      <c r="L91">
        <v>15724.41</v>
      </c>
      <c r="M91">
        <v>13444.78</v>
      </c>
      <c r="T91">
        <v>910531</v>
      </c>
      <c r="U91">
        <v>0.58399999999999996</v>
      </c>
      <c r="V91">
        <v>0.83199999999999996</v>
      </c>
      <c r="W91">
        <v>910531</v>
      </c>
      <c r="X91">
        <v>25922</v>
      </c>
      <c r="Y91">
        <v>-239552</v>
      </c>
      <c r="Z91">
        <v>288134</v>
      </c>
      <c r="AA91">
        <v>0.83199999999999996</v>
      </c>
      <c r="AB91">
        <v>910531</v>
      </c>
      <c r="AC91">
        <v>42343</v>
      </c>
    </row>
    <row r="92" spans="1:29" x14ac:dyDescent="0.3">
      <c r="A92">
        <v>97097.36</v>
      </c>
      <c r="B92">
        <v>1.149629</v>
      </c>
      <c r="C92">
        <v>74242.600000000006</v>
      </c>
      <c r="D92">
        <v>1.333955</v>
      </c>
      <c r="E92">
        <v>-22854.76</v>
      </c>
      <c r="F92">
        <v>-0.1843262</v>
      </c>
      <c r="G92">
        <v>123990.8</v>
      </c>
      <c r="H92">
        <v>22854.76</v>
      </c>
      <c r="I92">
        <v>21011.5</v>
      </c>
      <c r="J92">
        <v>19168.23</v>
      </c>
      <c r="K92">
        <v>17324.97</v>
      </c>
      <c r="L92">
        <v>15481.71</v>
      </c>
      <c r="M92">
        <v>13638.45</v>
      </c>
      <c r="T92">
        <v>958877</v>
      </c>
      <c r="U92">
        <v>0.58299999999999996</v>
      </c>
      <c r="V92">
        <v>0.83399999999999996</v>
      </c>
      <c r="W92">
        <v>958877</v>
      </c>
      <c r="X92">
        <v>25399</v>
      </c>
      <c r="Y92">
        <v>-253117</v>
      </c>
      <c r="Z92">
        <v>300617</v>
      </c>
      <c r="AA92">
        <v>0.83399999999999996</v>
      </c>
      <c r="AB92">
        <v>958877</v>
      </c>
      <c r="AC92">
        <v>45192</v>
      </c>
    </row>
    <row r="93" spans="1:29" x14ac:dyDescent="0.3">
      <c r="A93">
        <v>97362.02</v>
      </c>
      <c r="B93">
        <v>1.1524650000000001</v>
      </c>
      <c r="C93">
        <v>74074.27</v>
      </c>
      <c r="D93">
        <v>1.335466</v>
      </c>
      <c r="E93">
        <v>-23287.75</v>
      </c>
      <c r="F93">
        <v>-0.18300159999999999</v>
      </c>
      <c r="G93">
        <v>127254.3</v>
      </c>
      <c r="H93">
        <v>23287.75</v>
      </c>
      <c r="I93">
        <v>21457.73</v>
      </c>
      <c r="J93">
        <v>19627.72</v>
      </c>
      <c r="K93">
        <v>17797.7</v>
      </c>
      <c r="L93">
        <v>15967.68</v>
      </c>
      <c r="M93">
        <v>14137.67</v>
      </c>
      <c r="T93">
        <v>1012128</v>
      </c>
      <c r="U93">
        <v>0.57699999999999996</v>
      </c>
      <c r="V93">
        <v>0.84599999999999997</v>
      </c>
      <c r="W93">
        <v>1012128</v>
      </c>
      <c r="X93">
        <v>24824</v>
      </c>
      <c r="Y93">
        <v>-268058</v>
      </c>
      <c r="Z93">
        <v>314367</v>
      </c>
      <c r="AA93">
        <v>0.84599999999999997</v>
      </c>
      <c r="AB93">
        <v>1012128</v>
      </c>
      <c r="AC93">
        <v>48337</v>
      </c>
    </row>
    <row r="94" spans="1:29" x14ac:dyDescent="0.3">
      <c r="A94">
        <v>92549.18</v>
      </c>
      <c r="B94">
        <v>1.088255</v>
      </c>
      <c r="C94">
        <v>70260.27</v>
      </c>
      <c r="D94">
        <v>1.250308</v>
      </c>
      <c r="E94">
        <v>-22288.91</v>
      </c>
      <c r="F94">
        <v>-0.16205320000000001</v>
      </c>
      <c r="G94">
        <v>137540.70000000001</v>
      </c>
      <c r="H94">
        <v>22288.91</v>
      </c>
      <c r="I94">
        <v>20668.38</v>
      </c>
      <c r="J94">
        <v>19047.849999999999</v>
      </c>
      <c r="K94">
        <v>17427.32</v>
      </c>
      <c r="L94">
        <v>15806.79</v>
      </c>
      <c r="M94">
        <v>14186.25</v>
      </c>
      <c r="T94">
        <v>1071083</v>
      </c>
      <c r="U94">
        <v>0.57399999999999995</v>
      </c>
      <c r="V94">
        <v>0.85199999999999998</v>
      </c>
      <c r="W94">
        <v>1071083</v>
      </c>
      <c r="X94">
        <v>24187</v>
      </c>
      <c r="Y94">
        <v>-284600</v>
      </c>
      <c r="Z94">
        <v>329589</v>
      </c>
      <c r="AA94">
        <v>0.85199999999999998</v>
      </c>
      <c r="AB94">
        <v>1071083</v>
      </c>
      <c r="AC94">
        <v>51827</v>
      </c>
    </row>
    <row r="95" spans="1:29" x14ac:dyDescent="0.3">
      <c r="A95">
        <v>99542.32</v>
      </c>
      <c r="B95">
        <v>1.1494450000000001</v>
      </c>
      <c r="C95">
        <v>75140.87</v>
      </c>
      <c r="D95">
        <v>1.3505560000000001</v>
      </c>
      <c r="E95">
        <v>-24401.45</v>
      </c>
      <c r="F95">
        <v>-0.20111039999999999</v>
      </c>
      <c r="G95">
        <v>121333.6</v>
      </c>
      <c r="H95">
        <v>24401.45</v>
      </c>
      <c r="I95">
        <v>22390.35</v>
      </c>
      <c r="J95">
        <v>20379.25</v>
      </c>
      <c r="K95">
        <v>18368.14</v>
      </c>
      <c r="L95">
        <v>16357.04</v>
      </c>
      <c r="M95">
        <v>14345.93</v>
      </c>
      <c r="T95">
        <v>1136719</v>
      </c>
      <c r="U95">
        <v>0.56999999999999995</v>
      </c>
      <c r="V95">
        <v>0.86</v>
      </c>
      <c r="W95">
        <v>1136719</v>
      </c>
      <c r="X95">
        <v>23477</v>
      </c>
      <c r="Y95">
        <v>-303016</v>
      </c>
      <c r="Z95">
        <v>346536</v>
      </c>
      <c r="AA95">
        <v>0.86</v>
      </c>
      <c r="AB95">
        <v>1136719</v>
      </c>
      <c r="AC95">
        <v>55721</v>
      </c>
    </row>
    <row r="96" spans="1:29" x14ac:dyDescent="0.3">
      <c r="A96">
        <v>111314.4</v>
      </c>
      <c r="B96">
        <v>1.305877</v>
      </c>
      <c r="C96">
        <v>85559.27</v>
      </c>
      <c r="D96">
        <v>1.5318590000000001</v>
      </c>
      <c r="E96">
        <v>-25755.13</v>
      </c>
      <c r="F96">
        <v>-0.22598199999999999</v>
      </c>
      <c r="G96">
        <v>113969.9</v>
      </c>
      <c r="H96">
        <v>25755.13</v>
      </c>
      <c r="I96">
        <v>23495.31</v>
      </c>
      <c r="J96">
        <v>21235.49</v>
      </c>
      <c r="K96">
        <v>18975.669999999998</v>
      </c>
      <c r="L96">
        <v>16715.86</v>
      </c>
      <c r="M96">
        <v>14456.04</v>
      </c>
      <c r="T96">
        <v>1210254</v>
      </c>
      <c r="U96">
        <v>0.56699999999999995</v>
      </c>
      <c r="V96">
        <v>0.86599999999999999</v>
      </c>
      <c r="W96">
        <v>1210254</v>
      </c>
      <c r="X96">
        <v>22683</v>
      </c>
      <c r="Y96">
        <v>-323696</v>
      </c>
      <c r="Z96">
        <v>365523</v>
      </c>
      <c r="AA96">
        <v>0.86599999999999999</v>
      </c>
      <c r="AB96">
        <v>1210254</v>
      </c>
      <c r="AC96">
        <v>60089</v>
      </c>
    </row>
    <row r="97" spans="1:29" x14ac:dyDescent="0.3">
      <c r="A97">
        <v>98588.45</v>
      </c>
      <c r="B97">
        <v>1.1416329999999999</v>
      </c>
      <c r="C97">
        <v>74321.13</v>
      </c>
      <c r="D97">
        <v>1.3376999999999999</v>
      </c>
      <c r="E97">
        <v>-24267.33</v>
      </c>
      <c r="F97">
        <v>-0.19606779999999999</v>
      </c>
      <c r="G97">
        <v>123770.1</v>
      </c>
      <c r="H97">
        <v>24267.33</v>
      </c>
      <c r="I97">
        <v>22306.65</v>
      </c>
      <c r="J97">
        <v>20345.97</v>
      </c>
      <c r="K97">
        <v>18385.29</v>
      </c>
      <c r="L97">
        <v>16424.62</v>
      </c>
      <c r="M97">
        <v>14463.94</v>
      </c>
      <c r="T97">
        <v>1228990</v>
      </c>
      <c r="U97">
        <v>0.56599999999999995</v>
      </c>
      <c r="V97">
        <v>0.86799999999999999</v>
      </c>
      <c r="W97">
        <v>1228990</v>
      </c>
      <c r="X97">
        <v>22480</v>
      </c>
      <c r="Y97">
        <v>-328994</v>
      </c>
      <c r="Z97">
        <v>370361</v>
      </c>
      <c r="AA97">
        <v>0.86799999999999999</v>
      </c>
      <c r="AB97">
        <v>1228990</v>
      </c>
      <c r="AC97">
        <v>61203</v>
      </c>
    </row>
    <row r="98" spans="1:29" x14ac:dyDescent="0.3">
      <c r="A98">
        <v>97666.3</v>
      </c>
      <c r="B98">
        <v>1.151999</v>
      </c>
      <c r="C98">
        <v>74392.56</v>
      </c>
      <c r="D98">
        <v>1.327626</v>
      </c>
      <c r="E98">
        <v>-23273.73</v>
      </c>
      <c r="F98">
        <v>-0.17562759999999999</v>
      </c>
      <c r="G98">
        <v>132517.5</v>
      </c>
      <c r="H98">
        <v>23273.73</v>
      </c>
      <c r="I98">
        <v>21517.46</v>
      </c>
      <c r="J98">
        <v>19761.18</v>
      </c>
      <c r="K98">
        <v>18004.91</v>
      </c>
      <c r="L98">
        <v>16248.63</v>
      </c>
      <c r="M98">
        <v>14492.35</v>
      </c>
      <c r="T98">
        <v>1293221</v>
      </c>
      <c r="U98">
        <v>0.56000000000000005</v>
      </c>
      <c r="V98">
        <v>0.88</v>
      </c>
      <c r="W98">
        <v>1293221</v>
      </c>
      <c r="X98">
        <v>21786</v>
      </c>
      <c r="Y98">
        <v>-347155</v>
      </c>
      <c r="Z98">
        <v>386945</v>
      </c>
      <c r="AA98">
        <v>0.88</v>
      </c>
      <c r="AB98">
        <v>1293221</v>
      </c>
      <c r="AC98">
        <v>65030</v>
      </c>
    </row>
    <row r="99" spans="1:29" x14ac:dyDescent="0.3">
      <c r="A99">
        <v>92447.89</v>
      </c>
      <c r="B99">
        <v>1.089175</v>
      </c>
      <c r="C99">
        <v>69855.47</v>
      </c>
      <c r="D99">
        <v>1.250046</v>
      </c>
      <c r="E99">
        <v>-22592.42</v>
      </c>
      <c r="F99">
        <v>-0.16087099999999999</v>
      </c>
      <c r="G99">
        <v>140438.1</v>
      </c>
      <c r="H99">
        <v>22592.42</v>
      </c>
      <c r="I99">
        <v>20983.71</v>
      </c>
      <c r="J99">
        <v>19375</v>
      </c>
      <c r="K99">
        <v>17766.29</v>
      </c>
      <c r="L99">
        <v>16157.58</v>
      </c>
      <c r="M99">
        <v>14548.87</v>
      </c>
      <c r="T99">
        <v>1387573</v>
      </c>
      <c r="U99">
        <v>0.55400000000000005</v>
      </c>
      <c r="V99">
        <v>0.89200000000000002</v>
      </c>
      <c r="W99">
        <v>1387573</v>
      </c>
      <c r="X99">
        <v>20766</v>
      </c>
      <c r="Y99">
        <v>-373833</v>
      </c>
      <c r="Z99">
        <v>411307</v>
      </c>
      <c r="AA99">
        <v>0.89200000000000002</v>
      </c>
      <c r="AB99">
        <v>1387573</v>
      </c>
      <c r="AC99">
        <v>70666</v>
      </c>
    </row>
    <row r="100" spans="1:29" x14ac:dyDescent="0.3">
      <c r="A100">
        <v>100891.8</v>
      </c>
      <c r="B100">
        <v>1.2030989999999999</v>
      </c>
      <c r="C100">
        <v>77176.31</v>
      </c>
      <c r="D100">
        <v>1.3854660000000001</v>
      </c>
      <c r="E100">
        <v>-23715.52</v>
      </c>
      <c r="F100">
        <v>-0.1823668</v>
      </c>
      <c r="G100">
        <v>130042.9</v>
      </c>
      <c r="H100">
        <v>23715.52</v>
      </c>
      <c r="I100">
        <v>21891.85</v>
      </c>
      <c r="J100">
        <v>20068.18</v>
      </c>
      <c r="K100">
        <v>18244.509999999998</v>
      </c>
      <c r="L100">
        <v>16420.84</v>
      </c>
      <c r="M100">
        <v>14597.17</v>
      </c>
      <c r="T100">
        <v>1495846</v>
      </c>
      <c r="U100">
        <v>0.55200000000000005</v>
      </c>
      <c r="V100">
        <v>0.89600000000000002</v>
      </c>
      <c r="W100">
        <v>1495846</v>
      </c>
      <c r="X100">
        <v>19596</v>
      </c>
      <c r="Y100">
        <v>-404447</v>
      </c>
      <c r="Z100">
        <v>439264</v>
      </c>
      <c r="AA100">
        <v>0.89600000000000002</v>
      </c>
      <c r="AB100">
        <v>1495846</v>
      </c>
      <c r="AC100">
        <v>77144</v>
      </c>
    </row>
    <row r="101" spans="1:29" x14ac:dyDescent="0.3">
      <c r="A101">
        <v>87587.48</v>
      </c>
      <c r="B101">
        <v>1.0336799999999999</v>
      </c>
      <c r="C101">
        <v>66050.09</v>
      </c>
      <c r="D101">
        <v>1.1722410000000001</v>
      </c>
      <c r="E101">
        <v>-21537.4</v>
      </c>
      <c r="F101">
        <v>-0.1385614</v>
      </c>
      <c r="G101">
        <v>155435.79999999999</v>
      </c>
      <c r="H101">
        <v>21537.4</v>
      </c>
      <c r="I101">
        <v>20151.79</v>
      </c>
      <c r="J101">
        <v>18766.169999999998</v>
      </c>
      <c r="K101">
        <v>17380.560000000001</v>
      </c>
      <c r="L101">
        <v>15994.94</v>
      </c>
      <c r="M101">
        <v>14609.33</v>
      </c>
      <c r="T101">
        <v>1621389</v>
      </c>
      <c r="U101">
        <v>0.54700000000000004</v>
      </c>
      <c r="V101">
        <v>0.90600000000000003</v>
      </c>
      <c r="W101">
        <v>1621389</v>
      </c>
      <c r="X101">
        <v>18239</v>
      </c>
      <c r="Y101">
        <v>-439945</v>
      </c>
      <c r="Z101">
        <v>471679</v>
      </c>
      <c r="AA101">
        <v>0.90600000000000003</v>
      </c>
      <c r="AB101">
        <v>1621389</v>
      </c>
      <c r="AC101">
        <v>84663</v>
      </c>
    </row>
    <row r="102" spans="1:29" x14ac:dyDescent="0.3">
      <c r="A102">
        <v>101813.4</v>
      </c>
      <c r="B102">
        <v>1.1970559999999999</v>
      </c>
      <c r="C102">
        <v>77526.63</v>
      </c>
      <c r="D102">
        <v>1.38944</v>
      </c>
      <c r="E102">
        <v>-24286.74</v>
      </c>
      <c r="F102">
        <v>-0.1923839</v>
      </c>
      <c r="G102">
        <v>126241</v>
      </c>
      <c r="H102">
        <v>24286.74</v>
      </c>
      <c r="I102">
        <v>22362.9</v>
      </c>
      <c r="J102">
        <v>20439.060000000001</v>
      </c>
      <c r="K102">
        <v>18515.23</v>
      </c>
      <c r="L102">
        <v>16591.39</v>
      </c>
      <c r="M102">
        <v>14667.55</v>
      </c>
      <c r="T102">
        <v>1768717</v>
      </c>
      <c r="U102">
        <v>0.54100000000000004</v>
      </c>
      <c r="V102">
        <v>0.91800000000000004</v>
      </c>
      <c r="W102">
        <v>1768717</v>
      </c>
      <c r="X102">
        <v>16646</v>
      </c>
      <c r="Y102">
        <v>-481602</v>
      </c>
      <c r="Z102">
        <v>509719</v>
      </c>
      <c r="AA102">
        <v>0.91800000000000004</v>
      </c>
      <c r="AB102">
        <v>1768717</v>
      </c>
      <c r="AC102">
        <v>93515</v>
      </c>
    </row>
    <row r="103" spans="1:29" x14ac:dyDescent="0.3">
      <c r="A103">
        <v>106447.6</v>
      </c>
      <c r="B103">
        <v>1.26464</v>
      </c>
      <c r="C103">
        <v>80816.509999999995</v>
      </c>
      <c r="D103">
        <v>1.483025</v>
      </c>
      <c r="E103">
        <v>-25631.09</v>
      </c>
      <c r="F103">
        <v>-0.2183851</v>
      </c>
      <c r="G103">
        <v>117366.5</v>
      </c>
      <c r="H103">
        <v>25631.09</v>
      </c>
      <c r="I103">
        <v>23447.24</v>
      </c>
      <c r="J103">
        <v>21263.39</v>
      </c>
      <c r="K103">
        <v>19079.54</v>
      </c>
      <c r="L103">
        <v>16895.689999999999</v>
      </c>
      <c r="M103">
        <v>14711.84</v>
      </c>
      <c r="T103">
        <v>1944069</v>
      </c>
      <c r="U103">
        <v>0.53500000000000003</v>
      </c>
      <c r="V103">
        <v>0.93</v>
      </c>
      <c r="W103">
        <v>1944069</v>
      </c>
      <c r="X103">
        <v>14751</v>
      </c>
      <c r="Y103">
        <v>-531183</v>
      </c>
      <c r="Z103">
        <v>554995</v>
      </c>
      <c r="AA103">
        <v>0.93</v>
      </c>
      <c r="AB103">
        <v>1944069</v>
      </c>
      <c r="AC103">
        <v>104062</v>
      </c>
    </row>
    <row r="104" spans="1:29" x14ac:dyDescent="0.3">
      <c r="A104">
        <v>99437.09</v>
      </c>
      <c r="B104">
        <v>1.1787160000000001</v>
      </c>
      <c r="C104">
        <v>75870.7</v>
      </c>
      <c r="D104">
        <v>1.3556820000000001</v>
      </c>
      <c r="E104">
        <v>-23566.38</v>
      </c>
      <c r="F104">
        <v>-0.17696629999999999</v>
      </c>
      <c r="G104">
        <v>133168.79999999999</v>
      </c>
      <c r="H104">
        <v>23566.38</v>
      </c>
      <c r="I104">
        <v>21796.720000000001</v>
      </c>
      <c r="J104">
        <v>20027.060000000001</v>
      </c>
      <c r="K104">
        <v>18257.39</v>
      </c>
      <c r="L104">
        <v>16487.73</v>
      </c>
      <c r="M104">
        <v>14718.07</v>
      </c>
      <c r="T104">
        <v>2156324</v>
      </c>
      <c r="U104">
        <v>0.52800000000000002</v>
      </c>
      <c r="V104">
        <v>0.94399999999999995</v>
      </c>
      <c r="W104">
        <v>2156324</v>
      </c>
      <c r="X104">
        <v>12457</v>
      </c>
      <c r="Y104">
        <v>-591198</v>
      </c>
      <c r="Z104">
        <v>609800</v>
      </c>
      <c r="AA104">
        <v>0.94399999999999995</v>
      </c>
      <c r="AB104">
        <v>2156324</v>
      </c>
      <c r="AC104">
        <v>116858</v>
      </c>
    </row>
    <row r="105" spans="1:29" x14ac:dyDescent="0.3">
      <c r="A105">
        <v>91200.11</v>
      </c>
      <c r="B105">
        <v>1.068889</v>
      </c>
      <c r="C105">
        <v>68486.23</v>
      </c>
      <c r="D105">
        <v>1.22864</v>
      </c>
      <c r="E105">
        <v>-22713.88</v>
      </c>
      <c r="F105">
        <v>-0.1597508</v>
      </c>
      <c r="G105">
        <v>142183.20000000001</v>
      </c>
      <c r="H105">
        <v>22713.88</v>
      </c>
      <c r="I105">
        <v>21116.37</v>
      </c>
      <c r="J105">
        <v>19518.86</v>
      </c>
      <c r="K105">
        <v>17921.349999999999</v>
      </c>
      <c r="L105">
        <v>16323.84</v>
      </c>
      <c r="M105">
        <v>14726.33</v>
      </c>
      <c r="T105">
        <v>2273304</v>
      </c>
      <c r="U105">
        <v>0.52600000000000002</v>
      </c>
      <c r="V105">
        <v>0.94799999999999995</v>
      </c>
      <c r="W105">
        <v>2273304</v>
      </c>
      <c r="X105">
        <v>11193</v>
      </c>
      <c r="Y105">
        <v>-624274</v>
      </c>
      <c r="Z105">
        <v>640004</v>
      </c>
      <c r="AA105">
        <v>0.94799999999999995</v>
      </c>
      <c r="AB105">
        <v>2273304</v>
      </c>
      <c r="AC105">
        <v>123917</v>
      </c>
    </row>
    <row r="106" spans="1:29" x14ac:dyDescent="0.3">
      <c r="A106">
        <v>100289.7</v>
      </c>
      <c r="B106">
        <v>1.1659459999999999</v>
      </c>
      <c r="C106">
        <v>75880.55</v>
      </c>
      <c r="D106">
        <v>1.356481</v>
      </c>
      <c r="E106">
        <v>-24409.1</v>
      </c>
      <c r="F106">
        <v>-0.19053529999999999</v>
      </c>
      <c r="G106">
        <v>128108</v>
      </c>
      <c r="H106">
        <v>24409.1</v>
      </c>
      <c r="I106">
        <v>22503.75</v>
      </c>
      <c r="J106">
        <v>20598.39</v>
      </c>
      <c r="K106">
        <v>18693.04</v>
      </c>
      <c r="L106">
        <v>16787.689999999999</v>
      </c>
      <c r="M106">
        <v>14882.34</v>
      </c>
      <c r="T106">
        <v>2418541</v>
      </c>
      <c r="U106">
        <v>0.52500000000000002</v>
      </c>
      <c r="V106">
        <v>0.95</v>
      </c>
      <c r="W106">
        <v>2418541</v>
      </c>
      <c r="X106">
        <v>9623</v>
      </c>
      <c r="Y106">
        <v>-665340</v>
      </c>
      <c r="Z106">
        <v>677505</v>
      </c>
      <c r="AA106">
        <v>0.95</v>
      </c>
      <c r="AB106">
        <v>2418541</v>
      </c>
      <c r="AC106">
        <v>132686</v>
      </c>
    </row>
    <row r="107" spans="1:29" x14ac:dyDescent="0.3">
      <c r="A107">
        <v>89463.85</v>
      </c>
      <c r="B107">
        <v>1.0526770000000001</v>
      </c>
      <c r="C107">
        <v>67463.839999999997</v>
      </c>
      <c r="D107">
        <v>1.1948190000000001</v>
      </c>
      <c r="E107">
        <v>-22000.02</v>
      </c>
      <c r="F107">
        <v>-0.1421424</v>
      </c>
      <c r="G107">
        <v>154774.5</v>
      </c>
      <c r="H107">
        <v>22000.02</v>
      </c>
      <c r="I107">
        <v>20578.59</v>
      </c>
      <c r="J107">
        <v>19157.169999999998</v>
      </c>
      <c r="K107">
        <v>17735.740000000002</v>
      </c>
      <c r="L107">
        <v>16314.32</v>
      </c>
      <c r="M107">
        <v>14892.89</v>
      </c>
      <c r="T107">
        <v>2565606</v>
      </c>
      <c r="U107">
        <v>0.52200000000000002</v>
      </c>
      <c r="V107">
        <v>0.95599999999999996</v>
      </c>
      <c r="W107">
        <v>2565606</v>
      </c>
      <c r="X107">
        <v>8033</v>
      </c>
      <c r="Y107">
        <v>-706922</v>
      </c>
      <c r="Z107">
        <v>715477</v>
      </c>
      <c r="AA107">
        <v>0.95599999999999996</v>
      </c>
      <c r="AB107">
        <v>2565606</v>
      </c>
      <c r="AC107">
        <v>141569</v>
      </c>
    </row>
    <row r="108" spans="1:29" x14ac:dyDescent="0.3">
      <c r="A108">
        <v>99536.69</v>
      </c>
      <c r="B108">
        <v>1.153872</v>
      </c>
      <c r="C108">
        <v>75180.820000000007</v>
      </c>
      <c r="D108">
        <v>1.342552</v>
      </c>
      <c r="E108">
        <v>-24355.87</v>
      </c>
      <c r="F108">
        <v>-0.18867929999999999</v>
      </c>
      <c r="G108">
        <v>129086</v>
      </c>
      <c r="H108">
        <v>24355.87</v>
      </c>
      <c r="I108">
        <v>22469.07</v>
      </c>
      <c r="J108">
        <v>20582.28</v>
      </c>
      <c r="K108">
        <v>18695.490000000002</v>
      </c>
      <c r="L108">
        <v>16808.689999999999</v>
      </c>
      <c r="M108">
        <v>14921.9</v>
      </c>
      <c r="T108">
        <v>2750777</v>
      </c>
      <c r="U108">
        <v>0.51800000000000002</v>
      </c>
      <c r="V108">
        <v>0.96399999999999997</v>
      </c>
      <c r="W108">
        <v>2750777</v>
      </c>
      <c r="X108">
        <v>6032</v>
      </c>
      <c r="Y108">
        <v>-759280</v>
      </c>
      <c r="Z108">
        <v>763289</v>
      </c>
      <c r="AA108">
        <v>0.96399999999999997</v>
      </c>
      <c r="AB108">
        <v>2750777</v>
      </c>
      <c r="AC108">
        <v>152761</v>
      </c>
    </row>
    <row r="109" spans="1:29" x14ac:dyDescent="0.3">
      <c r="A109">
        <v>102811.7</v>
      </c>
      <c r="B109">
        <v>1.2060919999999999</v>
      </c>
      <c r="C109">
        <v>77310.17</v>
      </c>
      <c r="D109">
        <v>1.4171769999999999</v>
      </c>
      <c r="E109">
        <v>-25501.48</v>
      </c>
      <c r="F109">
        <v>-0.21108499999999999</v>
      </c>
      <c r="G109">
        <v>120811.5</v>
      </c>
      <c r="H109">
        <v>25501.48</v>
      </c>
      <c r="I109">
        <v>23390.63</v>
      </c>
      <c r="J109">
        <v>21279.79</v>
      </c>
      <c r="K109">
        <v>19168.939999999999</v>
      </c>
      <c r="L109">
        <v>17058.09</v>
      </c>
      <c r="M109">
        <v>14947.24</v>
      </c>
      <c r="T109">
        <v>2941263</v>
      </c>
      <c r="U109">
        <v>0.51500000000000001</v>
      </c>
      <c r="V109">
        <v>0.97</v>
      </c>
      <c r="W109">
        <v>2941263</v>
      </c>
      <c r="X109">
        <v>3973</v>
      </c>
      <c r="Y109">
        <v>-813140</v>
      </c>
      <c r="Z109">
        <v>812472</v>
      </c>
      <c r="AA109">
        <v>0.97</v>
      </c>
      <c r="AB109">
        <v>2941263</v>
      </c>
      <c r="AC109">
        <v>164288</v>
      </c>
    </row>
    <row r="110" spans="1:29" x14ac:dyDescent="0.3">
      <c r="A110">
        <v>101515.6</v>
      </c>
      <c r="B110">
        <v>1.203376</v>
      </c>
      <c r="C110">
        <v>77462.23</v>
      </c>
      <c r="D110">
        <v>1.3834709999999999</v>
      </c>
      <c r="E110">
        <v>-24053.41</v>
      </c>
      <c r="F110">
        <v>-0.18009510000000001</v>
      </c>
      <c r="G110">
        <v>133559.5</v>
      </c>
      <c r="H110">
        <v>24053.41</v>
      </c>
      <c r="I110">
        <v>22252.46</v>
      </c>
      <c r="J110">
        <v>20451.509999999998</v>
      </c>
      <c r="K110">
        <v>18650.560000000001</v>
      </c>
      <c r="L110">
        <v>16849.61</v>
      </c>
      <c r="M110">
        <v>15048.66</v>
      </c>
      <c r="T110">
        <v>3185484</v>
      </c>
      <c r="U110">
        <v>0.51400000000000001</v>
      </c>
      <c r="V110">
        <v>0.97199999999999998</v>
      </c>
      <c r="W110">
        <v>3185484</v>
      </c>
      <c r="X110">
        <v>1333</v>
      </c>
      <c r="Y110">
        <v>-882193</v>
      </c>
      <c r="Z110">
        <v>875531</v>
      </c>
      <c r="AA110">
        <v>0.97199999999999998</v>
      </c>
      <c r="AB110">
        <v>3185484</v>
      </c>
      <c r="AC110">
        <v>179068</v>
      </c>
    </row>
    <row r="111" spans="1:29" x14ac:dyDescent="0.3">
      <c r="A111">
        <v>96832.48</v>
      </c>
      <c r="B111">
        <v>1.1397120000000001</v>
      </c>
      <c r="C111">
        <v>72670.98</v>
      </c>
      <c r="D111">
        <v>1.3208390000000001</v>
      </c>
      <c r="E111">
        <v>-24161.49</v>
      </c>
      <c r="F111">
        <v>-0.18112700000000001</v>
      </c>
      <c r="G111">
        <v>133395.29999999999</v>
      </c>
      <c r="H111">
        <v>24161.49</v>
      </c>
      <c r="I111">
        <v>22350.22</v>
      </c>
      <c r="J111">
        <v>20538.95</v>
      </c>
      <c r="K111">
        <v>18727.68</v>
      </c>
      <c r="L111">
        <v>16916.41</v>
      </c>
      <c r="M111">
        <v>15105.14</v>
      </c>
      <c r="T111">
        <v>3441949</v>
      </c>
      <c r="U111">
        <v>0.51300000000000001</v>
      </c>
      <c r="V111">
        <v>0.97399999999999998</v>
      </c>
      <c r="W111">
        <v>3441949</v>
      </c>
      <c r="X111">
        <v>-1439</v>
      </c>
      <c r="Y111">
        <v>-954709</v>
      </c>
      <c r="Z111">
        <v>941750</v>
      </c>
      <c r="AA111">
        <v>0.97399999999999998</v>
      </c>
      <c r="AB111">
        <v>3441949</v>
      </c>
      <c r="AC111">
        <v>193155</v>
      </c>
    </row>
    <row r="112" spans="1:29" x14ac:dyDescent="0.3">
      <c r="A112">
        <v>103529.2</v>
      </c>
      <c r="B112">
        <v>1.21536</v>
      </c>
      <c r="C112">
        <v>78386.59</v>
      </c>
      <c r="D112">
        <v>1.413502</v>
      </c>
      <c r="E112">
        <v>-25142.59</v>
      </c>
      <c r="F112">
        <v>-0.19814129999999999</v>
      </c>
      <c r="G112">
        <v>126892.2</v>
      </c>
      <c r="H112">
        <v>25142.59</v>
      </c>
      <c r="I112">
        <v>23161.18</v>
      </c>
      <c r="J112">
        <v>21179.77</v>
      </c>
      <c r="K112">
        <v>19198.349999999999</v>
      </c>
      <c r="L112">
        <v>17216.939999999999</v>
      </c>
      <c r="M112">
        <v>15235.53</v>
      </c>
      <c r="T112">
        <v>3778814</v>
      </c>
      <c r="U112">
        <v>0.51</v>
      </c>
      <c r="V112">
        <v>0.98</v>
      </c>
      <c r="W112">
        <v>3778814</v>
      </c>
      <c r="X112">
        <v>-5080</v>
      </c>
      <c r="Y112">
        <v>-1049958</v>
      </c>
      <c r="Z112">
        <v>1028729</v>
      </c>
      <c r="AA112">
        <v>0.98</v>
      </c>
      <c r="AB112">
        <v>3778814</v>
      </c>
      <c r="AC112">
        <v>209912</v>
      </c>
    </row>
    <row r="113" spans="1:29" x14ac:dyDescent="0.3">
      <c r="A113">
        <v>82961.23</v>
      </c>
      <c r="B113">
        <v>0.97840870000000002</v>
      </c>
      <c r="C113">
        <v>61804.27</v>
      </c>
      <c r="D113">
        <v>1.094738</v>
      </c>
      <c r="E113">
        <v>-21156.959999999999</v>
      </c>
      <c r="F113">
        <v>-0.1163298</v>
      </c>
      <c r="G113">
        <v>181870.5</v>
      </c>
      <c r="H113">
        <v>21156.959999999999</v>
      </c>
      <c r="I113">
        <v>19993.66</v>
      </c>
      <c r="J113">
        <v>18830.37</v>
      </c>
      <c r="K113">
        <v>17667.07</v>
      </c>
      <c r="L113">
        <v>16503.77</v>
      </c>
      <c r="M113">
        <v>15340.47</v>
      </c>
      <c r="T113">
        <v>4142690</v>
      </c>
      <c r="U113">
        <v>0.50900000000000001</v>
      </c>
      <c r="V113">
        <v>0.98199999999999998</v>
      </c>
      <c r="W113">
        <v>4142690</v>
      </c>
      <c r="X113">
        <v>-9012</v>
      </c>
      <c r="Y113">
        <v>-1152844</v>
      </c>
      <c r="Z113">
        <v>1122683</v>
      </c>
      <c r="AA113">
        <v>0.98199999999999998</v>
      </c>
      <c r="AB113">
        <v>4142690</v>
      </c>
      <c r="AC113">
        <v>228020</v>
      </c>
    </row>
    <row r="114" spans="1:29" x14ac:dyDescent="0.3">
      <c r="A114">
        <v>100531.5</v>
      </c>
      <c r="B114">
        <v>1.1822870000000001</v>
      </c>
      <c r="C114">
        <v>75851.05</v>
      </c>
      <c r="D114">
        <v>1.36869</v>
      </c>
      <c r="E114">
        <v>-24680.47</v>
      </c>
      <c r="F114">
        <v>-0.1864024</v>
      </c>
      <c r="G114">
        <v>132404.20000000001</v>
      </c>
      <c r="H114">
        <v>24680.47</v>
      </c>
      <c r="I114">
        <v>22816.45</v>
      </c>
      <c r="J114">
        <v>20952.419999999998</v>
      </c>
      <c r="K114">
        <v>19088.400000000001</v>
      </c>
      <c r="L114">
        <v>17224.37</v>
      </c>
      <c r="M114">
        <v>15360.35</v>
      </c>
      <c r="T114">
        <v>4637146</v>
      </c>
      <c r="U114">
        <v>0.505</v>
      </c>
      <c r="V114">
        <v>0.99</v>
      </c>
      <c r="W114">
        <v>4637146</v>
      </c>
      <c r="X114">
        <v>-14357</v>
      </c>
      <c r="Y114">
        <v>-1292651</v>
      </c>
      <c r="Z114">
        <v>1250352</v>
      </c>
      <c r="AA114">
        <v>0.99</v>
      </c>
      <c r="AB114">
        <v>4637146</v>
      </c>
      <c r="AC114">
        <v>252635</v>
      </c>
    </row>
    <row r="115" spans="1:29" x14ac:dyDescent="0.3">
      <c r="A115">
        <v>94261.03</v>
      </c>
      <c r="B115">
        <v>1.098236</v>
      </c>
      <c r="C115">
        <v>70075.3</v>
      </c>
      <c r="D115">
        <v>1.2744009999999999</v>
      </c>
      <c r="E115">
        <v>-24185.73</v>
      </c>
      <c r="F115">
        <v>-0.17616499999999999</v>
      </c>
      <c r="G115">
        <v>137290.29999999999</v>
      </c>
      <c r="H115">
        <v>24185.73</v>
      </c>
      <c r="I115">
        <v>22424.080000000002</v>
      </c>
      <c r="J115">
        <v>20662.439999999999</v>
      </c>
      <c r="K115">
        <v>18900.79</v>
      </c>
      <c r="L115">
        <v>17139.13</v>
      </c>
      <c r="M115">
        <v>15377.49</v>
      </c>
      <c r="T115">
        <v>5193518</v>
      </c>
      <c r="U115">
        <v>0.505</v>
      </c>
      <c r="V115">
        <v>0.99</v>
      </c>
      <c r="W115">
        <v>5193518</v>
      </c>
      <c r="X115">
        <v>-20370</v>
      </c>
      <c r="Y115">
        <v>-1449966</v>
      </c>
      <c r="Z115">
        <v>1394008</v>
      </c>
      <c r="AA115">
        <v>0.99</v>
      </c>
      <c r="AB115">
        <v>5193518</v>
      </c>
      <c r="AC115">
        <v>280344</v>
      </c>
    </row>
    <row r="116" spans="1:29" x14ac:dyDescent="0.3">
      <c r="A116">
        <v>103816.5</v>
      </c>
      <c r="B116">
        <v>1.2212430000000001</v>
      </c>
      <c r="C116">
        <v>78723.64</v>
      </c>
      <c r="D116">
        <v>1.414388</v>
      </c>
      <c r="E116">
        <v>-25092.81</v>
      </c>
      <c r="F116">
        <v>-0.19314480000000001</v>
      </c>
      <c r="G116">
        <v>129917.1</v>
      </c>
      <c r="H116">
        <v>25092.81</v>
      </c>
      <c r="I116">
        <v>23161.37</v>
      </c>
      <c r="J116">
        <v>21229.919999999998</v>
      </c>
      <c r="K116">
        <v>19298.47</v>
      </c>
      <c r="L116">
        <v>17367.02</v>
      </c>
      <c r="M116">
        <v>15435.57</v>
      </c>
      <c r="T116">
        <v>5989334</v>
      </c>
      <c r="U116">
        <v>0.501</v>
      </c>
      <c r="V116">
        <v>0.998</v>
      </c>
      <c r="W116">
        <v>5989334</v>
      </c>
      <c r="X116">
        <v>-28972</v>
      </c>
      <c r="Y116">
        <v>-1674983</v>
      </c>
      <c r="Z116">
        <v>1599489</v>
      </c>
      <c r="AA116">
        <v>0.998</v>
      </c>
      <c r="AB116">
        <v>5989334</v>
      </c>
      <c r="AC116">
        <v>319985</v>
      </c>
    </row>
    <row r="117" spans="1:29" x14ac:dyDescent="0.3">
      <c r="A117">
        <v>92070.14</v>
      </c>
      <c r="B117">
        <v>1.090282</v>
      </c>
      <c r="C117">
        <v>69724.47</v>
      </c>
      <c r="D117">
        <v>1.22828</v>
      </c>
      <c r="E117">
        <v>-22345.67</v>
      </c>
      <c r="F117">
        <v>-0.1379977</v>
      </c>
      <c r="G117">
        <v>161927.79999999999</v>
      </c>
      <c r="H117">
        <v>22345.67</v>
      </c>
      <c r="I117">
        <v>20965.7</v>
      </c>
      <c r="J117">
        <v>19585.72</v>
      </c>
      <c r="K117">
        <v>18205.740000000002</v>
      </c>
      <c r="L117">
        <v>16825.759999999998</v>
      </c>
      <c r="M117">
        <v>15445.78</v>
      </c>
      <c r="T117">
        <v>6944521</v>
      </c>
      <c r="U117">
        <v>0.496</v>
      </c>
      <c r="V117">
        <v>0.99199999999999999</v>
      </c>
      <c r="W117">
        <v>6944521</v>
      </c>
      <c r="X117">
        <v>-39296</v>
      </c>
      <c r="Y117">
        <v>-1945063</v>
      </c>
      <c r="Z117">
        <v>1846119</v>
      </c>
      <c r="AA117">
        <v>0.99199999999999999</v>
      </c>
      <c r="AB117">
        <v>6944521</v>
      </c>
      <c r="AC117">
        <v>367600</v>
      </c>
    </row>
    <row r="118" spans="1:29" x14ac:dyDescent="0.3">
      <c r="A118">
        <v>103952.9</v>
      </c>
      <c r="B118">
        <v>1.223114</v>
      </c>
      <c r="C118">
        <v>78548.91</v>
      </c>
      <c r="D118">
        <v>1.422078</v>
      </c>
      <c r="E118">
        <v>-25404.02</v>
      </c>
      <c r="F118">
        <v>-0.19896359999999999</v>
      </c>
      <c r="G118">
        <v>127681.7</v>
      </c>
      <c r="H118">
        <v>25404.02</v>
      </c>
      <c r="I118">
        <v>23414.38</v>
      </c>
      <c r="J118">
        <v>21424.74</v>
      </c>
      <c r="K118">
        <v>19435.11</v>
      </c>
      <c r="L118">
        <v>17445.47</v>
      </c>
      <c r="M118">
        <v>15455.83</v>
      </c>
      <c r="T118">
        <v>10446028</v>
      </c>
      <c r="U118">
        <v>0.48899999999999999</v>
      </c>
      <c r="V118">
        <v>0.97799999999999998</v>
      </c>
      <c r="W118">
        <v>10446028</v>
      </c>
      <c r="X118">
        <v>-77142</v>
      </c>
      <c r="Y118">
        <v>-2935116</v>
      </c>
      <c r="Z118">
        <v>2750214</v>
      </c>
      <c r="AA118">
        <v>0.97799999999999998</v>
      </c>
      <c r="AB118">
        <v>10446028</v>
      </c>
      <c r="AC118">
        <v>542236</v>
      </c>
    </row>
    <row r="119" spans="1:29" x14ac:dyDescent="0.3">
      <c r="A119">
        <v>96246.34</v>
      </c>
      <c r="B119">
        <v>1.123248</v>
      </c>
      <c r="C119">
        <v>72672.11</v>
      </c>
      <c r="D119">
        <v>1.281647</v>
      </c>
      <c r="E119">
        <v>-23574.23</v>
      </c>
      <c r="F119">
        <v>-0.15839929999999999</v>
      </c>
      <c r="G119">
        <v>148827.79999999999</v>
      </c>
      <c r="H119">
        <v>23574.23</v>
      </c>
      <c r="I119">
        <v>21990.23</v>
      </c>
      <c r="J119">
        <v>20406.240000000002</v>
      </c>
      <c r="K119">
        <v>18822.25</v>
      </c>
      <c r="L119">
        <v>17238.25</v>
      </c>
      <c r="M119">
        <v>15654.26</v>
      </c>
      <c r="T119">
        <v>20949384</v>
      </c>
      <c r="U119">
        <v>0.48499999999999999</v>
      </c>
      <c r="V119">
        <v>0.97</v>
      </c>
      <c r="W119">
        <v>20949384</v>
      </c>
      <c r="X119">
        <v>-190666</v>
      </c>
      <c r="Y119">
        <v>-5904945</v>
      </c>
      <c r="Z119">
        <v>5462196</v>
      </c>
      <c r="AA119">
        <v>0.97</v>
      </c>
      <c r="AB119">
        <v>20949384</v>
      </c>
      <c r="AC119">
        <v>1066314</v>
      </c>
    </row>
    <row r="120" spans="1:29" x14ac:dyDescent="0.3">
      <c r="A120">
        <v>98877.47</v>
      </c>
      <c r="B120">
        <v>1.146355</v>
      </c>
      <c r="C120">
        <v>73944.14</v>
      </c>
      <c r="D120">
        <v>1.325304</v>
      </c>
      <c r="E120">
        <v>-24933.33</v>
      </c>
      <c r="F120">
        <v>-0.17894969999999999</v>
      </c>
      <c r="G120">
        <v>139331.5</v>
      </c>
      <c r="H120">
        <v>24933.33</v>
      </c>
      <c r="I120">
        <v>23143.83</v>
      </c>
      <c r="J120">
        <v>21354.33</v>
      </c>
      <c r="K120">
        <v>19564.84</v>
      </c>
      <c r="L120">
        <v>17775.34</v>
      </c>
      <c r="M120">
        <v>15985.84</v>
      </c>
    </row>
    <row r="121" spans="1:29" x14ac:dyDescent="0.3">
      <c r="A121">
        <v>98260.92</v>
      </c>
      <c r="B121">
        <v>1.1475690000000001</v>
      </c>
      <c r="C121">
        <v>73148.14</v>
      </c>
      <c r="D121">
        <v>1.330047</v>
      </c>
      <c r="E121">
        <v>-25112.78</v>
      </c>
      <c r="F121">
        <v>-0.18247769999999999</v>
      </c>
      <c r="G121">
        <v>137621.1</v>
      </c>
      <c r="H121">
        <v>25112.78</v>
      </c>
      <c r="I121">
        <v>23288</v>
      </c>
      <c r="J121">
        <v>21463.23</v>
      </c>
      <c r="K121">
        <v>19638.45</v>
      </c>
      <c r="L121">
        <v>17813.669999999998</v>
      </c>
      <c r="M121">
        <v>15988.9</v>
      </c>
    </row>
    <row r="122" spans="1:29" x14ac:dyDescent="0.3">
      <c r="A122">
        <v>92818.5</v>
      </c>
      <c r="B122">
        <v>1.0811839999999999</v>
      </c>
      <c r="C122">
        <v>69420.55</v>
      </c>
      <c r="D122">
        <v>1.2290559999999999</v>
      </c>
      <c r="E122">
        <v>-23397.95</v>
      </c>
      <c r="F122">
        <v>-0.1478727</v>
      </c>
      <c r="G122">
        <v>158230.39999999999</v>
      </c>
      <c r="H122">
        <v>23397.95</v>
      </c>
      <c r="I122">
        <v>21919.23</v>
      </c>
      <c r="J122">
        <v>20440.5</v>
      </c>
      <c r="K122">
        <v>18961.77</v>
      </c>
      <c r="L122">
        <v>17483.04</v>
      </c>
      <c r="M122">
        <v>16004.32</v>
      </c>
    </row>
    <row r="123" spans="1:29" x14ac:dyDescent="0.3">
      <c r="A123">
        <v>95395.94</v>
      </c>
      <c r="B123">
        <v>1.120171</v>
      </c>
      <c r="C123">
        <v>71267.839999999997</v>
      </c>
      <c r="D123">
        <v>1.2821959999999999</v>
      </c>
      <c r="E123">
        <v>-24128.1</v>
      </c>
      <c r="F123">
        <v>-0.16202430000000001</v>
      </c>
      <c r="G123">
        <v>148916.6</v>
      </c>
      <c r="H123">
        <v>24128.1</v>
      </c>
      <c r="I123">
        <v>22507.86</v>
      </c>
      <c r="J123">
        <v>20887.62</v>
      </c>
      <c r="K123">
        <v>19267.37</v>
      </c>
      <c r="L123">
        <v>17647.13</v>
      </c>
      <c r="M123">
        <v>16026.89</v>
      </c>
    </row>
    <row r="124" spans="1:29" x14ac:dyDescent="0.3">
      <c r="A124">
        <v>100382.2</v>
      </c>
      <c r="B124">
        <v>1.179073</v>
      </c>
      <c r="C124">
        <v>75152.77</v>
      </c>
      <c r="D124">
        <v>1.3611519999999999</v>
      </c>
      <c r="E124">
        <v>-25229.38</v>
      </c>
      <c r="F124">
        <v>-0.18207860000000001</v>
      </c>
      <c r="G124">
        <v>138563.1</v>
      </c>
      <c r="H124">
        <v>25229.38</v>
      </c>
      <c r="I124">
        <v>23408.6</v>
      </c>
      <c r="J124">
        <v>21587.81</v>
      </c>
      <c r="K124">
        <v>19767.03</v>
      </c>
      <c r="L124">
        <v>17946.240000000002</v>
      </c>
      <c r="M124">
        <v>16125.45</v>
      </c>
    </row>
    <row r="125" spans="1:29" x14ac:dyDescent="0.3">
      <c r="A125">
        <v>95447.65</v>
      </c>
      <c r="B125">
        <v>1.129948</v>
      </c>
      <c r="C125">
        <v>71959.95</v>
      </c>
      <c r="D125">
        <v>1.2762530000000001</v>
      </c>
      <c r="E125">
        <v>-23487.7</v>
      </c>
      <c r="F125">
        <v>-0.1463042</v>
      </c>
      <c r="G125">
        <v>160540.1</v>
      </c>
      <c r="H125">
        <v>23487.7</v>
      </c>
      <c r="I125">
        <v>22024.66</v>
      </c>
      <c r="J125">
        <v>20561.62</v>
      </c>
      <c r="K125">
        <v>19098.580000000002</v>
      </c>
      <c r="L125">
        <v>17635.53</v>
      </c>
      <c r="M125">
        <v>16172.49</v>
      </c>
    </row>
    <row r="126" spans="1:29" x14ac:dyDescent="0.3">
      <c r="A126">
        <v>104415.9</v>
      </c>
      <c r="B126">
        <v>1.2170700000000001</v>
      </c>
      <c r="C126">
        <v>78152.210000000006</v>
      </c>
      <c r="D126">
        <v>1.416682</v>
      </c>
      <c r="E126">
        <v>-26263.73</v>
      </c>
      <c r="F126">
        <v>-0.19961229999999999</v>
      </c>
      <c r="G126">
        <v>131573.79999999999</v>
      </c>
      <c r="H126">
        <v>26263.73</v>
      </c>
      <c r="I126">
        <v>24267.61</v>
      </c>
      <c r="J126">
        <v>22271.49</v>
      </c>
      <c r="K126">
        <v>20275.37</v>
      </c>
      <c r="L126">
        <v>18279.240000000002</v>
      </c>
      <c r="M126">
        <v>16283.12</v>
      </c>
    </row>
    <row r="127" spans="1:29" x14ac:dyDescent="0.3">
      <c r="A127">
        <v>96158.8</v>
      </c>
      <c r="B127">
        <v>1.1154440000000001</v>
      </c>
      <c r="C127">
        <v>71632.95</v>
      </c>
      <c r="D127">
        <v>1.27928</v>
      </c>
      <c r="E127">
        <v>-24525.85</v>
      </c>
      <c r="F127">
        <v>-0.16383619999999999</v>
      </c>
      <c r="G127">
        <v>149697.4</v>
      </c>
      <c r="H127">
        <v>24525.85</v>
      </c>
      <c r="I127">
        <v>22887.49</v>
      </c>
      <c r="J127">
        <v>21249.13</v>
      </c>
      <c r="K127">
        <v>19610.759999999998</v>
      </c>
      <c r="L127">
        <v>17972.400000000001</v>
      </c>
      <c r="M127">
        <v>16334.04</v>
      </c>
    </row>
    <row r="128" spans="1:29" x14ac:dyDescent="0.3">
      <c r="A128">
        <v>96054.080000000002</v>
      </c>
      <c r="B128">
        <v>1.107024</v>
      </c>
      <c r="C128">
        <v>72088.27</v>
      </c>
      <c r="D128">
        <v>1.2579560000000001</v>
      </c>
      <c r="E128">
        <v>-23965.8</v>
      </c>
      <c r="F128">
        <v>-0.15093219999999999</v>
      </c>
      <c r="G128">
        <v>158785.20000000001</v>
      </c>
      <c r="H128">
        <v>23965.8</v>
      </c>
      <c r="I128">
        <v>22456.48</v>
      </c>
      <c r="J128">
        <v>20947.16</v>
      </c>
      <c r="K128">
        <v>19437.84</v>
      </c>
      <c r="L128">
        <v>17928.52</v>
      </c>
      <c r="M128">
        <v>16419.2</v>
      </c>
    </row>
    <row r="129" spans="1:13" x14ac:dyDescent="0.3">
      <c r="A129">
        <v>104509.6</v>
      </c>
      <c r="B129">
        <v>1.2335</v>
      </c>
      <c r="C129">
        <v>78792.87</v>
      </c>
      <c r="D129">
        <v>1.4194450000000001</v>
      </c>
      <c r="E129">
        <v>-25716.7</v>
      </c>
      <c r="F129">
        <v>-0.1859449</v>
      </c>
      <c r="G129">
        <v>138302.79999999999</v>
      </c>
      <c r="H129">
        <v>25716.7</v>
      </c>
      <c r="I129">
        <v>23857.25</v>
      </c>
      <c r="J129">
        <v>21997.8</v>
      </c>
      <c r="K129">
        <v>20138.349999999999</v>
      </c>
      <c r="L129">
        <v>18278.900000000001</v>
      </c>
      <c r="M129">
        <v>16419.45</v>
      </c>
    </row>
    <row r="130" spans="1:13" x14ac:dyDescent="0.3">
      <c r="A130">
        <v>101262.9</v>
      </c>
      <c r="B130">
        <v>1.1989350000000001</v>
      </c>
      <c r="C130">
        <v>75644.55</v>
      </c>
      <c r="D130">
        <v>1.3784430000000001</v>
      </c>
      <c r="E130">
        <v>-25618.38</v>
      </c>
      <c r="F130">
        <v>-0.1795081</v>
      </c>
      <c r="G130">
        <v>142714.29999999999</v>
      </c>
      <c r="H130">
        <v>25618.38</v>
      </c>
      <c r="I130">
        <v>23823.29</v>
      </c>
      <c r="J130">
        <v>22028.21</v>
      </c>
      <c r="K130">
        <v>20233.13</v>
      </c>
      <c r="L130">
        <v>18438.05</v>
      </c>
      <c r="M130">
        <v>16642.97</v>
      </c>
    </row>
    <row r="131" spans="1:13" x14ac:dyDescent="0.3">
      <c r="A131">
        <v>105124.4</v>
      </c>
      <c r="B131">
        <v>1.2323729999999999</v>
      </c>
      <c r="C131">
        <v>79291.41</v>
      </c>
      <c r="D131">
        <v>1.415251</v>
      </c>
      <c r="E131">
        <v>-25832.99</v>
      </c>
      <c r="F131">
        <v>-0.1828784</v>
      </c>
      <c r="G131">
        <v>141257.79999999999</v>
      </c>
      <c r="H131">
        <v>25832.99</v>
      </c>
      <c r="I131">
        <v>24004.21</v>
      </c>
      <c r="J131">
        <v>22175.42</v>
      </c>
      <c r="K131">
        <v>20346.64</v>
      </c>
      <c r="L131">
        <v>18517.86</v>
      </c>
      <c r="M131">
        <v>16689.07</v>
      </c>
    </row>
    <row r="132" spans="1:13" x14ac:dyDescent="0.3">
      <c r="A132">
        <v>97817.93</v>
      </c>
      <c r="B132">
        <v>1.1418299999999999</v>
      </c>
      <c r="C132">
        <v>72243.77</v>
      </c>
      <c r="D132">
        <v>1.3188009999999999</v>
      </c>
      <c r="E132">
        <v>-25574.16</v>
      </c>
      <c r="F132">
        <v>-0.1769713</v>
      </c>
      <c r="G132">
        <v>144510.20000000001</v>
      </c>
      <c r="H132">
        <v>25574.16</v>
      </c>
      <c r="I132">
        <v>23804.45</v>
      </c>
      <c r="J132">
        <v>22034.74</v>
      </c>
      <c r="K132">
        <v>20265.03</v>
      </c>
      <c r="L132">
        <v>18495.310000000001</v>
      </c>
      <c r="M132">
        <v>16725.599999999999</v>
      </c>
    </row>
    <row r="133" spans="1:13" x14ac:dyDescent="0.3">
      <c r="A133">
        <v>98347.81</v>
      </c>
      <c r="B133">
        <v>1.1687749999999999</v>
      </c>
      <c r="C133">
        <v>73355.12</v>
      </c>
      <c r="D133">
        <v>1.3337619999999999</v>
      </c>
      <c r="E133">
        <v>-24992.7</v>
      </c>
      <c r="F133">
        <v>-0.16498679999999999</v>
      </c>
      <c r="G133">
        <v>151483</v>
      </c>
      <c r="H133">
        <v>24992.7</v>
      </c>
      <c r="I133">
        <v>23342.83</v>
      </c>
      <c r="J133">
        <v>21692.959999999999</v>
      </c>
      <c r="K133">
        <v>20043.09</v>
      </c>
      <c r="L133">
        <v>18393.22</v>
      </c>
      <c r="M133">
        <v>16743.349999999999</v>
      </c>
    </row>
    <row r="134" spans="1:13" x14ac:dyDescent="0.3">
      <c r="A134">
        <v>96057.98</v>
      </c>
      <c r="B134">
        <v>1.1367860000000001</v>
      </c>
      <c r="C134">
        <v>72443.210000000006</v>
      </c>
      <c r="D134">
        <v>1.2722020000000001</v>
      </c>
      <c r="E134">
        <v>-23614.77</v>
      </c>
      <c r="F134">
        <v>-0.13541600000000001</v>
      </c>
      <c r="G134">
        <v>174386.8</v>
      </c>
      <c r="H134">
        <v>23614.77</v>
      </c>
      <c r="I134">
        <v>22260.61</v>
      </c>
      <c r="J134">
        <v>20906.45</v>
      </c>
      <c r="K134">
        <v>19552.29</v>
      </c>
      <c r="L134">
        <v>18198.13</v>
      </c>
      <c r="M134">
        <v>16843.97</v>
      </c>
    </row>
    <row r="135" spans="1:13" x14ac:dyDescent="0.3">
      <c r="A135">
        <v>92606.69</v>
      </c>
      <c r="B135">
        <v>1.072362</v>
      </c>
      <c r="C135">
        <v>69374.8</v>
      </c>
      <c r="D135">
        <v>1.199881</v>
      </c>
      <c r="E135">
        <v>-23231.89</v>
      </c>
      <c r="F135">
        <v>-0.12751879999999999</v>
      </c>
      <c r="G135">
        <v>182184.1</v>
      </c>
      <c r="H135">
        <v>23231.89</v>
      </c>
      <c r="I135">
        <v>21956.7</v>
      </c>
      <c r="J135">
        <v>20681.52</v>
      </c>
      <c r="K135">
        <v>19406.330000000002</v>
      </c>
      <c r="L135">
        <v>18131.14</v>
      </c>
      <c r="M135">
        <v>16855.95</v>
      </c>
    </row>
    <row r="136" spans="1:13" x14ac:dyDescent="0.3">
      <c r="A136">
        <v>94193.84</v>
      </c>
      <c r="B136">
        <v>1.1158570000000001</v>
      </c>
      <c r="C136">
        <v>70069.8</v>
      </c>
      <c r="D136">
        <v>1.2583219999999999</v>
      </c>
      <c r="E136">
        <v>-24124.03</v>
      </c>
      <c r="F136">
        <v>-0.1424657</v>
      </c>
      <c r="G136">
        <v>169332.2</v>
      </c>
      <c r="H136">
        <v>24124.03</v>
      </c>
      <c r="I136">
        <v>22699.38</v>
      </c>
      <c r="J136">
        <v>21274.720000000001</v>
      </c>
      <c r="K136">
        <v>19850.060000000001</v>
      </c>
      <c r="L136">
        <v>18425.400000000001</v>
      </c>
      <c r="M136">
        <v>17000.75</v>
      </c>
    </row>
    <row r="137" spans="1:13" x14ac:dyDescent="0.3">
      <c r="A137">
        <v>96497.09</v>
      </c>
      <c r="B137">
        <v>1.1357950000000001</v>
      </c>
      <c r="C137">
        <v>71397.820000000007</v>
      </c>
      <c r="D137">
        <v>1.296702</v>
      </c>
      <c r="E137">
        <v>-25099.27</v>
      </c>
      <c r="F137">
        <v>-0.16090760000000001</v>
      </c>
      <c r="G137">
        <v>155985.60000000001</v>
      </c>
      <c r="H137">
        <v>25099.27</v>
      </c>
      <c r="I137">
        <v>23490.2</v>
      </c>
      <c r="J137">
        <v>21881.119999999999</v>
      </c>
      <c r="K137">
        <v>20272.04</v>
      </c>
      <c r="L137">
        <v>18662.97</v>
      </c>
      <c r="M137">
        <v>17053.89</v>
      </c>
    </row>
    <row r="138" spans="1:13" x14ac:dyDescent="0.3">
      <c r="A138">
        <v>97106.73</v>
      </c>
      <c r="B138">
        <v>1.14123</v>
      </c>
      <c r="C138">
        <v>72472.800000000003</v>
      </c>
      <c r="D138">
        <v>1.28884</v>
      </c>
      <c r="E138">
        <v>-24633.93</v>
      </c>
      <c r="F138">
        <v>-0.1476102</v>
      </c>
      <c r="G138">
        <v>166885</v>
      </c>
      <c r="H138">
        <v>24633.93</v>
      </c>
      <c r="I138">
        <v>23157.83</v>
      </c>
      <c r="J138">
        <v>21681.73</v>
      </c>
      <c r="K138">
        <v>20205.63</v>
      </c>
      <c r="L138">
        <v>18729.52</v>
      </c>
      <c r="M138">
        <v>17253.419999999998</v>
      </c>
    </row>
    <row r="139" spans="1:13" x14ac:dyDescent="0.3">
      <c r="A139">
        <v>99706.02</v>
      </c>
      <c r="B139">
        <v>1.1582920000000001</v>
      </c>
      <c r="C139">
        <v>73326.240000000005</v>
      </c>
      <c r="D139">
        <v>1.3390139999999999</v>
      </c>
      <c r="E139">
        <v>-26379.78</v>
      </c>
      <c r="F139">
        <v>-0.18072189999999999</v>
      </c>
      <c r="G139">
        <v>145968.9</v>
      </c>
      <c r="H139">
        <v>26379.78</v>
      </c>
      <c r="I139">
        <v>24572.560000000001</v>
      </c>
      <c r="J139">
        <v>22765.34</v>
      </c>
      <c r="K139">
        <v>20958.13</v>
      </c>
      <c r="L139">
        <v>19150.91</v>
      </c>
      <c r="M139">
        <v>17343.689999999999</v>
      </c>
    </row>
    <row r="140" spans="1:13" x14ac:dyDescent="0.3">
      <c r="A140">
        <v>106875.1</v>
      </c>
      <c r="B140">
        <v>1.2635320000000001</v>
      </c>
      <c r="C140">
        <v>79683.899999999994</v>
      </c>
      <c r="D140">
        <v>1.4588540000000001</v>
      </c>
      <c r="E140">
        <v>-27191.200000000001</v>
      </c>
      <c r="F140">
        <v>-0.19532179999999999</v>
      </c>
      <c r="G140">
        <v>139212.29999999999</v>
      </c>
      <c r="H140">
        <v>27191.200000000001</v>
      </c>
      <c r="I140">
        <v>25237.98</v>
      </c>
      <c r="J140">
        <v>23284.77</v>
      </c>
      <c r="K140">
        <v>21331.55</v>
      </c>
      <c r="L140">
        <v>19378.330000000002</v>
      </c>
      <c r="M140">
        <v>17425.11</v>
      </c>
    </row>
    <row r="141" spans="1:13" x14ac:dyDescent="0.3">
      <c r="A141">
        <v>104352.6</v>
      </c>
      <c r="B141">
        <v>1.228443</v>
      </c>
      <c r="C141">
        <v>77441.33</v>
      </c>
      <c r="D141">
        <v>1.4170050000000001</v>
      </c>
      <c r="E141">
        <v>-26911.23</v>
      </c>
      <c r="F141">
        <v>-0.18856200000000001</v>
      </c>
      <c r="G141">
        <v>142718.20000000001</v>
      </c>
      <c r="H141">
        <v>26911.23</v>
      </c>
      <c r="I141">
        <v>25025.61</v>
      </c>
      <c r="J141">
        <v>23139.99</v>
      </c>
      <c r="K141">
        <v>21254.37</v>
      </c>
      <c r="L141">
        <v>19368.75</v>
      </c>
      <c r="M141">
        <v>17483.13</v>
      </c>
    </row>
    <row r="142" spans="1:13" x14ac:dyDescent="0.3">
      <c r="A142">
        <v>105464.5</v>
      </c>
      <c r="B142">
        <v>1.2406349999999999</v>
      </c>
      <c r="C142">
        <v>78661.23</v>
      </c>
      <c r="D142">
        <v>1.4254530000000001</v>
      </c>
      <c r="E142">
        <v>-26803.3</v>
      </c>
      <c r="F142">
        <v>-0.18481839999999999</v>
      </c>
      <c r="G142">
        <v>145025.1</v>
      </c>
      <c r="H142">
        <v>26803.3</v>
      </c>
      <c r="I142">
        <v>24955.119999999999</v>
      </c>
      <c r="J142">
        <v>23106.94</v>
      </c>
      <c r="K142">
        <v>21258.75</v>
      </c>
      <c r="L142">
        <v>19410.57</v>
      </c>
      <c r="M142">
        <v>17562.38</v>
      </c>
    </row>
    <row r="143" spans="1:13" x14ac:dyDescent="0.3">
      <c r="A143">
        <v>100990.8</v>
      </c>
      <c r="B143">
        <v>1.191478</v>
      </c>
      <c r="C143">
        <v>75516.41</v>
      </c>
      <c r="D143">
        <v>1.3480730000000001</v>
      </c>
      <c r="E143">
        <v>-25474.44</v>
      </c>
      <c r="F143">
        <v>-0.1565945</v>
      </c>
      <c r="G143">
        <v>162677.70000000001</v>
      </c>
      <c r="H143">
        <v>25474.44</v>
      </c>
      <c r="I143">
        <v>23908.49</v>
      </c>
      <c r="J143">
        <v>22342.55</v>
      </c>
      <c r="K143">
        <v>20776.599999999999</v>
      </c>
      <c r="L143">
        <v>19210.66</v>
      </c>
      <c r="M143">
        <v>17644.71</v>
      </c>
    </row>
    <row r="144" spans="1:13" x14ac:dyDescent="0.3">
      <c r="A144">
        <v>102491.6</v>
      </c>
      <c r="B144">
        <v>1.1939660000000001</v>
      </c>
      <c r="C144">
        <v>75048.39</v>
      </c>
      <c r="D144">
        <v>1.3895820000000001</v>
      </c>
      <c r="E144">
        <v>-27443.200000000001</v>
      </c>
      <c r="F144">
        <v>-0.1956155</v>
      </c>
      <c r="G144">
        <v>140291.5</v>
      </c>
      <c r="H144">
        <v>27443.200000000001</v>
      </c>
      <c r="I144">
        <v>25487.05</v>
      </c>
      <c r="J144">
        <v>23530.89</v>
      </c>
      <c r="K144">
        <v>21574.74</v>
      </c>
      <c r="L144">
        <v>19618.580000000002</v>
      </c>
      <c r="M144">
        <v>17662.43</v>
      </c>
    </row>
    <row r="145" spans="1:13" x14ac:dyDescent="0.3">
      <c r="A145">
        <v>93848.33</v>
      </c>
      <c r="B145">
        <v>1.11846</v>
      </c>
      <c r="C145">
        <v>69558.98</v>
      </c>
      <c r="D145">
        <v>1.249074</v>
      </c>
      <c r="E145">
        <v>-24289.35</v>
      </c>
      <c r="F145">
        <v>-0.1306137</v>
      </c>
      <c r="G145">
        <v>185963.3</v>
      </c>
      <c r="H145">
        <v>24289.35</v>
      </c>
      <c r="I145">
        <v>22983.21</v>
      </c>
      <c r="J145">
        <v>21677.08</v>
      </c>
      <c r="K145">
        <v>20370.939999999999</v>
      </c>
      <c r="L145">
        <v>19064.8</v>
      </c>
      <c r="M145">
        <v>17758.669999999998</v>
      </c>
    </row>
    <row r="146" spans="1:13" x14ac:dyDescent="0.3">
      <c r="A146">
        <v>94959.25</v>
      </c>
      <c r="B146">
        <v>1.1280410000000001</v>
      </c>
      <c r="C146">
        <v>70769.34</v>
      </c>
      <c r="D146">
        <v>1.2566569999999999</v>
      </c>
      <c r="E146">
        <v>-24189.91</v>
      </c>
      <c r="F146">
        <v>-0.1286157</v>
      </c>
      <c r="G146">
        <v>188078.9</v>
      </c>
      <c r="H146">
        <v>24189.91</v>
      </c>
      <c r="I146">
        <v>22903.75</v>
      </c>
      <c r="J146">
        <v>21617.59</v>
      </c>
      <c r="K146">
        <v>20331.43</v>
      </c>
      <c r="L146">
        <v>19045.28</v>
      </c>
      <c r="M146">
        <v>17759.12</v>
      </c>
    </row>
    <row r="147" spans="1:13" x14ac:dyDescent="0.3">
      <c r="A147">
        <v>102538</v>
      </c>
      <c r="B147">
        <v>1.196318</v>
      </c>
      <c r="C147">
        <v>75917.48</v>
      </c>
      <c r="D147">
        <v>1.370471</v>
      </c>
      <c r="E147">
        <v>-26620.55</v>
      </c>
      <c r="F147">
        <v>-0.174153</v>
      </c>
      <c r="G147">
        <v>152857.29999999999</v>
      </c>
      <c r="H147">
        <v>26620.55</v>
      </c>
      <c r="I147">
        <v>24879.02</v>
      </c>
      <c r="J147">
        <v>23137.49</v>
      </c>
      <c r="K147">
        <v>21395.96</v>
      </c>
      <c r="L147">
        <v>19654.43</v>
      </c>
      <c r="M147">
        <v>17912.900000000001</v>
      </c>
    </row>
    <row r="148" spans="1:13" x14ac:dyDescent="0.3">
      <c r="A148">
        <v>102751.5</v>
      </c>
      <c r="B148">
        <v>1.200847</v>
      </c>
      <c r="C148">
        <v>76245.03</v>
      </c>
      <c r="D148">
        <v>1.3709610000000001</v>
      </c>
      <c r="E148">
        <v>-26506.45</v>
      </c>
      <c r="F148">
        <v>-0.17011390000000001</v>
      </c>
      <c r="G148">
        <v>155815.9</v>
      </c>
      <c r="H148">
        <v>26506.45</v>
      </c>
      <c r="I148">
        <v>24805.31</v>
      </c>
      <c r="J148">
        <v>23104.17</v>
      </c>
      <c r="K148">
        <v>21403.040000000001</v>
      </c>
      <c r="L148">
        <v>19701.900000000001</v>
      </c>
      <c r="M148">
        <v>18000.759999999998</v>
      </c>
    </row>
    <row r="149" spans="1:13" x14ac:dyDescent="0.3">
      <c r="A149">
        <v>102457.8</v>
      </c>
      <c r="B149">
        <v>1.212979</v>
      </c>
      <c r="C149">
        <v>75765.98</v>
      </c>
      <c r="D149">
        <v>1.3860189999999999</v>
      </c>
      <c r="E149">
        <v>-26691.85</v>
      </c>
      <c r="F149">
        <v>-0.17304020000000001</v>
      </c>
      <c r="G149">
        <v>154252.4</v>
      </c>
      <c r="H149">
        <v>26691.85</v>
      </c>
      <c r="I149">
        <v>24961.45</v>
      </c>
      <c r="J149">
        <v>23231.05</v>
      </c>
      <c r="K149">
        <v>21500.65</v>
      </c>
      <c r="L149">
        <v>19770.25</v>
      </c>
      <c r="M149">
        <v>18039.84</v>
      </c>
    </row>
    <row r="150" spans="1:13" x14ac:dyDescent="0.3">
      <c r="A150">
        <v>94541.38</v>
      </c>
      <c r="B150">
        <v>1.0968640000000001</v>
      </c>
      <c r="C150" s="195">
        <v>68974.09</v>
      </c>
      <c r="D150">
        <v>1.2457199999999999</v>
      </c>
      <c r="E150">
        <v>-25567.29</v>
      </c>
      <c r="F150">
        <v>-0.14885599999999999</v>
      </c>
      <c r="G150" s="195">
        <v>171758.5</v>
      </c>
      <c r="H150">
        <v>25567.29</v>
      </c>
      <c r="I150">
        <v>24078.73</v>
      </c>
      <c r="J150">
        <v>22590.17</v>
      </c>
      <c r="K150">
        <v>21101.61</v>
      </c>
      <c r="L150">
        <v>19613.05</v>
      </c>
      <c r="M150">
        <v>18124.490000000002</v>
      </c>
    </row>
    <row r="151" spans="1:13" x14ac:dyDescent="0.3">
      <c r="A151">
        <v>90512.44</v>
      </c>
      <c r="B151">
        <v>1.065312</v>
      </c>
      <c r="C151">
        <v>66624.820000000007</v>
      </c>
      <c r="D151">
        <v>1.1797599999999999</v>
      </c>
      <c r="E151">
        <v>-23887.62</v>
      </c>
      <c r="F151">
        <v>-0.1144477</v>
      </c>
      <c r="G151">
        <v>208720.8</v>
      </c>
      <c r="H151">
        <v>23887.62</v>
      </c>
      <c r="I151">
        <v>22743.14</v>
      </c>
      <c r="J151">
        <v>21598.66</v>
      </c>
      <c r="K151">
        <v>20454.189999999999</v>
      </c>
      <c r="L151">
        <v>19309.71</v>
      </c>
      <c r="M151">
        <v>18165.23</v>
      </c>
    </row>
    <row r="152" spans="1:13" x14ac:dyDescent="0.3">
      <c r="A152">
        <v>99530.2</v>
      </c>
      <c r="B152">
        <v>1.184963</v>
      </c>
      <c r="C152">
        <v>73689.740000000005</v>
      </c>
      <c r="D152">
        <v>1.3371310000000001</v>
      </c>
      <c r="E152">
        <v>-25840.46</v>
      </c>
      <c r="F152">
        <v>-0.15216850000000001</v>
      </c>
      <c r="G152">
        <v>169814.8</v>
      </c>
      <c r="H152">
        <v>25840.46</v>
      </c>
      <c r="I152">
        <v>24318.78</v>
      </c>
      <c r="J152">
        <v>22797.09</v>
      </c>
      <c r="K152">
        <v>21275.41</v>
      </c>
      <c r="L152">
        <v>19753.72</v>
      </c>
      <c r="M152">
        <v>18232.04</v>
      </c>
    </row>
    <row r="153" spans="1:13" x14ac:dyDescent="0.3">
      <c r="A153">
        <v>99469.05</v>
      </c>
      <c r="B153">
        <v>1.172445</v>
      </c>
      <c r="C153">
        <v>73494.880000000005</v>
      </c>
      <c r="D153">
        <v>1.325868</v>
      </c>
      <c r="E153">
        <v>-25974.16</v>
      </c>
      <c r="F153">
        <v>-0.15342349999999999</v>
      </c>
      <c r="G153">
        <v>169297.1</v>
      </c>
      <c r="H153">
        <v>25974.16</v>
      </c>
      <c r="I153">
        <v>24439.93</v>
      </c>
      <c r="J153">
        <v>22905.69</v>
      </c>
      <c r="K153">
        <v>21371.46</v>
      </c>
      <c r="L153">
        <v>19837.22</v>
      </c>
      <c r="M153">
        <v>18302.990000000002</v>
      </c>
    </row>
    <row r="154" spans="1:13" x14ac:dyDescent="0.3">
      <c r="A154">
        <v>99688.13</v>
      </c>
      <c r="B154">
        <v>1.1625890000000001</v>
      </c>
      <c r="C154">
        <v>72421.34</v>
      </c>
      <c r="D154">
        <v>1.3397520000000001</v>
      </c>
      <c r="E154">
        <v>-27266.79</v>
      </c>
      <c r="F154">
        <v>-0.17716290000000001</v>
      </c>
      <c r="G154">
        <v>153908</v>
      </c>
      <c r="H154">
        <v>27266.79</v>
      </c>
      <c r="I154">
        <v>25495.16</v>
      </c>
      <c r="J154">
        <v>23723.53</v>
      </c>
      <c r="K154">
        <v>21951.9</v>
      </c>
      <c r="L154">
        <v>20180.27</v>
      </c>
      <c r="M154">
        <v>18408.64</v>
      </c>
    </row>
    <row r="155" spans="1:13" x14ac:dyDescent="0.3">
      <c r="A155">
        <v>111773.2</v>
      </c>
      <c r="B155">
        <v>1.316638</v>
      </c>
      <c r="C155">
        <v>83650.06</v>
      </c>
      <c r="D155">
        <v>1.5108539999999999</v>
      </c>
      <c r="E155">
        <v>-28123.13</v>
      </c>
      <c r="F155">
        <v>-0.19421630000000001</v>
      </c>
      <c r="G155">
        <v>144803.20000000001</v>
      </c>
      <c r="H155">
        <v>28123.13</v>
      </c>
      <c r="I155">
        <v>26180.959999999999</v>
      </c>
      <c r="J155">
        <v>24238.799999999999</v>
      </c>
      <c r="K155">
        <v>22296.639999999999</v>
      </c>
      <c r="L155">
        <v>20354.47</v>
      </c>
      <c r="M155">
        <v>18412.310000000001</v>
      </c>
    </row>
    <row r="156" spans="1:13" x14ac:dyDescent="0.3">
      <c r="A156">
        <v>99987</v>
      </c>
      <c r="B156">
        <v>1.1799470000000001</v>
      </c>
      <c r="C156">
        <v>74046.73</v>
      </c>
      <c r="D156">
        <v>1.330338</v>
      </c>
      <c r="E156">
        <v>-25940.27</v>
      </c>
      <c r="F156">
        <v>-0.1503912</v>
      </c>
      <c r="G156">
        <v>172485.3</v>
      </c>
      <c r="H156">
        <v>25940.27</v>
      </c>
      <c r="I156">
        <v>24436.36</v>
      </c>
      <c r="J156">
        <v>22932.45</v>
      </c>
      <c r="K156">
        <v>21428.54</v>
      </c>
      <c r="L156">
        <v>19924.63</v>
      </c>
      <c r="M156">
        <v>18420.71</v>
      </c>
    </row>
    <row r="157" spans="1:13" x14ac:dyDescent="0.3">
      <c r="A157">
        <v>88157.759999999995</v>
      </c>
      <c r="B157">
        <v>1.051242</v>
      </c>
      <c r="C157">
        <v>64630.68</v>
      </c>
      <c r="D157">
        <v>1.149157</v>
      </c>
      <c r="E157">
        <v>-23527.08</v>
      </c>
      <c r="F157">
        <v>-9.7915299999999997E-2</v>
      </c>
      <c r="G157">
        <v>240280</v>
      </c>
      <c r="H157">
        <v>23527.08</v>
      </c>
      <c r="I157">
        <v>22547.93</v>
      </c>
      <c r="J157">
        <v>21568.78</v>
      </c>
      <c r="K157">
        <v>20589.62</v>
      </c>
      <c r="L157">
        <v>19610.47</v>
      </c>
      <c r="M157">
        <v>18631.32</v>
      </c>
    </row>
    <row r="158" spans="1:13" x14ac:dyDescent="0.3">
      <c r="A158">
        <v>102126.6</v>
      </c>
      <c r="B158">
        <v>1.2212810000000001</v>
      </c>
      <c r="C158">
        <v>75333.83</v>
      </c>
      <c r="D158">
        <v>1.379948</v>
      </c>
      <c r="E158">
        <v>-26792.79</v>
      </c>
      <c r="F158">
        <v>-0.15866720000000001</v>
      </c>
      <c r="G158">
        <v>168861.5</v>
      </c>
      <c r="H158">
        <v>26792.79</v>
      </c>
      <c r="I158">
        <v>25206.12</v>
      </c>
      <c r="J158">
        <v>23619.45</v>
      </c>
      <c r="K158">
        <v>22032.77</v>
      </c>
      <c r="L158">
        <v>20446.099999999999</v>
      </c>
      <c r="M158">
        <v>18859.43</v>
      </c>
    </row>
    <row r="159" spans="1:13" x14ac:dyDescent="0.3">
      <c r="A159">
        <v>100339.8</v>
      </c>
      <c r="B159">
        <v>1.189476</v>
      </c>
      <c r="C159">
        <v>74015.03</v>
      </c>
      <c r="D159">
        <v>1.3386260000000001</v>
      </c>
      <c r="E159">
        <v>-26324.720000000001</v>
      </c>
      <c r="F159">
        <v>-0.1491497</v>
      </c>
      <c r="G159">
        <v>176498.7</v>
      </c>
      <c r="H159">
        <v>26324.720000000001</v>
      </c>
      <c r="I159">
        <v>24833.22</v>
      </c>
      <c r="J159">
        <v>23341.73</v>
      </c>
      <c r="K159">
        <v>21850.23</v>
      </c>
      <c r="L159">
        <v>20358.73</v>
      </c>
      <c r="M159">
        <v>18867.240000000002</v>
      </c>
    </row>
    <row r="160" spans="1:13" x14ac:dyDescent="0.3">
      <c r="A160">
        <v>91922.16</v>
      </c>
      <c r="B160">
        <v>1.0823469999999999</v>
      </c>
      <c r="C160">
        <v>66663</v>
      </c>
      <c r="D160">
        <v>1.2097850000000001</v>
      </c>
      <c r="E160">
        <v>-25259.16</v>
      </c>
      <c r="F160">
        <v>-0.12743740000000001</v>
      </c>
      <c r="G160">
        <v>198208.5</v>
      </c>
      <c r="H160">
        <v>25259.16</v>
      </c>
      <c r="I160">
        <v>23984.79</v>
      </c>
      <c r="J160">
        <v>22710.42</v>
      </c>
      <c r="K160">
        <v>21436.04</v>
      </c>
      <c r="L160">
        <v>20161.669999999998</v>
      </c>
      <c r="M160">
        <v>18887.3</v>
      </c>
    </row>
    <row r="161" spans="1:13" x14ac:dyDescent="0.3">
      <c r="A161">
        <v>102188.2</v>
      </c>
      <c r="B161">
        <v>1.190212</v>
      </c>
      <c r="C161">
        <v>74862.89</v>
      </c>
      <c r="D161">
        <v>1.357675</v>
      </c>
      <c r="E161">
        <v>-27325.279999999999</v>
      </c>
      <c r="F161">
        <v>-0.16746269999999999</v>
      </c>
      <c r="G161">
        <v>163172.29999999999</v>
      </c>
      <c r="H161">
        <v>27325.279999999999</v>
      </c>
      <c r="I161">
        <v>25650.65</v>
      </c>
      <c r="J161">
        <v>23976.03</v>
      </c>
      <c r="K161">
        <v>22301.4</v>
      </c>
      <c r="L161">
        <v>20626.77</v>
      </c>
      <c r="M161">
        <v>18952.150000000001</v>
      </c>
    </row>
    <row r="162" spans="1:13" x14ac:dyDescent="0.3">
      <c r="A162">
        <v>97392.48</v>
      </c>
      <c r="B162">
        <v>1.151346</v>
      </c>
      <c r="C162">
        <v>71655.350000000006</v>
      </c>
      <c r="D162">
        <v>1.2849410000000001</v>
      </c>
      <c r="E162">
        <v>-25737.13</v>
      </c>
      <c r="F162">
        <v>-0.13359499999999999</v>
      </c>
      <c r="G162">
        <v>192650.4</v>
      </c>
      <c r="H162">
        <v>25737.13</v>
      </c>
      <c r="I162">
        <v>24401.18</v>
      </c>
      <c r="J162">
        <v>23065.23</v>
      </c>
      <c r="K162">
        <v>21729.279999999999</v>
      </c>
      <c r="L162">
        <v>20393.330000000002</v>
      </c>
      <c r="M162">
        <v>19057.38</v>
      </c>
    </row>
    <row r="163" spans="1:13" x14ac:dyDescent="0.3">
      <c r="A163">
        <v>98879.02</v>
      </c>
      <c r="B163">
        <v>1.166547</v>
      </c>
      <c r="C163">
        <v>72861.13</v>
      </c>
      <c r="D163">
        <v>1.3047899999999999</v>
      </c>
      <c r="E163">
        <v>-26017.9</v>
      </c>
      <c r="F163">
        <v>-0.13824339999999999</v>
      </c>
      <c r="G163">
        <v>188203.5</v>
      </c>
      <c r="H163">
        <v>26017.9</v>
      </c>
      <c r="I163">
        <v>24635.46</v>
      </c>
      <c r="J163">
        <v>23253.03</v>
      </c>
      <c r="K163">
        <v>21870.6</v>
      </c>
      <c r="L163">
        <v>20488.16</v>
      </c>
      <c r="M163">
        <v>19105.73</v>
      </c>
    </row>
    <row r="164" spans="1:13" x14ac:dyDescent="0.3">
      <c r="A164">
        <v>85940.94</v>
      </c>
      <c r="B164">
        <v>1.0111349999999999</v>
      </c>
      <c r="C164">
        <v>62671.57</v>
      </c>
      <c r="D164">
        <v>1.0933999999999999</v>
      </c>
      <c r="E164">
        <v>-23269.37</v>
      </c>
      <c r="F164">
        <v>-8.2264799999999999E-2</v>
      </c>
      <c r="G164">
        <v>282859.40000000002</v>
      </c>
      <c r="H164">
        <v>23269.37</v>
      </c>
      <c r="I164">
        <v>22446.720000000001</v>
      </c>
      <c r="J164">
        <v>21624.07</v>
      </c>
      <c r="K164">
        <v>20801.419999999998</v>
      </c>
      <c r="L164">
        <v>19978.78</v>
      </c>
      <c r="M164">
        <v>19156.13</v>
      </c>
    </row>
    <row r="165" spans="1:13" x14ac:dyDescent="0.3">
      <c r="A165">
        <v>97274.05</v>
      </c>
      <c r="B165">
        <v>1.1384300000000001</v>
      </c>
      <c r="C165">
        <v>71630.740000000005</v>
      </c>
      <c r="D165">
        <v>1.2679039999999999</v>
      </c>
      <c r="E165">
        <v>-25643.31</v>
      </c>
      <c r="F165">
        <v>-0.1294739</v>
      </c>
      <c r="G165">
        <v>198057.7</v>
      </c>
      <c r="H165">
        <v>25643.31</v>
      </c>
      <c r="I165">
        <v>24348.57</v>
      </c>
      <c r="J165">
        <v>23053.83</v>
      </c>
      <c r="K165">
        <v>21759.1</v>
      </c>
      <c r="L165">
        <v>20464.36</v>
      </c>
      <c r="M165">
        <v>19169.62</v>
      </c>
    </row>
    <row r="166" spans="1:13" x14ac:dyDescent="0.3">
      <c r="A166">
        <v>101135</v>
      </c>
      <c r="B166">
        <v>1.1809609999999999</v>
      </c>
      <c r="C166">
        <v>73625.05</v>
      </c>
      <c r="D166">
        <v>1.345518</v>
      </c>
      <c r="E166">
        <v>-27509.95</v>
      </c>
      <c r="F166">
        <v>-0.16455700000000001</v>
      </c>
      <c r="G166">
        <v>167175.79999999999</v>
      </c>
      <c r="H166">
        <v>27509.95</v>
      </c>
      <c r="I166">
        <v>25864.38</v>
      </c>
      <c r="J166">
        <v>24218.81</v>
      </c>
      <c r="K166">
        <v>22573.24</v>
      </c>
      <c r="L166">
        <v>20927.669999999998</v>
      </c>
      <c r="M166">
        <v>19282.099999999999</v>
      </c>
    </row>
    <row r="167" spans="1:13" x14ac:dyDescent="0.3">
      <c r="A167">
        <v>109138.1</v>
      </c>
      <c r="B167">
        <v>1.2648699999999999</v>
      </c>
      <c r="C167">
        <v>79928.95</v>
      </c>
      <c r="D167">
        <v>1.463182</v>
      </c>
      <c r="E167">
        <v>-29209.17</v>
      </c>
      <c r="F167">
        <v>-0.1983114</v>
      </c>
      <c r="G167">
        <v>147289.4</v>
      </c>
      <c r="H167">
        <v>29209.17</v>
      </c>
      <c r="I167">
        <v>27226.06</v>
      </c>
      <c r="J167">
        <v>25242.94</v>
      </c>
      <c r="K167">
        <v>23259.83</v>
      </c>
      <c r="L167">
        <v>21276.71</v>
      </c>
      <c r="M167">
        <v>19293.599999999999</v>
      </c>
    </row>
    <row r="168" spans="1:13" x14ac:dyDescent="0.3">
      <c r="A168">
        <v>103081.3</v>
      </c>
      <c r="B168">
        <v>1.2122219999999999</v>
      </c>
      <c r="C168">
        <v>76799.350000000006</v>
      </c>
      <c r="D168">
        <v>1.351089</v>
      </c>
      <c r="E168">
        <v>-26281.919999999998</v>
      </c>
      <c r="F168">
        <v>-0.13886770000000001</v>
      </c>
      <c r="G168">
        <v>189258.7</v>
      </c>
      <c r="H168">
        <v>26281.919999999998</v>
      </c>
      <c r="I168">
        <v>24893.24</v>
      </c>
      <c r="J168">
        <v>23504.57</v>
      </c>
      <c r="K168">
        <v>22115.89</v>
      </c>
      <c r="L168">
        <v>20727.21</v>
      </c>
      <c r="M168">
        <v>19338.54</v>
      </c>
    </row>
    <row r="169" spans="1:13" x14ac:dyDescent="0.3">
      <c r="A169">
        <v>108794.2</v>
      </c>
      <c r="B169">
        <v>1.2752730000000001</v>
      </c>
      <c r="C169">
        <v>80568.63</v>
      </c>
      <c r="D169">
        <v>1.45208</v>
      </c>
      <c r="E169">
        <v>-28225.55</v>
      </c>
      <c r="F169">
        <v>-0.17680609999999999</v>
      </c>
      <c r="G169">
        <v>159641.29999999999</v>
      </c>
      <c r="H169">
        <v>28225.55</v>
      </c>
      <c r="I169">
        <v>26457.49</v>
      </c>
      <c r="J169">
        <v>24689.43</v>
      </c>
      <c r="K169">
        <v>22921.37</v>
      </c>
      <c r="L169">
        <v>21153.31</v>
      </c>
      <c r="M169">
        <v>19385.25</v>
      </c>
    </row>
    <row r="170" spans="1:13" x14ac:dyDescent="0.3">
      <c r="A170">
        <v>96868.61</v>
      </c>
      <c r="B170">
        <v>1.1396090000000001</v>
      </c>
      <c r="C170">
        <v>71031.7</v>
      </c>
      <c r="D170">
        <v>1.2644040000000001</v>
      </c>
      <c r="E170">
        <v>-25836.91</v>
      </c>
      <c r="F170">
        <v>-0.1247957</v>
      </c>
      <c r="G170">
        <v>207033.7</v>
      </c>
      <c r="H170">
        <v>25836.91</v>
      </c>
      <c r="I170">
        <v>24588.959999999999</v>
      </c>
      <c r="J170">
        <v>23341</v>
      </c>
      <c r="K170">
        <v>22093.040000000001</v>
      </c>
      <c r="L170">
        <v>20845.09</v>
      </c>
      <c r="M170">
        <v>19597.13</v>
      </c>
    </row>
    <row r="171" spans="1:13" x14ac:dyDescent="0.3">
      <c r="A171">
        <v>104173</v>
      </c>
      <c r="B171">
        <v>1.235106</v>
      </c>
      <c r="C171">
        <v>77160.31</v>
      </c>
      <c r="D171">
        <v>1.3829800000000001</v>
      </c>
      <c r="E171">
        <v>-27012.66</v>
      </c>
      <c r="F171">
        <v>-0.14787420000000001</v>
      </c>
      <c r="G171">
        <v>182673.2</v>
      </c>
      <c r="H171">
        <v>27012.66</v>
      </c>
      <c r="I171">
        <v>25533.919999999998</v>
      </c>
      <c r="J171">
        <v>24055.18</v>
      </c>
      <c r="K171">
        <v>22576.44</v>
      </c>
      <c r="L171">
        <v>21097.7</v>
      </c>
      <c r="M171">
        <v>19618.95</v>
      </c>
    </row>
    <row r="172" spans="1:13" x14ac:dyDescent="0.3">
      <c r="A172">
        <v>102905.7</v>
      </c>
      <c r="B172">
        <v>1.209694</v>
      </c>
      <c r="C172">
        <v>75499.3</v>
      </c>
      <c r="D172">
        <v>1.364903</v>
      </c>
      <c r="E172">
        <v>-27406.38</v>
      </c>
      <c r="F172">
        <v>-0.15520909999999999</v>
      </c>
      <c r="G172">
        <v>176577.2</v>
      </c>
      <c r="H172">
        <v>27406.38</v>
      </c>
      <c r="I172">
        <v>25854.29</v>
      </c>
      <c r="J172">
        <v>24302.2</v>
      </c>
      <c r="K172">
        <v>22750.11</v>
      </c>
      <c r="L172">
        <v>21198.02</v>
      </c>
      <c r="M172">
        <v>19645.93</v>
      </c>
    </row>
    <row r="173" spans="1:13" x14ac:dyDescent="0.3">
      <c r="A173">
        <v>97189.78</v>
      </c>
      <c r="B173">
        <v>1.132782</v>
      </c>
      <c r="C173">
        <v>71166.8</v>
      </c>
      <c r="D173">
        <v>1.257997</v>
      </c>
      <c r="E173">
        <v>-26022.98</v>
      </c>
      <c r="F173">
        <v>-0.12521489999999999</v>
      </c>
      <c r="G173">
        <v>207826.5</v>
      </c>
      <c r="H173">
        <v>26022.98</v>
      </c>
      <c r="I173">
        <v>24770.83</v>
      </c>
      <c r="J173">
        <v>23518.68</v>
      </c>
      <c r="K173">
        <v>22266.53</v>
      </c>
      <c r="L173">
        <v>21014.38</v>
      </c>
      <c r="M173">
        <v>19762.23</v>
      </c>
    </row>
    <row r="174" spans="1:13" x14ac:dyDescent="0.3">
      <c r="A174">
        <v>98592.7</v>
      </c>
      <c r="B174">
        <v>1.1494409999999999</v>
      </c>
      <c r="C174">
        <v>71774.66</v>
      </c>
      <c r="D174">
        <v>1.289274</v>
      </c>
      <c r="E174">
        <v>-26818.04</v>
      </c>
      <c r="F174">
        <v>-0.13983300000000001</v>
      </c>
      <c r="G174">
        <v>191786.2</v>
      </c>
      <c r="H174">
        <v>26818.04</v>
      </c>
      <c r="I174">
        <v>25419.71</v>
      </c>
      <c r="J174">
        <v>24021.38</v>
      </c>
      <c r="K174">
        <v>22623.05</v>
      </c>
      <c r="L174">
        <v>21224.720000000001</v>
      </c>
      <c r="M174">
        <v>19826.39</v>
      </c>
    </row>
    <row r="175" spans="1:13" x14ac:dyDescent="0.3">
      <c r="A175">
        <v>105333.5</v>
      </c>
      <c r="B175">
        <v>1.247689</v>
      </c>
      <c r="C175">
        <v>76803.13</v>
      </c>
      <c r="D175">
        <v>1.4188000000000001</v>
      </c>
      <c r="E175">
        <v>-28530.34</v>
      </c>
      <c r="F175">
        <v>-0.17111100000000001</v>
      </c>
      <c r="G175">
        <v>166735.79999999999</v>
      </c>
      <c r="H175">
        <v>28530.34</v>
      </c>
      <c r="I175">
        <v>26819.23</v>
      </c>
      <c r="J175">
        <v>25108.12</v>
      </c>
      <c r="K175">
        <v>23397.01</v>
      </c>
      <c r="L175">
        <v>21685.9</v>
      </c>
      <c r="M175">
        <v>19974.79</v>
      </c>
    </row>
    <row r="176" spans="1:13" x14ac:dyDescent="0.3">
      <c r="A176">
        <v>99926.06</v>
      </c>
      <c r="B176">
        <v>1.1673709999999999</v>
      </c>
      <c r="C176">
        <v>73158.2</v>
      </c>
      <c r="D176">
        <v>1.303096</v>
      </c>
      <c r="E176">
        <v>-26767.87</v>
      </c>
      <c r="F176">
        <v>-0.1357256</v>
      </c>
      <c r="G176">
        <v>197220.5</v>
      </c>
      <c r="H176">
        <v>26767.87</v>
      </c>
      <c r="I176">
        <v>25410.61</v>
      </c>
      <c r="J176">
        <v>24053.360000000001</v>
      </c>
      <c r="K176">
        <v>22696.1</v>
      </c>
      <c r="L176">
        <v>21338.84</v>
      </c>
      <c r="M176">
        <v>19981.59</v>
      </c>
    </row>
    <row r="177" spans="1:13" x14ac:dyDescent="0.3">
      <c r="A177">
        <v>97817.77</v>
      </c>
      <c r="B177">
        <v>1.154914</v>
      </c>
      <c r="C177">
        <v>71188.600000000006</v>
      </c>
      <c r="D177">
        <v>1.2836749999999999</v>
      </c>
      <c r="E177">
        <v>-26629.16</v>
      </c>
      <c r="F177">
        <v>-0.1287613</v>
      </c>
      <c r="G177">
        <v>206810.3</v>
      </c>
      <c r="H177">
        <v>26629.16</v>
      </c>
      <c r="I177">
        <v>25341.55</v>
      </c>
      <c r="J177">
        <v>24053.94</v>
      </c>
      <c r="K177">
        <v>22766.33</v>
      </c>
      <c r="L177">
        <v>21478.71</v>
      </c>
      <c r="M177">
        <v>20191.099999999999</v>
      </c>
    </row>
    <row r="178" spans="1:13" x14ac:dyDescent="0.3">
      <c r="A178">
        <v>97381.99</v>
      </c>
      <c r="B178">
        <v>1.1527750000000001</v>
      </c>
      <c r="C178">
        <v>71469.070000000007</v>
      </c>
      <c r="D178">
        <v>1.2666409999999999</v>
      </c>
      <c r="E178">
        <v>-25912.92</v>
      </c>
      <c r="F178">
        <v>-0.1138662</v>
      </c>
      <c r="G178">
        <v>227573.4</v>
      </c>
      <c r="H178">
        <v>25912.92</v>
      </c>
      <c r="I178">
        <v>24774.26</v>
      </c>
      <c r="J178">
        <v>23635.599999999999</v>
      </c>
      <c r="K178">
        <v>22496.94</v>
      </c>
      <c r="L178">
        <v>21358.27</v>
      </c>
      <c r="M178">
        <v>20219.61</v>
      </c>
    </row>
    <row r="179" spans="1:13" x14ac:dyDescent="0.3">
      <c r="A179">
        <v>98701.7</v>
      </c>
      <c r="B179">
        <v>1.1620699999999999</v>
      </c>
      <c r="C179">
        <v>72007.55</v>
      </c>
      <c r="D179">
        <v>1.2912030000000001</v>
      </c>
      <c r="E179">
        <v>-26694.16</v>
      </c>
      <c r="F179">
        <v>-0.12913269999999999</v>
      </c>
      <c r="G179">
        <v>206718.7</v>
      </c>
      <c r="H179">
        <v>26694.16</v>
      </c>
      <c r="I179">
        <v>25402.83</v>
      </c>
      <c r="J179">
        <v>24111.5</v>
      </c>
      <c r="K179">
        <v>22820.17</v>
      </c>
      <c r="L179">
        <v>21528.85</v>
      </c>
      <c r="M179">
        <v>20237.52</v>
      </c>
    </row>
    <row r="180" spans="1:13" x14ac:dyDescent="0.3">
      <c r="A180">
        <v>110709.5</v>
      </c>
      <c r="B180">
        <v>1.308996</v>
      </c>
      <c r="C180">
        <v>80650.62</v>
      </c>
      <c r="D180">
        <v>1.5052829999999999</v>
      </c>
      <c r="E180">
        <v>-30058.91</v>
      </c>
      <c r="F180">
        <v>-0.1962864</v>
      </c>
      <c r="G180">
        <v>153138</v>
      </c>
      <c r="H180">
        <v>30058.91</v>
      </c>
      <c r="I180">
        <v>28096.04</v>
      </c>
      <c r="J180">
        <v>26133.18</v>
      </c>
      <c r="K180">
        <v>24170.31</v>
      </c>
      <c r="L180">
        <v>22207.45</v>
      </c>
      <c r="M180">
        <v>20244.580000000002</v>
      </c>
    </row>
    <row r="181" spans="1:13" x14ac:dyDescent="0.3">
      <c r="A181">
        <v>111561.3</v>
      </c>
      <c r="B181">
        <v>1.307609</v>
      </c>
      <c r="C181">
        <v>82307.19</v>
      </c>
      <c r="D181">
        <v>1.487403</v>
      </c>
      <c r="E181">
        <v>-29254.06</v>
      </c>
      <c r="F181">
        <v>-0.17979419999999999</v>
      </c>
      <c r="G181">
        <v>162708.6</v>
      </c>
      <c r="H181">
        <v>29254.06</v>
      </c>
      <c r="I181">
        <v>27456.12</v>
      </c>
      <c r="J181">
        <v>25658.18</v>
      </c>
      <c r="K181">
        <v>23860.240000000002</v>
      </c>
      <c r="L181">
        <v>22062.29</v>
      </c>
      <c r="M181">
        <v>20264.349999999999</v>
      </c>
    </row>
    <row r="182" spans="1:13" x14ac:dyDescent="0.3">
      <c r="A182">
        <v>102947.7</v>
      </c>
      <c r="B182">
        <v>1.202385</v>
      </c>
      <c r="C182">
        <v>75007.31</v>
      </c>
      <c r="D182">
        <v>1.353424</v>
      </c>
      <c r="E182">
        <v>-27940.36</v>
      </c>
      <c r="F182">
        <v>-0.15103900000000001</v>
      </c>
      <c r="G182">
        <v>184987.7</v>
      </c>
      <c r="H182">
        <v>27940.36</v>
      </c>
      <c r="I182">
        <v>26429.97</v>
      </c>
      <c r="J182">
        <v>24919.58</v>
      </c>
      <c r="K182">
        <v>23409.19</v>
      </c>
      <c r="L182">
        <v>21898.799999999999</v>
      </c>
      <c r="M182">
        <v>20388.41</v>
      </c>
    </row>
    <row r="183" spans="1:13" x14ac:dyDescent="0.3">
      <c r="A183">
        <v>99905.95</v>
      </c>
      <c r="B183">
        <v>1.177427</v>
      </c>
      <c r="C183">
        <v>73109.59</v>
      </c>
      <c r="D183">
        <v>1.3033129999999999</v>
      </c>
      <c r="E183">
        <v>-26796.36</v>
      </c>
      <c r="F183">
        <v>-0.1258862</v>
      </c>
      <c r="G183">
        <v>212861.8</v>
      </c>
      <c r="H183">
        <v>26796.36</v>
      </c>
      <c r="I183">
        <v>25537.5</v>
      </c>
      <c r="J183">
        <v>24278.63</v>
      </c>
      <c r="K183">
        <v>23019.77</v>
      </c>
      <c r="L183">
        <v>21760.91</v>
      </c>
      <c r="M183">
        <v>20502.05</v>
      </c>
    </row>
    <row r="184" spans="1:13" x14ac:dyDescent="0.3">
      <c r="A184">
        <v>98266.22</v>
      </c>
      <c r="B184">
        <v>1.1642429999999999</v>
      </c>
      <c r="C184">
        <v>70987.460000000006</v>
      </c>
      <c r="D184">
        <v>1.299091</v>
      </c>
      <c r="E184">
        <v>-27278.76</v>
      </c>
      <c r="F184">
        <v>-0.13484779999999999</v>
      </c>
      <c r="G184">
        <v>202293</v>
      </c>
      <c r="H184">
        <v>27278.76</v>
      </c>
      <c r="I184">
        <v>25930.28</v>
      </c>
      <c r="J184">
        <v>24581.8</v>
      </c>
      <c r="K184">
        <v>23233.32</v>
      </c>
      <c r="L184">
        <v>21884.85</v>
      </c>
      <c r="M184">
        <v>20536.37</v>
      </c>
    </row>
    <row r="185" spans="1:13" x14ac:dyDescent="0.3">
      <c r="A185">
        <v>101425.4</v>
      </c>
      <c r="B185">
        <v>1.183886</v>
      </c>
      <c r="C185">
        <v>74090.77</v>
      </c>
      <c r="D185">
        <v>1.3196570000000001</v>
      </c>
      <c r="E185">
        <v>-27334.68</v>
      </c>
      <c r="F185">
        <v>-0.13577139999999999</v>
      </c>
      <c r="G185">
        <v>201328.7</v>
      </c>
      <c r="H185">
        <v>27334.68</v>
      </c>
      <c r="I185">
        <v>25976.959999999999</v>
      </c>
      <c r="J185">
        <v>24619.25</v>
      </c>
      <c r="K185">
        <v>23261.54</v>
      </c>
      <c r="L185">
        <v>21903.82</v>
      </c>
      <c r="M185">
        <v>20546.11</v>
      </c>
    </row>
    <row r="186" spans="1:13" x14ac:dyDescent="0.3">
      <c r="A186">
        <v>106861.9</v>
      </c>
      <c r="B186">
        <v>1.265091</v>
      </c>
      <c r="C186">
        <v>78860.070000000007</v>
      </c>
      <c r="D186">
        <v>1.414085</v>
      </c>
      <c r="E186">
        <v>-28001.84</v>
      </c>
      <c r="F186">
        <v>-0.14899370000000001</v>
      </c>
      <c r="G186">
        <v>187939.8</v>
      </c>
      <c r="H186">
        <v>28001.84</v>
      </c>
      <c r="I186">
        <v>26511.91</v>
      </c>
      <c r="J186">
        <v>25021.97</v>
      </c>
      <c r="K186">
        <v>23532.03</v>
      </c>
      <c r="L186">
        <v>22042.09</v>
      </c>
      <c r="M186">
        <v>20552.16</v>
      </c>
    </row>
    <row r="187" spans="1:13" x14ac:dyDescent="0.3">
      <c r="A187">
        <v>96181.39</v>
      </c>
      <c r="B187">
        <v>1.113971</v>
      </c>
      <c r="C187">
        <v>69440.45</v>
      </c>
      <c r="D187">
        <v>1.237473</v>
      </c>
      <c r="E187">
        <v>-26740.95</v>
      </c>
      <c r="F187">
        <v>-0.123502</v>
      </c>
      <c r="G187">
        <v>216522.3</v>
      </c>
      <c r="H187">
        <v>26740.95</v>
      </c>
      <c r="I187">
        <v>25505.93</v>
      </c>
      <c r="J187">
        <v>24270.9</v>
      </c>
      <c r="K187">
        <v>23035.88</v>
      </c>
      <c r="L187">
        <v>21800.87</v>
      </c>
      <c r="M187">
        <v>20565.84</v>
      </c>
    </row>
    <row r="188" spans="1:13" x14ac:dyDescent="0.3">
      <c r="A188">
        <v>97227.08</v>
      </c>
      <c r="B188">
        <v>1.140468</v>
      </c>
      <c r="C188">
        <v>69987.64</v>
      </c>
      <c r="D188">
        <v>1.2701</v>
      </c>
      <c r="E188">
        <v>-27239.439999999999</v>
      </c>
      <c r="F188">
        <v>-0.12963179999999999</v>
      </c>
      <c r="G188">
        <v>210129.4</v>
      </c>
      <c r="H188">
        <v>27239.439999999999</v>
      </c>
      <c r="I188">
        <v>25943.119999999999</v>
      </c>
      <c r="J188">
        <v>24646.799999999999</v>
      </c>
      <c r="K188">
        <v>23350.48</v>
      </c>
      <c r="L188">
        <v>22054.17</v>
      </c>
      <c r="M188">
        <v>20757.849999999999</v>
      </c>
    </row>
    <row r="189" spans="1:13" x14ac:dyDescent="0.3">
      <c r="A189">
        <v>103389.2</v>
      </c>
      <c r="B189">
        <v>1.227347</v>
      </c>
      <c r="C189">
        <v>75670.429999999993</v>
      </c>
      <c r="D189">
        <v>1.3646119999999999</v>
      </c>
      <c r="E189">
        <v>-27718.799999999999</v>
      </c>
      <c r="F189">
        <v>-0.13726469999999999</v>
      </c>
      <c r="G189">
        <v>201936.8</v>
      </c>
      <c r="H189">
        <v>27718.799999999999</v>
      </c>
      <c r="I189">
        <v>26346.16</v>
      </c>
      <c r="J189">
        <v>24973.51</v>
      </c>
      <c r="K189">
        <v>23600.86</v>
      </c>
      <c r="L189">
        <v>22228.21</v>
      </c>
      <c r="M189">
        <v>20855.57</v>
      </c>
    </row>
    <row r="190" spans="1:13" x14ac:dyDescent="0.3">
      <c r="A190">
        <v>93688.35</v>
      </c>
      <c r="B190">
        <v>1.095062</v>
      </c>
      <c r="C190">
        <v>68006.59</v>
      </c>
      <c r="D190">
        <v>1.189675</v>
      </c>
      <c r="E190">
        <v>-25681.77</v>
      </c>
      <c r="F190">
        <v>-9.4612500000000002E-2</v>
      </c>
      <c r="G190">
        <v>271441.59999999998</v>
      </c>
      <c r="H190">
        <v>25681.77</v>
      </c>
      <c r="I190">
        <v>24735.64</v>
      </c>
      <c r="J190">
        <v>23789.52</v>
      </c>
      <c r="K190">
        <v>22843.39</v>
      </c>
      <c r="L190">
        <v>21897.27</v>
      </c>
      <c r="M190">
        <v>20951.14</v>
      </c>
    </row>
    <row r="191" spans="1:13" x14ac:dyDescent="0.3">
      <c r="A191">
        <v>89458.7</v>
      </c>
      <c r="B191">
        <v>1.0347420000000001</v>
      </c>
      <c r="C191">
        <v>64105</v>
      </c>
      <c r="D191">
        <v>1.1220159999999999</v>
      </c>
      <c r="E191">
        <v>-25353.71</v>
      </c>
      <c r="F191">
        <v>-8.7274099999999993E-2</v>
      </c>
      <c r="G191">
        <v>290506.8</v>
      </c>
      <c r="H191">
        <v>25353.71</v>
      </c>
      <c r="I191">
        <v>24480.97</v>
      </c>
      <c r="J191">
        <v>23608.22</v>
      </c>
      <c r="K191">
        <v>22735.48</v>
      </c>
      <c r="L191">
        <v>21862.74</v>
      </c>
      <c r="M191">
        <v>20990</v>
      </c>
    </row>
    <row r="192" spans="1:13" x14ac:dyDescent="0.3">
      <c r="A192">
        <v>103050.3</v>
      </c>
      <c r="B192">
        <v>1.1925269999999999</v>
      </c>
      <c r="C192">
        <v>74857.03</v>
      </c>
      <c r="D192">
        <v>1.3363020000000001</v>
      </c>
      <c r="E192">
        <v>-28193.31</v>
      </c>
      <c r="F192">
        <v>-0.14377490000000001</v>
      </c>
      <c r="G192">
        <v>196093.5</v>
      </c>
      <c r="H192">
        <v>28193.31</v>
      </c>
      <c r="I192">
        <v>26755.56</v>
      </c>
      <c r="J192">
        <v>25317.81</v>
      </c>
      <c r="K192">
        <v>23880.07</v>
      </c>
      <c r="L192">
        <v>22442.32</v>
      </c>
      <c r="M192">
        <v>21004.57</v>
      </c>
    </row>
    <row r="193" spans="1:13" x14ac:dyDescent="0.3">
      <c r="A193">
        <v>99001.04</v>
      </c>
      <c r="B193">
        <v>1.1658269999999999</v>
      </c>
      <c r="C193">
        <v>71720.56</v>
      </c>
      <c r="D193">
        <v>1.2913300000000001</v>
      </c>
      <c r="E193">
        <v>-27280.48</v>
      </c>
      <c r="F193">
        <v>-0.1255028</v>
      </c>
      <c r="G193">
        <v>217369.4</v>
      </c>
      <c r="H193">
        <v>27280.48</v>
      </c>
      <c r="I193">
        <v>26025.45</v>
      </c>
      <c r="J193">
        <v>24770.42</v>
      </c>
      <c r="K193">
        <v>23515.39</v>
      </c>
      <c r="L193">
        <v>22260.36</v>
      </c>
      <c r="M193">
        <v>21005.34</v>
      </c>
    </row>
    <row r="194" spans="1:13" x14ac:dyDescent="0.3">
      <c r="A194">
        <v>108480.5</v>
      </c>
      <c r="B194">
        <v>1.286915</v>
      </c>
      <c r="C194">
        <v>79573.59</v>
      </c>
      <c r="D194">
        <v>1.4443600000000001</v>
      </c>
      <c r="E194">
        <v>-28906.95</v>
      </c>
      <c r="F194">
        <v>-0.1574451</v>
      </c>
      <c r="G194">
        <v>183600.2</v>
      </c>
      <c r="H194">
        <v>28906.95</v>
      </c>
      <c r="I194">
        <v>27332.5</v>
      </c>
      <c r="J194">
        <v>25758.05</v>
      </c>
      <c r="K194">
        <v>24183.599999999999</v>
      </c>
      <c r="L194">
        <v>22609.15</v>
      </c>
      <c r="M194">
        <v>21034.7</v>
      </c>
    </row>
    <row r="195" spans="1:13" x14ac:dyDescent="0.3">
      <c r="A195">
        <v>101204</v>
      </c>
      <c r="B195">
        <v>1.192315</v>
      </c>
      <c r="C195">
        <v>73696.45</v>
      </c>
      <c r="D195">
        <v>1.3216319999999999</v>
      </c>
      <c r="E195">
        <v>-27507.54</v>
      </c>
      <c r="F195">
        <v>-0.1293175</v>
      </c>
      <c r="G195">
        <v>212713.2</v>
      </c>
      <c r="H195">
        <v>27507.54</v>
      </c>
      <c r="I195">
        <v>26214.36</v>
      </c>
      <c r="J195">
        <v>24921.19</v>
      </c>
      <c r="K195">
        <v>23628.01</v>
      </c>
      <c r="L195">
        <v>22334.84</v>
      </c>
      <c r="M195">
        <v>21041.66</v>
      </c>
    </row>
    <row r="196" spans="1:13" x14ac:dyDescent="0.3">
      <c r="A196">
        <v>89769.11</v>
      </c>
      <c r="B196">
        <v>1.066038</v>
      </c>
      <c r="C196">
        <v>64545.79</v>
      </c>
      <c r="D196">
        <v>1.149168</v>
      </c>
      <c r="E196">
        <v>-25223.32</v>
      </c>
      <c r="F196">
        <v>-8.3130099999999998E-2</v>
      </c>
      <c r="G196">
        <v>303419.8</v>
      </c>
      <c r="H196">
        <v>25223.32</v>
      </c>
      <c r="I196">
        <v>24392.02</v>
      </c>
      <c r="J196">
        <v>23560.720000000001</v>
      </c>
      <c r="K196">
        <v>22729.42</v>
      </c>
      <c r="L196">
        <v>21898.12</v>
      </c>
      <c r="M196">
        <v>21066.81</v>
      </c>
    </row>
    <row r="197" spans="1:13" x14ac:dyDescent="0.3">
      <c r="A197">
        <v>98606.399999999994</v>
      </c>
      <c r="B197">
        <v>1.152706</v>
      </c>
      <c r="C197">
        <v>71543.63</v>
      </c>
      <c r="D197">
        <v>1.2722830000000001</v>
      </c>
      <c r="E197">
        <v>-27062.77</v>
      </c>
      <c r="F197">
        <v>-0.11957619999999999</v>
      </c>
      <c r="G197">
        <v>226322.4</v>
      </c>
      <c r="H197">
        <v>27062.77</v>
      </c>
      <c r="I197">
        <v>25867.01</v>
      </c>
      <c r="J197">
        <v>24671.25</v>
      </c>
      <c r="K197">
        <v>23475.49</v>
      </c>
      <c r="L197">
        <v>22279.72</v>
      </c>
      <c r="M197">
        <v>21083.96</v>
      </c>
    </row>
    <row r="198" spans="1:13" x14ac:dyDescent="0.3">
      <c r="A198">
        <v>99831.2</v>
      </c>
      <c r="B198">
        <v>1.1754279999999999</v>
      </c>
      <c r="C198">
        <v>72427</v>
      </c>
      <c r="D198">
        <v>1.3014460000000001</v>
      </c>
      <c r="E198">
        <v>-27404.2</v>
      </c>
      <c r="F198">
        <v>-0.12601780000000001</v>
      </c>
      <c r="G198">
        <v>217462.9</v>
      </c>
      <c r="H198">
        <v>27404.2</v>
      </c>
      <c r="I198">
        <v>26144.02</v>
      </c>
      <c r="J198">
        <v>24883.84</v>
      </c>
      <c r="K198">
        <v>23623.66</v>
      </c>
      <c r="L198">
        <v>22363.48</v>
      </c>
      <c r="M198">
        <v>21103.3</v>
      </c>
    </row>
    <row r="199" spans="1:13" x14ac:dyDescent="0.3">
      <c r="A199">
        <v>105393.9</v>
      </c>
      <c r="B199">
        <v>1.243158</v>
      </c>
      <c r="C199">
        <v>76619.77</v>
      </c>
      <c r="D199">
        <v>1.396082</v>
      </c>
      <c r="E199">
        <v>-28774.09</v>
      </c>
      <c r="F199">
        <v>-0.15292449999999999</v>
      </c>
      <c r="G199">
        <v>188158.8</v>
      </c>
      <c r="H199">
        <v>28774.09</v>
      </c>
      <c r="I199">
        <v>27244.85</v>
      </c>
      <c r="J199">
        <v>25715.599999999999</v>
      </c>
      <c r="K199">
        <v>24186.36</v>
      </c>
      <c r="L199">
        <v>22657.11</v>
      </c>
      <c r="M199">
        <v>21127.87</v>
      </c>
    </row>
    <row r="200" spans="1:13" x14ac:dyDescent="0.3">
      <c r="A200">
        <v>103419</v>
      </c>
      <c r="B200">
        <v>1.2295769999999999</v>
      </c>
      <c r="C200">
        <v>75614.73</v>
      </c>
      <c r="D200">
        <v>1.362225</v>
      </c>
      <c r="E200">
        <v>-27804.23</v>
      </c>
      <c r="F200">
        <v>-0.13264809999999999</v>
      </c>
      <c r="G200">
        <v>209608.9</v>
      </c>
      <c r="H200">
        <v>27804.23</v>
      </c>
      <c r="I200">
        <v>26477.75</v>
      </c>
      <c r="J200">
        <v>25151.26</v>
      </c>
      <c r="K200">
        <v>23824.78</v>
      </c>
      <c r="L200">
        <v>22498.3</v>
      </c>
      <c r="M200">
        <v>21171.82</v>
      </c>
    </row>
    <row r="201" spans="1:13" x14ac:dyDescent="0.3">
      <c r="A201">
        <v>105943</v>
      </c>
      <c r="B201">
        <v>1.255609</v>
      </c>
      <c r="C201">
        <v>77594.820000000007</v>
      </c>
      <c r="D201">
        <v>1.397875</v>
      </c>
      <c r="E201">
        <v>-28348.13</v>
      </c>
      <c r="F201">
        <v>-0.14226620000000001</v>
      </c>
      <c r="G201">
        <v>199261.3</v>
      </c>
      <c r="H201">
        <v>28348.13</v>
      </c>
      <c r="I201">
        <v>26925.47</v>
      </c>
      <c r="J201">
        <v>25502.81</v>
      </c>
      <c r="K201">
        <v>24080.15</v>
      </c>
      <c r="L201">
        <v>22657.49</v>
      </c>
      <c r="M201">
        <v>21234.82</v>
      </c>
    </row>
    <row r="202" spans="1:13" x14ac:dyDescent="0.3">
      <c r="A202">
        <v>107507.4</v>
      </c>
      <c r="B202">
        <v>1.274778</v>
      </c>
      <c r="C202">
        <v>79017.66</v>
      </c>
      <c r="D202">
        <v>1.419786</v>
      </c>
      <c r="E202">
        <v>-28489.759999999998</v>
      </c>
      <c r="F202">
        <v>-0.14500830000000001</v>
      </c>
      <c r="G202">
        <v>196469.8</v>
      </c>
      <c r="H202">
        <v>28489.759999999998</v>
      </c>
      <c r="I202">
        <v>27039.67</v>
      </c>
      <c r="J202">
        <v>25589.59</v>
      </c>
      <c r="K202">
        <v>24139.51</v>
      </c>
      <c r="L202">
        <v>22689.42</v>
      </c>
      <c r="M202">
        <v>21239.34</v>
      </c>
    </row>
    <row r="203" spans="1:13" x14ac:dyDescent="0.3">
      <c r="A203">
        <v>108651.6</v>
      </c>
      <c r="B203">
        <v>1.274896</v>
      </c>
      <c r="C203">
        <v>79191.179999999993</v>
      </c>
      <c r="D203">
        <v>1.4376819999999999</v>
      </c>
      <c r="E203">
        <v>-29460.45</v>
      </c>
      <c r="F203">
        <v>-0.16278609999999999</v>
      </c>
      <c r="G203">
        <v>180976.4</v>
      </c>
      <c r="H203">
        <v>29460.45</v>
      </c>
      <c r="I203">
        <v>27832.59</v>
      </c>
      <c r="J203">
        <v>26204.73</v>
      </c>
      <c r="K203">
        <v>24576.87</v>
      </c>
      <c r="L203">
        <v>22949.01</v>
      </c>
      <c r="M203">
        <v>21321.15</v>
      </c>
    </row>
    <row r="204" spans="1:13" x14ac:dyDescent="0.3">
      <c r="A204">
        <v>103589.8</v>
      </c>
      <c r="B204">
        <v>1.2321500000000001</v>
      </c>
      <c r="C204">
        <v>75354.37</v>
      </c>
      <c r="D204">
        <v>1.3690599999999999</v>
      </c>
      <c r="E204">
        <v>-28235.42</v>
      </c>
      <c r="F204">
        <v>-0.13691010000000001</v>
      </c>
      <c r="G204">
        <v>206233.3</v>
      </c>
      <c r="H204">
        <v>28235.42</v>
      </c>
      <c r="I204">
        <v>26866.32</v>
      </c>
      <c r="J204">
        <v>25497.22</v>
      </c>
      <c r="K204">
        <v>24128.12</v>
      </c>
      <c r="L204">
        <v>22759.02</v>
      </c>
      <c r="M204">
        <v>21389.919999999998</v>
      </c>
    </row>
    <row r="205" spans="1:13" x14ac:dyDescent="0.3">
      <c r="A205">
        <v>94969.23</v>
      </c>
      <c r="B205">
        <v>1.115138</v>
      </c>
      <c r="C205">
        <v>68148.600000000006</v>
      </c>
      <c r="D205">
        <v>1.2161960000000001</v>
      </c>
      <c r="E205">
        <v>-26820.63</v>
      </c>
      <c r="F205">
        <v>-0.101058</v>
      </c>
      <c r="G205">
        <v>265398.3</v>
      </c>
      <c r="H205">
        <v>26820.63</v>
      </c>
      <c r="I205">
        <v>25810.04</v>
      </c>
      <c r="J205">
        <v>24799.46</v>
      </c>
      <c r="K205">
        <v>23788.880000000001</v>
      </c>
      <c r="L205">
        <v>22778.3</v>
      </c>
      <c r="M205">
        <v>21767.72</v>
      </c>
    </row>
    <row r="206" spans="1:13" x14ac:dyDescent="0.3">
      <c r="A206">
        <v>100837.1</v>
      </c>
      <c r="B206">
        <v>1.179224</v>
      </c>
      <c r="C206">
        <v>72565.55</v>
      </c>
      <c r="D206">
        <v>1.309199</v>
      </c>
      <c r="E206">
        <v>-28271.57</v>
      </c>
      <c r="F206">
        <v>-0.12997510000000001</v>
      </c>
      <c r="G206">
        <v>217515.3</v>
      </c>
      <c r="H206">
        <v>28271.57</v>
      </c>
      <c r="I206">
        <v>26971.82</v>
      </c>
      <c r="J206">
        <v>25672.07</v>
      </c>
      <c r="K206">
        <v>24372.32</v>
      </c>
      <c r="L206">
        <v>23072.57</v>
      </c>
      <c r="M206">
        <v>21772.82</v>
      </c>
    </row>
    <row r="207" spans="1:13" x14ac:dyDescent="0.3">
      <c r="A207">
        <v>93424.87</v>
      </c>
      <c r="B207">
        <v>1.0888310000000001</v>
      </c>
      <c r="C207">
        <v>66492.7</v>
      </c>
      <c r="D207">
        <v>1.1916340000000001</v>
      </c>
      <c r="E207">
        <v>-26932.17</v>
      </c>
      <c r="F207">
        <v>-0.1028033</v>
      </c>
      <c r="G207">
        <v>261977.60000000001</v>
      </c>
      <c r="H207">
        <v>26932.17</v>
      </c>
      <c r="I207">
        <v>25904.14</v>
      </c>
      <c r="J207">
        <v>24876.11</v>
      </c>
      <c r="K207">
        <v>23848.07</v>
      </c>
      <c r="L207">
        <v>22820.04</v>
      </c>
      <c r="M207">
        <v>21792</v>
      </c>
    </row>
    <row r="208" spans="1:13" x14ac:dyDescent="0.3">
      <c r="A208">
        <v>102038.9</v>
      </c>
      <c r="B208">
        <v>1.2042219999999999</v>
      </c>
      <c r="C208">
        <v>73491.77</v>
      </c>
      <c r="D208">
        <v>1.3382670000000001</v>
      </c>
      <c r="E208">
        <v>-28547.16</v>
      </c>
      <c r="F208">
        <v>-0.13404440000000001</v>
      </c>
      <c r="G208">
        <v>212967.9</v>
      </c>
      <c r="H208">
        <v>28547.16</v>
      </c>
      <c r="I208">
        <v>27206.71</v>
      </c>
      <c r="J208">
        <v>25866.27</v>
      </c>
      <c r="K208">
        <v>24525.82</v>
      </c>
      <c r="L208">
        <v>23185.38</v>
      </c>
      <c r="M208">
        <v>21844.94</v>
      </c>
    </row>
    <row r="209" spans="1:13" x14ac:dyDescent="0.3">
      <c r="A209">
        <v>100319.9</v>
      </c>
      <c r="B209">
        <v>1.1784859999999999</v>
      </c>
      <c r="C209">
        <v>72498.66</v>
      </c>
      <c r="D209">
        <v>1.297383</v>
      </c>
      <c r="E209">
        <v>-27821.23</v>
      </c>
      <c r="F209">
        <v>-0.11889669999999999</v>
      </c>
      <c r="G209">
        <v>233995</v>
      </c>
      <c r="H209">
        <v>27821.23</v>
      </c>
      <c r="I209">
        <v>26632.27</v>
      </c>
      <c r="J209">
        <v>25443.3</v>
      </c>
      <c r="K209">
        <v>24254.33</v>
      </c>
      <c r="L209">
        <v>23065.37</v>
      </c>
      <c r="M209">
        <v>21876.400000000001</v>
      </c>
    </row>
    <row r="210" spans="1:13" x14ac:dyDescent="0.3">
      <c r="A210">
        <v>101513</v>
      </c>
      <c r="B210">
        <v>1.1946110000000001</v>
      </c>
      <c r="C210">
        <v>73534.66</v>
      </c>
      <c r="D210">
        <v>1.3161020000000001</v>
      </c>
      <c r="E210">
        <v>-27978.3</v>
      </c>
      <c r="F210">
        <v>-0.121491</v>
      </c>
      <c r="G210">
        <v>230291.20000000001</v>
      </c>
      <c r="H210">
        <v>27978.3</v>
      </c>
      <c r="I210">
        <v>26763.39</v>
      </c>
      <c r="J210">
        <v>25548.48</v>
      </c>
      <c r="K210">
        <v>24333.57</v>
      </c>
      <c r="L210">
        <v>23118.66</v>
      </c>
      <c r="M210">
        <v>21903.75</v>
      </c>
    </row>
    <row r="211" spans="1:13" x14ac:dyDescent="0.3">
      <c r="A211">
        <v>104356.8</v>
      </c>
      <c r="B211">
        <v>1.225862</v>
      </c>
      <c r="C211">
        <v>75503.460000000006</v>
      </c>
      <c r="D211">
        <v>1.364466</v>
      </c>
      <c r="E211">
        <v>-28853.360000000001</v>
      </c>
      <c r="F211">
        <v>-0.13860359999999999</v>
      </c>
      <c r="G211">
        <v>208171.8</v>
      </c>
      <c r="H211">
        <v>28853.360000000001</v>
      </c>
      <c r="I211">
        <v>27467.32</v>
      </c>
      <c r="J211">
        <v>26081.29</v>
      </c>
      <c r="K211">
        <v>24695.25</v>
      </c>
      <c r="L211">
        <v>23309.22</v>
      </c>
      <c r="M211">
        <v>21923.18</v>
      </c>
    </row>
    <row r="212" spans="1:13" x14ac:dyDescent="0.3">
      <c r="A212">
        <v>108479.6</v>
      </c>
      <c r="B212">
        <v>1.2811159999999999</v>
      </c>
      <c r="C212">
        <v>78901.539999999994</v>
      </c>
      <c r="D212">
        <v>1.4327970000000001</v>
      </c>
      <c r="E212">
        <v>-29578.02</v>
      </c>
      <c r="F212">
        <v>-0.15168180000000001</v>
      </c>
      <c r="G212">
        <v>195000.5</v>
      </c>
      <c r="H212">
        <v>29578.02</v>
      </c>
      <c r="I212">
        <v>28061.21</v>
      </c>
      <c r="J212">
        <v>26544.39</v>
      </c>
      <c r="K212">
        <v>25027.57</v>
      </c>
      <c r="L212">
        <v>23510.75</v>
      </c>
      <c r="M212">
        <v>21993.93</v>
      </c>
    </row>
    <row r="213" spans="1:13" x14ac:dyDescent="0.3">
      <c r="A213">
        <v>100927.3</v>
      </c>
      <c r="B213">
        <v>1.187932</v>
      </c>
      <c r="C213">
        <v>73168.23</v>
      </c>
      <c r="D213">
        <v>1.301817</v>
      </c>
      <c r="E213">
        <v>-27759.11</v>
      </c>
      <c r="F213">
        <v>-0.11388529999999999</v>
      </c>
      <c r="G213">
        <v>243746.2</v>
      </c>
      <c r="H213">
        <v>27759.11</v>
      </c>
      <c r="I213">
        <v>26620.26</v>
      </c>
      <c r="J213">
        <v>25481.4</v>
      </c>
      <c r="K213">
        <v>24342.55</v>
      </c>
      <c r="L213">
        <v>23203.7</v>
      </c>
      <c r="M213">
        <v>22064.85</v>
      </c>
    </row>
    <row r="214" spans="1:13" x14ac:dyDescent="0.3">
      <c r="A214">
        <v>106312.4</v>
      </c>
      <c r="B214">
        <v>1.2586630000000001</v>
      </c>
      <c r="C214">
        <v>76882.559999999998</v>
      </c>
      <c r="D214">
        <v>1.404169</v>
      </c>
      <c r="E214">
        <v>-29429.81</v>
      </c>
      <c r="F214">
        <v>-0.14550640000000001</v>
      </c>
      <c r="G214">
        <v>202257.9</v>
      </c>
      <c r="H214">
        <v>29429.81</v>
      </c>
      <c r="I214">
        <v>27974.75</v>
      </c>
      <c r="J214">
        <v>26519.69</v>
      </c>
      <c r="K214">
        <v>25064.62</v>
      </c>
      <c r="L214">
        <v>23609.56</v>
      </c>
      <c r="M214">
        <v>22154.49</v>
      </c>
    </row>
    <row r="215" spans="1:13" x14ac:dyDescent="0.3">
      <c r="A215">
        <v>105454.2</v>
      </c>
      <c r="B215">
        <v>1.252904</v>
      </c>
      <c r="C215">
        <v>76988.52</v>
      </c>
      <c r="D215">
        <v>1.3790039999999999</v>
      </c>
      <c r="E215">
        <v>-28465.71</v>
      </c>
      <c r="F215">
        <v>-0.1261004</v>
      </c>
      <c r="G215">
        <v>225738.4</v>
      </c>
      <c r="H215">
        <v>28465.71</v>
      </c>
      <c r="I215">
        <v>27204.71</v>
      </c>
      <c r="J215">
        <v>25943.7</v>
      </c>
      <c r="K215">
        <v>24682.7</v>
      </c>
      <c r="L215">
        <v>23421.69</v>
      </c>
      <c r="M215">
        <v>22160.69</v>
      </c>
    </row>
    <row r="216" spans="1:13" x14ac:dyDescent="0.3">
      <c r="A216">
        <v>107682.1</v>
      </c>
      <c r="B216">
        <v>1.269512</v>
      </c>
      <c r="C216">
        <v>77201.02</v>
      </c>
      <c r="D216">
        <v>1.4352590000000001</v>
      </c>
      <c r="E216">
        <v>-30481.09</v>
      </c>
      <c r="F216">
        <v>-0.16574759999999999</v>
      </c>
      <c r="G216">
        <v>183900.6</v>
      </c>
      <c r="H216">
        <v>30481.09</v>
      </c>
      <c r="I216">
        <v>28823.62</v>
      </c>
      <c r="J216">
        <v>27166.14</v>
      </c>
      <c r="K216">
        <v>25508.66</v>
      </c>
      <c r="L216">
        <v>23851.19</v>
      </c>
      <c r="M216">
        <v>22193.71</v>
      </c>
    </row>
    <row r="217" spans="1:13" x14ac:dyDescent="0.3">
      <c r="A217">
        <v>94298.92</v>
      </c>
      <c r="B217">
        <v>1.108244</v>
      </c>
      <c r="C217">
        <v>67668.7</v>
      </c>
      <c r="D217">
        <v>1.1958390000000001</v>
      </c>
      <c r="E217">
        <v>-26630.23</v>
      </c>
      <c r="F217">
        <v>-8.7595300000000001E-2</v>
      </c>
      <c r="G217">
        <v>304014.2</v>
      </c>
      <c r="H217">
        <v>26630.23</v>
      </c>
      <c r="I217">
        <v>25754.27</v>
      </c>
      <c r="J217">
        <v>24878.32</v>
      </c>
      <c r="K217">
        <v>24002.37</v>
      </c>
      <c r="L217">
        <v>23126.41</v>
      </c>
      <c r="M217">
        <v>22250.46</v>
      </c>
    </row>
    <row r="218" spans="1:13" x14ac:dyDescent="0.3">
      <c r="A218">
        <v>104196.2</v>
      </c>
      <c r="B218">
        <v>1.2215940000000001</v>
      </c>
      <c r="C218">
        <v>75954.41</v>
      </c>
      <c r="D218">
        <v>1.340368</v>
      </c>
      <c r="E218">
        <v>-28241.78</v>
      </c>
      <c r="F218">
        <v>-0.1187742</v>
      </c>
      <c r="G218">
        <v>237777.1</v>
      </c>
      <c r="H218">
        <v>28241.78</v>
      </c>
      <c r="I218">
        <v>27054.04</v>
      </c>
      <c r="J218">
        <v>25866.3</v>
      </c>
      <c r="K218">
        <v>24678.560000000001</v>
      </c>
      <c r="L218">
        <v>23490.81</v>
      </c>
      <c r="M218">
        <v>22303.07</v>
      </c>
    </row>
    <row r="219" spans="1:13" x14ac:dyDescent="0.3">
      <c r="A219">
        <v>103919.1</v>
      </c>
      <c r="B219">
        <v>1.219028</v>
      </c>
      <c r="C219">
        <v>76043.75</v>
      </c>
      <c r="D219">
        <v>1.329974</v>
      </c>
      <c r="E219">
        <v>-27875.39</v>
      </c>
      <c r="F219">
        <v>-0.1109467</v>
      </c>
      <c r="G219">
        <v>251250.4</v>
      </c>
      <c r="H219">
        <v>27875.39</v>
      </c>
      <c r="I219">
        <v>26765.919999999998</v>
      </c>
      <c r="J219">
        <v>25656.46</v>
      </c>
      <c r="K219">
        <v>24546.99</v>
      </c>
      <c r="L219">
        <v>23437.52</v>
      </c>
      <c r="M219">
        <v>22328.06</v>
      </c>
    </row>
    <row r="220" spans="1:13" x14ac:dyDescent="0.3">
      <c r="A220">
        <v>94780.73</v>
      </c>
      <c r="B220">
        <v>1.1200049999999999</v>
      </c>
      <c r="C220">
        <v>67261.84</v>
      </c>
      <c r="D220">
        <v>1.2226140000000001</v>
      </c>
      <c r="E220">
        <v>-27518.89</v>
      </c>
      <c r="F220">
        <v>-0.10260859999999999</v>
      </c>
      <c r="G220">
        <v>268192.90000000002</v>
      </c>
      <c r="H220">
        <v>27518.89</v>
      </c>
      <c r="I220">
        <v>26492.799999999999</v>
      </c>
      <c r="J220">
        <v>25466.720000000001</v>
      </c>
      <c r="K220">
        <v>24440.63</v>
      </c>
      <c r="L220">
        <v>23414.55</v>
      </c>
      <c r="M220">
        <v>22388.46</v>
      </c>
    </row>
    <row r="221" spans="1:13" x14ac:dyDescent="0.3">
      <c r="A221">
        <v>102769.1</v>
      </c>
      <c r="B221">
        <v>1.2002919999999999</v>
      </c>
      <c r="C221">
        <v>72916.3</v>
      </c>
      <c r="D221">
        <v>1.3480510000000001</v>
      </c>
      <c r="E221">
        <v>-29852.79</v>
      </c>
      <c r="F221">
        <v>-0.14775869999999999</v>
      </c>
      <c r="G221">
        <v>202037.4</v>
      </c>
      <c r="H221">
        <v>29852.79</v>
      </c>
      <c r="I221">
        <v>28375.200000000001</v>
      </c>
      <c r="J221">
        <v>26897.62</v>
      </c>
      <c r="K221">
        <v>25420.03</v>
      </c>
      <c r="L221">
        <v>23942.44</v>
      </c>
      <c r="M221">
        <v>22464.85</v>
      </c>
    </row>
    <row r="222" spans="1:13" x14ac:dyDescent="0.3">
      <c r="A222">
        <v>100950.1</v>
      </c>
      <c r="B222">
        <v>1.1936070000000001</v>
      </c>
      <c r="C222">
        <v>72587.839999999997</v>
      </c>
      <c r="D222">
        <v>1.3114730000000001</v>
      </c>
      <c r="E222">
        <v>-28362.25</v>
      </c>
      <c r="F222">
        <v>-0.11786530000000001</v>
      </c>
      <c r="G222">
        <v>240632.7</v>
      </c>
      <c r="H222">
        <v>28362.25</v>
      </c>
      <c r="I222">
        <v>27183.599999999999</v>
      </c>
      <c r="J222">
        <v>26004.94</v>
      </c>
      <c r="K222">
        <v>24826.29</v>
      </c>
      <c r="L222">
        <v>23647.64</v>
      </c>
      <c r="M222">
        <v>22468.98</v>
      </c>
    </row>
    <row r="223" spans="1:13" x14ac:dyDescent="0.3">
      <c r="A223">
        <v>99284.160000000003</v>
      </c>
      <c r="B223">
        <v>1.170892</v>
      </c>
      <c r="C223">
        <v>70413.05</v>
      </c>
      <c r="D223">
        <v>1.298735</v>
      </c>
      <c r="E223">
        <v>-28871.11</v>
      </c>
      <c r="F223">
        <v>-0.12784400000000001</v>
      </c>
      <c r="G223">
        <v>225830.8</v>
      </c>
      <c r="H223">
        <v>28871.11</v>
      </c>
      <c r="I223">
        <v>27592.67</v>
      </c>
      <c r="J223">
        <v>26314.23</v>
      </c>
      <c r="K223">
        <v>25035.79</v>
      </c>
      <c r="L223">
        <v>23757.35</v>
      </c>
      <c r="M223">
        <v>22478.91</v>
      </c>
    </row>
    <row r="224" spans="1:13" x14ac:dyDescent="0.3">
      <c r="A224">
        <v>102904.1</v>
      </c>
      <c r="B224">
        <v>1.216089</v>
      </c>
      <c r="C224">
        <v>74550.7</v>
      </c>
      <c r="D224">
        <v>1.333575</v>
      </c>
      <c r="E224">
        <v>-28353.43</v>
      </c>
      <c r="F224">
        <v>-0.11748550000000001</v>
      </c>
      <c r="G224">
        <v>241335.5</v>
      </c>
      <c r="H224">
        <v>28353.43</v>
      </c>
      <c r="I224">
        <v>27178.57</v>
      </c>
      <c r="J224">
        <v>26003.72</v>
      </c>
      <c r="K224">
        <v>24828.86</v>
      </c>
      <c r="L224">
        <v>23654.01</v>
      </c>
      <c r="M224">
        <v>22479.15</v>
      </c>
    </row>
    <row r="225" spans="1:13" x14ac:dyDescent="0.3">
      <c r="A225">
        <v>110955</v>
      </c>
      <c r="B225">
        <v>1.312924</v>
      </c>
      <c r="C225">
        <v>81224.88</v>
      </c>
      <c r="D225">
        <v>1.457025</v>
      </c>
      <c r="E225">
        <v>-29730.16</v>
      </c>
      <c r="F225">
        <v>-0.14410149999999999</v>
      </c>
      <c r="G225">
        <v>206314</v>
      </c>
      <c r="H225">
        <v>29730.16</v>
      </c>
      <c r="I225">
        <v>28289.14</v>
      </c>
      <c r="J225">
        <v>26848.13</v>
      </c>
      <c r="K225">
        <v>25407.11</v>
      </c>
      <c r="L225">
        <v>23966.1</v>
      </c>
      <c r="M225">
        <v>22525.08</v>
      </c>
    </row>
    <row r="226" spans="1:13" x14ac:dyDescent="0.3">
      <c r="A226">
        <v>99307.29</v>
      </c>
      <c r="B226">
        <v>1.1564829999999999</v>
      </c>
      <c r="C226">
        <v>70553.73</v>
      </c>
      <c r="D226">
        <v>1.2805789999999999</v>
      </c>
      <c r="E226">
        <v>-28753.55</v>
      </c>
      <c r="F226">
        <v>-0.12409679999999999</v>
      </c>
      <c r="G226">
        <v>231702.7</v>
      </c>
      <c r="H226">
        <v>28753.55</v>
      </c>
      <c r="I226">
        <v>27512.59</v>
      </c>
      <c r="J226">
        <v>26271.62</v>
      </c>
      <c r="K226">
        <v>25030.65</v>
      </c>
      <c r="L226">
        <v>23789.69</v>
      </c>
      <c r="M226">
        <v>22548.720000000001</v>
      </c>
    </row>
    <row r="227" spans="1:13" x14ac:dyDescent="0.3">
      <c r="A227">
        <v>101472.4</v>
      </c>
      <c r="B227">
        <v>1.1951849999999999</v>
      </c>
      <c r="C227">
        <v>72694.03</v>
      </c>
      <c r="D227">
        <v>1.318033</v>
      </c>
      <c r="E227">
        <v>-28778.34</v>
      </c>
      <c r="F227">
        <v>-0.1228482</v>
      </c>
      <c r="G227">
        <v>234259.4</v>
      </c>
      <c r="H227">
        <v>28778.34</v>
      </c>
      <c r="I227">
        <v>27549.85</v>
      </c>
      <c r="J227">
        <v>26321.37</v>
      </c>
      <c r="K227">
        <v>25092.89</v>
      </c>
      <c r="L227">
        <v>23864.41</v>
      </c>
      <c r="M227">
        <v>22635.93</v>
      </c>
    </row>
    <row r="228" spans="1:13" x14ac:dyDescent="0.3">
      <c r="A228">
        <v>109215.6</v>
      </c>
      <c r="B228">
        <v>1.278111</v>
      </c>
      <c r="C228">
        <v>78714.23</v>
      </c>
      <c r="D228">
        <v>1.435257</v>
      </c>
      <c r="E228">
        <v>-30501.37</v>
      </c>
      <c r="F228">
        <v>-0.15714590000000001</v>
      </c>
      <c r="G228">
        <v>194095.9</v>
      </c>
      <c r="H228">
        <v>30501.37</v>
      </c>
      <c r="I228">
        <v>28929.91</v>
      </c>
      <c r="J228">
        <v>27358.45</v>
      </c>
      <c r="K228">
        <v>25786.99</v>
      </c>
      <c r="L228">
        <v>24215.53</v>
      </c>
      <c r="M228">
        <v>22644.07</v>
      </c>
    </row>
    <row r="229" spans="1:13" x14ac:dyDescent="0.3">
      <c r="A229">
        <v>100617.60000000001</v>
      </c>
      <c r="B229">
        <v>1.1761779999999999</v>
      </c>
      <c r="C229">
        <v>72552.81</v>
      </c>
      <c r="D229">
        <v>1.284376</v>
      </c>
      <c r="E229">
        <v>-28064.76</v>
      </c>
      <c r="F229">
        <v>-0.1081975</v>
      </c>
      <c r="G229">
        <v>259384.7</v>
      </c>
      <c r="H229">
        <v>28064.76</v>
      </c>
      <c r="I229">
        <v>26982.78</v>
      </c>
      <c r="J229">
        <v>25900.81</v>
      </c>
      <c r="K229">
        <v>24818.83</v>
      </c>
      <c r="L229">
        <v>23736.86</v>
      </c>
      <c r="M229">
        <v>22654.880000000001</v>
      </c>
    </row>
    <row r="230" spans="1:13" x14ac:dyDescent="0.3">
      <c r="A230">
        <v>103131.5</v>
      </c>
      <c r="B230">
        <v>1.214521</v>
      </c>
      <c r="C230">
        <v>73995.570000000007</v>
      </c>
      <c r="D230">
        <v>1.343583</v>
      </c>
      <c r="E230">
        <v>-29135.93</v>
      </c>
      <c r="F230">
        <v>-0.12906219999999999</v>
      </c>
      <c r="G230">
        <v>225751.1</v>
      </c>
      <c r="H230">
        <v>29135.93</v>
      </c>
      <c r="I230">
        <v>27845.31</v>
      </c>
      <c r="J230">
        <v>26554.69</v>
      </c>
      <c r="K230">
        <v>25264.06</v>
      </c>
      <c r="L230">
        <v>23973.439999999999</v>
      </c>
      <c r="M230">
        <v>22682.82</v>
      </c>
    </row>
    <row r="231" spans="1:13" x14ac:dyDescent="0.3">
      <c r="A231">
        <v>93251.13</v>
      </c>
      <c r="B231">
        <v>1.0778760000000001</v>
      </c>
      <c r="C231">
        <v>66342.7</v>
      </c>
      <c r="D231">
        <v>1.162328</v>
      </c>
      <c r="E231">
        <v>-26908.42</v>
      </c>
      <c r="F231">
        <v>-8.4451100000000001E-2</v>
      </c>
      <c r="G231">
        <v>318627.3</v>
      </c>
      <c r="H231">
        <v>26908.42</v>
      </c>
      <c r="I231">
        <v>26063.91</v>
      </c>
      <c r="J231">
        <v>25219.4</v>
      </c>
      <c r="K231">
        <v>24374.89</v>
      </c>
      <c r="L231">
        <v>23530.38</v>
      </c>
      <c r="M231">
        <v>22685.87</v>
      </c>
    </row>
    <row r="232" spans="1:13" x14ac:dyDescent="0.3">
      <c r="A232">
        <v>101967.3</v>
      </c>
      <c r="B232">
        <v>1.2183820000000001</v>
      </c>
      <c r="C232">
        <v>73541.38</v>
      </c>
      <c r="D232">
        <v>1.3329219999999999</v>
      </c>
      <c r="E232">
        <v>-28425.91</v>
      </c>
      <c r="F232">
        <v>-0.1145403</v>
      </c>
      <c r="G232">
        <v>248173.8</v>
      </c>
      <c r="H232">
        <v>28425.91</v>
      </c>
      <c r="I232">
        <v>27280.51</v>
      </c>
      <c r="J232">
        <v>26135.11</v>
      </c>
      <c r="K232">
        <v>24989.7</v>
      </c>
      <c r="L232">
        <v>23844.3</v>
      </c>
      <c r="M232">
        <v>22698.9</v>
      </c>
    </row>
    <row r="233" spans="1:13" x14ac:dyDescent="0.3">
      <c r="A233">
        <v>97112.99</v>
      </c>
      <c r="B233">
        <v>1.152676</v>
      </c>
      <c r="C233">
        <v>69131.63</v>
      </c>
      <c r="D233">
        <v>1.2549330000000001</v>
      </c>
      <c r="E233">
        <v>-27981.360000000001</v>
      </c>
      <c r="F233">
        <v>-0.1022578</v>
      </c>
      <c r="G233">
        <v>273635.3</v>
      </c>
      <c r="H233">
        <v>27981.360000000001</v>
      </c>
      <c r="I233">
        <v>26958.78</v>
      </c>
      <c r="J233">
        <v>25936.2</v>
      </c>
      <c r="K233">
        <v>24913.62</v>
      </c>
      <c r="L233">
        <v>23891.040000000001</v>
      </c>
      <c r="M233">
        <v>22868.47</v>
      </c>
    </row>
    <row r="234" spans="1:13" x14ac:dyDescent="0.3">
      <c r="A234">
        <v>98965.77</v>
      </c>
      <c r="B234">
        <v>1.1547689999999999</v>
      </c>
      <c r="C234">
        <v>70358.34</v>
      </c>
      <c r="D234">
        <v>1.2693589999999999</v>
      </c>
      <c r="E234">
        <v>-28607.439999999999</v>
      </c>
      <c r="F234">
        <v>-0.1145902</v>
      </c>
      <c r="G234">
        <v>249650</v>
      </c>
      <c r="H234">
        <v>28607.439999999999</v>
      </c>
      <c r="I234">
        <v>27461.54</v>
      </c>
      <c r="J234">
        <v>26315.63</v>
      </c>
      <c r="K234">
        <v>25169.73</v>
      </c>
      <c r="L234">
        <v>24023.83</v>
      </c>
      <c r="M234">
        <v>22877.93</v>
      </c>
    </row>
    <row r="235" spans="1:13" x14ac:dyDescent="0.3">
      <c r="A235">
        <v>106046.8</v>
      </c>
      <c r="B235">
        <v>1.2578279999999999</v>
      </c>
      <c r="C235">
        <v>77178.679999999993</v>
      </c>
      <c r="D235">
        <v>1.3771310000000001</v>
      </c>
      <c r="E235">
        <v>-28868.07</v>
      </c>
      <c r="F235">
        <v>-0.1193031</v>
      </c>
      <c r="G235">
        <v>241972.5</v>
      </c>
      <c r="H235">
        <v>28868.07</v>
      </c>
      <c r="I235">
        <v>27675.040000000001</v>
      </c>
      <c r="J235">
        <v>26482.01</v>
      </c>
      <c r="K235">
        <v>25288.98</v>
      </c>
      <c r="L235">
        <v>24095.95</v>
      </c>
      <c r="M235">
        <v>22902.91</v>
      </c>
    </row>
    <row r="236" spans="1:13" x14ac:dyDescent="0.3">
      <c r="A236">
        <v>95209.2</v>
      </c>
      <c r="B236">
        <v>1.122509</v>
      </c>
      <c r="C236">
        <v>67184.039999999994</v>
      </c>
      <c r="D236">
        <v>1.221921</v>
      </c>
      <c r="E236">
        <v>-28025.16</v>
      </c>
      <c r="F236">
        <v>-9.9412299999999995E-2</v>
      </c>
      <c r="G236">
        <v>281908.3</v>
      </c>
      <c r="H236">
        <v>28025.16</v>
      </c>
      <c r="I236">
        <v>27031.040000000001</v>
      </c>
      <c r="J236">
        <v>26036.92</v>
      </c>
      <c r="K236">
        <v>25042.79</v>
      </c>
      <c r="L236">
        <v>24048.67</v>
      </c>
      <c r="M236">
        <v>23054.55</v>
      </c>
    </row>
    <row r="237" spans="1:13" x14ac:dyDescent="0.3">
      <c r="A237">
        <v>98431.19</v>
      </c>
      <c r="B237">
        <v>1.1664870000000001</v>
      </c>
      <c r="C237">
        <v>70588.2</v>
      </c>
      <c r="D237">
        <v>1.26156</v>
      </c>
      <c r="E237">
        <v>-27842.98</v>
      </c>
      <c r="F237">
        <v>-9.5072699999999996E-2</v>
      </c>
      <c r="G237">
        <v>292859.8</v>
      </c>
      <c r="H237">
        <v>27842.98</v>
      </c>
      <c r="I237">
        <v>26892.26</v>
      </c>
      <c r="J237">
        <v>25941.53</v>
      </c>
      <c r="K237">
        <v>24990.799999999999</v>
      </c>
      <c r="L237">
        <v>24040.07</v>
      </c>
      <c r="M237">
        <v>23089.35</v>
      </c>
    </row>
    <row r="238" spans="1:13" x14ac:dyDescent="0.3">
      <c r="A238">
        <v>107184.8</v>
      </c>
      <c r="B238">
        <v>1.25997</v>
      </c>
      <c r="C238">
        <v>77686.73</v>
      </c>
      <c r="D238">
        <v>1.3860479999999999</v>
      </c>
      <c r="E238">
        <v>-29498.11</v>
      </c>
      <c r="F238">
        <v>-0.1260781</v>
      </c>
      <c r="G238">
        <v>233966.9</v>
      </c>
      <c r="H238">
        <v>29498.11</v>
      </c>
      <c r="I238">
        <v>28237.33</v>
      </c>
      <c r="J238">
        <v>26976.55</v>
      </c>
      <c r="K238">
        <v>25715.77</v>
      </c>
      <c r="L238">
        <v>24454.98</v>
      </c>
      <c r="M238">
        <v>23194.2</v>
      </c>
    </row>
    <row r="239" spans="1:13" x14ac:dyDescent="0.3">
      <c r="A239">
        <v>102171.5</v>
      </c>
      <c r="B239">
        <v>1.2008099999999999</v>
      </c>
      <c r="C239">
        <v>72778.240000000005</v>
      </c>
      <c r="D239">
        <v>1.323332</v>
      </c>
      <c r="E239">
        <v>-29393.23</v>
      </c>
      <c r="F239">
        <v>-0.1225219</v>
      </c>
      <c r="G239">
        <v>239901.9</v>
      </c>
      <c r="H239">
        <v>29393.23</v>
      </c>
      <c r="I239">
        <v>28168.02</v>
      </c>
      <c r="J239">
        <v>26942.799999999999</v>
      </c>
      <c r="K239">
        <v>25717.58</v>
      </c>
      <c r="L239">
        <v>24492.36</v>
      </c>
      <c r="M239">
        <v>23267.14</v>
      </c>
    </row>
    <row r="240" spans="1:13" x14ac:dyDescent="0.3">
      <c r="A240">
        <v>99614.49</v>
      </c>
      <c r="B240">
        <v>1.1698040000000001</v>
      </c>
      <c r="C240">
        <v>70523.17</v>
      </c>
      <c r="D240">
        <v>1.2853000000000001</v>
      </c>
      <c r="E240">
        <v>-29091.32</v>
      </c>
      <c r="F240">
        <v>-0.1154958</v>
      </c>
      <c r="G240">
        <v>251882.1</v>
      </c>
      <c r="H240">
        <v>29091.32</v>
      </c>
      <c r="I240">
        <v>27936.36</v>
      </c>
      <c r="J240">
        <v>26781.4</v>
      </c>
      <c r="K240">
        <v>25626.45</v>
      </c>
      <c r="L240">
        <v>24471.49</v>
      </c>
      <c r="M240">
        <v>23316.53</v>
      </c>
    </row>
    <row r="241" spans="1:13" x14ac:dyDescent="0.3">
      <c r="A241">
        <v>93233.77</v>
      </c>
      <c r="B241">
        <v>1.104395</v>
      </c>
      <c r="C241">
        <v>66225.740000000005</v>
      </c>
      <c r="D241">
        <v>1.178083</v>
      </c>
      <c r="E241">
        <v>-27008.02</v>
      </c>
      <c r="F241">
        <v>-7.3688000000000003E-2</v>
      </c>
      <c r="G241">
        <v>366518.5</v>
      </c>
      <c r="H241">
        <v>27008.02</v>
      </c>
      <c r="I241">
        <v>26271.14</v>
      </c>
      <c r="J241">
        <v>25534.26</v>
      </c>
      <c r="K241">
        <v>24797.38</v>
      </c>
      <c r="L241">
        <v>24060.5</v>
      </c>
      <c r="M241">
        <v>23323.62</v>
      </c>
    </row>
    <row r="242" spans="1:13" x14ac:dyDescent="0.3">
      <c r="A242">
        <v>102369.9</v>
      </c>
      <c r="B242">
        <v>1.2114180000000001</v>
      </c>
      <c r="C242">
        <v>73497.649999999994</v>
      </c>
      <c r="D242">
        <v>1.3222130000000001</v>
      </c>
      <c r="E242">
        <v>-28872.28</v>
      </c>
      <c r="F242">
        <v>-0.11079509999999999</v>
      </c>
      <c r="G242">
        <v>260591.6</v>
      </c>
      <c r="H242">
        <v>28872.28</v>
      </c>
      <c r="I242">
        <v>27764.33</v>
      </c>
      <c r="J242">
        <v>26656.38</v>
      </c>
      <c r="K242">
        <v>25548.43</v>
      </c>
      <c r="L242">
        <v>24440.48</v>
      </c>
      <c r="M242">
        <v>23332.52</v>
      </c>
    </row>
    <row r="243" spans="1:13" x14ac:dyDescent="0.3">
      <c r="A243">
        <v>92334.25</v>
      </c>
      <c r="B243">
        <v>1.0705800000000001</v>
      </c>
      <c r="C243">
        <v>64933.62</v>
      </c>
      <c r="D243">
        <v>1.150976</v>
      </c>
      <c r="E243">
        <v>-27400.63</v>
      </c>
      <c r="F243">
        <v>-8.03957E-2</v>
      </c>
      <c r="G243">
        <v>340822.1</v>
      </c>
      <c r="H243">
        <v>27400.63</v>
      </c>
      <c r="I243">
        <v>26596.68</v>
      </c>
      <c r="J243">
        <v>25792.720000000001</v>
      </c>
      <c r="K243">
        <v>24988.76</v>
      </c>
      <c r="L243">
        <v>24184.799999999999</v>
      </c>
      <c r="M243">
        <v>23380.85</v>
      </c>
    </row>
    <row r="244" spans="1:13" x14ac:dyDescent="0.3">
      <c r="A244">
        <v>102138</v>
      </c>
      <c r="B244">
        <v>1.212618</v>
      </c>
      <c r="C244">
        <v>73695.13</v>
      </c>
      <c r="D244">
        <v>1.312046</v>
      </c>
      <c r="E244">
        <v>-28442.880000000001</v>
      </c>
      <c r="F244">
        <v>-9.9428500000000003E-2</v>
      </c>
      <c r="G244">
        <v>286063.5</v>
      </c>
      <c r="H244">
        <v>28442.880000000001</v>
      </c>
      <c r="I244">
        <v>27448.59</v>
      </c>
      <c r="J244">
        <v>26454.3</v>
      </c>
      <c r="K244">
        <v>25460.02</v>
      </c>
      <c r="L244">
        <v>24465.73</v>
      </c>
      <c r="M244">
        <v>23471.45</v>
      </c>
    </row>
    <row r="245" spans="1:13" x14ac:dyDescent="0.3">
      <c r="A245">
        <v>103929.60000000001</v>
      </c>
      <c r="B245">
        <v>1.230067</v>
      </c>
      <c r="C245">
        <v>74161.53</v>
      </c>
      <c r="D245">
        <v>1.3552930000000001</v>
      </c>
      <c r="E245">
        <v>-29768.12</v>
      </c>
      <c r="F245">
        <v>-0.125226</v>
      </c>
      <c r="G245">
        <v>237715.1</v>
      </c>
      <c r="H245">
        <v>29768.12</v>
      </c>
      <c r="I245">
        <v>28515.86</v>
      </c>
      <c r="J245">
        <v>27263.599999999999</v>
      </c>
      <c r="K245">
        <v>26011.34</v>
      </c>
      <c r="L245">
        <v>24759.08</v>
      </c>
      <c r="M245">
        <v>23506.82</v>
      </c>
    </row>
    <row r="246" spans="1:13" x14ac:dyDescent="0.3">
      <c r="A246">
        <v>103941</v>
      </c>
      <c r="B246">
        <v>1.2193989999999999</v>
      </c>
      <c r="C246">
        <v>74404.87</v>
      </c>
      <c r="D246">
        <v>1.339655</v>
      </c>
      <c r="E246">
        <v>-29536.16</v>
      </c>
      <c r="F246">
        <v>-0.12025619999999999</v>
      </c>
      <c r="G246">
        <v>245610.4</v>
      </c>
      <c r="H246">
        <v>29536.16</v>
      </c>
      <c r="I246">
        <v>28333.599999999999</v>
      </c>
      <c r="J246">
        <v>27131.040000000001</v>
      </c>
      <c r="K246">
        <v>25928.48</v>
      </c>
      <c r="L246">
        <v>24725.919999999998</v>
      </c>
      <c r="M246">
        <v>23523.360000000001</v>
      </c>
    </row>
    <row r="247" spans="1:13" x14ac:dyDescent="0.3">
      <c r="A247">
        <v>101106.4</v>
      </c>
      <c r="B247">
        <v>1.196134</v>
      </c>
      <c r="C247">
        <v>72109.41</v>
      </c>
      <c r="D247">
        <v>1.3039320000000001</v>
      </c>
      <c r="E247">
        <v>-28997.02</v>
      </c>
      <c r="F247">
        <v>-0.107798</v>
      </c>
      <c r="G247">
        <v>268994.09999999998</v>
      </c>
      <c r="H247">
        <v>28997.02</v>
      </c>
      <c r="I247">
        <v>27919.040000000001</v>
      </c>
      <c r="J247">
        <v>26841.06</v>
      </c>
      <c r="K247">
        <v>25763.08</v>
      </c>
      <c r="L247">
        <v>24685.1</v>
      </c>
      <c r="M247">
        <v>23607.13</v>
      </c>
    </row>
    <row r="248" spans="1:13" x14ac:dyDescent="0.3">
      <c r="A248">
        <v>99130.52</v>
      </c>
      <c r="B248">
        <v>1.160401</v>
      </c>
      <c r="C248" s="195">
        <v>69703.7</v>
      </c>
      <c r="D248">
        <v>1.276602</v>
      </c>
      <c r="E248">
        <v>-29426.82</v>
      </c>
      <c r="F248">
        <v>-0.1162007</v>
      </c>
      <c r="G248" s="195">
        <v>253241.4</v>
      </c>
      <c r="H248">
        <v>29426.82</v>
      </c>
      <c r="I248">
        <v>28264.81</v>
      </c>
      <c r="J248">
        <v>27102.81</v>
      </c>
      <c r="K248">
        <v>25940.799999999999</v>
      </c>
      <c r="L248">
        <v>24778.79</v>
      </c>
      <c r="M248">
        <v>23616.79</v>
      </c>
    </row>
    <row r="249" spans="1:13" x14ac:dyDescent="0.3">
      <c r="A249">
        <v>114551.1</v>
      </c>
      <c r="B249">
        <v>1.3597859999999999</v>
      </c>
      <c r="C249">
        <v>82428.89</v>
      </c>
      <c r="D249">
        <v>1.5281819999999999</v>
      </c>
      <c r="E249">
        <v>-32122.2</v>
      </c>
      <c r="F249">
        <v>-0.1683964</v>
      </c>
      <c r="G249">
        <v>190753.5</v>
      </c>
      <c r="H249">
        <v>32122.2</v>
      </c>
      <c r="I249">
        <v>30438.23</v>
      </c>
      <c r="J249">
        <v>28754.27</v>
      </c>
      <c r="K249">
        <v>27070.3</v>
      </c>
      <c r="L249">
        <v>25386.34</v>
      </c>
      <c r="M249">
        <v>23702.38</v>
      </c>
    </row>
    <row r="250" spans="1:13" x14ac:dyDescent="0.3">
      <c r="A250">
        <v>102938.5</v>
      </c>
      <c r="B250">
        <v>1.2139519999999999</v>
      </c>
      <c r="C250">
        <v>73506.28</v>
      </c>
      <c r="D250">
        <v>1.3283240000000001</v>
      </c>
      <c r="E250">
        <v>-29432.240000000002</v>
      </c>
      <c r="F250">
        <v>-0.1143713</v>
      </c>
      <c r="G250">
        <v>257339.4</v>
      </c>
      <c r="H250">
        <v>29432.240000000002</v>
      </c>
      <c r="I250">
        <v>28288.53</v>
      </c>
      <c r="J250">
        <v>27144.82</v>
      </c>
      <c r="K250">
        <v>26001.1</v>
      </c>
      <c r="L250">
        <v>24857.39</v>
      </c>
      <c r="M250">
        <v>23713.68</v>
      </c>
    </row>
    <row r="251" spans="1:13" x14ac:dyDescent="0.3">
      <c r="A251">
        <v>106299.1</v>
      </c>
      <c r="B251">
        <v>1.239214</v>
      </c>
      <c r="C251">
        <v>74913.27</v>
      </c>
      <c r="D251">
        <v>1.3920349999999999</v>
      </c>
      <c r="E251">
        <v>-31385.83</v>
      </c>
      <c r="F251">
        <v>-0.15282090000000001</v>
      </c>
      <c r="G251">
        <v>205376.5</v>
      </c>
      <c r="H251">
        <v>31385.83</v>
      </c>
      <c r="I251">
        <v>29857.62</v>
      </c>
      <c r="J251">
        <v>28329.41</v>
      </c>
      <c r="K251">
        <v>26801.200000000001</v>
      </c>
      <c r="L251">
        <v>25272.99</v>
      </c>
      <c r="M251">
        <v>23744.78</v>
      </c>
    </row>
    <row r="252" spans="1:13" x14ac:dyDescent="0.3">
      <c r="A252">
        <v>99310.11</v>
      </c>
      <c r="B252">
        <v>1.1699759999999999</v>
      </c>
      <c r="C252">
        <v>70757.72</v>
      </c>
      <c r="D252">
        <v>1.263479</v>
      </c>
      <c r="E252">
        <v>-28552.39</v>
      </c>
      <c r="F252">
        <v>-9.35029E-2</v>
      </c>
      <c r="G252">
        <v>305363.8</v>
      </c>
      <c r="H252">
        <v>28552.39</v>
      </c>
      <c r="I252">
        <v>27617.360000000001</v>
      </c>
      <c r="J252">
        <v>26682.33</v>
      </c>
      <c r="K252">
        <v>25747.3</v>
      </c>
      <c r="L252">
        <v>24812.28</v>
      </c>
      <c r="M252">
        <v>23877.25</v>
      </c>
    </row>
    <row r="253" spans="1:13" x14ac:dyDescent="0.3">
      <c r="A253">
        <v>109005.3</v>
      </c>
      <c r="B253">
        <v>1.3117890000000001</v>
      </c>
      <c r="C253">
        <v>79413.95</v>
      </c>
      <c r="D253">
        <v>1.4245490000000001</v>
      </c>
      <c r="E253">
        <v>-29591.4</v>
      </c>
      <c r="F253">
        <v>-0.1127596</v>
      </c>
      <c r="G253">
        <v>262429.09999999998</v>
      </c>
      <c r="H253">
        <v>29591.4</v>
      </c>
      <c r="I253">
        <v>28463.8</v>
      </c>
      <c r="J253">
        <v>27336.21</v>
      </c>
      <c r="K253">
        <v>26208.61</v>
      </c>
      <c r="L253">
        <v>25081.02</v>
      </c>
      <c r="M253">
        <v>23953.42</v>
      </c>
    </row>
    <row r="254" spans="1:13" x14ac:dyDescent="0.3">
      <c r="A254">
        <v>100922.8</v>
      </c>
      <c r="B254">
        <v>1.1901459999999999</v>
      </c>
      <c r="C254">
        <v>71416.47</v>
      </c>
      <c r="D254">
        <v>1.3009109999999999</v>
      </c>
      <c r="E254">
        <v>-29506.3</v>
      </c>
      <c r="F254">
        <v>-0.11076519999999999</v>
      </c>
      <c r="G254">
        <v>266386</v>
      </c>
      <c r="H254">
        <v>29506.3</v>
      </c>
      <c r="I254">
        <v>28398.65</v>
      </c>
      <c r="J254">
        <v>27291</v>
      </c>
      <c r="K254">
        <v>26183.35</v>
      </c>
      <c r="L254">
        <v>25075.7</v>
      </c>
      <c r="M254">
        <v>23968.04</v>
      </c>
    </row>
    <row r="255" spans="1:13" x14ac:dyDescent="0.3">
      <c r="A255">
        <v>95123.04</v>
      </c>
      <c r="B255">
        <v>1.1174900000000001</v>
      </c>
      <c r="C255">
        <v>67308.350000000006</v>
      </c>
      <c r="D255">
        <v>1.194278</v>
      </c>
      <c r="E255">
        <v>-27814.69</v>
      </c>
      <c r="F255">
        <v>-7.6788499999999996E-2</v>
      </c>
      <c r="G255">
        <v>362224.4</v>
      </c>
      <c r="H255">
        <v>27814.69</v>
      </c>
      <c r="I255">
        <v>27046.799999999999</v>
      </c>
      <c r="J255">
        <v>26278.92</v>
      </c>
      <c r="K255">
        <v>25511.03</v>
      </c>
      <c r="L255">
        <v>24743.15</v>
      </c>
      <c r="M255">
        <v>23975.26</v>
      </c>
    </row>
    <row r="256" spans="1:13" x14ac:dyDescent="0.3">
      <c r="A256">
        <v>99107.45</v>
      </c>
      <c r="B256">
        <v>1.1548780000000001</v>
      </c>
      <c r="C256">
        <v>70099.97</v>
      </c>
      <c r="D256">
        <v>1.254955</v>
      </c>
      <c r="E256">
        <v>-29007.48</v>
      </c>
      <c r="F256">
        <v>-0.100077</v>
      </c>
      <c r="G256">
        <v>289851.5</v>
      </c>
      <c r="H256">
        <v>29007.48</v>
      </c>
      <c r="I256">
        <v>28006.71</v>
      </c>
      <c r="J256">
        <v>27005.94</v>
      </c>
      <c r="K256">
        <v>26005.17</v>
      </c>
      <c r="L256">
        <v>25004.39</v>
      </c>
      <c r="M256">
        <v>24003.63</v>
      </c>
    </row>
    <row r="257" spans="1:13" x14ac:dyDescent="0.3">
      <c r="A257">
        <v>99358.32</v>
      </c>
      <c r="B257">
        <v>1.191775</v>
      </c>
      <c r="C257">
        <v>71614.44</v>
      </c>
      <c r="D257">
        <v>1.2633099999999999</v>
      </c>
      <c r="E257">
        <v>-27743.88</v>
      </c>
      <c r="F257">
        <v>-7.1534399999999998E-2</v>
      </c>
      <c r="G257">
        <v>387839.8</v>
      </c>
      <c r="H257">
        <v>27743.88</v>
      </c>
      <c r="I257">
        <v>27028.54</v>
      </c>
      <c r="J257">
        <v>26313.200000000001</v>
      </c>
      <c r="K257">
        <v>25597.85</v>
      </c>
      <c r="L257">
        <v>24882.51</v>
      </c>
      <c r="M257">
        <v>24167.16</v>
      </c>
    </row>
    <row r="258" spans="1:13" x14ac:dyDescent="0.3">
      <c r="A258">
        <v>97169.66</v>
      </c>
      <c r="B258">
        <v>1.1301600000000001</v>
      </c>
      <c r="C258">
        <v>68595.56</v>
      </c>
      <c r="D258">
        <v>1.217328</v>
      </c>
      <c r="E258">
        <v>-28574.1</v>
      </c>
      <c r="F258">
        <v>-8.7167599999999998E-2</v>
      </c>
      <c r="G258">
        <v>327806.40000000002</v>
      </c>
      <c r="H258">
        <v>28574.1</v>
      </c>
      <c r="I258">
        <v>27702.43</v>
      </c>
      <c r="J258">
        <v>26830.75</v>
      </c>
      <c r="K258">
        <v>25959.07</v>
      </c>
      <c r="L258">
        <v>25087.4</v>
      </c>
      <c r="M258">
        <v>24215.72</v>
      </c>
    </row>
    <row r="259" spans="1:13" x14ac:dyDescent="0.3">
      <c r="A259">
        <v>88956.24</v>
      </c>
      <c r="B259">
        <v>1.0479890000000001</v>
      </c>
      <c r="C259">
        <v>62139.34</v>
      </c>
      <c r="D259">
        <v>1.0997060000000001</v>
      </c>
      <c r="E259">
        <v>-26816.9</v>
      </c>
      <c r="F259">
        <v>-5.1716900000000003E-2</v>
      </c>
      <c r="G259">
        <v>518532.3</v>
      </c>
      <c r="H259">
        <v>26816.9</v>
      </c>
      <c r="I259">
        <v>26299.73</v>
      </c>
      <c r="J259">
        <v>25782.560000000001</v>
      </c>
      <c r="K259">
        <v>25265.39</v>
      </c>
      <c r="L259">
        <v>24748.22</v>
      </c>
      <c r="M259">
        <v>24231.05</v>
      </c>
    </row>
    <row r="260" spans="1:13" x14ac:dyDescent="0.3">
      <c r="A260">
        <v>95388.32</v>
      </c>
      <c r="B260">
        <v>1.122252</v>
      </c>
      <c r="C260">
        <v>66855.7</v>
      </c>
      <c r="D260">
        <v>1.2082489999999999</v>
      </c>
      <c r="E260">
        <v>-28532.62</v>
      </c>
      <c r="F260">
        <v>-8.5997000000000004E-2</v>
      </c>
      <c r="G260">
        <v>331786.3</v>
      </c>
      <c r="H260">
        <v>28532.62</v>
      </c>
      <c r="I260">
        <v>27672.65</v>
      </c>
      <c r="J260">
        <v>26812.68</v>
      </c>
      <c r="K260">
        <v>25952.71</v>
      </c>
      <c r="L260">
        <v>25092.74</v>
      </c>
      <c r="M260">
        <v>24232.77</v>
      </c>
    </row>
    <row r="261" spans="1:13" x14ac:dyDescent="0.3">
      <c r="A261">
        <v>94078.58</v>
      </c>
      <c r="B261">
        <v>1.0994539999999999</v>
      </c>
      <c r="C261">
        <v>66772.87</v>
      </c>
      <c r="D261">
        <v>1.159254</v>
      </c>
      <c r="E261">
        <v>-27305.71</v>
      </c>
      <c r="F261">
        <v>-5.9799400000000003E-2</v>
      </c>
      <c r="G261">
        <v>456621.6</v>
      </c>
      <c r="H261">
        <v>27305.71</v>
      </c>
      <c r="I261">
        <v>26707.72</v>
      </c>
      <c r="J261">
        <v>26109.72</v>
      </c>
      <c r="K261">
        <v>25511.73</v>
      </c>
      <c r="L261">
        <v>24913.73</v>
      </c>
      <c r="M261">
        <v>24315.74</v>
      </c>
    </row>
    <row r="262" spans="1:13" x14ac:dyDescent="0.3">
      <c r="A262">
        <v>102401.7</v>
      </c>
      <c r="B262">
        <v>1.2005300000000001</v>
      </c>
      <c r="C262">
        <v>73828.479999999996</v>
      </c>
      <c r="D262">
        <v>1.2856540000000001</v>
      </c>
      <c r="E262">
        <v>-28573.22</v>
      </c>
      <c r="F262">
        <v>-8.5123500000000005E-2</v>
      </c>
      <c r="G262">
        <v>335667.7</v>
      </c>
      <c r="H262">
        <v>28573.22</v>
      </c>
      <c r="I262">
        <v>27721.98</v>
      </c>
      <c r="J262">
        <v>26870.75</v>
      </c>
      <c r="K262">
        <v>26019.51</v>
      </c>
      <c r="L262">
        <v>25168.28</v>
      </c>
      <c r="M262">
        <v>24317.040000000001</v>
      </c>
    </row>
    <row r="263" spans="1:13" x14ac:dyDescent="0.3">
      <c r="A263">
        <v>97115.21</v>
      </c>
      <c r="B263">
        <v>1.1399630000000001</v>
      </c>
      <c r="C263">
        <v>67792.320000000007</v>
      </c>
      <c r="D263">
        <v>1.2377579999999999</v>
      </c>
      <c r="E263">
        <v>-29322.89</v>
      </c>
      <c r="F263">
        <v>-9.7795000000000007E-2</v>
      </c>
      <c r="G263">
        <v>299840.3</v>
      </c>
      <c r="H263">
        <v>29322.89</v>
      </c>
      <c r="I263">
        <v>28344.94</v>
      </c>
      <c r="J263">
        <v>27366.99</v>
      </c>
      <c r="K263">
        <v>26389.040000000001</v>
      </c>
      <c r="L263">
        <v>25411.09</v>
      </c>
      <c r="M263">
        <v>24433.14</v>
      </c>
    </row>
    <row r="264" spans="1:13" x14ac:dyDescent="0.3">
      <c r="A264">
        <v>106980</v>
      </c>
      <c r="B264">
        <v>1.267463</v>
      </c>
      <c r="C264">
        <v>76522.48</v>
      </c>
      <c r="D264">
        <v>1.3878029999999999</v>
      </c>
      <c r="E264">
        <v>-30457.51</v>
      </c>
      <c r="F264">
        <v>-0.1203399</v>
      </c>
      <c r="G264">
        <v>253095.7</v>
      </c>
      <c r="H264">
        <v>30457.51</v>
      </c>
      <c r="I264">
        <v>29254.11</v>
      </c>
      <c r="J264">
        <v>28050.71</v>
      </c>
      <c r="K264">
        <v>26847.31</v>
      </c>
      <c r="L264">
        <v>25643.91</v>
      </c>
      <c r="M264">
        <v>24440.51</v>
      </c>
    </row>
    <row r="265" spans="1:13" x14ac:dyDescent="0.3">
      <c r="A265">
        <v>104558.2</v>
      </c>
      <c r="B265">
        <v>1.20726</v>
      </c>
      <c r="C265">
        <v>73795.91</v>
      </c>
      <c r="D265">
        <v>1.332765</v>
      </c>
      <c r="E265">
        <v>-30762.31</v>
      </c>
      <c r="F265">
        <v>-0.12550559999999999</v>
      </c>
      <c r="G265">
        <v>245107.20000000001</v>
      </c>
      <c r="H265">
        <v>30762.31</v>
      </c>
      <c r="I265">
        <v>29507.26</v>
      </c>
      <c r="J265">
        <v>28252.2</v>
      </c>
      <c r="K265">
        <v>26997.14</v>
      </c>
      <c r="L265">
        <v>25742.09</v>
      </c>
      <c r="M265">
        <v>24487.03</v>
      </c>
    </row>
    <row r="266" spans="1:13" x14ac:dyDescent="0.3">
      <c r="A266">
        <v>97091.1</v>
      </c>
      <c r="B266">
        <v>1.1270500000000001</v>
      </c>
      <c r="C266">
        <v>67493.66</v>
      </c>
      <c r="D266">
        <v>1.22262</v>
      </c>
      <c r="E266">
        <v>-29597.45</v>
      </c>
      <c r="F266">
        <v>-9.5569799999999996E-2</v>
      </c>
      <c r="G266">
        <v>309694.40000000002</v>
      </c>
      <c r="H266">
        <v>29597.45</v>
      </c>
      <c r="I266">
        <v>28641.75</v>
      </c>
      <c r="J266">
        <v>27686.05</v>
      </c>
      <c r="K266">
        <v>26730.35</v>
      </c>
      <c r="L266">
        <v>25774.65</v>
      </c>
      <c r="M266">
        <v>24818.95</v>
      </c>
    </row>
    <row r="267" spans="1:13" x14ac:dyDescent="0.3">
      <c r="A267">
        <v>101551</v>
      </c>
      <c r="B267">
        <v>1.1959880000000001</v>
      </c>
      <c r="C267">
        <v>72388</v>
      </c>
      <c r="D267">
        <v>1.282267</v>
      </c>
      <c r="E267">
        <v>-29163.03</v>
      </c>
      <c r="F267">
        <v>-8.6278900000000006E-2</v>
      </c>
      <c r="G267">
        <v>338008.8</v>
      </c>
      <c r="H267">
        <v>29163.03</v>
      </c>
      <c r="I267">
        <v>28300.240000000002</v>
      </c>
      <c r="J267">
        <v>27437.45</v>
      </c>
      <c r="K267">
        <v>26574.66</v>
      </c>
      <c r="L267">
        <v>25711.88</v>
      </c>
      <c r="M267">
        <v>24849.09</v>
      </c>
    </row>
    <row r="268" spans="1:13" x14ac:dyDescent="0.3">
      <c r="A268">
        <v>101881</v>
      </c>
      <c r="B268">
        <v>1.195908</v>
      </c>
      <c r="C268">
        <v>72550.31</v>
      </c>
      <c r="D268">
        <v>1.2847139999999999</v>
      </c>
      <c r="E268">
        <v>-29330.639999999999</v>
      </c>
      <c r="F268">
        <v>-8.8806300000000005E-2</v>
      </c>
      <c r="G268">
        <v>330276.7</v>
      </c>
      <c r="H268">
        <v>29330.639999999999</v>
      </c>
      <c r="I268">
        <v>28442.58</v>
      </c>
      <c r="J268">
        <v>27554.52</v>
      </c>
      <c r="K268">
        <v>26666.45</v>
      </c>
      <c r="L268">
        <v>25778.39</v>
      </c>
      <c r="M268">
        <v>24890.33</v>
      </c>
    </row>
    <row r="269" spans="1:13" x14ac:dyDescent="0.3">
      <c r="A269">
        <v>102269.7</v>
      </c>
      <c r="B269">
        <v>1.2096720000000001</v>
      </c>
      <c r="C269">
        <v>71664.95</v>
      </c>
      <c r="D269">
        <v>1.3233520000000001</v>
      </c>
      <c r="E269">
        <v>-30604.76</v>
      </c>
      <c r="F269">
        <v>-0.1136807</v>
      </c>
      <c r="G269">
        <v>269216.8</v>
      </c>
      <c r="H269">
        <v>30604.76</v>
      </c>
      <c r="I269">
        <v>29467.95</v>
      </c>
      <c r="J269">
        <v>28331.14</v>
      </c>
      <c r="K269">
        <v>27194.34</v>
      </c>
      <c r="L269">
        <v>26057.53</v>
      </c>
      <c r="M269">
        <v>24920.720000000001</v>
      </c>
    </row>
    <row r="270" spans="1:13" x14ac:dyDescent="0.3">
      <c r="A270">
        <v>108516.8</v>
      </c>
      <c r="B270">
        <v>1.282891</v>
      </c>
      <c r="C270">
        <v>77705.73</v>
      </c>
      <c r="D270">
        <v>1.3994089999999999</v>
      </c>
      <c r="E270">
        <v>-30811.07</v>
      </c>
      <c r="F270">
        <v>-0.1165175</v>
      </c>
      <c r="G270">
        <v>264432.90000000002</v>
      </c>
      <c r="H270">
        <v>30811.07</v>
      </c>
      <c r="I270">
        <v>29645.89</v>
      </c>
      <c r="J270">
        <v>28480.720000000001</v>
      </c>
      <c r="K270">
        <v>27315.54</v>
      </c>
      <c r="L270">
        <v>26150.37</v>
      </c>
      <c r="M270">
        <v>24985.19</v>
      </c>
    </row>
    <row r="271" spans="1:13" x14ac:dyDescent="0.3">
      <c r="A271">
        <v>98922.91</v>
      </c>
      <c r="B271">
        <v>1.184933</v>
      </c>
      <c r="C271">
        <v>70066.2</v>
      </c>
      <c r="D271">
        <v>1.2598050000000001</v>
      </c>
      <c r="E271">
        <v>-28856.71</v>
      </c>
      <c r="F271">
        <v>-7.4871699999999999E-2</v>
      </c>
      <c r="G271">
        <v>385415.7</v>
      </c>
      <c r="H271">
        <v>28856.71</v>
      </c>
      <c r="I271">
        <v>28107.99</v>
      </c>
      <c r="J271">
        <v>27359.279999999999</v>
      </c>
      <c r="K271">
        <v>26610.560000000001</v>
      </c>
      <c r="L271">
        <v>25861.84</v>
      </c>
      <c r="M271">
        <v>25113.13</v>
      </c>
    </row>
    <row r="272" spans="1:13" x14ac:dyDescent="0.3">
      <c r="A272">
        <v>108742.5</v>
      </c>
      <c r="B272">
        <v>1.266364</v>
      </c>
      <c r="C272">
        <v>77423.199999999997</v>
      </c>
      <c r="D272">
        <v>1.38784</v>
      </c>
      <c r="E272">
        <v>-31319.27</v>
      </c>
      <c r="F272">
        <v>-0.1214755</v>
      </c>
      <c r="G272">
        <v>257823.8</v>
      </c>
      <c r="H272">
        <v>31319.27</v>
      </c>
      <c r="I272">
        <v>30104.51</v>
      </c>
      <c r="J272">
        <v>28889.759999999998</v>
      </c>
      <c r="K272">
        <v>27675</v>
      </c>
      <c r="L272">
        <v>26460.25</v>
      </c>
      <c r="M272">
        <v>25245.49</v>
      </c>
    </row>
    <row r="273" spans="1:13" x14ac:dyDescent="0.3">
      <c r="A273">
        <v>98877.19</v>
      </c>
      <c r="B273">
        <v>1.1714739999999999</v>
      </c>
      <c r="C273">
        <v>69514.570000000007</v>
      </c>
      <c r="D273">
        <v>1.2527200000000001</v>
      </c>
      <c r="E273">
        <v>-29362.62</v>
      </c>
      <c r="F273">
        <v>-8.1246700000000005E-2</v>
      </c>
      <c r="G273">
        <v>361400.6</v>
      </c>
      <c r="H273">
        <v>29362.62</v>
      </c>
      <c r="I273">
        <v>28550.15</v>
      </c>
      <c r="J273">
        <v>27737.68</v>
      </c>
      <c r="K273">
        <v>26925.21</v>
      </c>
      <c r="L273">
        <v>26112.75</v>
      </c>
      <c r="M273">
        <v>25300.28</v>
      </c>
    </row>
    <row r="274" spans="1:13" x14ac:dyDescent="0.3">
      <c r="A274">
        <v>101729.4</v>
      </c>
      <c r="B274">
        <v>1.1848190000000001</v>
      </c>
      <c r="C274">
        <v>71399.839999999997</v>
      </c>
      <c r="D274">
        <v>1.282184</v>
      </c>
      <c r="E274">
        <v>-30329.55</v>
      </c>
      <c r="F274">
        <v>-9.7364999999999993E-2</v>
      </c>
      <c r="G274">
        <v>311503.5</v>
      </c>
      <c r="H274">
        <v>30329.55</v>
      </c>
      <c r="I274">
        <v>29355.9</v>
      </c>
      <c r="J274">
        <v>28382.25</v>
      </c>
      <c r="K274">
        <v>27408.6</v>
      </c>
      <c r="L274">
        <v>26434.95</v>
      </c>
      <c r="M274">
        <v>25461.29</v>
      </c>
    </row>
    <row r="275" spans="1:13" x14ac:dyDescent="0.3">
      <c r="A275">
        <v>93154.3</v>
      </c>
      <c r="B275">
        <v>1.0984970000000001</v>
      </c>
      <c r="C275">
        <v>63436.51</v>
      </c>
      <c r="D275">
        <v>1.182677</v>
      </c>
      <c r="E275">
        <v>-29717.79</v>
      </c>
      <c r="F275">
        <v>-8.4180400000000002E-2</v>
      </c>
      <c r="G275">
        <v>353025.2</v>
      </c>
      <c r="H275">
        <v>29717.79</v>
      </c>
      <c r="I275">
        <v>28875.99</v>
      </c>
      <c r="J275">
        <v>28034.18</v>
      </c>
      <c r="K275">
        <v>27192.38</v>
      </c>
      <c r="L275">
        <v>26350.57</v>
      </c>
      <c r="M275">
        <v>25508.77</v>
      </c>
    </row>
    <row r="276" spans="1:13" x14ac:dyDescent="0.3">
      <c r="A276">
        <v>99789.23</v>
      </c>
      <c r="B276">
        <v>1.1761790000000001</v>
      </c>
      <c r="C276">
        <v>69322.649999999994</v>
      </c>
      <c r="D276">
        <v>1.2752049999999999</v>
      </c>
      <c r="E276">
        <v>-30466.59</v>
      </c>
      <c r="F276">
        <v>-9.9026299999999998E-2</v>
      </c>
      <c r="G276">
        <v>307661.5</v>
      </c>
      <c r="H276">
        <v>30466.59</v>
      </c>
      <c r="I276">
        <v>29476.32</v>
      </c>
      <c r="J276">
        <v>28486.06</v>
      </c>
      <c r="K276">
        <v>27495.8</v>
      </c>
      <c r="L276">
        <v>26505.53</v>
      </c>
      <c r="M276">
        <v>25515.27</v>
      </c>
    </row>
    <row r="277" spans="1:13" x14ac:dyDescent="0.3">
      <c r="A277">
        <v>104360.3</v>
      </c>
      <c r="B277">
        <v>1.235036</v>
      </c>
      <c r="C277">
        <v>74079.23</v>
      </c>
      <c r="D277">
        <v>1.329752</v>
      </c>
      <c r="E277">
        <v>-30281.09</v>
      </c>
      <c r="F277">
        <v>-9.4715999999999995E-2</v>
      </c>
      <c r="G277">
        <v>319704.2</v>
      </c>
      <c r="H277">
        <v>30281.09</v>
      </c>
      <c r="I277">
        <v>29333.93</v>
      </c>
      <c r="J277">
        <v>28386.77</v>
      </c>
      <c r="K277">
        <v>27439.61</v>
      </c>
      <c r="L277">
        <v>26492.45</v>
      </c>
      <c r="M277">
        <v>25545.29</v>
      </c>
    </row>
    <row r="278" spans="1:13" x14ac:dyDescent="0.3">
      <c r="A278">
        <v>103715.2</v>
      </c>
      <c r="B278">
        <v>1.2170099999999999</v>
      </c>
      <c r="C278">
        <v>73501.490000000005</v>
      </c>
      <c r="D278">
        <v>1.3086070000000001</v>
      </c>
      <c r="E278">
        <v>-30213.71</v>
      </c>
      <c r="F278">
        <v>-9.1597200000000004E-2</v>
      </c>
      <c r="G278">
        <v>329854.09999999998</v>
      </c>
      <c r="H278">
        <v>30213.71</v>
      </c>
      <c r="I278">
        <v>29297.74</v>
      </c>
      <c r="J278">
        <v>28381.77</v>
      </c>
      <c r="K278">
        <v>27465.79</v>
      </c>
      <c r="L278">
        <v>26549.82</v>
      </c>
      <c r="M278">
        <v>25633.85</v>
      </c>
    </row>
    <row r="279" spans="1:13" x14ac:dyDescent="0.3">
      <c r="A279">
        <v>99399.8</v>
      </c>
      <c r="B279">
        <v>1.171535</v>
      </c>
      <c r="C279">
        <v>70263.7</v>
      </c>
      <c r="D279">
        <v>1.241474</v>
      </c>
      <c r="E279">
        <v>-29136.11</v>
      </c>
      <c r="F279">
        <v>-6.9938700000000006E-2</v>
      </c>
      <c r="G279">
        <v>416595.20000000001</v>
      </c>
      <c r="H279">
        <v>29136.11</v>
      </c>
      <c r="I279">
        <v>28436.720000000001</v>
      </c>
      <c r="J279">
        <v>27737.34</v>
      </c>
      <c r="K279">
        <v>27037.95</v>
      </c>
      <c r="L279">
        <v>26338.560000000001</v>
      </c>
      <c r="M279">
        <v>25639.18</v>
      </c>
    </row>
    <row r="280" spans="1:13" x14ac:dyDescent="0.3">
      <c r="A280">
        <v>102806.2</v>
      </c>
      <c r="B280">
        <v>1.2036070000000001</v>
      </c>
      <c r="C280">
        <v>72288.210000000006</v>
      </c>
      <c r="D280">
        <v>1.299663</v>
      </c>
      <c r="E280">
        <v>-30517.98</v>
      </c>
      <c r="F280">
        <v>-9.6056100000000005E-2</v>
      </c>
      <c r="G280">
        <v>317709.90000000002</v>
      </c>
      <c r="H280">
        <v>30517.98</v>
      </c>
      <c r="I280">
        <v>29557.42</v>
      </c>
      <c r="J280">
        <v>28596.85</v>
      </c>
      <c r="K280">
        <v>27636.29</v>
      </c>
      <c r="L280">
        <v>26675.73</v>
      </c>
      <c r="M280">
        <v>25715.17</v>
      </c>
    </row>
    <row r="281" spans="1:13" x14ac:dyDescent="0.3">
      <c r="A281">
        <v>105324.7</v>
      </c>
      <c r="B281">
        <v>1.2453419999999999</v>
      </c>
      <c r="C281">
        <v>74530.87</v>
      </c>
      <c r="D281">
        <v>1.3459540000000001</v>
      </c>
      <c r="E281">
        <v>-30793.8</v>
      </c>
      <c r="F281">
        <v>-0.1006117</v>
      </c>
      <c r="G281">
        <v>306065.8</v>
      </c>
      <c r="H281">
        <v>30793.8</v>
      </c>
      <c r="I281">
        <v>29787.68</v>
      </c>
      <c r="J281">
        <v>28781.56</v>
      </c>
      <c r="K281">
        <v>27775.45</v>
      </c>
      <c r="L281">
        <v>26769.33</v>
      </c>
      <c r="M281">
        <v>25763.21</v>
      </c>
    </row>
    <row r="282" spans="1:13" x14ac:dyDescent="0.3">
      <c r="A282">
        <v>105591</v>
      </c>
      <c r="B282">
        <v>1.2357359999999999</v>
      </c>
      <c r="C282">
        <v>74621.97</v>
      </c>
      <c r="D282">
        <v>1.339232</v>
      </c>
      <c r="E282">
        <v>-30968.99</v>
      </c>
      <c r="F282">
        <v>-0.10349559999999999</v>
      </c>
      <c r="G282">
        <v>299230</v>
      </c>
      <c r="H282">
        <v>30968.99</v>
      </c>
      <c r="I282">
        <v>29934.04</v>
      </c>
      <c r="J282">
        <v>28899.08</v>
      </c>
      <c r="K282">
        <v>27864.13</v>
      </c>
      <c r="L282">
        <v>26829.17</v>
      </c>
      <c r="M282">
        <v>25794.21</v>
      </c>
    </row>
    <row r="283" spans="1:13" x14ac:dyDescent="0.3">
      <c r="A283">
        <v>100004.2</v>
      </c>
      <c r="B283">
        <v>1.1809149999999999</v>
      </c>
      <c r="C283">
        <v>70442.600000000006</v>
      </c>
      <c r="D283">
        <v>1.2552030000000001</v>
      </c>
      <c r="E283">
        <v>-29561.56</v>
      </c>
      <c r="F283">
        <v>-7.4288400000000004E-2</v>
      </c>
      <c r="G283">
        <v>397929.9</v>
      </c>
      <c r="H283">
        <v>29561.56</v>
      </c>
      <c r="I283">
        <v>28818.68</v>
      </c>
      <c r="J283">
        <v>28075.79</v>
      </c>
      <c r="K283">
        <v>27332.91</v>
      </c>
      <c r="L283">
        <v>26590.03</v>
      </c>
      <c r="M283">
        <v>25847.14</v>
      </c>
    </row>
    <row r="284" spans="1:13" x14ac:dyDescent="0.3">
      <c r="A284">
        <v>101866.4</v>
      </c>
      <c r="B284">
        <v>1.1872039999999999</v>
      </c>
      <c r="C284">
        <v>70795.38</v>
      </c>
      <c r="D284">
        <v>1.291261</v>
      </c>
      <c r="E284">
        <v>-31071.040000000001</v>
      </c>
      <c r="F284">
        <v>-0.1040571</v>
      </c>
      <c r="G284">
        <v>298596.09999999998</v>
      </c>
      <c r="H284">
        <v>31071.040000000001</v>
      </c>
      <c r="I284">
        <v>30030.47</v>
      </c>
      <c r="J284">
        <v>28989.9</v>
      </c>
      <c r="K284">
        <v>27949.33</v>
      </c>
      <c r="L284">
        <v>26908.76</v>
      </c>
      <c r="M284">
        <v>25868.19</v>
      </c>
    </row>
    <row r="285" spans="1:13" x14ac:dyDescent="0.3">
      <c r="A285">
        <v>97860.63</v>
      </c>
      <c r="B285">
        <v>1.1623190000000001</v>
      </c>
      <c r="C285">
        <v>68490.91</v>
      </c>
      <c r="D285">
        <v>1.2311810000000001</v>
      </c>
      <c r="E285">
        <v>-29369.72</v>
      </c>
      <c r="F285">
        <v>-6.8861599999999995E-2</v>
      </c>
      <c r="G285">
        <v>426503.6</v>
      </c>
      <c r="H285">
        <v>29369.72</v>
      </c>
      <c r="I285">
        <v>28681.1</v>
      </c>
      <c r="J285">
        <v>27992.49</v>
      </c>
      <c r="K285">
        <v>27303.87</v>
      </c>
      <c r="L285">
        <v>26615.25</v>
      </c>
      <c r="M285">
        <v>25926.639999999999</v>
      </c>
    </row>
    <row r="286" spans="1:13" x14ac:dyDescent="0.3">
      <c r="A286">
        <v>97922.27</v>
      </c>
      <c r="B286">
        <v>1.1488370000000001</v>
      </c>
      <c r="C286">
        <v>68621.66</v>
      </c>
      <c r="D286">
        <v>1.2147110000000001</v>
      </c>
      <c r="E286">
        <v>-29300.61</v>
      </c>
      <c r="F286">
        <v>-6.5874100000000005E-2</v>
      </c>
      <c r="G286">
        <v>444797.1</v>
      </c>
      <c r="H286">
        <v>29300.61</v>
      </c>
      <c r="I286">
        <v>28641.87</v>
      </c>
      <c r="J286">
        <v>27983.13</v>
      </c>
      <c r="K286">
        <v>27324.39</v>
      </c>
      <c r="L286">
        <v>26665.64</v>
      </c>
      <c r="M286">
        <v>26006.9</v>
      </c>
    </row>
    <row r="287" spans="1:13" x14ac:dyDescent="0.3">
      <c r="A287">
        <v>102470.6</v>
      </c>
      <c r="B287">
        <v>1.2090730000000001</v>
      </c>
      <c r="C287">
        <v>72243.73</v>
      </c>
      <c r="D287">
        <v>1.293072</v>
      </c>
      <c r="E287">
        <v>-30226.880000000001</v>
      </c>
      <c r="F287">
        <v>-8.3999400000000002E-2</v>
      </c>
      <c r="G287">
        <v>359846.3</v>
      </c>
      <c r="H287">
        <v>30226.880000000001</v>
      </c>
      <c r="I287">
        <v>29386.880000000001</v>
      </c>
      <c r="J287">
        <v>28546.89</v>
      </c>
      <c r="K287">
        <v>27706.89</v>
      </c>
      <c r="L287">
        <v>26866.9</v>
      </c>
      <c r="M287">
        <v>26026.9</v>
      </c>
    </row>
    <row r="288" spans="1:13" x14ac:dyDescent="0.3">
      <c r="A288">
        <v>112661</v>
      </c>
      <c r="B288">
        <v>1.3385260000000001</v>
      </c>
      <c r="C288">
        <v>80909.350000000006</v>
      </c>
      <c r="D288">
        <v>1.4528829999999999</v>
      </c>
      <c r="E288">
        <v>-31751.69</v>
      </c>
      <c r="F288">
        <v>-0.1143565</v>
      </c>
      <c r="G288">
        <v>277655.3</v>
      </c>
      <c r="H288">
        <v>31751.69</v>
      </c>
      <c r="I288">
        <v>30608.12</v>
      </c>
      <c r="J288">
        <v>29464.560000000001</v>
      </c>
      <c r="K288">
        <v>28320.99</v>
      </c>
      <c r="L288">
        <v>27177.43</v>
      </c>
      <c r="M288">
        <v>26033.86</v>
      </c>
    </row>
    <row r="289" spans="1:13" x14ac:dyDescent="0.3">
      <c r="A289">
        <v>112429.5</v>
      </c>
      <c r="B289">
        <v>1.3218019999999999</v>
      </c>
      <c r="C289">
        <v>79556.91</v>
      </c>
      <c r="D289">
        <v>1.4582390000000001</v>
      </c>
      <c r="E289">
        <v>-32872.589999999997</v>
      </c>
      <c r="F289">
        <v>-0.13643710000000001</v>
      </c>
      <c r="G289">
        <v>240935.9</v>
      </c>
      <c r="H289">
        <v>32872.589999999997</v>
      </c>
      <c r="I289">
        <v>31508.21</v>
      </c>
      <c r="J289">
        <v>30143.85</v>
      </c>
      <c r="K289">
        <v>28779.47</v>
      </c>
      <c r="L289">
        <v>27415.1</v>
      </c>
      <c r="M289">
        <v>26050.73</v>
      </c>
    </row>
    <row r="290" spans="1:13" x14ac:dyDescent="0.3">
      <c r="A290">
        <v>97436.11</v>
      </c>
      <c r="B290">
        <v>1.1504890000000001</v>
      </c>
      <c r="C290">
        <v>68434.62</v>
      </c>
      <c r="D290">
        <v>1.206879</v>
      </c>
      <c r="E290">
        <v>-29001.49</v>
      </c>
      <c r="F290">
        <v>-5.6390000000000003E-2</v>
      </c>
      <c r="G290">
        <v>514301.6</v>
      </c>
      <c r="H290">
        <v>29001.49</v>
      </c>
      <c r="I290">
        <v>28437.59</v>
      </c>
      <c r="J290">
        <v>27873.69</v>
      </c>
      <c r="K290">
        <v>27309.79</v>
      </c>
      <c r="L290">
        <v>26745.89</v>
      </c>
      <c r="M290">
        <v>26181.99</v>
      </c>
    </row>
    <row r="291" spans="1:13" x14ac:dyDescent="0.3">
      <c r="A291">
        <v>107233.3</v>
      </c>
      <c r="B291">
        <v>1.249279</v>
      </c>
      <c r="C291">
        <v>76119.98</v>
      </c>
      <c r="D291">
        <v>1.3474219999999999</v>
      </c>
      <c r="E291">
        <v>-31113.37</v>
      </c>
      <c r="F291">
        <v>-9.81432E-2</v>
      </c>
      <c r="G291">
        <v>317020</v>
      </c>
      <c r="H291">
        <v>31113.37</v>
      </c>
      <c r="I291">
        <v>30131.94</v>
      </c>
      <c r="J291">
        <v>29150.5</v>
      </c>
      <c r="K291">
        <v>28169.07</v>
      </c>
      <c r="L291">
        <v>27187.64</v>
      </c>
      <c r="M291">
        <v>26206.21</v>
      </c>
    </row>
    <row r="292" spans="1:13" x14ac:dyDescent="0.3">
      <c r="A292">
        <v>102200</v>
      </c>
      <c r="B292">
        <v>1.19825</v>
      </c>
      <c r="C292">
        <v>71261.11</v>
      </c>
      <c r="D292">
        <v>1.2928299999999999</v>
      </c>
      <c r="E292">
        <v>-30938.94</v>
      </c>
      <c r="F292">
        <v>-9.4580200000000003E-2</v>
      </c>
      <c r="G292">
        <v>327118.59999999998</v>
      </c>
      <c r="H292">
        <v>30938.94</v>
      </c>
      <c r="I292">
        <v>29993.14</v>
      </c>
      <c r="J292">
        <v>29047.33</v>
      </c>
      <c r="K292">
        <v>28101.53</v>
      </c>
      <c r="L292">
        <v>27155.73</v>
      </c>
      <c r="M292">
        <v>26209.93</v>
      </c>
    </row>
    <row r="293" spans="1:13" x14ac:dyDescent="0.3">
      <c r="A293">
        <v>92517.43</v>
      </c>
      <c r="B293">
        <v>1.0871280000000001</v>
      </c>
      <c r="C293">
        <v>63568.639999999999</v>
      </c>
      <c r="D293">
        <v>1.1393580000000001</v>
      </c>
      <c r="E293">
        <v>-28948.79</v>
      </c>
      <c r="F293">
        <v>-5.2230499999999999E-2</v>
      </c>
      <c r="G293">
        <v>554250.80000000005</v>
      </c>
      <c r="H293">
        <v>28948.79</v>
      </c>
      <c r="I293">
        <v>28426.48</v>
      </c>
      <c r="J293">
        <v>27904.18</v>
      </c>
      <c r="K293">
        <v>27381.87</v>
      </c>
      <c r="L293">
        <v>26859.57</v>
      </c>
      <c r="M293">
        <v>26337.26</v>
      </c>
    </row>
    <row r="294" spans="1:13" x14ac:dyDescent="0.3">
      <c r="A294">
        <v>106428</v>
      </c>
      <c r="B294">
        <v>1.2661039999999999</v>
      </c>
      <c r="C294">
        <v>75016.72</v>
      </c>
      <c r="D294">
        <v>1.3666910000000001</v>
      </c>
      <c r="E294">
        <v>-31411.3</v>
      </c>
      <c r="F294">
        <v>-0.10058640000000001</v>
      </c>
      <c r="G294">
        <v>312281.7</v>
      </c>
      <c r="H294">
        <v>31411.3</v>
      </c>
      <c r="I294">
        <v>30405.43</v>
      </c>
      <c r="J294">
        <v>29399.57</v>
      </c>
      <c r="K294">
        <v>28393.71</v>
      </c>
      <c r="L294">
        <v>27387.84</v>
      </c>
      <c r="M294">
        <v>26381.98</v>
      </c>
    </row>
    <row r="295" spans="1:13" x14ac:dyDescent="0.3">
      <c r="A295">
        <v>92360.29</v>
      </c>
      <c r="B295">
        <v>1.0782050000000001</v>
      </c>
      <c r="C295">
        <v>63284.480000000003</v>
      </c>
      <c r="D295">
        <v>1.1300509999999999</v>
      </c>
      <c r="E295">
        <v>-29075.81</v>
      </c>
      <c r="F295">
        <v>-5.1846099999999999E-2</v>
      </c>
      <c r="G295">
        <v>560809.5</v>
      </c>
      <c r="H295">
        <v>29075.81</v>
      </c>
      <c r="I295">
        <v>28557.35</v>
      </c>
      <c r="J295">
        <v>28038.89</v>
      </c>
      <c r="K295">
        <v>27520.43</v>
      </c>
      <c r="L295">
        <v>27001.97</v>
      </c>
      <c r="M295">
        <v>26483.51</v>
      </c>
    </row>
    <row r="296" spans="1:13" x14ac:dyDescent="0.3">
      <c r="A296">
        <v>102314.3</v>
      </c>
      <c r="B296">
        <v>1.1956</v>
      </c>
      <c r="C296">
        <v>71182.97</v>
      </c>
      <c r="D296">
        <v>1.2846489999999999</v>
      </c>
      <c r="E296">
        <v>-31131.3</v>
      </c>
      <c r="F296">
        <v>-8.9049100000000006E-2</v>
      </c>
      <c r="G296">
        <v>349597</v>
      </c>
      <c r="H296">
        <v>31131.3</v>
      </c>
      <c r="I296">
        <v>30240.81</v>
      </c>
      <c r="J296">
        <v>29350.31</v>
      </c>
      <c r="K296">
        <v>28459.82</v>
      </c>
      <c r="L296">
        <v>27569.33</v>
      </c>
      <c r="M296">
        <v>26678.84</v>
      </c>
    </row>
    <row r="297" spans="1:13" x14ac:dyDescent="0.3">
      <c r="A297">
        <v>96038.75</v>
      </c>
      <c r="B297">
        <v>1.1308819999999999</v>
      </c>
      <c r="C297">
        <v>66408.399999999994</v>
      </c>
      <c r="D297">
        <v>1.188245</v>
      </c>
      <c r="E297">
        <v>-29630.35</v>
      </c>
      <c r="F297">
        <v>-5.7363400000000002E-2</v>
      </c>
      <c r="G297">
        <v>516537.7</v>
      </c>
      <c r="H297">
        <v>29630.35</v>
      </c>
      <c r="I297">
        <v>29056.720000000001</v>
      </c>
      <c r="J297">
        <v>28483.08</v>
      </c>
      <c r="K297">
        <v>27909.45</v>
      </c>
      <c r="L297">
        <v>27335.82</v>
      </c>
      <c r="M297">
        <v>26762.18</v>
      </c>
    </row>
    <row r="298" spans="1:13" x14ac:dyDescent="0.3">
      <c r="A298">
        <v>107410.9</v>
      </c>
      <c r="B298">
        <v>1.2568220000000001</v>
      </c>
      <c r="C298">
        <v>76101.3</v>
      </c>
      <c r="D298">
        <v>1.3451310000000001</v>
      </c>
      <c r="E298">
        <v>-31309.63</v>
      </c>
      <c r="F298">
        <v>-8.8308200000000003E-2</v>
      </c>
      <c r="G298">
        <v>354549.5</v>
      </c>
      <c r="H298">
        <v>31309.63</v>
      </c>
      <c r="I298">
        <v>30426.55</v>
      </c>
      <c r="J298">
        <v>29543.47</v>
      </c>
      <c r="K298">
        <v>28660.39</v>
      </c>
      <c r="L298">
        <v>27777.3</v>
      </c>
      <c r="M298">
        <v>26894.22</v>
      </c>
    </row>
    <row r="299" spans="1:13" x14ac:dyDescent="0.3">
      <c r="A299">
        <v>100967.7</v>
      </c>
      <c r="B299">
        <v>1.179538</v>
      </c>
      <c r="C299">
        <v>69682.87</v>
      </c>
      <c r="D299">
        <v>1.2673220000000001</v>
      </c>
      <c r="E299">
        <v>-31284.83</v>
      </c>
      <c r="F299">
        <v>-8.7783700000000006E-2</v>
      </c>
      <c r="G299">
        <v>356385.4</v>
      </c>
      <c r="H299">
        <v>31284.83</v>
      </c>
      <c r="I299">
        <v>30406.99</v>
      </c>
      <c r="J299">
        <v>29529.15</v>
      </c>
      <c r="K299">
        <v>28651.32</v>
      </c>
      <c r="L299">
        <v>27773.48</v>
      </c>
      <c r="M299">
        <v>26895.64</v>
      </c>
    </row>
    <row r="300" spans="1:13" x14ac:dyDescent="0.3">
      <c r="A300">
        <v>94181.63</v>
      </c>
      <c r="B300">
        <v>1.1004659999999999</v>
      </c>
      <c r="C300">
        <v>65425.58</v>
      </c>
      <c r="D300">
        <v>1.137381</v>
      </c>
      <c r="E300">
        <v>-28756.05</v>
      </c>
      <c r="F300">
        <v>-3.6914700000000002E-2</v>
      </c>
      <c r="G300">
        <v>778986.3</v>
      </c>
      <c r="H300">
        <v>28756.05</v>
      </c>
      <c r="I300">
        <v>28386.9</v>
      </c>
      <c r="J300">
        <v>28017.759999999998</v>
      </c>
      <c r="K300">
        <v>27648.61</v>
      </c>
      <c r="L300">
        <v>27279.46</v>
      </c>
      <c r="M300">
        <v>26910.32</v>
      </c>
    </row>
    <row r="301" spans="1:13" x14ac:dyDescent="0.3">
      <c r="A301">
        <v>108721</v>
      </c>
      <c r="B301">
        <v>1.269441</v>
      </c>
      <c r="C301">
        <v>75803.520000000004</v>
      </c>
      <c r="D301">
        <v>1.3873260000000001</v>
      </c>
      <c r="E301">
        <v>-32917.480000000003</v>
      </c>
      <c r="F301">
        <v>-0.1178843</v>
      </c>
      <c r="G301">
        <v>279235.59999999998</v>
      </c>
      <c r="H301">
        <v>32917.480000000003</v>
      </c>
      <c r="I301">
        <v>31738.639999999999</v>
      </c>
      <c r="J301">
        <v>30559.8</v>
      </c>
      <c r="K301">
        <v>29380.959999999999</v>
      </c>
      <c r="L301">
        <v>28202.11</v>
      </c>
      <c r="M301">
        <v>27023.27</v>
      </c>
    </row>
    <row r="302" spans="1:13" x14ac:dyDescent="0.3">
      <c r="A302">
        <v>102078.7</v>
      </c>
      <c r="B302">
        <v>1.204952</v>
      </c>
      <c r="C302">
        <v>71854.89</v>
      </c>
      <c r="D302">
        <v>1.2687459999999999</v>
      </c>
      <c r="E302">
        <v>-30223.77</v>
      </c>
      <c r="F302">
        <v>-6.3794500000000004E-2</v>
      </c>
      <c r="G302">
        <v>473767.6</v>
      </c>
      <c r="H302">
        <v>30223.77</v>
      </c>
      <c r="I302">
        <v>29585.82</v>
      </c>
      <c r="J302">
        <v>28947.88</v>
      </c>
      <c r="K302">
        <v>28309.93</v>
      </c>
      <c r="L302">
        <v>27671.99</v>
      </c>
      <c r="M302">
        <v>27034.04</v>
      </c>
    </row>
    <row r="303" spans="1:13" x14ac:dyDescent="0.3">
      <c r="A303">
        <v>99394.7</v>
      </c>
      <c r="B303">
        <v>1.1647149999999999</v>
      </c>
      <c r="C303">
        <v>69397.919999999998</v>
      </c>
      <c r="D303">
        <v>1.2229410000000001</v>
      </c>
      <c r="E303">
        <v>-29996.77</v>
      </c>
      <c r="F303">
        <v>-5.8225399999999997E-2</v>
      </c>
      <c r="G303">
        <v>515183.7</v>
      </c>
      <c r="H303">
        <v>29996.77</v>
      </c>
      <c r="I303">
        <v>29414.52</v>
      </c>
      <c r="J303">
        <v>28832.27</v>
      </c>
      <c r="K303">
        <v>28250.01</v>
      </c>
      <c r="L303">
        <v>27667.759999999998</v>
      </c>
      <c r="M303">
        <v>27085.5</v>
      </c>
    </row>
    <row r="304" spans="1:13" x14ac:dyDescent="0.3">
      <c r="A304">
        <v>98198.82</v>
      </c>
      <c r="B304">
        <v>1.1560520000000001</v>
      </c>
      <c r="C304">
        <v>67571.7</v>
      </c>
      <c r="D304">
        <v>1.225908</v>
      </c>
      <c r="E304">
        <v>-30627.13</v>
      </c>
      <c r="F304">
        <v>-6.9856500000000002E-2</v>
      </c>
      <c r="G304">
        <v>438429</v>
      </c>
      <c r="H304">
        <v>30627.13</v>
      </c>
      <c r="I304">
        <v>29928.560000000001</v>
      </c>
      <c r="J304">
        <v>29229.99</v>
      </c>
      <c r="K304">
        <v>28531.43</v>
      </c>
      <c r="L304">
        <v>27832.86</v>
      </c>
      <c r="M304">
        <v>27134.3</v>
      </c>
    </row>
    <row r="305" spans="1:13" x14ac:dyDescent="0.3">
      <c r="A305">
        <v>112775.9</v>
      </c>
      <c r="B305">
        <v>1.3288340000000001</v>
      </c>
      <c r="C305">
        <v>78970.27</v>
      </c>
      <c r="D305">
        <v>1.4617720000000001</v>
      </c>
      <c r="E305">
        <v>-33805.61</v>
      </c>
      <c r="F305">
        <v>-0.13293769999999999</v>
      </c>
      <c r="G305">
        <v>254296.7</v>
      </c>
      <c r="H305">
        <v>33805.61</v>
      </c>
      <c r="I305">
        <v>32476.23</v>
      </c>
      <c r="J305">
        <v>31146.86</v>
      </c>
      <c r="K305">
        <v>29817.48</v>
      </c>
      <c r="L305">
        <v>28488.1</v>
      </c>
      <c r="M305">
        <v>27158.73</v>
      </c>
    </row>
    <row r="306" spans="1:13" x14ac:dyDescent="0.3">
      <c r="A306">
        <v>103459.6</v>
      </c>
      <c r="B306">
        <v>1.2364269999999999</v>
      </c>
      <c r="C306">
        <v>72080.45</v>
      </c>
      <c r="D306">
        <v>1.319984</v>
      </c>
      <c r="E306">
        <v>-31379.119999999999</v>
      </c>
      <c r="F306">
        <v>-8.3556500000000006E-2</v>
      </c>
      <c r="G306">
        <v>375543.6</v>
      </c>
      <c r="H306">
        <v>31379.119999999999</v>
      </c>
      <c r="I306">
        <v>30543.55</v>
      </c>
      <c r="J306">
        <v>29707.99</v>
      </c>
      <c r="K306">
        <v>28872.42</v>
      </c>
      <c r="L306">
        <v>28036.86</v>
      </c>
      <c r="M306">
        <v>27201.29</v>
      </c>
    </row>
    <row r="307" spans="1:13" x14ac:dyDescent="0.3">
      <c r="A307">
        <v>111604.5</v>
      </c>
      <c r="B307">
        <v>1.3076559999999999</v>
      </c>
      <c r="C307">
        <v>78672.259999999995</v>
      </c>
      <c r="D307">
        <v>1.4214249999999999</v>
      </c>
      <c r="E307">
        <v>-32932.25</v>
      </c>
      <c r="F307">
        <v>-0.1137692</v>
      </c>
      <c r="G307">
        <v>289465.5</v>
      </c>
      <c r="H307">
        <v>32932.25</v>
      </c>
      <c r="I307">
        <v>31794.560000000001</v>
      </c>
      <c r="J307">
        <v>30656.87</v>
      </c>
      <c r="K307">
        <v>29519.17</v>
      </c>
      <c r="L307">
        <v>28381.48</v>
      </c>
      <c r="M307">
        <v>27243.79</v>
      </c>
    </row>
    <row r="308" spans="1:13" x14ac:dyDescent="0.3">
      <c r="A308">
        <v>98968.639999999999</v>
      </c>
      <c r="B308">
        <v>1.1737409999999999</v>
      </c>
      <c r="C308">
        <v>68074.679999999993</v>
      </c>
      <c r="D308">
        <v>1.2462629999999999</v>
      </c>
      <c r="E308">
        <v>-30893.96</v>
      </c>
      <c r="F308">
        <v>-7.2522799999999998E-2</v>
      </c>
      <c r="G308">
        <v>425989.9</v>
      </c>
      <c r="H308">
        <v>30893.96</v>
      </c>
      <c r="I308">
        <v>30168.73</v>
      </c>
      <c r="J308">
        <v>29443.51</v>
      </c>
      <c r="K308">
        <v>28718.28</v>
      </c>
      <c r="L308">
        <v>27993.05</v>
      </c>
      <c r="M308">
        <v>27267.82</v>
      </c>
    </row>
    <row r="309" spans="1:13" x14ac:dyDescent="0.3">
      <c r="A309">
        <v>97314.95</v>
      </c>
      <c r="B309">
        <v>1.1288530000000001</v>
      </c>
      <c r="C309">
        <v>65969.08</v>
      </c>
      <c r="D309">
        <v>1.210024</v>
      </c>
      <c r="E309">
        <v>-31345.87</v>
      </c>
      <c r="F309">
        <v>-8.1170900000000004E-2</v>
      </c>
      <c r="G309">
        <v>386171.2</v>
      </c>
      <c r="H309">
        <v>31345.87</v>
      </c>
      <c r="I309">
        <v>30534.16</v>
      </c>
      <c r="J309">
        <v>29722.45</v>
      </c>
      <c r="K309">
        <v>28910.74</v>
      </c>
      <c r="L309">
        <v>28099.03</v>
      </c>
      <c r="M309">
        <v>27287.32</v>
      </c>
    </row>
    <row r="310" spans="1:13" x14ac:dyDescent="0.3">
      <c r="A310">
        <v>104220.4</v>
      </c>
      <c r="B310">
        <v>1.2348589999999999</v>
      </c>
      <c r="C310">
        <v>73825.48</v>
      </c>
      <c r="D310">
        <v>1.2953460000000001</v>
      </c>
      <c r="E310">
        <v>-30394.92</v>
      </c>
      <c r="F310">
        <v>-6.0487399999999997E-2</v>
      </c>
      <c r="G310">
        <v>502500.2</v>
      </c>
      <c r="H310">
        <v>30394.92</v>
      </c>
      <c r="I310">
        <v>29790.05</v>
      </c>
      <c r="J310">
        <v>29185.17</v>
      </c>
      <c r="K310">
        <v>28580.3</v>
      </c>
      <c r="L310">
        <v>27975.43</v>
      </c>
      <c r="M310">
        <v>27370.55</v>
      </c>
    </row>
    <row r="311" spans="1:13" x14ac:dyDescent="0.3">
      <c r="A311">
        <v>106051.7</v>
      </c>
      <c r="B311">
        <v>1.2572460000000001</v>
      </c>
      <c r="C311">
        <v>75678.58</v>
      </c>
      <c r="D311">
        <v>1.3166420000000001</v>
      </c>
      <c r="E311">
        <v>-30373.1</v>
      </c>
      <c r="F311">
        <v>-5.9395799999999999E-2</v>
      </c>
      <c r="G311">
        <v>511367.9</v>
      </c>
      <c r="H311">
        <v>30373.1</v>
      </c>
      <c r="I311">
        <v>29779.14</v>
      </c>
      <c r="J311">
        <v>29185.19</v>
      </c>
      <c r="K311">
        <v>28591.23</v>
      </c>
      <c r="L311">
        <v>27997.27</v>
      </c>
      <c r="M311">
        <v>27403.31</v>
      </c>
    </row>
    <row r="312" spans="1:13" x14ac:dyDescent="0.3">
      <c r="A312">
        <v>110258.5</v>
      </c>
      <c r="B312">
        <v>1.300289</v>
      </c>
      <c r="C312">
        <v>77186.48</v>
      </c>
      <c r="D312">
        <v>1.412704</v>
      </c>
      <c r="E312">
        <v>-33071.97</v>
      </c>
      <c r="F312">
        <v>-0.1124148</v>
      </c>
      <c r="G312">
        <v>294195.8</v>
      </c>
      <c r="H312">
        <v>33071.97</v>
      </c>
      <c r="I312">
        <v>31947.82</v>
      </c>
      <c r="J312">
        <v>30823.67</v>
      </c>
      <c r="K312">
        <v>29699.52</v>
      </c>
      <c r="L312">
        <v>28575.38</v>
      </c>
      <c r="M312">
        <v>27451.23</v>
      </c>
    </row>
    <row r="313" spans="1:13" x14ac:dyDescent="0.3">
      <c r="A313">
        <v>98905.35</v>
      </c>
      <c r="B313">
        <v>1.1554679999999999</v>
      </c>
      <c r="C313">
        <v>68496.22</v>
      </c>
      <c r="D313">
        <v>1.21357</v>
      </c>
      <c r="E313">
        <v>-30409.13</v>
      </c>
      <c r="F313">
        <v>-5.8101699999999999E-2</v>
      </c>
      <c r="G313">
        <v>523378.1</v>
      </c>
      <c r="H313">
        <v>30409.13</v>
      </c>
      <c r="I313">
        <v>29828.12</v>
      </c>
      <c r="J313">
        <v>29247.1</v>
      </c>
      <c r="K313">
        <v>28666.080000000002</v>
      </c>
      <c r="L313">
        <v>28085.07</v>
      </c>
      <c r="M313">
        <v>27504.05</v>
      </c>
    </row>
    <row r="314" spans="1:13" x14ac:dyDescent="0.3">
      <c r="A314">
        <v>94790.41</v>
      </c>
      <c r="B314">
        <v>1.1089599999999999</v>
      </c>
      <c r="C314">
        <v>65035.32</v>
      </c>
      <c r="D314">
        <v>1.1536200000000001</v>
      </c>
      <c r="E314">
        <v>-29755.09</v>
      </c>
      <c r="F314">
        <v>-4.4660100000000001E-2</v>
      </c>
      <c r="G314">
        <v>666256.69999999995</v>
      </c>
      <c r="H314">
        <v>29755.09</v>
      </c>
      <c r="I314">
        <v>29308.48</v>
      </c>
      <c r="J314">
        <v>28861.88</v>
      </c>
      <c r="K314">
        <v>28415.279999999999</v>
      </c>
      <c r="L314">
        <v>27968.68</v>
      </c>
      <c r="M314">
        <v>27522.080000000002</v>
      </c>
    </row>
    <row r="315" spans="1:13" x14ac:dyDescent="0.3">
      <c r="A315">
        <v>98826.48</v>
      </c>
      <c r="B315">
        <v>1.17554</v>
      </c>
      <c r="C315">
        <v>69008.52</v>
      </c>
      <c r="D315">
        <v>1.2211430000000001</v>
      </c>
      <c r="E315">
        <v>-29817.96</v>
      </c>
      <c r="F315">
        <v>-4.5603200000000003E-2</v>
      </c>
      <c r="G315">
        <v>653857.4</v>
      </c>
      <c r="H315">
        <v>29817.96</v>
      </c>
      <c r="I315">
        <v>29361.93</v>
      </c>
      <c r="J315">
        <v>28905.9</v>
      </c>
      <c r="K315">
        <v>28449.87</v>
      </c>
      <c r="L315">
        <v>27993.83</v>
      </c>
      <c r="M315">
        <v>27537.8</v>
      </c>
    </row>
    <row r="316" spans="1:13" x14ac:dyDescent="0.3">
      <c r="A316">
        <v>96201.74</v>
      </c>
      <c r="B316">
        <v>1.122779</v>
      </c>
      <c r="C316">
        <v>66065.95</v>
      </c>
      <c r="D316">
        <v>1.17424</v>
      </c>
      <c r="E316">
        <v>-30135.79</v>
      </c>
      <c r="F316">
        <v>-5.1460899999999997E-2</v>
      </c>
      <c r="G316">
        <v>585606</v>
      </c>
      <c r="H316">
        <v>30135.79</v>
      </c>
      <c r="I316">
        <v>29621.18</v>
      </c>
      <c r="J316">
        <v>29106.57</v>
      </c>
      <c r="K316">
        <v>28591.96</v>
      </c>
      <c r="L316">
        <v>28077.360000000001</v>
      </c>
      <c r="M316">
        <v>27562.75</v>
      </c>
    </row>
    <row r="317" spans="1:13" x14ac:dyDescent="0.3">
      <c r="A317">
        <v>105691.4</v>
      </c>
      <c r="B317">
        <v>1.2457039999999999</v>
      </c>
      <c r="C317">
        <v>73789.42</v>
      </c>
      <c r="D317">
        <v>1.3321609999999999</v>
      </c>
      <c r="E317">
        <v>-31902.01</v>
      </c>
      <c r="F317">
        <v>-8.6456699999999997E-2</v>
      </c>
      <c r="G317">
        <v>368994.3</v>
      </c>
      <c r="H317">
        <v>31902.01</v>
      </c>
      <c r="I317">
        <v>31037.439999999999</v>
      </c>
      <c r="J317">
        <v>30172.880000000001</v>
      </c>
      <c r="K317">
        <v>29308.31</v>
      </c>
      <c r="L317">
        <v>28443.74</v>
      </c>
      <c r="M317">
        <v>27579.18</v>
      </c>
    </row>
    <row r="318" spans="1:13" x14ac:dyDescent="0.3">
      <c r="A318">
        <v>99829.88</v>
      </c>
      <c r="B318">
        <v>1.181265</v>
      </c>
      <c r="C318">
        <v>68615.37</v>
      </c>
      <c r="D318">
        <v>1.253293</v>
      </c>
      <c r="E318">
        <v>-31214.51</v>
      </c>
      <c r="F318">
        <v>-7.2028200000000001E-2</v>
      </c>
      <c r="G318">
        <v>433365.3</v>
      </c>
      <c r="H318">
        <v>31214.51</v>
      </c>
      <c r="I318">
        <v>30494.23</v>
      </c>
      <c r="J318">
        <v>29773.95</v>
      </c>
      <c r="K318">
        <v>29053.66</v>
      </c>
      <c r="L318">
        <v>28333.38</v>
      </c>
      <c r="M318">
        <v>27613.1</v>
      </c>
    </row>
    <row r="319" spans="1:13" x14ac:dyDescent="0.3">
      <c r="A319">
        <v>94005.85</v>
      </c>
      <c r="B319">
        <v>1.0994029999999999</v>
      </c>
      <c r="C319">
        <v>64516.9</v>
      </c>
      <c r="D319">
        <v>1.135588</v>
      </c>
      <c r="E319">
        <v>-29488.95</v>
      </c>
      <c r="F319">
        <v>-3.6184300000000003E-2</v>
      </c>
      <c r="G319">
        <v>814965.1</v>
      </c>
      <c r="H319">
        <v>29488.95</v>
      </c>
      <c r="I319">
        <v>29127.11</v>
      </c>
      <c r="J319">
        <v>28765.26</v>
      </c>
      <c r="K319">
        <v>28403.42</v>
      </c>
      <c r="L319">
        <v>28041.58</v>
      </c>
      <c r="M319">
        <v>27679.73</v>
      </c>
    </row>
    <row r="320" spans="1:13" x14ac:dyDescent="0.3">
      <c r="A320">
        <v>107224.7</v>
      </c>
      <c r="B320">
        <v>1.2618480000000001</v>
      </c>
      <c r="C320">
        <v>74363.009999999995</v>
      </c>
      <c r="D320">
        <v>1.361216</v>
      </c>
      <c r="E320">
        <v>-32861.730000000003</v>
      </c>
      <c r="F320">
        <v>-9.9368499999999998E-2</v>
      </c>
      <c r="G320">
        <v>330705.90000000002</v>
      </c>
      <c r="H320">
        <v>32861.730000000003</v>
      </c>
      <c r="I320">
        <v>31868.05</v>
      </c>
      <c r="J320">
        <v>30874.37</v>
      </c>
      <c r="K320">
        <v>29880.68</v>
      </c>
      <c r="L320">
        <v>28887</v>
      </c>
      <c r="M320">
        <v>27893.31</v>
      </c>
    </row>
    <row r="321" spans="1:13" x14ac:dyDescent="0.3">
      <c r="A321">
        <v>102121.60000000001</v>
      </c>
      <c r="B321">
        <v>1.185551</v>
      </c>
      <c r="C321">
        <v>69965.61</v>
      </c>
      <c r="D321">
        <v>1.2706869999999999</v>
      </c>
      <c r="E321">
        <v>-32155.97</v>
      </c>
      <c r="F321">
        <v>-8.5135699999999995E-2</v>
      </c>
      <c r="G321">
        <v>377702.5</v>
      </c>
      <c r="H321">
        <v>32155.97</v>
      </c>
      <c r="I321">
        <v>31304.61</v>
      </c>
      <c r="J321">
        <v>30453.25</v>
      </c>
      <c r="K321">
        <v>29601.9</v>
      </c>
      <c r="L321">
        <v>28750.54</v>
      </c>
      <c r="M321">
        <v>27899.18</v>
      </c>
    </row>
    <row r="322" spans="1:13" x14ac:dyDescent="0.3">
      <c r="A322">
        <v>106864.6</v>
      </c>
      <c r="B322">
        <v>1.2883420000000001</v>
      </c>
      <c r="C322">
        <v>75485.62</v>
      </c>
      <c r="D322">
        <v>1.357548</v>
      </c>
      <c r="E322">
        <v>-31379.02</v>
      </c>
      <c r="F322">
        <v>-6.9207000000000005E-2</v>
      </c>
      <c r="G322">
        <v>453408.4</v>
      </c>
      <c r="H322">
        <v>31379.02</v>
      </c>
      <c r="I322">
        <v>30686.95</v>
      </c>
      <c r="J322">
        <v>29994.880000000001</v>
      </c>
      <c r="K322">
        <v>29302.81</v>
      </c>
      <c r="L322">
        <v>28610.74</v>
      </c>
      <c r="M322">
        <v>27918.67</v>
      </c>
    </row>
    <row r="323" spans="1:13" x14ac:dyDescent="0.3">
      <c r="A323">
        <v>106435.5</v>
      </c>
      <c r="B323">
        <v>1.2363040000000001</v>
      </c>
      <c r="C323">
        <v>74189.649999999994</v>
      </c>
      <c r="D323">
        <v>1.3220959999999999</v>
      </c>
      <c r="E323">
        <v>-32245.81</v>
      </c>
      <c r="F323">
        <v>-8.5791900000000004E-2</v>
      </c>
      <c r="G323">
        <v>375860.6</v>
      </c>
      <c r="H323">
        <v>32245.81</v>
      </c>
      <c r="I323">
        <v>31387.89</v>
      </c>
      <c r="J323">
        <v>30529.97</v>
      </c>
      <c r="K323">
        <v>29672.05</v>
      </c>
      <c r="L323">
        <v>28814.13</v>
      </c>
      <c r="M323">
        <v>27956.21</v>
      </c>
    </row>
    <row r="324" spans="1:13" x14ac:dyDescent="0.3">
      <c r="A324">
        <v>101183.4</v>
      </c>
      <c r="B324">
        <v>1.1940390000000001</v>
      </c>
      <c r="C324">
        <v>70427.48</v>
      </c>
      <c r="D324">
        <v>1.249593</v>
      </c>
      <c r="E324">
        <v>-30755.93</v>
      </c>
      <c r="F324">
        <v>-5.5554199999999998E-2</v>
      </c>
      <c r="G324">
        <v>553620.80000000005</v>
      </c>
      <c r="H324">
        <v>30755.93</v>
      </c>
      <c r="I324">
        <v>30200.39</v>
      </c>
      <c r="J324">
        <v>29644.85</v>
      </c>
      <c r="K324">
        <v>29089.3</v>
      </c>
      <c r="L324">
        <v>28533.759999999998</v>
      </c>
      <c r="M324">
        <v>27978.22</v>
      </c>
    </row>
    <row r="325" spans="1:13" x14ac:dyDescent="0.3">
      <c r="A325">
        <v>103487.7</v>
      </c>
      <c r="B325">
        <v>1.2074560000000001</v>
      </c>
      <c r="C325">
        <v>71595.539999999994</v>
      </c>
      <c r="D325">
        <v>1.284818</v>
      </c>
      <c r="E325">
        <v>-31892.2</v>
      </c>
      <c r="F325">
        <v>-7.7361600000000003E-2</v>
      </c>
      <c r="G325">
        <v>412248.6</v>
      </c>
      <c r="H325">
        <v>31892.2</v>
      </c>
      <c r="I325">
        <v>31118.59</v>
      </c>
      <c r="J325">
        <v>30344.97</v>
      </c>
      <c r="K325">
        <v>29571.360000000001</v>
      </c>
      <c r="L325">
        <v>28797.74</v>
      </c>
      <c r="M325">
        <v>28024.12</v>
      </c>
    </row>
    <row r="326" spans="1:13" x14ac:dyDescent="0.3">
      <c r="A326">
        <v>98883.97</v>
      </c>
      <c r="B326">
        <v>1.1667700000000001</v>
      </c>
      <c r="C326">
        <v>68418.09</v>
      </c>
      <c r="D326">
        <v>1.215182</v>
      </c>
      <c r="E326">
        <v>-30465.88</v>
      </c>
      <c r="F326">
        <v>-4.8411500000000003E-2</v>
      </c>
      <c r="G326">
        <v>629310.9</v>
      </c>
      <c r="H326">
        <v>30465.88</v>
      </c>
      <c r="I326">
        <v>29981.759999999998</v>
      </c>
      <c r="J326">
        <v>29497.64</v>
      </c>
      <c r="K326">
        <v>29013.53</v>
      </c>
      <c r="L326">
        <v>28529.42</v>
      </c>
      <c r="M326">
        <v>28045.3</v>
      </c>
    </row>
    <row r="327" spans="1:13" x14ac:dyDescent="0.3">
      <c r="A327">
        <v>109152.3</v>
      </c>
      <c r="B327">
        <v>1.2775209999999999</v>
      </c>
      <c r="C327">
        <v>76225.72</v>
      </c>
      <c r="D327">
        <v>1.3731</v>
      </c>
      <c r="E327">
        <v>-32926.57</v>
      </c>
      <c r="F327">
        <v>-9.5578899999999994E-2</v>
      </c>
      <c r="G327">
        <v>344496.2</v>
      </c>
      <c r="H327">
        <v>32926.57</v>
      </c>
      <c r="I327">
        <v>31970.78</v>
      </c>
      <c r="J327">
        <v>31014.99</v>
      </c>
      <c r="K327">
        <v>30059.200000000001</v>
      </c>
      <c r="L327">
        <v>29103.41</v>
      </c>
      <c r="M327">
        <v>28147.63</v>
      </c>
    </row>
    <row r="328" spans="1:13" x14ac:dyDescent="0.3">
      <c r="A328">
        <v>102303.1</v>
      </c>
      <c r="B328">
        <v>1.210083</v>
      </c>
      <c r="C328">
        <v>70069.53</v>
      </c>
      <c r="D328">
        <v>1.290573</v>
      </c>
      <c r="E328">
        <v>-32233.59</v>
      </c>
      <c r="F328">
        <v>-8.0490400000000004E-2</v>
      </c>
      <c r="G328">
        <v>400465.3</v>
      </c>
      <c r="H328">
        <v>32233.59</v>
      </c>
      <c r="I328">
        <v>31428.69</v>
      </c>
      <c r="J328">
        <v>30623.79</v>
      </c>
      <c r="K328">
        <v>29818.880000000001</v>
      </c>
      <c r="L328">
        <v>29013.98</v>
      </c>
      <c r="M328">
        <v>28209.08</v>
      </c>
    </row>
    <row r="329" spans="1:13" x14ac:dyDescent="0.3">
      <c r="A329">
        <v>100847.1</v>
      </c>
      <c r="B329">
        <v>1.1815869999999999</v>
      </c>
      <c r="C329">
        <v>70044.98</v>
      </c>
      <c r="D329">
        <v>1.2329589999999999</v>
      </c>
      <c r="E329">
        <v>-30802.16</v>
      </c>
      <c r="F329">
        <v>-5.1372099999999997E-2</v>
      </c>
      <c r="G329">
        <v>599589.80000000005</v>
      </c>
      <c r="H329">
        <v>30802.16</v>
      </c>
      <c r="I329">
        <v>30288.44</v>
      </c>
      <c r="J329">
        <v>29774.71</v>
      </c>
      <c r="K329">
        <v>29260.99</v>
      </c>
      <c r="L329">
        <v>28747.27</v>
      </c>
      <c r="M329">
        <v>28233.55</v>
      </c>
    </row>
    <row r="330" spans="1:13" x14ac:dyDescent="0.3">
      <c r="A330">
        <v>100159.3</v>
      </c>
      <c r="B330">
        <v>1.166526</v>
      </c>
      <c r="C330">
        <v>68303.02</v>
      </c>
      <c r="D330">
        <v>1.238658</v>
      </c>
      <c r="E330">
        <v>-31856.26</v>
      </c>
      <c r="F330">
        <v>-7.2132500000000002E-2</v>
      </c>
      <c r="G330">
        <v>441635.5</v>
      </c>
      <c r="H330">
        <v>31856.26</v>
      </c>
      <c r="I330">
        <v>31134.93</v>
      </c>
      <c r="J330">
        <v>30413.61</v>
      </c>
      <c r="K330">
        <v>29692.28</v>
      </c>
      <c r="L330">
        <v>28970.959999999999</v>
      </c>
      <c r="M330">
        <v>28249.63</v>
      </c>
    </row>
    <row r="331" spans="1:13" x14ac:dyDescent="0.3">
      <c r="A331">
        <v>102593.3</v>
      </c>
      <c r="B331">
        <v>1.1932990000000001</v>
      </c>
      <c r="C331">
        <v>70600.77</v>
      </c>
      <c r="D331">
        <v>1.2678160000000001</v>
      </c>
      <c r="E331">
        <v>-31992.53</v>
      </c>
      <c r="F331">
        <v>-7.4516299999999994E-2</v>
      </c>
      <c r="G331">
        <v>429336</v>
      </c>
      <c r="H331">
        <v>31992.53</v>
      </c>
      <c r="I331">
        <v>31247.37</v>
      </c>
      <c r="J331">
        <v>30502.21</v>
      </c>
      <c r="K331">
        <v>29757.040000000001</v>
      </c>
      <c r="L331">
        <v>29011.88</v>
      </c>
      <c r="M331">
        <v>28266.720000000001</v>
      </c>
    </row>
    <row r="332" spans="1:13" x14ac:dyDescent="0.3">
      <c r="A332">
        <v>107432.3</v>
      </c>
      <c r="B332">
        <v>1.2673460000000001</v>
      </c>
      <c r="C332">
        <v>75469.899999999994</v>
      </c>
      <c r="D332">
        <v>1.3401730000000001</v>
      </c>
      <c r="E332">
        <v>-31962.42</v>
      </c>
      <c r="F332">
        <v>-7.2826100000000005E-2</v>
      </c>
      <c r="G332">
        <v>438886.6</v>
      </c>
      <c r="H332">
        <v>31962.42</v>
      </c>
      <c r="I332">
        <v>31234.16</v>
      </c>
      <c r="J332">
        <v>30505.9</v>
      </c>
      <c r="K332">
        <v>29777.64</v>
      </c>
      <c r="L332">
        <v>29049.38</v>
      </c>
      <c r="M332">
        <v>28321.119999999999</v>
      </c>
    </row>
    <row r="333" spans="1:13" x14ac:dyDescent="0.3">
      <c r="A333">
        <v>114651.9</v>
      </c>
      <c r="B333">
        <v>1.3592200000000001</v>
      </c>
      <c r="C333">
        <v>80872.960000000006</v>
      </c>
      <c r="D333">
        <v>1.467398</v>
      </c>
      <c r="E333">
        <v>-33778.94</v>
      </c>
      <c r="F333">
        <v>-0.10817789999999999</v>
      </c>
      <c r="G333">
        <v>312253.59999999998</v>
      </c>
      <c r="H333">
        <v>33778.94</v>
      </c>
      <c r="I333">
        <v>32697.16</v>
      </c>
      <c r="J333">
        <v>31615.38</v>
      </c>
      <c r="K333">
        <v>30533.599999999999</v>
      </c>
      <c r="L333">
        <v>29451.82</v>
      </c>
      <c r="M333">
        <v>28370.04</v>
      </c>
    </row>
    <row r="334" spans="1:13" x14ac:dyDescent="0.3">
      <c r="A334">
        <v>100463.6</v>
      </c>
      <c r="B334">
        <v>1.1851689999999999</v>
      </c>
      <c r="C334">
        <v>70196.61</v>
      </c>
      <c r="D334">
        <v>1.2230620000000001</v>
      </c>
      <c r="E334">
        <v>-30266.98</v>
      </c>
      <c r="F334">
        <v>-3.7892799999999997E-2</v>
      </c>
      <c r="G334">
        <v>798752.5</v>
      </c>
      <c r="H334">
        <v>30266.98</v>
      </c>
      <c r="I334">
        <v>29888.06</v>
      </c>
      <c r="J334">
        <v>29509.13</v>
      </c>
      <c r="K334">
        <v>29130.2</v>
      </c>
      <c r="L334">
        <v>28751.27</v>
      </c>
      <c r="M334">
        <v>28372.34</v>
      </c>
    </row>
    <row r="335" spans="1:13" x14ac:dyDescent="0.3">
      <c r="A335">
        <v>111400.2</v>
      </c>
      <c r="B335">
        <v>1.324576</v>
      </c>
      <c r="C335">
        <v>78761.84</v>
      </c>
      <c r="D335">
        <v>1.4097569999999999</v>
      </c>
      <c r="E335">
        <v>-32638.38</v>
      </c>
      <c r="F335">
        <v>-8.5180500000000006E-2</v>
      </c>
      <c r="G335">
        <v>383167.2</v>
      </c>
      <c r="H335">
        <v>32638.38</v>
      </c>
      <c r="I335">
        <v>31786.58</v>
      </c>
      <c r="J335">
        <v>30934.77</v>
      </c>
      <c r="K335">
        <v>30082.97</v>
      </c>
      <c r="L335">
        <v>29231.16</v>
      </c>
      <c r="M335">
        <v>28379.360000000001</v>
      </c>
    </row>
    <row r="336" spans="1:13" x14ac:dyDescent="0.3">
      <c r="A336">
        <v>96766.88</v>
      </c>
      <c r="B336">
        <v>1.1359159999999999</v>
      </c>
      <c r="C336">
        <v>66218.36</v>
      </c>
      <c r="D336">
        <v>1.178471</v>
      </c>
      <c r="E336">
        <v>-30548.52</v>
      </c>
      <c r="F336">
        <v>-4.2555599999999999E-2</v>
      </c>
      <c r="G336">
        <v>717850.2</v>
      </c>
      <c r="H336">
        <v>30548.52</v>
      </c>
      <c r="I336">
        <v>30122.97</v>
      </c>
      <c r="J336">
        <v>29697.41</v>
      </c>
      <c r="K336">
        <v>29271.86</v>
      </c>
      <c r="L336">
        <v>28846.3</v>
      </c>
      <c r="M336">
        <v>28420.74</v>
      </c>
    </row>
    <row r="337" spans="1:13" x14ac:dyDescent="0.3">
      <c r="A337">
        <v>97210.93</v>
      </c>
      <c r="B337">
        <v>1.1312450000000001</v>
      </c>
      <c r="C337">
        <v>65997.41</v>
      </c>
      <c r="D337">
        <v>1.18624</v>
      </c>
      <c r="E337">
        <v>-31213.52</v>
      </c>
      <c r="F337">
        <v>-5.4994899999999999E-2</v>
      </c>
      <c r="G337">
        <v>567570.80000000005</v>
      </c>
      <c r="H337">
        <v>31213.52</v>
      </c>
      <c r="I337">
        <v>30663.57</v>
      </c>
      <c r="J337">
        <v>30113.63</v>
      </c>
      <c r="K337">
        <v>29563.68</v>
      </c>
      <c r="L337">
        <v>29013.73</v>
      </c>
      <c r="M337">
        <v>28463.78</v>
      </c>
    </row>
    <row r="338" spans="1:13" x14ac:dyDescent="0.3">
      <c r="A338">
        <v>104102.5</v>
      </c>
      <c r="B338">
        <v>1.2195940000000001</v>
      </c>
      <c r="C338">
        <v>72141.75</v>
      </c>
      <c r="D338">
        <v>1.288686</v>
      </c>
      <c r="E338">
        <v>-31960.77</v>
      </c>
      <c r="F338">
        <v>-6.9092399999999998E-2</v>
      </c>
      <c r="G338">
        <v>462580.1</v>
      </c>
      <c r="H338">
        <v>31960.77</v>
      </c>
      <c r="I338">
        <v>31269.84</v>
      </c>
      <c r="J338">
        <v>30578.92</v>
      </c>
      <c r="K338">
        <v>29887.99</v>
      </c>
      <c r="L338">
        <v>29197.07</v>
      </c>
      <c r="M338">
        <v>28506.15</v>
      </c>
    </row>
    <row r="339" spans="1:13" x14ac:dyDescent="0.3">
      <c r="A339">
        <v>101777.4</v>
      </c>
      <c r="B339">
        <v>1.214318</v>
      </c>
      <c r="C339">
        <v>70560.84</v>
      </c>
      <c r="D339">
        <v>1.2682819999999999</v>
      </c>
      <c r="E339">
        <v>-31216.560000000001</v>
      </c>
      <c r="F339">
        <v>-5.3963499999999998E-2</v>
      </c>
      <c r="G339">
        <v>578475.1</v>
      </c>
      <c r="H339">
        <v>31216.560000000001</v>
      </c>
      <c r="I339">
        <v>30676.93</v>
      </c>
      <c r="J339">
        <v>30137.29</v>
      </c>
      <c r="K339">
        <v>29597.66</v>
      </c>
      <c r="L339">
        <v>29058.02</v>
      </c>
      <c r="M339">
        <v>28518.38</v>
      </c>
    </row>
    <row r="340" spans="1:13" x14ac:dyDescent="0.3">
      <c r="A340">
        <v>103013.3</v>
      </c>
      <c r="B340">
        <v>1.220772</v>
      </c>
      <c r="C340">
        <v>70888.490000000005</v>
      </c>
      <c r="D340">
        <v>1.292778</v>
      </c>
      <c r="E340">
        <v>-32124.78</v>
      </c>
      <c r="F340">
        <v>-7.2006500000000001E-2</v>
      </c>
      <c r="G340">
        <v>446137.5</v>
      </c>
      <c r="H340">
        <v>32124.78</v>
      </c>
      <c r="I340">
        <v>31404.720000000001</v>
      </c>
      <c r="J340">
        <v>30684.65</v>
      </c>
      <c r="K340">
        <v>29964.59</v>
      </c>
      <c r="L340">
        <v>29244.52</v>
      </c>
      <c r="M340">
        <v>28524.46</v>
      </c>
    </row>
    <row r="341" spans="1:13" x14ac:dyDescent="0.3">
      <c r="A341">
        <v>104822.39999999999</v>
      </c>
      <c r="B341">
        <v>1.2380960000000001</v>
      </c>
      <c r="C341">
        <v>72862.95</v>
      </c>
      <c r="D341">
        <v>1.304762</v>
      </c>
      <c r="E341">
        <v>-31959.41</v>
      </c>
      <c r="F341">
        <v>-6.66659E-2</v>
      </c>
      <c r="G341">
        <v>479396.8</v>
      </c>
      <c r="H341">
        <v>31959.41</v>
      </c>
      <c r="I341">
        <v>31292.76</v>
      </c>
      <c r="J341">
        <v>30626.1</v>
      </c>
      <c r="K341">
        <v>29959.439999999999</v>
      </c>
      <c r="L341">
        <v>29292.78</v>
      </c>
      <c r="M341">
        <v>28626.12</v>
      </c>
    </row>
    <row r="342" spans="1:13" x14ac:dyDescent="0.3">
      <c r="A342">
        <v>100086.8</v>
      </c>
      <c r="B342">
        <v>1.1729810000000001</v>
      </c>
      <c r="C342">
        <v>68098.2</v>
      </c>
      <c r="D342">
        <v>1.237884</v>
      </c>
      <c r="E342">
        <v>-31988.63</v>
      </c>
      <c r="F342">
        <v>-6.4903000000000002E-2</v>
      </c>
      <c r="G342">
        <v>492868.2</v>
      </c>
      <c r="H342">
        <v>31988.63</v>
      </c>
      <c r="I342">
        <v>31339.599999999999</v>
      </c>
      <c r="J342">
        <v>30690.57</v>
      </c>
      <c r="K342">
        <v>30041.54</v>
      </c>
      <c r="L342">
        <v>29392.51</v>
      </c>
      <c r="M342">
        <v>28743.48</v>
      </c>
    </row>
    <row r="343" spans="1:13" x14ac:dyDescent="0.3">
      <c r="A343">
        <v>104485.2</v>
      </c>
      <c r="B343">
        <v>1.227393</v>
      </c>
      <c r="C343" s="195">
        <v>72556.740000000005</v>
      </c>
      <c r="D343">
        <v>1.2907249999999999</v>
      </c>
      <c r="E343">
        <v>-31928.41</v>
      </c>
      <c r="F343">
        <v>-6.3331700000000005E-2</v>
      </c>
      <c r="G343" s="195">
        <v>504145.7</v>
      </c>
      <c r="H343">
        <v>31928.41</v>
      </c>
      <c r="I343">
        <v>31295.1</v>
      </c>
      <c r="J343">
        <v>30661.78</v>
      </c>
      <c r="K343">
        <v>30028.46</v>
      </c>
      <c r="L343">
        <v>29395.14</v>
      </c>
      <c r="M343">
        <v>28761.83</v>
      </c>
    </row>
    <row r="344" spans="1:13" x14ac:dyDescent="0.3">
      <c r="A344">
        <v>107126.7</v>
      </c>
      <c r="B344">
        <v>1.263309</v>
      </c>
      <c r="C344">
        <v>75304.81</v>
      </c>
      <c r="D344">
        <v>1.323089</v>
      </c>
      <c r="E344">
        <v>-31821.88</v>
      </c>
      <c r="F344">
        <v>-5.978E-2</v>
      </c>
      <c r="G344">
        <v>532316.5</v>
      </c>
      <c r="H344">
        <v>31821.88</v>
      </c>
      <c r="I344">
        <v>31224.080000000002</v>
      </c>
      <c r="J344">
        <v>30626.28</v>
      </c>
      <c r="K344">
        <v>30028.48</v>
      </c>
      <c r="L344">
        <v>29430.68</v>
      </c>
      <c r="M344">
        <v>28832.880000000001</v>
      </c>
    </row>
    <row r="345" spans="1:13" x14ac:dyDescent="0.3">
      <c r="A345">
        <v>109939.9</v>
      </c>
      <c r="B345">
        <v>1.2839499999999999</v>
      </c>
      <c r="C345">
        <v>75514.820000000007</v>
      </c>
      <c r="D345">
        <v>1.39547</v>
      </c>
      <c r="E345">
        <v>-34425.050000000003</v>
      </c>
      <c r="F345">
        <v>-0.1115196</v>
      </c>
      <c r="G345">
        <v>308690.7</v>
      </c>
      <c r="H345">
        <v>34425.050000000003</v>
      </c>
      <c r="I345">
        <v>33309.86</v>
      </c>
      <c r="J345">
        <v>32194.66</v>
      </c>
      <c r="K345">
        <v>31079.47</v>
      </c>
      <c r="L345">
        <v>29964.27</v>
      </c>
      <c r="M345">
        <v>28849.08</v>
      </c>
    </row>
    <row r="346" spans="1:13" x14ac:dyDescent="0.3">
      <c r="A346">
        <v>107052.7</v>
      </c>
      <c r="B346">
        <v>1.2536099999999999</v>
      </c>
      <c r="C346">
        <v>73792.789999999994</v>
      </c>
      <c r="D346">
        <v>1.3418110000000001</v>
      </c>
      <c r="E346">
        <v>-33259.870000000003</v>
      </c>
      <c r="F346">
        <v>-8.8201000000000002E-2</v>
      </c>
      <c r="G346">
        <v>377091.5</v>
      </c>
      <c r="H346">
        <v>33259.870000000003</v>
      </c>
      <c r="I346">
        <v>32377.86</v>
      </c>
      <c r="J346">
        <v>31495.85</v>
      </c>
      <c r="K346">
        <v>30613.84</v>
      </c>
      <c r="L346">
        <v>29731.83</v>
      </c>
      <c r="M346">
        <v>28849.81</v>
      </c>
    </row>
    <row r="347" spans="1:13" x14ac:dyDescent="0.3">
      <c r="A347">
        <v>107058.1</v>
      </c>
      <c r="B347">
        <v>1.253368</v>
      </c>
      <c r="C347">
        <v>74151.98</v>
      </c>
      <c r="D347">
        <v>1.3343849999999999</v>
      </c>
      <c r="E347">
        <v>-32906.17</v>
      </c>
      <c r="F347">
        <v>-8.1016900000000003E-2</v>
      </c>
      <c r="G347">
        <v>406164.3</v>
      </c>
      <c r="H347">
        <v>32906.17</v>
      </c>
      <c r="I347">
        <v>32096</v>
      </c>
      <c r="J347">
        <v>31285.83</v>
      </c>
      <c r="K347">
        <v>30475.66</v>
      </c>
      <c r="L347">
        <v>29665.5</v>
      </c>
      <c r="M347">
        <v>28855.33</v>
      </c>
    </row>
    <row r="348" spans="1:13" x14ac:dyDescent="0.3">
      <c r="A348">
        <v>102369.2</v>
      </c>
      <c r="B348">
        <v>1.203694</v>
      </c>
      <c r="C348">
        <v>70234.17</v>
      </c>
      <c r="D348">
        <v>1.268232</v>
      </c>
      <c r="E348">
        <v>-32135.05</v>
      </c>
      <c r="F348">
        <v>-6.4537600000000001E-2</v>
      </c>
      <c r="G348">
        <v>497927.2</v>
      </c>
      <c r="H348">
        <v>32135.05</v>
      </c>
      <c r="I348">
        <v>31489.67</v>
      </c>
      <c r="J348">
        <v>30844.29</v>
      </c>
      <c r="K348">
        <v>30198.92</v>
      </c>
      <c r="L348">
        <v>29553.54</v>
      </c>
      <c r="M348">
        <v>28908.16</v>
      </c>
    </row>
    <row r="349" spans="1:13" x14ac:dyDescent="0.3">
      <c r="A349">
        <v>104981.1</v>
      </c>
      <c r="B349">
        <v>1.227814</v>
      </c>
      <c r="C349">
        <v>72377.27</v>
      </c>
      <c r="D349">
        <v>1.3016749999999999</v>
      </c>
      <c r="E349">
        <v>-32603.83</v>
      </c>
      <c r="F349">
        <v>-7.3861499999999997E-2</v>
      </c>
      <c r="G349">
        <v>441418.6</v>
      </c>
      <c r="H349">
        <v>32603.83</v>
      </c>
      <c r="I349">
        <v>31865.21</v>
      </c>
      <c r="J349">
        <v>31126.6</v>
      </c>
      <c r="K349">
        <v>30387.98</v>
      </c>
      <c r="L349">
        <v>29649.37</v>
      </c>
      <c r="M349">
        <v>28910.75</v>
      </c>
    </row>
    <row r="350" spans="1:13" x14ac:dyDescent="0.3">
      <c r="A350">
        <v>97551.17</v>
      </c>
      <c r="B350">
        <v>1.1669609999999999</v>
      </c>
      <c r="C350">
        <v>67707.7</v>
      </c>
      <c r="D350">
        <v>1.1851290000000001</v>
      </c>
      <c r="E350">
        <v>-29843.47</v>
      </c>
      <c r="F350">
        <v>-1.8167599999999999E-2</v>
      </c>
      <c r="G350">
        <v>1642674</v>
      </c>
      <c r="H350">
        <v>29843.47</v>
      </c>
      <c r="I350">
        <v>29661.79</v>
      </c>
      <c r="J350">
        <v>29480.12</v>
      </c>
      <c r="K350">
        <v>29298.44</v>
      </c>
      <c r="L350">
        <v>29116.76</v>
      </c>
      <c r="M350">
        <v>28935.09</v>
      </c>
    </row>
    <row r="351" spans="1:13" x14ac:dyDescent="0.3">
      <c r="A351">
        <v>103581.1</v>
      </c>
      <c r="B351">
        <v>1.2155130000000001</v>
      </c>
      <c r="C351">
        <v>71365.570000000007</v>
      </c>
      <c r="D351">
        <v>1.281045</v>
      </c>
      <c r="E351">
        <v>-32215.54</v>
      </c>
      <c r="F351">
        <v>-6.5532199999999999E-2</v>
      </c>
      <c r="G351">
        <v>491598.6</v>
      </c>
      <c r="H351">
        <v>32215.54</v>
      </c>
      <c r="I351">
        <v>31560.22</v>
      </c>
      <c r="J351">
        <v>30904.89</v>
      </c>
      <c r="K351">
        <v>30249.57</v>
      </c>
      <c r="L351">
        <v>29594.25</v>
      </c>
      <c r="M351">
        <v>28938.93</v>
      </c>
    </row>
    <row r="352" spans="1:13" x14ac:dyDescent="0.3">
      <c r="A352">
        <v>87356.96</v>
      </c>
      <c r="B352">
        <v>1.0288060000000001</v>
      </c>
      <c r="C352">
        <v>58438.84</v>
      </c>
      <c r="D352">
        <v>1.0282750000000001</v>
      </c>
      <c r="E352">
        <v>-28918.13</v>
      </c>
      <c r="F352">
        <v>5.3180000000000002E-4</v>
      </c>
      <c r="G352" s="195">
        <v>-54400000</v>
      </c>
      <c r="H352">
        <v>28918.13</v>
      </c>
      <c r="I352">
        <v>28923.439999999999</v>
      </c>
      <c r="J352">
        <v>28928.76</v>
      </c>
      <c r="K352">
        <v>28934.080000000002</v>
      </c>
      <c r="L352">
        <v>28939.4</v>
      </c>
      <c r="M352">
        <v>28944.71</v>
      </c>
    </row>
    <row r="353" spans="1:13" x14ac:dyDescent="0.3">
      <c r="A353">
        <v>105145.2</v>
      </c>
      <c r="B353">
        <v>1.235968</v>
      </c>
      <c r="C353">
        <v>72550.320000000007</v>
      </c>
      <c r="D353">
        <v>1.3061499999999999</v>
      </c>
      <c r="E353">
        <v>-32594.84</v>
      </c>
      <c r="F353">
        <v>-7.0181099999999996E-2</v>
      </c>
      <c r="G353">
        <v>464438.8</v>
      </c>
      <c r="H353">
        <v>32594.84</v>
      </c>
      <c r="I353">
        <v>31893.03</v>
      </c>
      <c r="J353">
        <v>31191.21</v>
      </c>
      <c r="K353">
        <v>30489.4</v>
      </c>
      <c r="L353">
        <v>29787.59</v>
      </c>
      <c r="M353">
        <v>29085.78</v>
      </c>
    </row>
    <row r="354" spans="1:13" x14ac:dyDescent="0.3">
      <c r="A354">
        <v>111078.8</v>
      </c>
      <c r="B354">
        <v>1.3136129999999999</v>
      </c>
      <c r="C354">
        <v>78099.179999999993</v>
      </c>
      <c r="D354">
        <v>1.3910070000000001</v>
      </c>
      <c r="E354">
        <v>-32979.629999999997</v>
      </c>
      <c r="F354">
        <v>-7.7393400000000001E-2</v>
      </c>
      <c r="G354">
        <v>426129.6</v>
      </c>
      <c r="H354">
        <v>32979.629999999997</v>
      </c>
      <c r="I354">
        <v>32205.69</v>
      </c>
      <c r="J354">
        <v>31431.759999999998</v>
      </c>
      <c r="K354">
        <v>30657.82</v>
      </c>
      <c r="L354">
        <v>29883.89</v>
      </c>
      <c r="M354">
        <v>29109.96</v>
      </c>
    </row>
    <row r="355" spans="1:13" x14ac:dyDescent="0.3">
      <c r="A355">
        <v>97320.67</v>
      </c>
      <c r="B355">
        <v>1.144441</v>
      </c>
      <c r="C355">
        <v>66538.09</v>
      </c>
      <c r="D355">
        <v>1.175724</v>
      </c>
      <c r="E355">
        <v>-30782.59</v>
      </c>
      <c r="F355">
        <v>-3.1282699999999997E-2</v>
      </c>
      <c r="G355">
        <v>984014.3</v>
      </c>
      <c r="H355">
        <v>30782.59</v>
      </c>
      <c r="I355">
        <v>30469.759999999998</v>
      </c>
      <c r="J355">
        <v>30156.93</v>
      </c>
      <c r="K355">
        <v>29844.11</v>
      </c>
      <c r="L355">
        <v>29531.279999999999</v>
      </c>
      <c r="M355">
        <v>29218.45</v>
      </c>
    </row>
    <row r="356" spans="1:13" x14ac:dyDescent="0.3">
      <c r="A356">
        <v>109737.2</v>
      </c>
      <c r="B356">
        <v>1.2883279999999999</v>
      </c>
      <c r="C356">
        <v>76276.3</v>
      </c>
      <c r="D356">
        <v>1.372106</v>
      </c>
      <c r="E356">
        <v>-33460.879999999997</v>
      </c>
      <c r="F356">
        <v>-8.3778000000000005E-2</v>
      </c>
      <c r="G356">
        <v>399399.3</v>
      </c>
      <c r="H356">
        <v>33460.879999999997</v>
      </c>
      <c r="I356">
        <v>32623.1</v>
      </c>
      <c r="J356">
        <v>31785.32</v>
      </c>
      <c r="K356">
        <v>30947.54</v>
      </c>
      <c r="L356">
        <v>30109.759999999998</v>
      </c>
      <c r="M356">
        <v>29271.98</v>
      </c>
    </row>
    <row r="357" spans="1:13" x14ac:dyDescent="0.3">
      <c r="A357">
        <v>102022.3</v>
      </c>
      <c r="B357">
        <v>1.203729</v>
      </c>
      <c r="C357">
        <v>70722.679999999993</v>
      </c>
      <c r="D357">
        <v>1.244173</v>
      </c>
      <c r="E357">
        <v>-31299.63</v>
      </c>
      <c r="F357">
        <v>-4.0443899999999998E-2</v>
      </c>
      <c r="G357">
        <v>773902.5</v>
      </c>
      <c r="H357">
        <v>31299.63</v>
      </c>
      <c r="I357">
        <v>30895.19</v>
      </c>
      <c r="J357">
        <v>30490.75</v>
      </c>
      <c r="K357">
        <v>30086.32</v>
      </c>
      <c r="L357">
        <v>29681.88</v>
      </c>
      <c r="M357">
        <v>29277.439999999999</v>
      </c>
    </row>
    <row r="358" spans="1:13" x14ac:dyDescent="0.3">
      <c r="A358">
        <v>96184.09</v>
      </c>
      <c r="B358">
        <v>1.152309</v>
      </c>
      <c r="C358">
        <v>66158.27</v>
      </c>
      <c r="D358">
        <v>1.1672419999999999</v>
      </c>
      <c r="E358">
        <v>-30025.82</v>
      </c>
      <c r="F358">
        <v>-1.4933E-2</v>
      </c>
      <c r="G358">
        <v>2010704</v>
      </c>
      <c r="H358">
        <v>30025.82</v>
      </c>
      <c r="I358">
        <v>29876.49</v>
      </c>
      <c r="J358">
        <v>29727.16</v>
      </c>
      <c r="K358">
        <v>29577.83</v>
      </c>
      <c r="L358">
        <v>29428.5</v>
      </c>
      <c r="M358">
        <v>29279.17</v>
      </c>
    </row>
    <row r="359" spans="1:13" x14ac:dyDescent="0.3">
      <c r="A359">
        <v>103689</v>
      </c>
      <c r="B359">
        <v>1.2261310000000001</v>
      </c>
      <c r="C359">
        <v>71656.009999999995</v>
      </c>
      <c r="D359">
        <v>1.2811140000000001</v>
      </c>
      <c r="E359">
        <v>-32033.040000000001</v>
      </c>
      <c r="F359">
        <v>-5.4983499999999998E-2</v>
      </c>
      <c r="G359">
        <v>582593.69999999995</v>
      </c>
      <c r="H359">
        <v>32033.040000000001</v>
      </c>
      <c r="I359">
        <v>31483.200000000001</v>
      </c>
      <c r="J359">
        <v>30933.37</v>
      </c>
      <c r="K359">
        <v>30383.53</v>
      </c>
      <c r="L359">
        <v>29833.7</v>
      </c>
      <c r="M359">
        <v>29283.86</v>
      </c>
    </row>
    <row r="360" spans="1:13" x14ac:dyDescent="0.3">
      <c r="A360">
        <v>100952.9</v>
      </c>
      <c r="B360">
        <v>1.197549</v>
      </c>
      <c r="C360">
        <v>69591.16</v>
      </c>
      <c r="D360">
        <v>1.2385949999999999</v>
      </c>
      <c r="E360">
        <v>-31361.7</v>
      </c>
      <c r="F360">
        <v>-4.1045900000000003E-2</v>
      </c>
      <c r="G360">
        <v>764064.1</v>
      </c>
      <c r="H360">
        <v>31361.7</v>
      </c>
      <c r="I360">
        <v>30951.24</v>
      </c>
      <c r="J360">
        <v>30540.79</v>
      </c>
      <c r="K360">
        <v>30130.33</v>
      </c>
      <c r="L360">
        <v>29719.87</v>
      </c>
      <c r="M360">
        <v>29309.41</v>
      </c>
    </row>
    <row r="361" spans="1:13" x14ac:dyDescent="0.3">
      <c r="A361">
        <v>109496.7</v>
      </c>
      <c r="B361">
        <v>1.2713479999999999</v>
      </c>
      <c r="C361">
        <v>75194.8</v>
      </c>
      <c r="D361">
        <v>1.371059</v>
      </c>
      <c r="E361">
        <v>-34301.85</v>
      </c>
      <c r="F361">
        <v>-9.9711400000000006E-2</v>
      </c>
      <c r="G361">
        <v>344011.3</v>
      </c>
      <c r="H361">
        <v>34301.85</v>
      </c>
      <c r="I361">
        <v>33304.74</v>
      </c>
      <c r="J361">
        <v>32307.62</v>
      </c>
      <c r="K361">
        <v>31310.51</v>
      </c>
      <c r="L361">
        <v>30313.39</v>
      </c>
      <c r="M361">
        <v>29316.28</v>
      </c>
    </row>
    <row r="362" spans="1:13" x14ac:dyDescent="0.3">
      <c r="A362">
        <v>102788.7</v>
      </c>
      <c r="B362">
        <v>1.2193160000000001</v>
      </c>
      <c r="C362">
        <v>70083.44</v>
      </c>
      <c r="D362">
        <v>1.287026</v>
      </c>
      <c r="E362">
        <v>-32705.22</v>
      </c>
      <c r="F362">
        <v>-6.7709800000000001E-2</v>
      </c>
      <c r="G362">
        <v>483020.4</v>
      </c>
      <c r="H362">
        <v>32705.22</v>
      </c>
      <c r="I362">
        <v>32028.12</v>
      </c>
      <c r="J362">
        <v>31351.02</v>
      </c>
      <c r="K362">
        <v>30673.919999999998</v>
      </c>
      <c r="L362">
        <v>29996.83</v>
      </c>
      <c r="M362">
        <v>29319.73</v>
      </c>
    </row>
    <row r="363" spans="1:13" x14ac:dyDescent="0.3">
      <c r="A363">
        <v>108919.5</v>
      </c>
      <c r="B363">
        <v>1.2903210000000001</v>
      </c>
      <c r="C363">
        <v>75394.38</v>
      </c>
      <c r="D363">
        <v>1.3722650000000001</v>
      </c>
      <c r="E363">
        <v>-33525.160000000003</v>
      </c>
      <c r="F363">
        <v>-8.1944199999999995E-2</v>
      </c>
      <c r="G363">
        <v>409121.6</v>
      </c>
      <c r="H363">
        <v>33525.160000000003</v>
      </c>
      <c r="I363">
        <v>32705.71</v>
      </c>
      <c r="J363">
        <v>31886.27</v>
      </c>
      <c r="K363">
        <v>31066.83</v>
      </c>
      <c r="L363">
        <v>30247.39</v>
      </c>
      <c r="M363">
        <v>29427.95</v>
      </c>
    </row>
    <row r="364" spans="1:13" x14ac:dyDescent="0.3">
      <c r="A364">
        <v>109828.9</v>
      </c>
      <c r="B364">
        <v>1.281426</v>
      </c>
      <c r="C364">
        <v>75937.72</v>
      </c>
      <c r="D364">
        <v>1.370422</v>
      </c>
      <c r="E364">
        <v>-33891.230000000003</v>
      </c>
      <c r="F364">
        <v>-8.8995900000000003E-2</v>
      </c>
      <c r="G364">
        <v>380817.7</v>
      </c>
      <c r="H364">
        <v>33891.230000000003</v>
      </c>
      <c r="I364">
        <v>33001.269999999997</v>
      </c>
      <c r="J364">
        <v>32111.31</v>
      </c>
      <c r="K364">
        <v>31221.35</v>
      </c>
      <c r="L364">
        <v>30331.39</v>
      </c>
      <c r="M364">
        <v>29441.43</v>
      </c>
    </row>
    <row r="365" spans="1:13" x14ac:dyDescent="0.3">
      <c r="A365">
        <v>116545</v>
      </c>
      <c r="B365">
        <v>1.3740870000000001</v>
      </c>
      <c r="C365">
        <v>81860.27</v>
      </c>
      <c r="D365">
        <v>1.478497</v>
      </c>
      <c r="E365">
        <v>-34684.76</v>
      </c>
      <c r="F365">
        <v>-0.1044105</v>
      </c>
      <c r="G365">
        <v>332196</v>
      </c>
      <c r="H365">
        <v>34684.76</v>
      </c>
      <c r="I365">
        <v>33640.65</v>
      </c>
      <c r="J365">
        <v>32596.55</v>
      </c>
      <c r="K365">
        <v>31552.44</v>
      </c>
      <c r="L365">
        <v>30508.34</v>
      </c>
      <c r="M365">
        <v>29464.23</v>
      </c>
    </row>
    <row r="366" spans="1:13" x14ac:dyDescent="0.3">
      <c r="A366">
        <v>110056.5</v>
      </c>
      <c r="B366">
        <v>1.2927789999999999</v>
      </c>
      <c r="C366">
        <v>76361.440000000002</v>
      </c>
      <c r="D366">
        <v>1.377308</v>
      </c>
      <c r="E366">
        <v>-33695.06</v>
      </c>
      <c r="F366">
        <v>-8.4528599999999995E-2</v>
      </c>
      <c r="G366">
        <v>398623.4</v>
      </c>
      <c r="H366">
        <v>33695.06</v>
      </c>
      <c r="I366">
        <v>32849.78</v>
      </c>
      <c r="J366">
        <v>32004.49</v>
      </c>
      <c r="K366">
        <v>31159.21</v>
      </c>
      <c r="L366">
        <v>30313.919999999998</v>
      </c>
      <c r="M366">
        <v>29468.63</v>
      </c>
    </row>
    <row r="367" spans="1:13" x14ac:dyDescent="0.3">
      <c r="A367">
        <v>98713.58</v>
      </c>
      <c r="B367">
        <v>1.1750050000000001</v>
      </c>
      <c r="C367">
        <v>67837.19</v>
      </c>
      <c r="D367">
        <v>1.2025300000000001</v>
      </c>
      <c r="E367">
        <v>-30876.39</v>
      </c>
      <c r="F367">
        <v>-2.7524900000000001E-2</v>
      </c>
      <c r="G367">
        <v>1121760</v>
      </c>
      <c r="H367">
        <v>30876.39</v>
      </c>
      <c r="I367">
        <v>30601.14</v>
      </c>
      <c r="J367">
        <v>30325.89</v>
      </c>
      <c r="K367">
        <v>30050.639999999999</v>
      </c>
      <c r="L367">
        <v>29775.39</v>
      </c>
      <c r="M367">
        <v>29500.14</v>
      </c>
    </row>
    <row r="368" spans="1:13" x14ac:dyDescent="0.3">
      <c r="A368">
        <v>108152.2</v>
      </c>
      <c r="B368">
        <v>1.2679590000000001</v>
      </c>
      <c r="C368">
        <v>74425.05</v>
      </c>
      <c r="D368">
        <v>1.3513360000000001</v>
      </c>
      <c r="E368">
        <v>-33727.18</v>
      </c>
      <c r="F368">
        <v>-8.3377000000000007E-2</v>
      </c>
      <c r="G368">
        <v>404514.2</v>
      </c>
      <c r="H368">
        <v>33727.18</v>
      </c>
      <c r="I368">
        <v>32893.410000000003</v>
      </c>
      <c r="J368">
        <v>32059.64</v>
      </c>
      <c r="K368">
        <v>31225.87</v>
      </c>
      <c r="L368">
        <v>30392.1</v>
      </c>
      <c r="M368">
        <v>29558.33</v>
      </c>
    </row>
    <row r="369" spans="1:13" x14ac:dyDescent="0.3">
      <c r="A369">
        <v>104882.6</v>
      </c>
      <c r="B369">
        <v>1.2464120000000001</v>
      </c>
      <c r="C369">
        <v>72612.63</v>
      </c>
      <c r="D369">
        <v>1.300613</v>
      </c>
      <c r="E369">
        <v>-32270.01</v>
      </c>
      <c r="F369">
        <v>-5.42015E-2</v>
      </c>
      <c r="G369">
        <v>595371.30000000005</v>
      </c>
      <c r="H369">
        <v>32270.01</v>
      </c>
      <c r="I369">
        <v>31727.99</v>
      </c>
      <c r="J369">
        <v>31185.98</v>
      </c>
      <c r="K369">
        <v>30643.96</v>
      </c>
      <c r="L369">
        <v>30101.95</v>
      </c>
      <c r="M369">
        <v>29559.93</v>
      </c>
    </row>
    <row r="370" spans="1:13" x14ac:dyDescent="0.3">
      <c r="A370">
        <v>100211</v>
      </c>
      <c r="B370">
        <v>1.1744319999999999</v>
      </c>
      <c r="C370">
        <v>68288.070000000007</v>
      </c>
      <c r="D370">
        <v>1.2212970000000001</v>
      </c>
      <c r="E370">
        <v>-31922.91</v>
      </c>
      <c r="F370">
        <v>-4.6865200000000003E-2</v>
      </c>
      <c r="G370">
        <v>681164.1</v>
      </c>
      <c r="H370">
        <v>31922.91</v>
      </c>
      <c r="I370">
        <v>31454.25</v>
      </c>
      <c r="J370">
        <v>30985.599999999999</v>
      </c>
      <c r="K370">
        <v>30516.95</v>
      </c>
      <c r="L370">
        <v>30048.3</v>
      </c>
      <c r="M370">
        <v>29579.64</v>
      </c>
    </row>
    <row r="371" spans="1:13" x14ac:dyDescent="0.3">
      <c r="A371">
        <v>104325.1</v>
      </c>
      <c r="B371">
        <v>1.223913</v>
      </c>
      <c r="C371">
        <v>71901.17</v>
      </c>
      <c r="D371">
        <v>1.2783070000000001</v>
      </c>
      <c r="E371">
        <v>-32423.9</v>
      </c>
      <c r="F371">
        <v>-5.4393999999999998E-2</v>
      </c>
      <c r="G371">
        <v>596093.19999999995</v>
      </c>
      <c r="H371">
        <v>32423.9</v>
      </c>
      <c r="I371">
        <v>31879.96</v>
      </c>
      <c r="J371">
        <v>31336.02</v>
      </c>
      <c r="K371">
        <v>30792.080000000002</v>
      </c>
      <c r="L371">
        <v>30248.14</v>
      </c>
      <c r="M371">
        <v>29704.2</v>
      </c>
    </row>
    <row r="372" spans="1:13" x14ac:dyDescent="0.3">
      <c r="A372">
        <v>110354.6</v>
      </c>
      <c r="B372">
        <v>1.3065389999999999</v>
      </c>
      <c r="C372">
        <v>76261.66</v>
      </c>
      <c r="D372">
        <v>1.3942460000000001</v>
      </c>
      <c r="E372">
        <v>-34092.910000000003</v>
      </c>
      <c r="F372">
        <v>-8.7706699999999999E-2</v>
      </c>
      <c r="G372">
        <v>388715.1</v>
      </c>
      <c r="H372">
        <v>34092.910000000003</v>
      </c>
      <c r="I372">
        <v>33215.85</v>
      </c>
      <c r="J372">
        <v>32338.78</v>
      </c>
      <c r="K372">
        <v>31461.71</v>
      </c>
      <c r="L372">
        <v>30584.65</v>
      </c>
      <c r="M372">
        <v>29707.58</v>
      </c>
    </row>
    <row r="373" spans="1:13" x14ac:dyDescent="0.3">
      <c r="A373">
        <v>99552.56</v>
      </c>
      <c r="B373">
        <v>1.1701729999999999</v>
      </c>
      <c r="C373">
        <v>67972.61</v>
      </c>
      <c r="D373">
        <v>1.206661</v>
      </c>
      <c r="E373">
        <v>-31579.95</v>
      </c>
      <c r="F373">
        <v>-3.6488699999999999E-2</v>
      </c>
      <c r="G373">
        <v>865473.3</v>
      </c>
      <c r="H373">
        <v>31579.95</v>
      </c>
      <c r="I373">
        <v>31215.07</v>
      </c>
      <c r="J373">
        <v>30850.18</v>
      </c>
      <c r="K373">
        <v>30485.29</v>
      </c>
      <c r="L373">
        <v>30120.41</v>
      </c>
      <c r="M373">
        <v>29755.52</v>
      </c>
    </row>
    <row r="374" spans="1:13" x14ac:dyDescent="0.3">
      <c r="A374">
        <v>107061.6</v>
      </c>
      <c r="B374">
        <v>1.2546569999999999</v>
      </c>
      <c r="C374">
        <v>73850.94</v>
      </c>
      <c r="D374">
        <v>1.3237589999999999</v>
      </c>
      <c r="E374">
        <v>-33210.629999999997</v>
      </c>
      <c r="F374">
        <v>-6.9101800000000005E-2</v>
      </c>
      <c r="G374">
        <v>480604.3</v>
      </c>
      <c r="H374">
        <v>33210.629999999997</v>
      </c>
      <c r="I374">
        <v>32519.61</v>
      </c>
      <c r="J374">
        <v>31828.59</v>
      </c>
      <c r="K374">
        <v>31137.57</v>
      </c>
      <c r="L374">
        <v>30446.55</v>
      </c>
      <c r="M374">
        <v>29755.54</v>
      </c>
    </row>
    <row r="375" spans="1:13" x14ac:dyDescent="0.3">
      <c r="A375">
        <v>103027.9</v>
      </c>
      <c r="B375">
        <v>1.2148209999999999</v>
      </c>
      <c r="C375">
        <v>70955.13</v>
      </c>
      <c r="D375">
        <v>1.258505</v>
      </c>
      <c r="E375">
        <v>-32072.82</v>
      </c>
      <c r="F375">
        <v>-4.3683899999999998E-2</v>
      </c>
      <c r="G375">
        <v>734202.6</v>
      </c>
      <c r="H375">
        <v>32072.82</v>
      </c>
      <c r="I375">
        <v>31635.98</v>
      </c>
      <c r="J375">
        <v>31199.14</v>
      </c>
      <c r="K375">
        <v>30762.3</v>
      </c>
      <c r="L375">
        <v>30325.46</v>
      </c>
      <c r="M375">
        <v>29888.63</v>
      </c>
    </row>
    <row r="376" spans="1:13" x14ac:dyDescent="0.3">
      <c r="A376">
        <v>104381.7</v>
      </c>
      <c r="B376">
        <v>1.238558</v>
      </c>
      <c r="C376">
        <v>71536.27</v>
      </c>
      <c r="D376">
        <v>1.297426</v>
      </c>
      <c r="E376">
        <v>-32845.440000000002</v>
      </c>
      <c r="F376">
        <v>-5.8868499999999997E-2</v>
      </c>
      <c r="G376">
        <v>557945.59999999998</v>
      </c>
      <c r="H376">
        <v>32845.440000000002</v>
      </c>
      <c r="I376">
        <v>32256.75</v>
      </c>
      <c r="J376">
        <v>31668.07</v>
      </c>
      <c r="K376">
        <v>31079.38</v>
      </c>
      <c r="L376">
        <v>30490.7</v>
      </c>
      <c r="M376">
        <v>29902.01</v>
      </c>
    </row>
    <row r="377" spans="1:13" x14ac:dyDescent="0.3">
      <c r="A377">
        <v>107886</v>
      </c>
      <c r="B377">
        <v>1.2663690000000001</v>
      </c>
      <c r="C377">
        <v>75025.08</v>
      </c>
      <c r="D377">
        <v>1.3254919999999999</v>
      </c>
      <c r="E377">
        <v>-32860.879999999997</v>
      </c>
      <c r="F377">
        <v>-5.91234E-2</v>
      </c>
      <c r="G377">
        <v>555801.59999999998</v>
      </c>
      <c r="H377">
        <v>32860.879999999997</v>
      </c>
      <c r="I377">
        <v>32269.64</v>
      </c>
      <c r="J377">
        <v>31678.41</v>
      </c>
      <c r="K377">
        <v>31087.17</v>
      </c>
      <c r="L377">
        <v>30495.94</v>
      </c>
      <c r="M377">
        <v>29904.71</v>
      </c>
    </row>
    <row r="378" spans="1:13" x14ac:dyDescent="0.3">
      <c r="A378">
        <v>102038</v>
      </c>
      <c r="B378">
        <v>1.1962299999999999</v>
      </c>
      <c r="C378">
        <v>70462.880000000005</v>
      </c>
      <c r="D378">
        <v>1.228235</v>
      </c>
      <c r="E378">
        <v>-31575.09</v>
      </c>
      <c r="F378">
        <v>-3.2004199999999997E-2</v>
      </c>
      <c r="G378">
        <v>986590.8</v>
      </c>
      <c r="H378">
        <v>31575.09</v>
      </c>
      <c r="I378">
        <v>31255.040000000001</v>
      </c>
      <c r="J378">
        <v>30935</v>
      </c>
      <c r="K378">
        <v>30614.959999999999</v>
      </c>
      <c r="L378">
        <v>30294.92</v>
      </c>
      <c r="M378">
        <v>29974.880000000001</v>
      </c>
    </row>
    <row r="379" spans="1:13" x14ac:dyDescent="0.3">
      <c r="A379">
        <v>120368.3</v>
      </c>
      <c r="B379">
        <v>1.399929</v>
      </c>
      <c r="C379">
        <v>83358.73</v>
      </c>
      <c r="D379">
        <v>1.538411</v>
      </c>
      <c r="E379">
        <v>-37009.550000000003</v>
      </c>
      <c r="F379">
        <v>-0.1384823</v>
      </c>
      <c r="G379">
        <v>267251.09999999998</v>
      </c>
      <c r="H379">
        <v>37009.550000000003</v>
      </c>
      <c r="I379">
        <v>35624.730000000003</v>
      </c>
      <c r="J379">
        <v>34239.910000000003</v>
      </c>
      <c r="K379">
        <v>32855.089999999997</v>
      </c>
      <c r="L379">
        <v>31470.26</v>
      </c>
      <c r="M379">
        <v>30085.439999999999</v>
      </c>
    </row>
    <row r="380" spans="1:13" x14ac:dyDescent="0.3">
      <c r="A380">
        <v>101756.3</v>
      </c>
      <c r="B380">
        <v>1.1892609999999999</v>
      </c>
      <c r="C380" s="195">
        <v>69953.55</v>
      </c>
      <c r="D380">
        <v>1.222275</v>
      </c>
      <c r="E380">
        <v>-31802.720000000001</v>
      </c>
      <c r="F380">
        <v>-3.30137E-2</v>
      </c>
      <c r="G380" s="195">
        <v>963318.8</v>
      </c>
      <c r="H380">
        <v>31802.720000000001</v>
      </c>
      <c r="I380">
        <v>31472.58</v>
      </c>
      <c r="J380">
        <v>31142.45</v>
      </c>
      <c r="K380">
        <v>30812.31</v>
      </c>
      <c r="L380">
        <v>30482.17</v>
      </c>
      <c r="M380">
        <v>30152.03</v>
      </c>
    </row>
    <row r="381" spans="1:13" x14ac:dyDescent="0.3">
      <c r="A381">
        <v>105917.5</v>
      </c>
      <c r="B381">
        <v>1.240551</v>
      </c>
      <c r="C381" s="195">
        <v>73017.05</v>
      </c>
      <c r="D381">
        <v>1.295507</v>
      </c>
      <c r="E381">
        <v>-32900.44</v>
      </c>
      <c r="F381">
        <v>-5.49551E-2</v>
      </c>
      <c r="G381" s="195">
        <v>598678.30000000005</v>
      </c>
      <c r="H381">
        <v>32900.44</v>
      </c>
      <c r="I381">
        <v>32350.89</v>
      </c>
      <c r="J381">
        <v>31801.34</v>
      </c>
      <c r="K381">
        <v>31251.78</v>
      </c>
      <c r="L381">
        <v>30702.23</v>
      </c>
      <c r="M381">
        <v>30152.68</v>
      </c>
    </row>
    <row r="382" spans="1:13" x14ac:dyDescent="0.3">
      <c r="A382">
        <v>96140.74</v>
      </c>
      <c r="B382">
        <v>1.1287720000000001</v>
      </c>
      <c r="C382" s="195">
        <v>64369.21</v>
      </c>
      <c r="D382">
        <v>1.1588480000000001</v>
      </c>
      <c r="E382">
        <v>-31771.53</v>
      </c>
      <c r="F382">
        <v>-3.0076100000000001E-2</v>
      </c>
      <c r="G382" s="195">
        <v>1056370</v>
      </c>
      <c r="H382">
        <v>31771.53</v>
      </c>
      <c r="I382">
        <v>31470.77</v>
      </c>
      <c r="J382">
        <v>31170</v>
      </c>
      <c r="K382">
        <v>30869.24</v>
      </c>
      <c r="L382">
        <v>30568.48</v>
      </c>
      <c r="M382">
        <v>30267.72</v>
      </c>
    </row>
    <row r="383" spans="1:13" x14ac:dyDescent="0.3">
      <c r="A383">
        <v>108065.1</v>
      </c>
      <c r="B383">
        <v>1.2721180000000001</v>
      </c>
      <c r="C383">
        <v>74068.289999999994</v>
      </c>
      <c r="D383">
        <v>1.346638</v>
      </c>
      <c r="E383">
        <v>-33996.81</v>
      </c>
      <c r="F383">
        <v>-7.45199E-2</v>
      </c>
      <c r="G383">
        <v>456211.4</v>
      </c>
      <c r="H383">
        <v>33996.81</v>
      </c>
      <c r="I383">
        <v>33251.61</v>
      </c>
      <c r="J383">
        <v>32506.42</v>
      </c>
      <c r="K383">
        <v>31761.22</v>
      </c>
      <c r="L383">
        <v>31016.02</v>
      </c>
      <c r="M383">
        <v>30270.82</v>
      </c>
    </row>
    <row r="384" spans="1:13" x14ac:dyDescent="0.3">
      <c r="A384">
        <v>101960.9</v>
      </c>
      <c r="B384">
        <v>1.200285</v>
      </c>
      <c r="C384">
        <v>69740.3</v>
      </c>
      <c r="D384">
        <v>1.2379629999999999</v>
      </c>
      <c r="E384">
        <v>-32220.639999999999</v>
      </c>
      <c r="F384">
        <v>-3.7678700000000002E-2</v>
      </c>
      <c r="G384">
        <v>855141.6</v>
      </c>
      <c r="H384">
        <v>32220.639999999999</v>
      </c>
      <c r="I384">
        <v>31843.85</v>
      </c>
      <c r="J384">
        <v>31467.07</v>
      </c>
      <c r="K384">
        <v>31090.28</v>
      </c>
      <c r="L384">
        <v>30713.49</v>
      </c>
      <c r="M384">
        <v>30336.71</v>
      </c>
    </row>
    <row r="385" spans="1:13" x14ac:dyDescent="0.3">
      <c r="A385">
        <v>112782.6</v>
      </c>
      <c r="B385">
        <v>1.3517950000000001</v>
      </c>
      <c r="C385">
        <v>78314.75</v>
      </c>
      <c r="D385">
        <v>1.4333210000000001</v>
      </c>
      <c r="E385">
        <v>-34467.800000000003</v>
      </c>
      <c r="F385">
        <v>-8.1525600000000004E-2</v>
      </c>
      <c r="G385">
        <v>422785.2</v>
      </c>
      <c r="H385">
        <v>34467.800000000003</v>
      </c>
      <c r="I385">
        <v>33652.550000000003</v>
      </c>
      <c r="J385">
        <v>32837.29</v>
      </c>
      <c r="K385">
        <v>32022.04</v>
      </c>
      <c r="L385">
        <v>31206.78</v>
      </c>
      <c r="M385">
        <v>30391.53</v>
      </c>
    </row>
    <row r="386" spans="1:13" x14ac:dyDescent="0.3">
      <c r="A386">
        <v>105558.6</v>
      </c>
      <c r="B386">
        <v>1.243563</v>
      </c>
      <c r="C386">
        <v>72746.63</v>
      </c>
      <c r="D386">
        <v>1.2911189999999999</v>
      </c>
      <c r="E386">
        <v>-32811.93</v>
      </c>
      <c r="F386">
        <v>-4.7556000000000001E-2</v>
      </c>
      <c r="G386">
        <v>689963.4</v>
      </c>
      <c r="H386">
        <v>32811.93</v>
      </c>
      <c r="I386">
        <v>32336.37</v>
      </c>
      <c r="J386">
        <v>31860.81</v>
      </c>
      <c r="K386">
        <v>31385.25</v>
      </c>
      <c r="L386">
        <v>30909.69</v>
      </c>
      <c r="M386">
        <v>30434.13</v>
      </c>
    </row>
    <row r="387" spans="1:13" x14ac:dyDescent="0.3">
      <c r="A387">
        <v>105117.3</v>
      </c>
      <c r="B387">
        <v>1.229511</v>
      </c>
      <c r="C387">
        <v>72192.81</v>
      </c>
      <c r="D387">
        <v>1.278967</v>
      </c>
      <c r="E387">
        <v>-32924.47</v>
      </c>
      <c r="F387">
        <v>-4.9455800000000001E-2</v>
      </c>
      <c r="G387">
        <v>665735.80000000005</v>
      </c>
      <c r="H387">
        <v>32924.47</v>
      </c>
      <c r="I387">
        <v>32429.91</v>
      </c>
      <c r="J387">
        <v>31935.35</v>
      </c>
      <c r="K387">
        <v>31440.79</v>
      </c>
      <c r="L387">
        <v>30946.240000000002</v>
      </c>
      <c r="M387">
        <v>30451.68</v>
      </c>
    </row>
    <row r="388" spans="1:13" x14ac:dyDescent="0.3">
      <c r="A388">
        <v>105050.6</v>
      </c>
      <c r="B388">
        <v>1.2262519999999999</v>
      </c>
      <c r="C388">
        <v>71312.75</v>
      </c>
      <c r="D388">
        <v>1.291248</v>
      </c>
      <c r="E388">
        <v>-33737.800000000003</v>
      </c>
      <c r="F388">
        <v>-6.4995499999999998E-2</v>
      </c>
      <c r="G388">
        <v>519078.9</v>
      </c>
      <c r="H388">
        <v>33737.800000000003</v>
      </c>
      <c r="I388">
        <v>33087.85</v>
      </c>
      <c r="J388">
        <v>32437.89</v>
      </c>
      <c r="K388">
        <v>31787.94</v>
      </c>
      <c r="L388">
        <v>31137.98</v>
      </c>
      <c r="M388">
        <v>30488.03</v>
      </c>
    </row>
    <row r="389" spans="1:13" x14ac:dyDescent="0.3">
      <c r="A389">
        <v>102900.6</v>
      </c>
      <c r="B389">
        <v>1.2054419999999999</v>
      </c>
      <c r="C389">
        <v>70413.14</v>
      </c>
      <c r="D389">
        <v>1.243603</v>
      </c>
      <c r="E389">
        <v>-32487.41</v>
      </c>
      <c r="F389">
        <v>-3.8161E-2</v>
      </c>
      <c r="G389">
        <v>851324.1</v>
      </c>
      <c r="H389">
        <v>32487.41</v>
      </c>
      <c r="I389">
        <v>32105.8</v>
      </c>
      <c r="J389">
        <v>31724.19</v>
      </c>
      <c r="K389">
        <v>31342.58</v>
      </c>
      <c r="L389">
        <v>30960.97</v>
      </c>
      <c r="M389">
        <v>30579.360000000001</v>
      </c>
    </row>
    <row r="390" spans="1:13" x14ac:dyDescent="0.3">
      <c r="A390">
        <v>93602.79</v>
      </c>
      <c r="B390">
        <v>1.0837209999999999</v>
      </c>
      <c r="C390">
        <v>62105.11</v>
      </c>
      <c r="D390">
        <v>1.0998030000000001</v>
      </c>
      <c r="E390">
        <v>-31497.68</v>
      </c>
      <c r="F390">
        <v>-1.6081999999999999E-2</v>
      </c>
      <c r="G390">
        <v>1958562</v>
      </c>
      <c r="H390">
        <v>31497.68</v>
      </c>
      <c r="I390">
        <v>31336.86</v>
      </c>
      <c r="J390">
        <v>31176.04</v>
      </c>
      <c r="K390">
        <v>31015.22</v>
      </c>
      <c r="L390">
        <v>30854.400000000001</v>
      </c>
      <c r="M390">
        <v>30693.58</v>
      </c>
    </row>
    <row r="391" spans="1:13" x14ac:dyDescent="0.3">
      <c r="A391">
        <v>100681.8</v>
      </c>
      <c r="B391">
        <v>1.188212</v>
      </c>
      <c r="C391">
        <v>68589.95</v>
      </c>
      <c r="D391">
        <v>1.2146710000000001</v>
      </c>
      <c r="E391">
        <v>-32091.84</v>
      </c>
      <c r="F391">
        <v>-2.6459E-2</v>
      </c>
      <c r="G391">
        <v>1212891</v>
      </c>
      <c r="H391">
        <v>32091.84</v>
      </c>
      <c r="I391">
        <v>31827.25</v>
      </c>
      <c r="J391">
        <v>31562.66</v>
      </c>
      <c r="K391">
        <v>31298.07</v>
      </c>
      <c r="L391">
        <v>31033.48</v>
      </c>
      <c r="M391">
        <v>30768.89</v>
      </c>
    </row>
    <row r="392" spans="1:13" x14ac:dyDescent="0.3">
      <c r="A392">
        <v>107466.1</v>
      </c>
      <c r="B392">
        <v>1.2566349999999999</v>
      </c>
      <c r="C392" s="195">
        <v>73611.12</v>
      </c>
      <c r="D392">
        <v>1.3175490000000001</v>
      </c>
      <c r="E392">
        <v>-33854.980000000003</v>
      </c>
      <c r="F392">
        <v>-6.0914799999999998E-2</v>
      </c>
      <c r="G392" s="195">
        <v>555776.30000000005</v>
      </c>
      <c r="H392">
        <v>33854.980000000003</v>
      </c>
      <c r="I392">
        <v>33245.83</v>
      </c>
      <c r="J392">
        <v>32636.68</v>
      </c>
      <c r="K392">
        <v>32027.53</v>
      </c>
      <c r="L392">
        <v>31418.39</v>
      </c>
      <c r="M392">
        <v>30809.24</v>
      </c>
    </row>
    <row r="393" spans="1:13" x14ac:dyDescent="0.3">
      <c r="A393">
        <v>103624.2</v>
      </c>
      <c r="B393">
        <v>1.2298020000000001</v>
      </c>
      <c r="C393">
        <v>70113.45</v>
      </c>
      <c r="D393">
        <v>1.2837149999999999</v>
      </c>
      <c r="E393">
        <v>-33510.71</v>
      </c>
      <c r="F393">
        <v>-5.3913000000000003E-2</v>
      </c>
      <c r="G393">
        <v>621570.19999999995</v>
      </c>
      <c r="H393">
        <v>33510.71</v>
      </c>
      <c r="I393">
        <v>32971.58</v>
      </c>
      <c r="J393">
        <v>32432.45</v>
      </c>
      <c r="K393">
        <v>31893.32</v>
      </c>
      <c r="L393">
        <v>31354.19</v>
      </c>
      <c r="M393">
        <v>30815.06</v>
      </c>
    </row>
    <row r="394" spans="1:13" x14ac:dyDescent="0.3">
      <c r="A394">
        <v>100033.4</v>
      </c>
      <c r="B394">
        <v>1.185521</v>
      </c>
      <c r="C394">
        <v>67547.06</v>
      </c>
      <c r="D394">
        <v>1.217956</v>
      </c>
      <c r="E394">
        <v>-32486.38</v>
      </c>
      <c r="F394">
        <v>-3.2434699999999997E-2</v>
      </c>
      <c r="G394">
        <v>1001593</v>
      </c>
      <c r="H394">
        <v>32486.38</v>
      </c>
      <c r="I394">
        <v>32162.04</v>
      </c>
      <c r="J394">
        <v>31837.69</v>
      </c>
      <c r="K394">
        <v>31513.34</v>
      </c>
      <c r="L394">
        <v>31188.99</v>
      </c>
      <c r="M394">
        <v>30864.65</v>
      </c>
    </row>
    <row r="395" spans="1:13" x14ac:dyDescent="0.3">
      <c r="A395">
        <v>100439.4</v>
      </c>
      <c r="B395">
        <v>1.2004570000000001</v>
      </c>
      <c r="C395">
        <v>68301.05</v>
      </c>
      <c r="D395">
        <v>1.225835</v>
      </c>
      <c r="E395">
        <v>-32138.34</v>
      </c>
      <c r="F395">
        <v>-2.5378100000000001E-2</v>
      </c>
      <c r="G395">
        <v>1266380</v>
      </c>
      <c r="H395">
        <v>32138.34</v>
      </c>
      <c r="I395">
        <v>31884.55</v>
      </c>
      <c r="J395">
        <v>31630.77</v>
      </c>
      <c r="K395">
        <v>31376.99</v>
      </c>
      <c r="L395">
        <v>31123.21</v>
      </c>
      <c r="M395">
        <v>30869.43</v>
      </c>
    </row>
    <row r="396" spans="1:13" x14ac:dyDescent="0.3">
      <c r="A396">
        <v>107122.8</v>
      </c>
      <c r="B396">
        <v>1.264918</v>
      </c>
      <c r="C396">
        <v>73198.92</v>
      </c>
      <c r="D396">
        <v>1.3251280000000001</v>
      </c>
      <c r="E396">
        <v>-33923.919999999998</v>
      </c>
      <c r="F396">
        <v>-6.0209800000000001E-2</v>
      </c>
      <c r="G396">
        <v>563429.1</v>
      </c>
      <c r="H396">
        <v>33923.919999999998</v>
      </c>
      <c r="I396">
        <v>33321.82</v>
      </c>
      <c r="J396">
        <v>32719.73</v>
      </c>
      <c r="K396">
        <v>32117.63</v>
      </c>
      <c r="L396">
        <v>31515.53</v>
      </c>
      <c r="M396">
        <v>30913.43</v>
      </c>
    </row>
    <row r="397" spans="1:13" x14ac:dyDescent="0.3">
      <c r="A397">
        <v>112935.8</v>
      </c>
      <c r="B397">
        <v>1.320994</v>
      </c>
      <c r="C397">
        <v>77955.44</v>
      </c>
      <c r="D397">
        <v>1.402215</v>
      </c>
      <c r="E397">
        <v>-34980.32</v>
      </c>
      <c r="F397">
        <v>-8.1220700000000007E-2</v>
      </c>
      <c r="G397">
        <v>430682.1</v>
      </c>
      <c r="H397">
        <v>34980.32</v>
      </c>
      <c r="I397">
        <v>34168.11</v>
      </c>
      <c r="J397">
        <v>33355.910000000003</v>
      </c>
      <c r="K397">
        <v>32543.7</v>
      </c>
      <c r="L397">
        <v>31731.49</v>
      </c>
      <c r="M397">
        <v>30919.279999999999</v>
      </c>
    </row>
    <row r="398" spans="1:13" x14ac:dyDescent="0.3">
      <c r="A398">
        <v>102147.5</v>
      </c>
      <c r="B398">
        <v>1.1883030000000001</v>
      </c>
      <c r="C398">
        <v>68996.91</v>
      </c>
      <c r="D398">
        <v>1.2321930000000001</v>
      </c>
      <c r="E398">
        <v>-33150.550000000003</v>
      </c>
      <c r="F398">
        <v>-4.3890199999999997E-2</v>
      </c>
      <c r="G398">
        <v>755305.7</v>
      </c>
      <c r="H398">
        <v>33150.550000000003</v>
      </c>
      <c r="I398">
        <v>32711.64</v>
      </c>
      <c r="J398">
        <v>32272.74</v>
      </c>
      <c r="K398">
        <v>31833.84</v>
      </c>
      <c r="L398">
        <v>31394.94</v>
      </c>
      <c r="M398">
        <v>30956.04</v>
      </c>
    </row>
    <row r="399" spans="1:13" x14ac:dyDescent="0.3">
      <c r="A399">
        <v>108552.9</v>
      </c>
      <c r="B399">
        <v>1.2870919999999999</v>
      </c>
      <c r="C399">
        <v>74618.11</v>
      </c>
      <c r="D399">
        <v>1.3464179999999999</v>
      </c>
      <c r="E399">
        <v>-33934.76</v>
      </c>
      <c r="F399">
        <v>-5.9326900000000002E-2</v>
      </c>
      <c r="G399">
        <v>571996.30000000005</v>
      </c>
      <c r="H399">
        <v>33934.76</v>
      </c>
      <c r="I399">
        <v>33341.49</v>
      </c>
      <c r="J399">
        <v>32748.22</v>
      </c>
      <c r="K399">
        <v>32154.95</v>
      </c>
      <c r="L399">
        <v>31561.68</v>
      </c>
      <c r="M399">
        <v>30968.41</v>
      </c>
    </row>
    <row r="400" spans="1:13" x14ac:dyDescent="0.3">
      <c r="A400">
        <v>98890.84</v>
      </c>
      <c r="B400">
        <v>1.1518250000000001</v>
      </c>
      <c r="C400">
        <v>66915.570000000007</v>
      </c>
      <c r="D400">
        <v>1.1710719999999999</v>
      </c>
      <c r="E400">
        <v>-31975.27</v>
      </c>
      <c r="F400">
        <v>-1.9247400000000001E-2</v>
      </c>
      <c r="G400">
        <v>1661276</v>
      </c>
      <c r="H400">
        <v>31975.27</v>
      </c>
      <c r="I400">
        <v>31782.79</v>
      </c>
      <c r="J400">
        <v>31590.32</v>
      </c>
      <c r="K400">
        <v>31397.84</v>
      </c>
      <c r="L400">
        <v>31205.37</v>
      </c>
      <c r="M400">
        <v>31012.89</v>
      </c>
    </row>
    <row r="401" spans="1:13" x14ac:dyDescent="0.3">
      <c r="A401">
        <v>108530.5</v>
      </c>
      <c r="B401">
        <v>1.282877</v>
      </c>
      <c r="C401">
        <v>74516.7</v>
      </c>
      <c r="D401">
        <v>1.342268</v>
      </c>
      <c r="E401">
        <v>-34013.78</v>
      </c>
      <c r="F401">
        <v>-5.9391399999999997E-2</v>
      </c>
      <c r="G401">
        <v>572705.69999999995</v>
      </c>
      <c r="H401">
        <v>34013.78</v>
      </c>
      <c r="I401">
        <v>33419.870000000003</v>
      </c>
      <c r="J401">
        <v>32825.949999999997</v>
      </c>
      <c r="K401">
        <v>32232.04</v>
      </c>
      <c r="L401">
        <v>31638.13</v>
      </c>
      <c r="M401">
        <v>31044.21</v>
      </c>
    </row>
    <row r="402" spans="1:13" x14ac:dyDescent="0.3">
      <c r="A402">
        <v>109623.3</v>
      </c>
      <c r="B402">
        <v>1.302638</v>
      </c>
      <c r="C402">
        <v>75738.34</v>
      </c>
      <c r="D402">
        <v>1.359003</v>
      </c>
      <c r="E402">
        <v>-33884.94</v>
      </c>
      <c r="F402">
        <v>-5.6365499999999999E-2</v>
      </c>
      <c r="G402">
        <v>601164.6</v>
      </c>
      <c r="H402">
        <v>33884.94</v>
      </c>
      <c r="I402">
        <v>33321.279999999999</v>
      </c>
      <c r="J402">
        <v>32757.63</v>
      </c>
      <c r="K402">
        <v>32193.97</v>
      </c>
      <c r="L402">
        <v>31630.32</v>
      </c>
      <c r="M402">
        <v>31066.66</v>
      </c>
    </row>
    <row r="403" spans="1:13" x14ac:dyDescent="0.3">
      <c r="A403">
        <v>102481.8</v>
      </c>
      <c r="B403">
        <v>1.1959550000000001</v>
      </c>
      <c r="C403">
        <v>69884.98</v>
      </c>
      <c r="D403">
        <v>1.2260709999999999</v>
      </c>
      <c r="E403">
        <v>-32596.79</v>
      </c>
      <c r="F403">
        <v>-3.0115200000000002E-2</v>
      </c>
      <c r="G403">
        <v>1082402</v>
      </c>
      <c r="H403">
        <v>32596.79</v>
      </c>
      <c r="I403">
        <v>32295.64</v>
      </c>
      <c r="J403">
        <v>31994.48</v>
      </c>
      <c r="K403">
        <v>31693.33</v>
      </c>
      <c r="L403">
        <v>31392.18</v>
      </c>
      <c r="M403">
        <v>31091.03</v>
      </c>
    </row>
    <row r="404" spans="1:13" x14ac:dyDescent="0.3">
      <c r="A404">
        <v>104626.6</v>
      </c>
      <c r="B404">
        <v>1.226405</v>
      </c>
      <c r="C404">
        <v>71080.539999999994</v>
      </c>
      <c r="D404">
        <v>1.2751049999999999</v>
      </c>
      <c r="E404">
        <v>-33546.019999999997</v>
      </c>
      <c r="F404">
        <v>-4.8699699999999999E-2</v>
      </c>
      <c r="G404">
        <v>688833.8</v>
      </c>
      <c r="H404">
        <v>33546.019999999997</v>
      </c>
      <c r="I404">
        <v>33059.03</v>
      </c>
      <c r="J404">
        <v>32572.03</v>
      </c>
      <c r="K404">
        <v>32085.03</v>
      </c>
      <c r="L404">
        <v>31598.03</v>
      </c>
      <c r="M404">
        <v>31111.040000000001</v>
      </c>
    </row>
    <row r="405" spans="1:13" x14ac:dyDescent="0.3">
      <c r="A405">
        <v>102755.4</v>
      </c>
      <c r="B405">
        <v>1.2019629999999999</v>
      </c>
      <c r="C405">
        <v>69186.77</v>
      </c>
      <c r="D405">
        <v>1.248831</v>
      </c>
      <c r="E405">
        <v>-33568.660000000003</v>
      </c>
      <c r="F405">
        <v>-4.6867499999999999E-2</v>
      </c>
      <c r="G405">
        <v>716246.1</v>
      </c>
      <c r="H405">
        <v>33568.660000000003</v>
      </c>
      <c r="I405">
        <v>33099.980000000003</v>
      </c>
      <c r="J405">
        <v>32631.31</v>
      </c>
      <c r="K405">
        <v>32162.63</v>
      </c>
      <c r="L405">
        <v>31693.96</v>
      </c>
      <c r="M405">
        <v>31225.279999999999</v>
      </c>
    </row>
    <row r="406" spans="1:13" x14ac:dyDescent="0.3">
      <c r="A406">
        <v>108209.9</v>
      </c>
      <c r="B406">
        <v>1.279309</v>
      </c>
      <c r="C406">
        <v>73838.490000000005</v>
      </c>
      <c r="D406">
        <v>1.341029</v>
      </c>
      <c r="E406">
        <v>-34371.440000000002</v>
      </c>
      <c r="F406">
        <v>-6.1719900000000001E-2</v>
      </c>
      <c r="G406">
        <v>556894</v>
      </c>
      <c r="H406">
        <v>34371.440000000002</v>
      </c>
      <c r="I406">
        <v>33754.239999999998</v>
      </c>
      <c r="J406">
        <v>33137.040000000001</v>
      </c>
      <c r="K406">
        <v>32519.84</v>
      </c>
      <c r="L406">
        <v>31902.639999999999</v>
      </c>
      <c r="M406">
        <v>31285.439999999999</v>
      </c>
    </row>
    <row r="407" spans="1:13" x14ac:dyDescent="0.3">
      <c r="A407">
        <v>109076.7</v>
      </c>
      <c r="B407">
        <v>1.2936000000000001</v>
      </c>
      <c r="C407">
        <v>74850.14</v>
      </c>
      <c r="D407">
        <v>1.3515889999999999</v>
      </c>
      <c r="E407">
        <v>-34226.550000000003</v>
      </c>
      <c r="F407">
        <v>-5.7988499999999998E-2</v>
      </c>
      <c r="G407">
        <v>590229.80000000005</v>
      </c>
      <c r="H407">
        <v>34226.550000000003</v>
      </c>
      <c r="I407">
        <v>33646.67</v>
      </c>
      <c r="J407">
        <v>33066.79</v>
      </c>
      <c r="K407">
        <v>32486.9</v>
      </c>
      <c r="L407">
        <v>31907.01</v>
      </c>
      <c r="M407">
        <v>31327.13</v>
      </c>
    </row>
    <row r="408" spans="1:13" x14ac:dyDescent="0.3">
      <c r="A408">
        <v>100353.8</v>
      </c>
      <c r="B408">
        <v>1.194248</v>
      </c>
      <c r="C408">
        <v>67645.47</v>
      </c>
      <c r="D408">
        <v>1.220296</v>
      </c>
      <c r="E408">
        <v>-32708.37</v>
      </c>
      <c r="F408">
        <v>-2.60477E-2</v>
      </c>
      <c r="G408">
        <v>1255710</v>
      </c>
      <c r="H408">
        <v>32708.37</v>
      </c>
      <c r="I408">
        <v>32447.89</v>
      </c>
      <c r="J408">
        <v>32187.41</v>
      </c>
      <c r="K408">
        <v>31926.94</v>
      </c>
      <c r="L408">
        <v>31666.46</v>
      </c>
      <c r="M408">
        <v>31405.98</v>
      </c>
    </row>
    <row r="409" spans="1:13" x14ac:dyDescent="0.3">
      <c r="A409">
        <v>102124.9</v>
      </c>
      <c r="B409">
        <v>1.2025570000000001</v>
      </c>
      <c r="C409">
        <v>69331.56</v>
      </c>
      <c r="D409">
        <v>1.2298629999999999</v>
      </c>
      <c r="E409">
        <v>-32793.300000000003</v>
      </c>
      <c r="F409">
        <v>-2.7306299999999999E-2</v>
      </c>
      <c r="G409">
        <v>1200942</v>
      </c>
      <c r="H409">
        <v>32793.300000000003</v>
      </c>
      <c r="I409">
        <v>32520.240000000002</v>
      </c>
      <c r="J409">
        <v>32247.18</v>
      </c>
      <c r="K409">
        <v>31974.12</v>
      </c>
      <c r="L409">
        <v>31701.05</v>
      </c>
      <c r="M409">
        <v>31427.99</v>
      </c>
    </row>
    <row r="410" spans="1:13" x14ac:dyDescent="0.3">
      <c r="A410">
        <v>101484.6</v>
      </c>
      <c r="B410">
        <v>1.215932</v>
      </c>
      <c r="C410">
        <v>69055.38</v>
      </c>
      <c r="D410">
        <v>1.2359180000000001</v>
      </c>
      <c r="E410">
        <v>-32429.200000000001</v>
      </c>
      <c r="F410">
        <v>-1.9986500000000001E-2</v>
      </c>
      <c r="G410">
        <v>1622555</v>
      </c>
      <c r="H410">
        <v>32429.200000000001</v>
      </c>
      <c r="I410">
        <v>32229.34</v>
      </c>
      <c r="J410">
        <v>32029.47</v>
      </c>
      <c r="K410">
        <v>31829.61</v>
      </c>
      <c r="L410">
        <v>31629.74</v>
      </c>
      <c r="M410">
        <v>31429.88</v>
      </c>
    </row>
    <row r="411" spans="1:13" x14ac:dyDescent="0.3">
      <c r="A411">
        <v>106536.9</v>
      </c>
      <c r="B411">
        <v>1.251614</v>
      </c>
      <c r="C411">
        <v>72921.03</v>
      </c>
      <c r="D411">
        <v>1.2939909999999999</v>
      </c>
      <c r="E411">
        <v>-33615.910000000003</v>
      </c>
      <c r="F411">
        <v>-4.2377199999999997E-2</v>
      </c>
      <c r="G411">
        <v>793254.1</v>
      </c>
      <c r="H411">
        <v>33615.910000000003</v>
      </c>
      <c r="I411">
        <v>33192.14</v>
      </c>
      <c r="J411">
        <v>32768.370000000003</v>
      </c>
      <c r="K411">
        <v>32344.6</v>
      </c>
      <c r="L411">
        <v>31920.82</v>
      </c>
      <c r="M411">
        <v>31497.05</v>
      </c>
    </row>
    <row r="412" spans="1:13" x14ac:dyDescent="0.3">
      <c r="A412">
        <v>104148.2</v>
      </c>
      <c r="B412">
        <v>1.226181</v>
      </c>
      <c r="C412">
        <v>69753.45</v>
      </c>
      <c r="D412">
        <v>1.283741</v>
      </c>
      <c r="E412">
        <v>-34394.730000000003</v>
      </c>
      <c r="F412">
        <v>-5.7560300000000002E-2</v>
      </c>
      <c r="G412">
        <v>597542.30000000005</v>
      </c>
      <c r="H412">
        <v>34394.730000000003</v>
      </c>
      <c r="I412">
        <v>33819.129999999997</v>
      </c>
      <c r="J412">
        <v>33243.519999999997</v>
      </c>
      <c r="K412">
        <v>32667.919999999998</v>
      </c>
      <c r="L412">
        <v>32092.31</v>
      </c>
      <c r="M412">
        <v>31516.71</v>
      </c>
    </row>
    <row r="413" spans="1:13" x14ac:dyDescent="0.3">
      <c r="A413">
        <v>101133.4</v>
      </c>
      <c r="B413">
        <v>1.1831339999999999</v>
      </c>
      <c r="C413">
        <v>68327.77</v>
      </c>
      <c r="D413">
        <v>1.2039530000000001</v>
      </c>
      <c r="E413">
        <v>-32805.65</v>
      </c>
      <c r="F413">
        <v>-2.0818900000000001E-2</v>
      </c>
      <c r="G413">
        <v>1575759</v>
      </c>
      <c r="H413">
        <v>32805.65</v>
      </c>
      <c r="I413">
        <v>32597.46</v>
      </c>
      <c r="J413">
        <v>32389.27</v>
      </c>
      <c r="K413">
        <v>32181.08</v>
      </c>
      <c r="L413">
        <v>31972.89</v>
      </c>
      <c r="M413">
        <v>31764.7</v>
      </c>
    </row>
    <row r="414" spans="1:13" x14ac:dyDescent="0.3">
      <c r="A414">
        <v>103610.3</v>
      </c>
      <c r="B414">
        <v>1.2161169999999999</v>
      </c>
      <c r="C414" s="195">
        <v>69849</v>
      </c>
      <c r="D414">
        <v>1.2556039999999999</v>
      </c>
      <c r="E414">
        <v>-33761.33</v>
      </c>
      <c r="F414">
        <v>-3.9486800000000002E-2</v>
      </c>
      <c r="G414" s="195">
        <v>855003.6</v>
      </c>
      <c r="H414">
        <v>33761.33</v>
      </c>
      <c r="I414">
        <v>33366.46</v>
      </c>
      <c r="J414">
        <v>32971.589999999997</v>
      </c>
      <c r="K414">
        <v>32576.720000000001</v>
      </c>
      <c r="L414">
        <v>32181.86</v>
      </c>
      <c r="M414">
        <v>31786.99</v>
      </c>
    </row>
    <row r="415" spans="1:13" x14ac:dyDescent="0.3">
      <c r="A415">
        <v>107272.7</v>
      </c>
      <c r="B415">
        <v>1.255331</v>
      </c>
      <c r="C415">
        <v>72141.539999999994</v>
      </c>
      <c r="D415">
        <v>1.3210489999999999</v>
      </c>
      <c r="E415">
        <v>-35131.15</v>
      </c>
      <c r="F415">
        <v>-6.5717800000000007E-2</v>
      </c>
      <c r="G415">
        <v>534575.69999999995</v>
      </c>
      <c r="H415">
        <v>35131.15</v>
      </c>
      <c r="I415">
        <v>34473.97</v>
      </c>
      <c r="J415">
        <v>33816.79</v>
      </c>
      <c r="K415">
        <v>33159.61</v>
      </c>
      <c r="L415">
        <v>32502.44</v>
      </c>
      <c r="M415">
        <v>31845.26</v>
      </c>
    </row>
    <row r="416" spans="1:13" x14ac:dyDescent="0.3">
      <c r="A416">
        <v>108801.1</v>
      </c>
      <c r="B416">
        <v>1.2822089999999999</v>
      </c>
      <c r="C416">
        <v>73620.78</v>
      </c>
      <c r="D416">
        <v>1.3477889999999999</v>
      </c>
      <c r="E416">
        <v>-35180.339999999997</v>
      </c>
      <c r="F416">
        <v>-6.5579999999999999E-2</v>
      </c>
      <c r="G416">
        <v>536449.1</v>
      </c>
      <c r="H416">
        <v>35180.339999999997</v>
      </c>
      <c r="I416">
        <v>34524.54</v>
      </c>
      <c r="J416">
        <v>33868.730000000003</v>
      </c>
      <c r="K416">
        <v>33212.94</v>
      </c>
      <c r="L416">
        <v>32557.13</v>
      </c>
      <c r="M416">
        <v>31901.34</v>
      </c>
    </row>
    <row r="417" spans="1:13" x14ac:dyDescent="0.3">
      <c r="A417">
        <v>104197.7</v>
      </c>
      <c r="B417">
        <v>1.2320530000000001</v>
      </c>
      <c r="C417">
        <v>71028.7</v>
      </c>
      <c r="D417">
        <v>1.252551</v>
      </c>
      <c r="E417">
        <v>-33168.980000000003</v>
      </c>
      <c r="F417">
        <v>-2.0497700000000001E-2</v>
      </c>
      <c r="G417">
        <v>1618182</v>
      </c>
      <c r="H417">
        <v>33168.980000000003</v>
      </c>
      <c r="I417">
        <v>32964.01</v>
      </c>
      <c r="J417">
        <v>32759.03</v>
      </c>
      <c r="K417">
        <v>32554.05</v>
      </c>
      <c r="L417">
        <v>32349.08</v>
      </c>
      <c r="M417">
        <v>32144.1</v>
      </c>
    </row>
    <row r="418" spans="1:13" x14ac:dyDescent="0.3">
      <c r="A418">
        <v>108253</v>
      </c>
      <c r="B418">
        <v>1.2749980000000001</v>
      </c>
      <c r="C418">
        <v>72161.7</v>
      </c>
      <c r="D418">
        <v>1.351084</v>
      </c>
      <c r="E418">
        <v>-36091.279999999999</v>
      </c>
      <c r="F418">
        <v>-7.6086200000000007E-2</v>
      </c>
      <c r="G418">
        <v>474347.5</v>
      </c>
      <c r="H418">
        <v>36091.279999999999</v>
      </c>
      <c r="I418">
        <v>35330.42</v>
      </c>
      <c r="J418">
        <v>34569.56</v>
      </c>
      <c r="K418">
        <v>33808.699999999997</v>
      </c>
      <c r="L418">
        <v>33047.839999999997</v>
      </c>
      <c r="M418">
        <v>32286.97</v>
      </c>
    </row>
    <row r="419" spans="1:13" x14ac:dyDescent="0.3">
      <c r="A419">
        <v>105467.1</v>
      </c>
      <c r="B419">
        <v>1.235055</v>
      </c>
      <c r="C419">
        <v>71189.66</v>
      </c>
      <c r="D419">
        <v>1.27275</v>
      </c>
      <c r="E419">
        <v>-34277.449999999997</v>
      </c>
      <c r="F419">
        <v>-3.76955E-2</v>
      </c>
      <c r="G419">
        <v>909323.9</v>
      </c>
      <c r="H419">
        <v>34277.449999999997</v>
      </c>
      <c r="I419">
        <v>33900.49</v>
      </c>
      <c r="J419">
        <v>33523.54</v>
      </c>
      <c r="K419">
        <v>33146.58</v>
      </c>
      <c r="L419">
        <v>32769.629999999997</v>
      </c>
      <c r="M419">
        <v>32392.67</v>
      </c>
    </row>
    <row r="420" spans="1:13" x14ac:dyDescent="0.3">
      <c r="A420">
        <v>108660</v>
      </c>
      <c r="B420">
        <v>1.273714</v>
      </c>
      <c r="C420">
        <v>73688.14</v>
      </c>
      <c r="D420">
        <v>1.32501</v>
      </c>
      <c r="E420">
        <v>-34971.879999999997</v>
      </c>
      <c r="F420">
        <v>-5.1295800000000003E-2</v>
      </c>
      <c r="G420">
        <v>681769.5</v>
      </c>
      <c r="H420">
        <v>34971.879999999997</v>
      </c>
      <c r="I420">
        <v>34458.93</v>
      </c>
      <c r="J420">
        <v>33945.97</v>
      </c>
      <c r="K420">
        <v>33433.01</v>
      </c>
      <c r="L420">
        <v>32920.050000000003</v>
      </c>
      <c r="M420">
        <v>32407.1</v>
      </c>
    </row>
    <row r="421" spans="1:13" x14ac:dyDescent="0.3">
      <c r="A421">
        <v>98394.67</v>
      </c>
      <c r="B421">
        <v>1.163205</v>
      </c>
      <c r="C421">
        <v>65764.17</v>
      </c>
      <c r="D421">
        <v>1.167354</v>
      </c>
      <c r="E421">
        <v>-32630.5</v>
      </c>
      <c r="F421">
        <v>-4.1488000000000002E-3</v>
      </c>
      <c r="G421">
        <v>7864968</v>
      </c>
      <c r="H421">
        <v>32630.5</v>
      </c>
      <c r="I421">
        <v>32589.01</v>
      </c>
      <c r="J421">
        <v>32547.52</v>
      </c>
      <c r="K421">
        <v>32506.04</v>
      </c>
      <c r="L421">
        <v>32464.55</v>
      </c>
      <c r="M421">
        <v>32423.06</v>
      </c>
    </row>
    <row r="422" spans="1:13" x14ac:dyDescent="0.3">
      <c r="A422">
        <v>103133.8</v>
      </c>
      <c r="B422">
        <v>1.2182729999999999</v>
      </c>
      <c r="C422">
        <v>69032.539999999994</v>
      </c>
      <c r="D422">
        <v>1.2517339999999999</v>
      </c>
      <c r="E422">
        <v>-34101.279999999999</v>
      </c>
      <c r="F422">
        <v>-3.3461100000000001E-2</v>
      </c>
      <c r="G422">
        <v>1019132</v>
      </c>
      <c r="H422">
        <v>34101.279999999999</v>
      </c>
      <c r="I422">
        <v>33766.67</v>
      </c>
      <c r="J422">
        <v>33432.06</v>
      </c>
      <c r="K422">
        <v>33097.449999999997</v>
      </c>
      <c r="L422">
        <v>32762.84</v>
      </c>
      <c r="M422">
        <v>32428.23</v>
      </c>
    </row>
    <row r="423" spans="1:13" x14ac:dyDescent="0.3">
      <c r="A423">
        <v>105127.8</v>
      </c>
      <c r="B423">
        <v>1.2415210000000001</v>
      </c>
      <c r="C423">
        <v>71005.23</v>
      </c>
      <c r="D423">
        <v>1.2731479999999999</v>
      </c>
      <c r="E423">
        <v>-34122.589999999997</v>
      </c>
      <c r="F423">
        <v>-3.1626700000000001E-2</v>
      </c>
      <c r="G423">
        <v>1078917</v>
      </c>
      <c r="H423">
        <v>34122.589999999997</v>
      </c>
      <c r="I423">
        <v>33806.33</v>
      </c>
      <c r="J423">
        <v>33490.06</v>
      </c>
      <c r="K423">
        <v>33173.79</v>
      </c>
      <c r="L423">
        <v>32857.53</v>
      </c>
      <c r="M423">
        <v>32541.26</v>
      </c>
    </row>
    <row r="424" spans="1:13" x14ac:dyDescent="0.3">
      <c r="A424">
        <v>105940.4</v>
      </c>
      <c r="B424">
        <v>1.240046</v>
      </c>
      <c r="C424" s="195">
        <v>71066.36</v>
      </c>
      <c r="D424">
        <v>1.285447</v>
      </c>
      <c r="E424">
        <v>-34874.089999999997</v>
      </c>
      <c r="F424">
        <v>-4.54004E-2</v>
      </c>
      <c r="G424" s="195">
        <v>768145.3</v>
      </c>
      <c r="H424">
        <v>34874.089999999997</v>
      </c>
      <c r="I424">
        <v>34420.080000000002</v>
      </c>
      <c r="J424">
        <v>33966.080000000002</v>
      </c>
      <c r="K424">
        <v>33512.07</v>
      </c>
      <c r="L424">
        <v>33058.07</v>
      </c>
      <c r="M424">
        <v>32604.07</v>
      </c>
    </row>
    <row r="425" spans="1:13" x14ac:dyDescent="0.3">
      <c r="A425">
        <v>100850.4</v>
      </c>
      <c r="B425">
        <v>1.1788449999999999</v>
      </c>
      <c r="C425">
        <v>67246.53</v>
      </c>
      <c r="D425">
        <v>1.1973419999999999</v>
      </c>
      <c r="E425">
        <v>-33603.870000000003</v>
      </c>
      <c r="F425">
        <v>-1.8497799999999998E-2</v>
      </c>
      <c r="G425">
        <v>1816639</v>
      </c>
      <c r="H425">
        <v>33603.870000000003</v>
      </c>
      <c r="I425">
        <v>33418.89</v>
      </c>
      <c r="J425">
        <v>33233.910000000003</v>
      </c>
      <c r="K425">
        <v>33048.93</v>
      </c>
      <c r="L425">
        <v>32863.949999999997</v>
      </c>
      <c r="M425">
        <v>32678.98</v>
      </c>
    </row>
    <row r="426" spans="1:13" x14ac:dyDescent="0.3">
      <c r="A426">
        <v>98947.63</v>
      </c>
      <c r="B426">
        <v>1.1516789999999999</v>
      </c>
      <c r="C426">
        <v>65635.100000000006</v>
      </c>
      <c r="D426">
        <v>1.163467</v>
      </c>
      <c r="E426">
        <v>-33312.53</v>
      </c>
      <c r="F426">
        <v>-1.1788099999999999E-2</v>
      </c>
      <c r="G426">
        <v>2825939</v>
      </c>
      <c r="H426">
        <v>33312.53</v>
      </c>
      <c r="I426">
        <v>33194.65</v>
      </c>
      <c r="J426">
        <v>33076.769999999997</v>
      </c>
      <c r="K426">
        <v>32958.89</v>
      </c>
      <c r="L426">
        <v>32841.01</v>
      </c>
      <c r="M426">
        <v>32723.13</v>
      </c>
    </row>
    <row r="427" spans="1:13" x14ac:dyDescent="0.3">
      <c r="A427">
        <v>97118.54</v>
      </c>
      <c r="B427">
        <v>1.1301110000000001</v>
      </c>
      <c r="C427">
        <v>63753.82</v>
      </c>
      <c r="D427">
        <v>1.142158</v>
      </c>
      <c r="E427">
        <v>-33364.71</v>
      </c>
      <c r="F427">
        <v>-1.20473E-2</v>
      </c>
      <c r="G427">
        <v>2769479</v>
      </c>
      <c r="H427">
        <v>33364.71</v>
      </c>
      <c r="I427">
        <v>33244.239999999998</v>
      </c>
      <c r="J427">
        <v>33123.769999999997</v>
      </c>
      <c r="K427">
        <v>33003.300000000003</v>
      </c>
      <c r="L427">
        <v>32882.82</v>
      </c>
      <c r="M427">
        <v>32762.35</v>
      </c>
    </row>
    <row r="428" spans="1:13" x14ac:dyDescent="0.3">
      <c r="A428">
        <v>101489.4</v>
      </c>
      <c r="B428">
        <v>1.2069129999999999</v>
      </c>
      <c r="C428">
        <v>68035.5</v>
      </c>
      <c r="D428">
        <v>1.2204250000000001</v>
      </c>
      <c r="E428">
        <v>-33453.879999999997</v>
      </c>
      <c r="F428">
        <v>-1.35125E-2</v>
      </c>
      <c r="G428" s="195">
        <v>2475775</v>
      </c>
      <c r="H428">
        <v>33453.879999999997</v>
      </c>
      <c r="I428">
        <v>33318.76</v>
      </c>
      <c r="J428">
        <v>33183.629999999997</v>
      </c>
      <c r="K428">
        <v>33048.51</v>
      </c>
      <c r="L428">
        <v>32913.379999999997</v>
      </c>
      <c r="M428">
        <v>32778.26</v>
      </c>
    </row>
    <row r="429" spans="1:13" x14ac:dyDescent="0.3">
      <c r="A429">
        <v>95589.31</v>
      </c>
      <c r="B429">
        <v>1.11181</v>
      </c>
      <c r="C429">
        <v>62856.14</v>
      </c>
      <c r="D429">
        <v>1.1104959999999999</v>
      </c>
      <c r="E429">
        <v>-32733.18</v>
      </c>
      <c r="F429">
        <v>1.3136999999999999E-3</v>
      </c>
      <c r="G429" s="195">
        <v>-24900000</v>
      </c>
      <c r="H429">
        <v>32733.18</v>
      </c>
      <c r="I429">
        <v>32746.31</v>
      </c>
      <c r="J429">
        <v>32759.45</v>
      </c>
      <c r="K429">
        <v>32772.589999999997</v>
      </c>
      <c r="L429">
        <v>32785.72</v>
      </c>
      <c r="M429">
        <v>32798.86</v>
      </c>
    </row>
    <row r="430" spans="1:13" x14ac:dyDescent="0.3">
      <c r="A430">
        <v>111587.1</v>
      </c>
      <c r="B430">
        <v>1.310492</v>
      </c>
      <c r="C430">
        <v>75908.25</v>
      </c>
      <c r="D430">
        <v>1.367515</v>
      </c>
      <c r="E430">
        <v>-35678.839999999997</v>
      </c>
      <c r="F430">
        <v>-5.7023499999999998E-2</v>
      </c>
      <c r="G430">
        <v>625686.4</v>
      </c>
      <c r="H430">
        <v>35678.839999999997</v>
      </c>
      <c r="I430">
        <v>35108.61</v>
      </c>
      <c r="J430">
        <v>34538.379999999997</v>
      </c>
      <c r="K430">
        <v>33968.14</v>
      </c>
      <c r="L430">
        <v>33397.9</v>
      </c>
      <c r="M430">
        <v>32827.67</v>
      </c>
    </row>
    <row r="431" spans="1:13" x14ac:dyDescent="0.3">
      <c r="A431">
        <v>102256.1</v>
      </c>
      <c r="B431">
        <v>1.2023509999999999</v>
      </c>
      <c r="C431">
        <v>68120.59</v>
      </c>
      <c r="D431">
        <v>1.228389</v>
      </c>
      <c r="E431">
        <v>-34135.5</v>
      </c>
      <c r="F431">
        <v>-2.60377E-2</v>
      </c>
      <c r="G431">
        <v>1311003</v>
      </c>
      <c r="H431">
        <v>34135.5</v>
      </c>
      <c r="I431">
        <v>33875.129999999997</v>
      </c>
      <c r="J431">
        <v>33614.75</v>
      </c>
      <c r="K431">
        <v>33354.370000000003</v>
      </c>
      <c r="L431">
        <v>33093.99</v>
      </c>
      <c r="M431">
        <v>32833.620000000003</v>
      </c>
    </row>
    <row r="432" spans="1:13" x14ac:dyDescent="0.3">
      <c r="A432">
        <v>100168.5</v>
      </c>
      <c r="B432">
        <v>1.1971510000000001</v>
      </c>
      <c r="C432">
        <v>66429.78</v>
      </c>
      <c r="D432">
        <v>1.2134119999999999</v>
      </c>
      <c r="E432">
        <v>-33738.730000000003</v>
      </c>
      <c r="F432">
        <v>-1.6260699999999999E-2</v>
      </c>
      <c r="G432">
        <v>2074858</v>
      </c>
      <c r="H432">
        <v>33738.730000000003</v>
      </c>
      <c r="I432">
        <v>33576.120000000003</v>
      </c>
      <c r="J432">
        <v>33413.51</v>
      </c>
      <c r="K432">
        <v>33250.9</v>
      </c>
      <c r="L432">
        <v>33088.300000000003</v>
      </c>
      <c r="M432">
        <v>32925.69</v>
      </c>
    </row>
    <row r="433" spans="1:13" x14ac:dyDescent="0.3">
      <c r="A433">
        <v>101320.9</v>
      </c>
      <c r="B433">
        <v>1.1885939999999999</v>
      </c>
      <c r="C433">
        <v>67176.13</v>
      </c>
      <c r="D433">
        <v>1.212172</v>
      </c>
      <c r="E433">
        <v>-34144.769999999997</v>
      </c>
      <c r="F433">
        <v>-2.3577799999999999E-2</v>
      </c>
      <c r="G433">
        <v>1448174</v>
      </c>
      <c r="H433">
        <v>34144.769999999997</v>
      </c>
      <c r="I433">
        <v>33909</v>
      </c>
      <c r="J433">
        <v>33673.22</v>
      </c>
      <c r="K433">
        <v>33437.440000000002</v>
      </c>
      <c r="L433">
        <v>33201.660000000003</v>
      </c>
      <c r="M433">
        <v>32965.879999999997</v>
      </c>
    </row>
    <row r="434" spans="1:13" x14ac:dyDescent="0.3">
      <c r="A434">
        <v>119004.2</v>
      </c>
      <c r="B434">
        <v>1.3977580000000001</v>
      </c>
      <c r="C434">
        <v>81137.850000000006</v>
      </c>
      <c r="D434">
        <v>1.4955480000000001</v>
      </c>
      <c r="E434">
        <v>-37866.379999999997</v>
      </c>
      <c r="F434">
        <v>-9.7790100000000005E-2</v>
      </c>
      <c r="G434">
        <v>387220.9</v>
      </c>
      <c r="H434">
        <v>37866.379999999997</v>
      </c>
      <c r="I434">
        <v>36888.480000000003</v>
      </c>
      <c r="J434">
        <v>35910.58</v>
      </c>
      <c r="K434">
        <v>34932.68</v>
      </c>
      <c r="L434">
        <v>33954.78</v>
      </c>
      <c r="M434">
        <v>32976.879999999997</v>
      </c>
    </row>
    <row r="435" spans="1:13" x14ac:dyDescent="0.3">
      <c r="A435">
        <v>108094.2</v>
      </c>
      <c r="B435">
        <v>1.2852079999999999</v>
      </c>
      <c r="C435">
        <v>73778.55</v>
      </c>
      <c r="D435">
        <v>1.310414</v>
      </c>
      <c r="E435">
        <v>-34315.67</v>
      </c>
      <c r="F435">
        <v>-2.5206200000000002E-2</v>
      </c>
      <c r="G435" s="195">
        <v>1361398</v>
      </c>
      <c r="H435">
        <v>34315.67</v>
      </c>
      <c r="I435">
        <v>34063.61</v>
      </c>
      <c r="J435">
        <v>33811.550000000003</v>
      </c>
      <c r="K435">
        <v>33559.480000000003</v>
      </c>
      <c r="L435">
        <v>33307.42</v>
      </c>
      <c r="M435">
        <v>33055.360000000001</v>
      </c>
    </row>
    <row r="436" spans="1:13" x14ac:dyDescent="0.3">
      <c r="A436">
        <v>99714.7</v>
      </c>
      <c r="B436">
        <v>1.1776230000000001</v>
      </c>
      <c r="C436">
        <v>66148</v>
      </c>
      <c r="D436">
        <v>1.1869289999999999</v>
      </c>
      <c r="E436">
        <v>-33566.699999999997</v>
      </c>
      <c r="F436">
        <v>-9.3056000000000007E-3</v>
      </c>
      <c r="G436">
        <v>3607152</v>
      </c>
      <c r="H436">
        <v>33566.699999999997</v>
      </c>
      <c r="I436">
        <v>33473.65</v>
      </c>
      <c r="J436">
        <v>33380.589999999997</v>
      </c>
      <c r="K436">
        <v>33287.54</v>
      </c>
      <c r="L436">
        <v>33194.480000000003</v>
      </c>
      <c r="M436">
        <v>33101.42</v>
      </c>
    </row>
    <row r="437" spans="1:13" x14ac:dyDescent="0.3">
      <c r="A437">
        <v>98138.48</v>
      </c>
      <c r="B437">
        <v>1.1621729999999999</v>
      </c>
      <c r="C437">
        <v>64965.79</v>
      </c>
      <c r="D437">
        <v>1.1628529999999999</v>
      </c>
      <c r="E437">
        <v>-33172.68</v>
      </c>
      <c r="F437">
        <v>-6.801E-4</v>
      </c>
      <c r="G437" s="195">
        <v>48800000</v>
      </c>
      <c r="H437">
        <v>33172.68</v>
      </c>
      <c r="I437">
        <v>33165.879999999997</v>
      </c>
      <c r="J437">
        <v>33159.08</v>
      </c>
      <c r="K437">
        <v>33152.28</v>
      </c>
      <c r="L437">
        <v>33145.480000000003</v>
      </c>
      <c r="M437">
        <v>33138.68</v>
      </c>
    </row>
    <row r="438" spans="1:13" x14ac:dyDescent="0.3">
      <c r="A438">
        <v>102250.2</v>
      </c>
      <c r="B438">
        <v>1.1985300000000001</v>
      </c>
      <c r="C438">
        <v>67721.75</v>
      </c>
      <c r="D438">
        <v>1.225754</v>
      </c>
      <c r="E438">
        <v>-34528.46</v>
      </c>
      <c r="F438">
        <v>-2.7223899999999999E-2</v>
      </c>
      <c r="G438">
        <v>1268312</v>
      </c>
      <c r="H438">
        <v>34528.46</v>
      </c>
      <c r="I438">
        <v>34256.22</v>
      </c>
      <c r="J438">
        <v>33983.980000000003</v>
      </c>
      <c r="K438">
        <v>33711.74</v>
      </c>
      <c r="L438">
        <v>33439.5</v>
      </c>
      <c r="M438">
        <v>33167.269999999997</v>
      </c>
    </row>
    <row r="439" spans="1:13" x14ac:dyDescent="0.3">
      <c r="A439">
        <v>102638.39999999999</v>
      </c>
      <c r="B439">
        <v>1.204259</v>
      </c>
      <c r="C439">
        <v>68351.149999999994</v>
      </c>
      <c r="D439">
        <v>1.2260720000000001</v>
      </c>
      <c r="E439">
        <v>-34287.21</v>
      </c>
      <c r="F439">
        <v>-2.1812999999999999E-2</v>
      </c>
      <c r="G439">
        <v>1571868</v>
      </c>
      <c r="H439">
        <v>34287.21</v>
      </c>
      <c r="I439">
        <v>34069.08</v>
      </c>
      <c r="J439">
        <v>33850.949999999997</v>
      </c>
      <c r="K439">
        <v>33632.82</v>
      </c>
      <c r="L439">
        <v>33414.69</v>
      </c>
      <c r="M439">
        <v>33196.559999999998</v>
      </c>
    </row>
    <row r="440" spans="1:13" x14ac:dyDescent="0.3">
      <c r="A440">
        <v>108344.1</v>
      </c>
      <c r="B440">
        <v>1.2669429999999999</v>
      </c>
      <c r="C440">
        <v>72551.789999999994</v>
      </c>
      <c r="D440">
        <v>1.31779</v>
      </c>
      <c r="E440">
        <v>-35792.339999999997</v>
      </c>
      <c r="F440">
        <v>-5.0846599999999999E-2</v>
      </c>
      <c r="G440">
        <v>703928.3</v>
      </c>
      <c r="H440">
        <v>35792.339999999997</v>
      </c>
      <c r="I440">
        <v>35283.879999999997</v>
      </c>
      <c r="J440">
        <v>34775.410000000003</v>
      </c>
      <c r="K440">
        <v>34266.949999999997</v>
      </c>
      <c r="L440">
        <v>33758.480000000003</v>
      </c>
      <c r="M440">
        <v>33250.019999999997</v>
      </c>
    </row>
    <row r="441" spans="1:13" x14ac:dyDescent="0.3">
      <c r="A441">
        <v>116637.1</v>
      </c>
      <c r="B441">
        <v>1.362398</v>
      </c>
      <c r="C441">
        <v>79595.44</v>
      </c>
      <c r="D441">
        <v>1.4374199999999999</v>
      </c>
      <c r="E441">
        <v>-37041.67</v>
      </c>
      <c r="F441">
        <v>-7.5022699999999998E-2</v>
      </c>
      <c r="G441">
        <v>493739.5</v>
      </c>
      <c r="H441">
        <v>37041.67</v>
      </c>
      <c r="I441">
        <v>36291.449999999997</v>
      </c>
      <c r="J441">
        <v>35541.22</v>
      </c>
      <c r="K441">
        <v>34790.99</v>
      </c>
      <c r="L441">
        <v>34040.769999999997</v>
      </c>
      <c r="M441">
        <v>33290.54</v>
      </c>
    </row>
    <row r="442" spans="1:13" x14ac:dyDescent="0.3">
      <c r="A442">
        <v>110427.4</v>
      </c>
      <c r="B442">
        <v>1.3108690000000001</v>
      </c>
      <c r="C442">
        <v>75696.03</v>
      </c>
      <c r="D442">
        <v>1.338902</v>
      </c>
      <c r="E442">
        <v>-34731.360000000001</v>
      </c>
      <c r="F442">
        <v>-2.80334E-2</v>
      </c>
      <c r="G442">
        <v>1238929</v>
      </c>
      <c r="H442">
        <v>34731.360000000001</v>
      </c>
      <c r="I442">
        <v>34451.03</v>
      </c>
      <c r="J442">
        <v>34170.69</v>
      </c>
      <c r="K442">
        <v>33890.36</v>
      </c>
      <c r="L442">
        <v>33610.019999999997</v>
      </c>
      <c r="M442">
        <v>33329.69</v>
      </c>
    </row>
    <row r="443" spans="1:13" x14ac:dyDescent="0.3">
      <c r="A443">
        <v>110953.2</v>
      </c>
      <c r="B443">
        <v>1.321712</v>
      </c>
      <c r="C443">
        <v>75702.22</v>
      </c>
      <c r="D443">
        <v>1.3591219999999999</v>
      </c>
      <c r="E443">
        <v>-35251</v>
      </c>
      <c r="F443">
        <v>-3.74103E-2</v>
      </c>
      <c r="G443">
        <v>942281.6</v>
      </c>
      <c r="H443">
        <v>35251</v>
      </c>
      <c r="I443">
        <v>34876.9</v>
      </c>
      <c r="J443">
        <v>34502.79</v>
      </c>
      <c r="K443">
        <v>34128.69</v>
      </c>
      <c r="L443">
        <v>33754.589999999997</v>
      </c>
      <c r="M443">
        <v>33380.49</v>
      </c>
    </row>
    <row r="444" spans="1:13" x14ac:dyDescent="0.3">
      <c r="A444">
        <v>100936</v>
      </c>
      <c r="B444">
        <v>1.198135</v>
      </c>
      <c r="C444">
        <v>66758.070000000007</v>
      </c>
      <c r="D444">
        <v>1.2105399999999999</v>
      </c>
      <c r="E444">
        <v>-34177.89</v>
      </c>
      <c r="F444">
        <v>-1.24054E-2</v>
      </c>
      <c r="G444">
        <v>2755083</v>
      </c>
      <c r="H444">
        <v>34177.89</v>
      </c>
      <c r="I444">
        <v>34053.839999999997</v>
      </c>
      <c r="J444">
        <v>33929.78</v>
      </c>
      <c r="K444">
        <v>33805.730000000003</v>
      </c>
      <c r="L444">
        <v>33681.68</v>
      </c>
      <c r="M444">
        <v>33557.620000000003</v>
      </c>
    </row>
    <row r="445" spans="1:13" x14ac:dyDescent="0.3">
      <c r="A445">
        <v>113322.6</v>
      </c>
      <c r="B445">
        <v>1.3246979999999999</v>
      </c>
      <c r="C445">
        <v>77231.570000000007</v>
      </c>
      <c r="D445">
        <v>1.3751359999999999</v>
      </c>
      <c r="E445">
        <v>-36091.050000000003</v>
      </c>
      <c r="F445">
        <v>-5.0438400000000001E-2</v>
      </c>
      <c r="G445">
        <v>715546.9</v>
      </c>
      <c r="H445">
        <v>36091.050000000003</v>
      </c>
      <c r="I445">
        <v>35586.660000000003</v>
      </c>
      <c r="J445">
        <v>35082.28</v>
      </c>
      <c r="K445">
        <v>34577.89</v>
      </c>
      <c r="L445">
        <v>34073.51</v>
      </c>
      <c r="M445">
        <v>33569.129999999997</v>
      </c>
    </row>
    <row r="446" spans="1:13" x14ac:dyDescent="0.3">
      <c r="A446">
        <v>109444.2</v>
      </c>
      <c r="B446">
        <v>1.284036</v>
      </c>
      <c r="C446">
        <v>73531.63</v>
      </c>
      <c r="D446">
        <v>1.3301499999999999</v>
      </c>
      <c r="E446">
        <v>-35912.620000000003</v>
      </c>
      <c r="F446">
        <v>-4.6113599999999998E-2</v>
      </c>
      <c r="G446">
        <v>778785.6</v>
      </c>
      <c r="H446">
        <v>35912.620000000003</v>
      </c>
      <c r="I446">
        <v>35451.480000000003</v>
      </c>
      <c r="J446">
        <v>34990.339999999997</v>
      </c>
      <c r="K446">
        <v>34529.21</v>
      </c>
      <c r="L446">
        <v>34068.07</v>
      </c>
      <c r="M446">
        <v>33606.94</v>
      </c>
    </row>
    <row r="447" spans="1:13" x14ac:dyDescent="0.3">
      <c r="A447">
        <v>99066.76</v>
      </c>
      <c r="B447">
        <v>1.173665</v>
      </c>
      <c r="C447">
        <v>65732.05</v>
      </c>
      <c r="D447">
        <v>1.166936</v>
      </c>
      <c r="E447">
        <v>-33334.71</v>
      </c>
      <c r="F447">
        <v>6.7292000000000003E-3</v>
      </c>
      <c r="G447">
        <v>-4953708</v>
      </c>
      <c r="H447">
        <v>33334.71</v>
      </c>
      <c r="I447">
        <v>33402</v>
      </c>
      <c r="J447">
        <v>33469.300000000003</v>
      </c>
      <c r="K447">
        <v>33536.589999999997</v>
      </c>
      <c r="L447">
        <v>33603.879999999997</v>
      </c>
      <c r="M447">
        <v>33671.17</v>
      </c>
    </row>
    <row r="448" spans="1:13" x14ac:dyDescent="0.3">
      <c r="A448">
        <v>116652.5</v>
      </c>
      <c r="B448">
        <v>1.3596029999999999</v>
      </c>
      <c r="C448">
        <v>79088.240000000005</v>
      </c>
      <c r="D448">
        <v>1.4368639999999999</v>
      </c>
      <c r="E448">
        <v>-37564.269999999997</v>
      </c>
      <c r="F448">
        <v>-7.7261300000000005E-2</v>
      </c>
      <c r="G448" s="195">
        <v>486197.5</v>
      </c>
      <c r="H448">
        <v>37564.269999999997</v>
      </c>
      <c r="I448">
        <v>36791.65</v>
      </c>
      <c r="J448">
        <v>36019.040000000001</v>
      </c>
      <c r="K448">
        <v>35246.43</v>
      </c>
      <c r="L448">
        <v>34473.81</v>
      </c>
      <c r="M448">
        <v>33701.199999999997</v>
      </c>
    </row>
    <row r="449" spans="1:13" x14ac:dyDescent="0.3">
      <c r="A449">
        <v>109613.8</v>
      </c>
      <c r="B449">
        <v>1.2896570000000001</v>
      </c>
      <c r="C449">
        <v>72828.09</v>
      </c>
      <c r="D449">
        <v>1.3511919999999999</v>
      </c>
      <c r="E449">
        <v>-36785.67</v>
      </c>
      <c r="F449">
        <v>-6.1534999999999999E-2</v>
      </c>
      <c r="G449">
        <v>597800.80000000005</v>
      </c>
      <c r="H449">
        <v>36785.67</v>
      </c>
      <c r="I449">
        <v>36170.32</v>
      </c>
      <c r="J449">
        <v>35554.97</v>
      </c>
      <c r="K449">
        <v>34939.620000000003</v>
      </c>
      <c r="L449">
        <v>34324.269999999997</v>
      </c>
      <c r="M449">
        <v>33708.92</v>
      </c>
    </row>
    <row r="450" spans="1:13" x14ac:dyDescent="0.3">
      <c r="A450">
        <v>108666.4</v>
      </c>
      <c r="B450">
        <v>1.2846</v>
      </c>
      <c r="C450">
        <v>72269.89</v>
      </c>
      <c r="D450">
        <v>1.338179</v>
      </c>
      <c r="E450">
        <v>-36396.47</v>
      </c>
      <c r="F450">
        <v>-5.3579000000000002E-2</v>
      </c>
      <c r="G450">
        <v>679305.1</v>
      </c>
      <c r="H450">
        <v>36396.47</v>
      </c>
      <c r="I450">
        <v>35860.68</v>
      </c>
      <c r="J450">
        <v>35324.89</v>
      </c>
      <c r="K450">
        <v>34789.1</v>
      </c>
      <c r="L450">
        <v>34253.31</v>
      </c>
      <c r="M450">
        <v>33717.519999999997</v>
      </c>
    </row>
    <row r="451" spans="1:13" x14ac:dyDescent="0.3">
      <c r="A451">
        <v>100471</v>
      </c>
      <c r="B451">
        <v>1.18771</v>
      </c>
      <c r="C451">
        <v>66910.009999999995</v>
      </c>
      <c r="D451">
        <v>1.1842999999999999</v>
      </c>
      <c r="E451">
        <v>-33561.040000000001</v>
      </c>
      <c r="F451">
        <v>3.4102E-3</v>
      </c>
      <c r="G451">
        <v>-9841312</v>
      </c>
      <c r="H451">
        <v>33561.040000000001</v>
      </c>
      <c r="I451">
        <v>33595.14</v>
      </c>
      <c r="J451">
        <v>33629.24</v>
      </c>
      <c r="K451">
        <v>33663.339999999997</v>
      </c>
      <c r="L451">
        <v>33697.449999999997</v>
      </c>
      <c r="M451">
        <v>33731.550000000003</v>
      </c>
    </row>
    <row r="452" spans="1:13" x14ac:dyDescent="0.3">
      <c r="A452">
        <v>105435.2</v>
      </c>
      <c r="B452">
        <v>1.230612</v>
      </c>
      <c r="C452">
        <v>70818.240000000005</v>
      </c>
      <c r="D452">
        <v>1.247895</v>
      </c>
      <c r="E452">
        <v>-34616.959999999999</v>
      </c>
      <c r="F452">
        <v>-1.7283300000000001E-2</v>
      </c>
      <c r="G452">
        <v>2002912</v>
      </c>
      <c r="H452">
        <v>34616.959999999999</v>
      </c>
      <c r="I452">
        <v>34444.129999999997</v>
      </c>
      <c r="J452">
        <v>34271.29</v>
      </c>
      <c r="K452">
        <v>34098.46</v>
      </c>
      <c r="L452">
        <v>33925.629999999997</v>
      </c>
      <c r="M452">
        <v>33752.79</v>
      </c>
    </row>
    <row r="453" spans="1:13" x14ac:dyDescent="0.3">
      <c r="A453">
        <v>98182.73</v>
      </c>
      <c r="B453">
        <v>1.138749</v>
      </c>
      <c r="C453">
        <v>64744.35</v>
      </c>
      <c r="D453">
        <v>1.1319760000000001</v>
      </c>
      <c r="E453">
        <v>-33438.39</v>
      </c>
      <c r="F453">
        <v>6.7730999999999998E-3</v>
      </c>
      <c r="G453">
        <v>-4936930</v>
      </c>
      <c r="H453">
        <v>33438.39</v>
      </c>
      <c r="I453">
        <v>33506.120000000003</v>
      </c>
      <c r="J453">
        <v>33573.85</v>
      </c>
      <c r="K453">
        <v>33641.58</v>
      </c>
      <c r="L453">
        <v>33709.31</v>
      </c>
      <c r="M453">
        <v>33777.040000000001</v>
      </c>
    </row>
    <row r="454" spans="1:13" x14ac:dyDescent="0.3">
      <c r="A454">
        <v>103391.8</v>
      </c>
      <c r="B454">
        <v>1.2186239999999999</v>
      </c>
      <c r="C454">
        <v>68544.97</v>
      </c>
      <c r="D454">
        <v>1.2399990000000001</v>
      </c>
      <c r="E454">
        <v>-34846.800000000003</v>
      </c>
      <c r="F454">
        <v>-2.13747E-2</v>
      </c>
      <c r="G454">
        <v>1630282</v>
      </c>
      <c r="H454">
        <v>34846.800000000003</v>
      </c>
      <c r="I454">
        <v>34633.050000000003</v>
      </c>
      <c r="J454">
        <v>34419.300000000003</v>
      </c>
      <c r="K454">
        <v>34205.550000000003</v>
      </c>
      <c r="L454">
        <v>33991.81</v>
      </c>
      <c r="M454">
        <v>33778.06</v>
      </c>
    </row>
    <row r="455" spans="1:13" x14ac:dyDescent="0.3">
      <c r="A455">
        <v>109246.9</v>
      </c>
      <c r="B455">
        <v>1.293968</v>
      </c>
      <c r="C455">
        <v>74179.100000000006</v>
      </c>
      <c r="D455">
        <v>1.3197080000000001</v>
      </c>
      <c r="E455">
        <v>-35067.769999999997</v>
      </c>
      <c r="F455">
        <v>-2.5739700000000001E-2</v>
      </c>
      <c r="G455">
        <v>1362402</v>
      </c>
      <c r="H455">
        <v>35067.769999999997</v>
      </c>
      <c r="I455">
        <v>34810.379999999997</v>
      </c>
      <c r="J455">
        <v>34552.980000000003</v>
      </c>
      <c r="K455">
        <v>34295.58</v>
      </c>
      <c r="L455">
        <v>34038.19</v>
      </c>
      <c r="M455">
        <v>33780.79</v>
      </c>
    </row>
    <row r="456" spans="1:13" x14ac:dyDescent="0.3">
      <c r="A456">
        <v>105608.4</v>
      </c>
      <c r="B456">
        <v>1.2462740000000001</v>
      </c>
      <c r="C456">
        <v>71504.81</v>
      </c>
      <c r="D456">
        <v>1.2523310000000001</v>
      </c>
      <c r="E456">
        <v>-34103.61</v>
      </c>
      <c r="F456">
        <v>-6.0564E-3</v>
      </c>
      <c r="G456">
        <v>5630978</v>
      </c>
      <c r="H456">
        <v>34103.61</v>
      </c>
      <c r="I456">
        <v>34043.050000000003</v>
      </c>
      <c r="J456">
        <v>33982.480000000003</v>
      </c>
      <c r="K456">
        <v>33921.919999999998</v>
      </c>
      <c r="L456">
        <v>33861.35</v>
      </c>
      <c r="M456">
        <v>33800.79</v>
      </c>
    </row>
    <row r="457" spans="1:13" x14ac:dyDescent="0.3">
      <c r="A457">
        <v>103546</v>
      </c>
      <c r="B457">
        <v>1.2095009999999999</v>
      </c>
      <c r="C457">
        <v>68876.850000000006</v>
      </c>
      <c r="D457">
        <v>1.226539</v>
      </c>
      <c r="E457">
        <v>-34669.1</v>
      </c>
      <c r="F457">
        <v>-1.7038299999999999E-2</v>
      </c>
      <c r="G457">
        <v>2034769</v>
      </c>
      <c r="H457">
        <v>34669.1</v>
      </c>
      <c r="I457">
        <v>34498.720000000001</v>
      </c>
      <c r="J457">
        <v>34328.339999999997</v>
      </c>
      <c r="K457">
        <v>34157.949999999997</v>
      </c>
      <c r="L457">
        <v>33987.57</v>
      </c>
      <c r="M457">
        <v>33817.18</v>
      </c>
    </row>
    <row r="458" spans="1:13" x14ac:dyDescent="0.3">
      <c r="A458">
        <v>104056</v>
      </c>
      <c r="B458">
        <v>1.222369</v>
      </c>
      <c r="C458">
        <v>69581.41</v>
      </c>
      <c r="D458">
        <v>1.235444</v>
      </c>
      <c r="E458">
        <v>-34474.559999999998</v>
      </c>
      <c r="F458">
        <v>-1.3075E-2</v>
      </c>
      <c r="G458">
        <v>2636679</v>
      </c>
      <c r="H458">
        <v>34474.559999999998</v>
      </c>
      <c r="I458">
        <v>34343.81</v>
      </c>
      <c r="J458">
        <v>34213.06</v>
      </c>
      <c r="K458">
        <v>34082.31</v>
      </c>
      <c r="L458">
        <v>33951.56</v>
      </c>
      <c r="M458">
        <v>33820.81</v>
      </c>
    </row>
    <row r="459" spans="1:13" x14ac:dyDescent="0.3">
      <c r="A459">
        <v>101868</v>
      </c>
      <c r="B459">
        <v>1.193365</v>
      </c>
      <c r="C459">
        <v>66963.520000000004</v>
      </c>
      <c r="D459">
        <v>1.211978</v>
      </c>
      <c r="E459">
        <v>-34904.480000000003</v>
      </c>
      <c r="F459">
        <v>-1.86131E-2</v>
      </c>
      <c r="G459">
        <v>1875264</v>
      </c>
      <c r="H459">
        <v>34904.480000000003</v>
      </c>
      <c r="I459">
        <v>34718.339999999997</v>
      </c>
      <c r="J459">
        <v>34532.21</v>
      </c>
      <c r="K459">
        <v>34346.080000000002</v>
      </c>
      <c r="L459">
        <v>34159.949999999997</v>
      </c>
      <c r="M459">
        <v>33973.82</v>
      </c>
    </row>
    <row r="460" spans="1:13" x14ac:dyDescent="0.3">
      <c r="A460">
        <v>98567.62</v>
      </c>
      <c r="B460">
        <v>1.1604939999999999</v>
      </c>
      <c r="C460">
        <v>65485.35</v>
      </c>
      <c r="D460">
        <v>1.1405080000000001</v>
      </c>
      <c r="E460">
        <v>-33082.269999999997</v>
      </c>
      <c r="F460">
        <v>1.9986199999999999E-2</v>
      </c>
      <c r="G460">
        <v>-1655260</v>
      </c>
      <c r="H460">
        <v>33082.269999999997</v>
      </c>
      <c r="I460">
        <v>33282.129999999997</v>
      </c>
      <c r="J460">
        <v>33481.99</v>
      </c>
      <c r="K460">
        <v>33681.86</v>
      </c>
      <c r="L460">
        <v>33881.71</v>
      </c>
      <c r="M460">
        <v>34081.58</v>
      </c>
    </row>
    <row r="461" spans="1:13" x14ac:dyDescent="0.3">
      <c r="A461">
        <v>97250.59</v>
      </c>
      <c r="B461">
        <v>1.155089</v>
      </c>
      <c r="C461">
        <v>64380.39</v>
      </c>
      <c r="D461">
        <v>1.1307149999999999</v>
      </c>
      <c r="E461">
        <v>-32870.199999999997</v>
      </c>
      <c r="F461">
        <v>2.43734E-2</v>
      </c>
      <c r="G461">
        <v>-1348609</v>
      </c>
      <c r="H461">
        <v>32870.199999999997</v>
      </c>
      <c r="I461">
        <v>33113.93</v>
      </c>
      <c r="J461">
        <v>33357.67</v>
      </c>
      <c r="K461">
        <v>33601.4</v>
      </c>
      <c r="L461">
        <v>33845.14</v>
      </c>
      <c r="M461">
        <v>34088.870000000003</v>
      </c>
    </row>
    <row r="462" spans="1:13" x14ac:dyDescent="0.3">
      <c r="A462">
        <v>117707.1</v>
      </c>
      <c r="B462">
        <v>1.3834770000000001</v>
      </c>
      <c r="C462">
        <v>79953.73</v>
      </c>
      <c r="D462">
        <v>1.4565520000000001</v>
      </c>
      <c r="E462">
        <v>-37753.379999999997</v>
      </c>
      <c r="F462">
        <v>-7.3074799999999995E-2</v>
      </c>
      <c r="G462">
        <v>516640.1</v>
      </c>
      <c r="H462">
        <v>37753.379999999997</v>
      </c>
      <c r="I462">
        <v>37022.629999999997</v>
      </c>
      <c r="J462">
        <v>36291.89</v>
      </c>
      <c r="K462">
        <v>35561.14</v>
      </c>
      <c r="L462">
        <v>34830.39</v>
      </c>
      <c r="M462">
        <v>34099.64</v>
      </c>
    </row>
    <row r="463" spans="1:13" x14ac:dyDescent="0.3">
      <c r="A463">
        <v>108636.9</v>
      </c>
      <c r="B463">
        <v>1.281236</v>
      </c>
      <c r="C463">
        <v>72054.33</v>
      </c>
      <c r="D463">
        <v>1.3305180000000001</v>
      </c>
      <c r="E463">
        <v>-36582.589999999997</v>
      </c>
      <c r="F463">
        <v>-4.9281999999999999E-2</v>
      </c>
      <c r="G463">
        <v>742312.1</v>
      </c>
      <c r="H463">
        <v>36582.589999999997</v>
      </c>
      <c r="I463">
        <v>36089.769999999997</v>
      </c>
      <c r="J463">
        <v>35596.949999999997</v>
      </c>
      <c r="K463">
        <v>35104.14</v>
      </c>
      <c r="L463">
        <v>34611.32</v>
      </c>
      <c r="M463">
        <v>34118.5</v>
      </c>
    </row>
    <row r="464" spans="1:13" x14ac:dyDescent="0.3">
      <c r="A464">
        <v>103081.60000000001</v>
      </c>
      <c r="B464">
        <v>1.199106</v>
      </c>
      <c r="C464">
        <v>68000.2</v>
      </c>
      <c r="D464">
        <v>1.218302</v>
      </c>
      <c r="E464">
        <v>-35081.39</v>
      </c>
      <c r="F464">
        <v>-1.9196600000000001E-2</v>
      </c>
      <c r="G464">
        <v>1827477</v>
      </c>
      <c r="H464">
        <v>35081.39</v>
      </c>
      <c r="I464">
        <v>34889.43</v>
      </c>
      <c r="J464">
        <v>34697.46</v>
      </c>
      <c r="K464">
        <v>34505.49</v>
      </c>
      <c r="L464">
        <v>34313.53</v>
      </c>
      <c r="M464">
        <v>34121.56</v>
      </c>
    </row>
    <row r="465" spans="1:13" x14ac:dyDescent="0.3">
      <c r="A465">
        <v>104470.5</v>
      </c>
      <c r="B465">
        <v>1.218124</v>
      </c>
      <c r="C465">
        <v>69205.289999999994</v>
      </c>
      <c r="D465">
        <v>1.240848</v>
      </c>
      <c r="E465">
        <v>-35265.160000000003</v>
      </c>
      <c r="F465">
        <v>-2.2723799999999999E-2</v>
      </c>
      <c r="G465">
        <v>1551905</v>
      </c>
      <c r="H465">
        <v>35265.160000000003</v>
      </c>
      <c r="I465">
        <v>35037.93</v>
      </c>
      <c r="J465">
        <v>34810.69</v>
      </c>
      <c r="K465">
        <v>34583.449999999997</v>
      </c>
      <c r="L465">
        <v>34356.21</v>
      </c>
      <c r="M465">
        <v>34128.97</v>
      </c>
    </row>
    <row r="466" spans="1:13" x14ac:dyDescent="0.3">
      <c r="A466">
        <v>100938.8</v>
      </c>
      <c r="B466">
        <v>1.171826</v>
      </c>
      <c r="C466">
        <v>66246.52</v>
      </c>
      <c r="D466">
        <v>1.181764</v>
      </c>
      <c r="E466">
        <v>-34692.28</v>
      </c>
      <c r="F466">
        <v>-9.9380000000000007E-3</v>
      </c>
      <c r="G466">
        <v>3490871</v>
      </c>
      <c r="H466">
        <v>34692.28</v>
      </c>
      <c r="I466">
        <v>34592.9</v>
      </c>
      <c r="J466">
        <v>34493.519999999997</v>
      </c>
      <c r="K466">
        <v>34394.14</v>
      </c>
      <c r="L466">
        <v>34294.76</v>
      </c>
      <c r="M466">
        <v>34195.379999999997</v>
      </c>
    </row>
    <row r="467" spans="1:13" x14ac:dyDescent="0.3">
      <c r="A467">
        <v>112836.1</v>
      </c>
      <c r="B467">
        <v>1.338522</v>
      </c>
      <c r="C467">
        <v>76242.880000000005</v>
      </c>
      <c r="D467">
        <v>1.382091</v>
      </c>
      <c r="E467">
        <v>-36593.18</v>
      </c>
      <c r="F467">
        <v>-4.35684E-2</v>
      </c>
      <c r="G467">
        <v>839902.4</v>
      </c>
      <c r="H467">
        <v>36593.18</v>
      </c>
      <c r="I467">
        <v>36157.5</v>
      </c>
      <c r="J467">
        <v>35721.81</v>
      </c>
      <c r="K467">
        <v>35286.129999999997</v>
      </c>
      <c r="L467">
        <v>34850.449999999997</v>
      </c>
      <c r="M467">
        <v>34414.76</v>
      </c>
    </row>
    <row r="468" spans="1:13" x14ac:dyDescent="0.3">
      <c r="A468">
        <v>104035.9</v>
      </c>
      <c r="B468">
        <v>1.2319800000000001</v>
      </c>
      <c r="C468">
        <v>69316.91</v>
      </c>
      <c r="D468">
        <v>1.2373209999999999</v>
      </c>
      <c r="E468">
        <v>-34718.959999999999</v>
      </c>
      <c r="F468">
        <v>-5.3407999999999997E-3</v>
      </c>
      <c r="G468">
        <v>6500687</v>
      </c>
      <c r="H468">
        <v>34718.959999999999</v>
      </c>
      <c r="I468">
        <v>34665.550000000003</v>
      </c>
      <c r="J468">
        <v>34612.14</v>
      </c>
      <c r="K468">
        <v>34558.74</v>
      </c>
      <c r="L468">
        <v>34505.33</v>
      </c>
      <c r="M468">
        <v>34451.919999999998</v>
      </c>
    </row>
    <row r="469" spans="1:13" x14ac:dyDescent="0.3">
      <c r="A469">
        <v>108951.6</v>
      </c>
      <c r="B469">
        <v>1.270489</v>
      </c>
      <c r="C469">
        <v>73147.56</v>
      </c>
      <c r="D469">
        <v>1.2967550000000001</v>
      </c>
      <c r="E469">
        <v>-35804.019999999997</v>
      </c>
      <c r="F469">
        <v>-2.6265500000000001E-2</v>
      </c>
      <c r="G469">
        <v>1363158</v>
      </c>
      <c r="H469">
        <v>35804.019999999997</v>
      </c>
      <c r="I469">
        <v>35541.370000000003</v>
      </c>
      <c r="J469">
        <v>35278.71</v>
      </c>
      <c r="K469">
        <v>35016.06</v>
      </c>
      <c r="L469">
        <v>34753.4</v>
      </c>
      <c r="M469">
        <v>34490.75</v>
      </c>
    </row>
    <row r="470" spans="1:13" x14ac:dyDescent="0.3">
      <c r="A470">
        <v>105619.3</v>
      </c>
      <c r="B470">
        <v>1.2388920000000001</v>
      </c>
      <c r="C470">
        <v>70159.28</v>
      </c>
      <c r="D470">
        <v>1.2572190000000001</v>
      </c>
      <c r="E470">
        <v>-35459.97</v>
      </c>
      <c r="F470">
        <v>-1.83264E-2</v>
      </c>
      <c r="G470">
        <v>1934912</v>
      </c>
      <c r="H470">
        <v>35459.97</v>
      </c>
      <c r="I470">
        <v>35276.699999999997</v>
      </c>
      <c r="J470">
        <v>35093.440000000002</v>
      </c>
      <c r="K470">
        <v>34910.18</v>
      </c>
      <c r="L470">
        <v>34726.910000000003</v>
      </c>
      <c r="M470">
        <v>34543.65</v>
      </c>
    </row>
    <row r="471" spans="1:13" x14ac:dyDescent="0.3">
      <c r="A471">
        <v>106842.9</v>
      </c>
      <c r="B471">
        <v>1.272238</v>
      </c>
      <c r="C471">
        <v>72003.539999999994</v>
      </c>
      <c r="D471">
        <v>1.2777890000000001</v>
      </c>
      <c r="E471">
        <v>-34839.33</v>
      </c>
      <c r="F471">
        <v>-5.5510000000000004E-3</v>
      </c>
      <c r="G471">
        <v>6276248</v>
      </c>
      <c r="H471">
        <v>34839.33</v>
      </c>
      <c r="I471">
        <v>34783.82</v>
      </c>
      <c r="J471">
        <v>34728.31</v>
      </c>
      <c r="K471">
        <v>34672.800000000003</v>
      </c>
      <c r="L471">
        <v>34617.29</v>
      </c>
      <c r="M471">
        <v>34561.78</v>
      </c>
    </row>
    <row r="472" spans="1:13" x14ac:dyDescent="0.3">
      <c r="A472">
        <v>116512.5</v>
      </c>
      <c r="B472">
        <v>1.373883</v>
      </c>
      <c r="C472">
        <v>78793.13</v>
      </c>
      <c r="D472">
        <v>1.4357599999999999</v>
      </c>
      <c r="E472">
        <v>-37719.360000000001</v>
      </c>
      <c r="F472">
        <v>-6.1877599999999998E-2</v>
      </c>
      <c r="G472">
        <v>609580.1</v>
      </c>
      <c r="H472">
        <v>37719.360000000001</v>
      </c>
      <c r="I472">
        <v>37100.58</v>
      </c>
      <c r="J472">
        <v>36481.81</v>
      </c>
      <c r="K472">
        <v>35863.03</v>
      </c>
      <c r="L472">
        <v>35244.25</v>
      </c>
      <c r="M472">
        <v>34625.480000000003</v>
      </c>
    </row>
    <row r="473" spans="1:13" x14ac:dyDescent="0.3">
      <c r="A473">
        <v>104779.1</v>
      </c>
      <c r="B473">
        <v>1.2411049999999999</v>
      </c>
      <c r="C473">
        <v>69920.320000000007</v>
      </c>
      <c r="D473">
        <v>1.245636</v>
      </c>
      <c r="E473">
        <v>-34858.74</v>
      </c>
      <c r="F473">
        <v>-4.5304999999999998E-3</v>
      </c>
      <c r="G473">
        <v>7694154</v>
      </c>
      <c r="H473">
        <v>34858.74</v>
      </c>
      <c r="I473">
        <v>34813.440000000002</v>
      </c>
      <c r="J473">
        <v>34768.129999999997</v>
      </c>
      <c r="K473">
        <v>34722.82</v>
      </c>
      <c r="L473">
        <v>34677.519999999997</v>
      </c>
      <c r="M473">
        <v>34632.21</v>
      </c>
    </row>
    <row r="474" spans="1:13" x14ac:dyDescent="0.3">
      <c r="A474">
        <v>99983.02</v>
      </c>
      <c r="B474">
        <v>1.172779</v>
      </c>
      <c r="C474">
        <v>65184.71</v>
      </c>
      <c r="D474">
        <v>1.1749039999999999</v>
      </c>
      <c r="E474">
        <v>-34798.300000000003</v>
      </c>
      <c r="F474">
        <v>-2.1248999999999999E-3</v>
      </c>
      <c r="G474" s="195">
        <v>16400000</v>
      </c>
      <c r="H474">
        <v>34798.300000000003</v>
      </c>
      <c r="I474">
        <v>34777.050000000003</v>
      </c>
      <c r="J474">
        <v>34755.800000000003</v>
      </c>
      <c r="K474">
        <v>34734.559999999998</v>
      </c>
      <c r="L474">
        <v>34713.31</v>
      </c>
      <c r="M474">
        <v>34692.06</v>
      </c>
    </row>
    <row r="475" spans="1:13" x14ac:dyDescent="0.3">
      <c r="A475">
        <v>109114.5</v>
      </c>
      <c r="B475">
        <v>1.282429</v>
      </c>
      <c r="C475">
        <v>72938.38</v>
      </c>
      <c r="D475">
        <v>1.3115030000000001</v>
      </c>
      <c r="E475">
        <v>-36176.14</v>
      </c>
      <c r="F475">
        <v>-2.9073600000000002E-2</v>
      </c>
      <c r="G475">
        <v>1244295</v>
      </c>
      <c r="H475">
        <v>36176.14</v>
      </c>
      <c r="I475">
        <v>35885.410000000003</v>
      </c>
      <c r="J475">
        <v>35594.67</v>
      </c>
      <c r="K475">
        <v>35303.93</v>
      </c>
      <c r="L475">
        <v>35013.199999999997</v>
      </c>
      <c r="M475">
        <v>34722.46</v>
      </c>
    </row>
    <row r="476" spans="1:13" x14ac:dyDescent="0.3">
      <c r="A476">
        <v>101442.9</v>
      </c>
      <c r="B476">
        <v>1.1910959999999999</v>
      </c>
      <c r="C476">
        <v>67212.09</v>
      </c>
      <c r="D476">
        <v>1.1805140000000001</v>
      </c>
      <c r="E476">
        <v>-34230.82</v>
      </c>
      <c r="F476">
        <v>1.0581500000000001E-2</v>
      </c>
      <c r="G476" s="195">
        <v>-3234971</v>
      </c>
      <c r="H476">
        <v>34230.82</v>
      </c>
      <c r="I476">
        <v>34336.639999999999</v>
      </c>
      <c r="J476">
        <v>34442.449999999997</v>
      </c>
      <c r="K476">
        <v>34548.269999999997</v>
      </c>
      <c r="L476">
        <v>34654.080000000002</v>
      </c>
      <c r="M476">
        <v>34759.89</v>
      </c>
    </row>
    <row r="477" spans="1:13" x14ac:dyDescent="0.3">
      <c r="A477">
        <v>104492.2</v>
      </c>
      <c r="B477">
        <v>1.238059</v>
      </c>
      <c r="C477">
        <v>69154.509999999995</v>
      </c>
      <c r="D477">
        <v>1.249493</v>
      </c>
      <c r="E477">
        <v>-35337.730000000003</v>
      </c>
      <c r="F477">
        <v>-1.14348E-2</v>
      </c>
      <c r="G477">
        <v>3090369</v>
      </c>
      <c r="H477">
        <v>35337.730000000003</v>
      </c>
      <c r="I477">
        <v>35223.39</v>
      </c>
      <c r="J477">
        <v>35109.040000000001</v>
      </c>
      <c r="K477">
        <v>34994.69</v>
      </c>
      <c r="L477">
        <v>34880.339999999997</v>
      </c>
      <c r="M477">
        <v>34766</v>
      </c>
    </row>
    <row r="478" spans="1:13" x14ac:dyDescent="0.3">
      <c r="A478">
        <v>108398.7</v>
      </c>
      <c r="B478">
        <v>1.2817179999999999</v>
      </c>
      <c r="C478">
        <v>72624.429999999993</v>
      </c>
      <c r="D478">
        <v>1.301715</v>
      </c>
      <c r="E478">
        <v>-35774.269999999997</v>
      </c>
      <c r="F478">
        <v>-1.9997399999999999E-2</v>
      </c>
      <c r="G478">
        <v>1788950</v>
      </c>
      <c r="H478">
        <v>35774.269999999997</v>
      </c>
      <c r="I478">
        <v>35574.300000000003</v>
      </c>
      <c r="J478">
        <v>35374.33</v>
      </c>
      <c r="K478">
        <v>35174.35</v>
      </c>
      <c r="L478">
        <v>34974.379999999997</v>
      </c>
      <c r="M478">
        <v>34774.410000000003</v>
      </c>
    </row>
    <row r="479" spans="1:13" x14ac:dyDescent="0.3">
      <c r="A479">
        <v>99984.31</v>
      </c>
      <c r="B479">
        <v>1.187702</v>
      </c>
      <c r="C479">
        <v>66300.61</v>
      </c>
      <c r="D479">
        <v>1.164714</v>
      </c>
      <c r="E479">
        <v>-33683.699999999997</v>
      </c>
      <c r="F479">
        <v>2.29883E-2</v>
      </c>
      <c r="G479">
        <v>-1465253</v>
      </c>
      <c r="H479">
        <v>33683.699999999997</v>
      </c>
      <c r="I479">
        <v>33913.589999999997</v>
      </c>
      <c r="J479">
        <v>34143.47</v>
      </c>
      <c r="K479">
        <v>34373.35</v>
      </c>
      <c r="L479">
        <v>34603.230000000003</v>
      </c>
      <c r="M479">
        <v>34833.120000000003</v>
      </c>
    </row>
    <row r="480" spans="1:13" x14ac:dyDescent="0.3">
      <c r="A480">
        <v>104161.2</v>
      </c>
      <c r="B480">
        <v>1.2413209999999999</v>
      </c>
      <c r="C480">
        <v>68570.67</v>
      </c>
      <c r="D480">
        <v>1.2555620000000001</v>
      </c>
      <c r="E480">
        <v>-35590.550000000003</v>
      </c>
      <c r="F480">
        <v>-1.42411E-2</v>
      </c>
      <c r="G480">
        <v>2499144</v>
      </c>
      <c r="H480">
        <v>35590.550000000003</v>
      </c>
      <c r="I480">
        <v>35448.14</v>
      </c>
      <c r="J480">
        <v>35305.730000000003</v>
      </c>
      <c r="K480">
        <v>35163.32</v>
      </c>
      <c r="L480">
        <v>35020.910000000003</v>
      </c>
      <c r="M480">
        <v>34878.5</v>
      </c>
    </row>
    <row r="481" spans="1:13" x14ac:dyDescent="0.3">
      <c r="A481">
        <v>96966.44</v>
      </c>
      <c r="B481">
        <v>1.1360650000000001</v>
      </c>
      <c r="C481">
        <v>63099.02</v>
      </c>
      <c r="D481">
        <v>1.1153109999999999</v>
      </c>
      <c r="E481">
        <v>-33867.410000000003</v>
      </c>
      <c r="F481">
        <v>2.0753899999999999E-2</v>
      </c>
      <c r="G481">
        <v>-1631861</v>
      </c>
      <c r="H481">
        <v>33867.410000000003</v>
      </c>
      <c r="I481">
        <v>34074.949999999997</v>
      </c>
      <c r="J481">
        <v>34282.49</v>
      </c>
      <c r="K481">
        <v>34490.03</v>
      </c>
      <c r="L481">
        <v>34697.57</v>
      </c>
      <c r="M481">
        <v>34905.11</v>
      </c>
    </row>
    <row r="482" spans="1:13" x14ac:dyDescent="0.3">
      <c r="A482">
        <v>113761.2</v>
      </c>
      <c r="B482">
        <v>1.3442050000000001</v>
      </c>
      <c r="C482">
        <v>76968.92</v>
      </c>
      <c r="D482">
        <v>1.38144</v>
      </c>
      <c r="E482">
        <v>-36792.31</v>
      </c>
      <c r="F482">
        <v>-3.7235699999999997E-2</v>
      </c>
      <c r="G482">
        <v>988091.4</v>
      </c>
      <c r="H482">
        <v>36792.31</v>
      </c>
      <c r="I482">
        <v>36419.96</v>
      </c>
      <c r="J482">
        <v>36047.599999999999</v>
      </c>
      <c r="K482">
        <v>35675.24</v>
      </c>
      <c r="L482">
        <v>35302.879999999997</v>
      </c>
      <c r="M482">
        <v>34930.53</v>
      </c>
    </row>
    <row r="483" spans="1:13" x14ac:dyDescent="0.3">
      <c r="A483">
        <v>108231.1</v>
      </c>
      <c r="B483">
        <v>1.282683</v>
      </c>
      <c r="C483">
        <v>72086.539999999994</v>
      </c>
      <c r="D483">
        <v>1.305158</v>
      </c>
      <c r="E483">
        <v>-36144.54</v>
      </c>
      <c r="F483">
        <v>-2.2475200000000001E-2</v>
      </c>
      <c r="G483">
        <v>1608194</v>
      </c>
      <c r="H483">
        <v>36144.54</v>
      </c>
      <c r="I483">
        <v>35919.79</v>
      </c>
      <c r="J483">
        <v>35695.040000000001</v>
      </c>
      <c r="K483">
        <v>35470.28</v>
      </c>
      <c r="L483">
        <v>35245.53</v>
      </c>
      <c r="M483">
        <v>35020.78</v>
      </c>
    </row>
    <row r="484" spans="1:13" x14ac:dyDescent="0.3">
      <c r="A484">
        <v>96580.82</v>
      </c>
      <c r="B484">
        <v>1.1438900000000001</v>
      </c>
      <c r="C484" s="195">
        <v>63052.09</v>
      </c>
      <c r="D484">
        <v>1.1139479999999999</v>
      </c>
      <c r="E484">
        <v>-33528.730000000003</v>
      </c>
      <c r="F484">
        <v>2.9941200000000001E-2</v>
      </c>
      <c r="G484" s="195">
        <v>-1119819</v>
      </c>
      <c r="H484">
        <v>33528.730000000003</v>
      </c>
      <c r="I484">
        <v>33828.14</v>
      </c>
      <c r="J484">
        <v>34127.550000000003</v>
      </c>
      <c r="K484">
        <v>34426.959999999999</v>
      </c>
      <c r="L484">
        <v>34726.379999999997</v>
      </c>
      <c r="M484">
        <v>35025.79</v>
      </c>
    </row>
    <row r="485" spans="1:13" x14ac:dyDescent="0.3">
      <c r="A485">
        <v>97542.49</v>
      </c>
      <c r="B485">
        <v>1.1496360000000001</v>
      </c>
      <c r="C485">
        <v>63844.94</v>
      </c>
      <c r="D485">
        <v>1.1227259999999999</v>
      </c>
      <c r="E485">
        <v>-33697.550000000003</v>
      </c>
      <c r="F485">
        <v>2.6910199999999999E-2</v>
      </c>
      <c r="G485">
        <v>-1252223</v>
      </c>
      <c r="H485">
        <v>33697.550000000003</v>
      </c>
      <c r="I485">
        <v>33966.660000000003</v>
      </c>
      <c r="J485">
        <v>34235.760000000002</v>
      </c>
      <c r="K485">
        <v>34504.86</v>
      </c>
      <c r="L485">
        <v>34773.96</v>
      </c>
      <c r="M485">
        <v>35043.06</v>
      </c>
    </row>
    <row r="486" spans="1:13" x14ac:dyDescent="0.3">
      <c r="A486">
        <v>96175.88</v>
      </c>
      <c r="B486">
        <v>1.1329830000000001</v>
      </c>
      <c r="C486">
        <v>62664.56</v>
      </c>
      <c r="D486">
        <v>1.100722</v>
      </c>
      <c r="E486">
        <v>-33511.32</v>
      </c>
      <c r="F486">
        <v>3.2260400000000002E-2</v>
      </c>
      <c r="G486">
        <v>-1038775</v>
      </c>
      <c r="H486">
        <v>33511.32</v>
      </c>
      <c r="I486">
        <v>33833.93</v>
      </c>
      <c r="J486">
        <v>34156.53</v>
      </c>
      <c r="K486">
        <v>34479.14</v>
      </c>
      <c r="L486">
        <v>34801.74</v>
      </c>
      <c r="M486">
        <v>35124.339999999997</v>
      </c>
    </row>
    <row r="487" spans="1:13" x14ac:dyDescent="0.3">
      <c r="A487">
        <v>104377.60000000001</v>
      </c>
      <c r="B487">
        <v>1.222205</v>
      </c>
      <c r="C487">
        <v>68780.45</v>
      </c>
      <c r="D487">
        <v>1.2282379999999999</v>
      </c>
      <c r="E487">
        <v>-35597.11</v>
      </c>
      <c r="F487">
        <v>-6.0331999999999998E-3</v>
      </c>
      <c r="G487">
        <v>5900221</v>
      </c>
      <c r="H487">
        <v>35597.11</v>
      </c>
      <c r="I487">
        <v>35536.78</v>
      </c>
      <c r="J487">
        <v>35476.449999999997</v>
      </c>
      <c r="K487">
        <v>35416.11</v>
      </c>
      <c r="L487">
        <v>35355.78</v>
      </c>
      <c r="M487">
        <v>35295.449999999997</v>
      </c>
    </row>
    <row r="488" spans="1:13" x14ac:dyDescent="0.3">
      <c r="A488">
        <v>112301.1</v>
      </c>
      <c r="B488">
        <v>1.3148029999999999</v>
      </c>
      <c r="C488">
        <v>75566.100000000006</v>
      </c>
      <c r="D488">
        <v>1.3428629999999999</v>
      </c>
      <c r="E488">
        <v>-36734.959999999999</v>
      </c>
      <c r="F488">
        <v>-2.8060100000000001E-2</v>
      </c>
      <c r="G488" s="195">
        <v>1309154</v>
      </c>
      <c r="H488">
        <v>36734.959999999999</v>
      </c>
      <c r="I488">
        <v>36454.36</v>
      </c>
      <c r="J488">
        <v>36173.760000000002</v>
      </c>
      <c r="K488">
        <v>35893.160000000003</v>
      </c>
      <c r="L488">
        <v>35612.559999999998</v>
      </c>
      <c r="M488">
        <v>35331.96</v>
      </c>
    </row>
    <row r="489" spans="1:13" x14ac:dyDescent="0.3">
      <c r="A489">
        <v>107683.4</v>
      </c>
      <c r="B489">
        <v>1.279542</v>
      </c>
      <c r="C489">
        <v>72210.73</v>
      </c>
      <c r="D489">
        <v>1.2818689999999999</v>
      </c>
      <c r="E489">
        <v>-35472.629999999997</v>
      </c>
      <c r="F489">
        <v>-2.3267000000000001E-3</v>
      </c>
      <c r="G489" s="195">
        <v>15200000</v>
      </c>
      <c r="H489">
        <v>35472.629999999997</v>
      </c>
      <c r="I489">
        <v>35449.370000000003</v>
      </c>
      <c r="J489">
        <v>35426.1</v>
      </c>
      <c r="K489">
        <v>35402.83</v>
      </c>
      <c r="L489">
        <v>35379.56</v>
      </c>
      <c r="M489">
        <v>35356.300000000003</v>
      </c>
    </row>
    <row r="490" spans="1:13" x14ac:dyDescent="0.3">
      <c r="A490">
        <v>112806.39999999999</v>
      </c>
      <c r="B490">
        <v>1.3305469999999999</v>
      </c>
      <c r="C490">
        <v>76305.52</v>
      </c>
      <c r="D490">
        <v>1.3529169999999999</v>
      </c>
      <c r="E490">
        <v>-36500.839999999997</v>
      </c>
      <c r="F490">
        <v>-2.23702E-2</v>
      </c>
      <c r="G490">
        <v>1631671</v>
      </c>
      <c r="H490">
        <v>36500.839999999997</v>
      </c>
      <c r="I490">
        <v>36277.14</v>
      </c>
      <c r="J490">
        <v>36053.440000000002</v>
      </c>
      <c r="K490">
        <v>35829.74</v>
      </c>
      <c r="L490">
        <v>35606.04</v>
      </c>
      <c r="M490">
        <v>35382.33</v>
      </c>
    </row>
    <row r="491" spans="1:13" x14ac:dyDescent="0.3">
      <c r="A491">
        <v>113461</v>
      </c>
      <c r="B491">
        <v>1.3203849999999999</v>
      </c>
      <c r="C491">
        <v>75091.320000000007</v>
      </c>
      <c r="D491">
        <v>1.379918</v>
      </c>
      <c r="E491">
        <v>-38369.730000000003</v>
      </c>
      <c r="F491">
        <v>-5.9532300000000003E-2</v>
      </c>
      <c r="G491">
        <v>644519.6</v>
      </c>
      <c r="H491">
        <v>38369.730000000003</v>
      </c>
      <c r="I491">
        <v>37774.400000000001</v>
      </c>
      <c r="J491">
        <v>37179.08</v>
      </c>
      <c r="K491">
        <v>36583.760000000002</v>
      </c>
      <c r="L491">
        <v>35988.43</v>
      </c>
      <c r="M491">
        <v>35393.11</v>
      </c>
    </row>
    <row r="492" spans="1:13" x14ac:dyDescent="0.3">
      <c r="A492">
        <v>106008.7</v>
      </c>
      <c r="B492">
        <v>1.2345159999999999</v>
      </c>
      <c r="C492">
        <v>69922.16</v>
      </c>
      <c r="D492">
        <v>1.2480560000000001</v>
      </c>
      <c r="E492">
        <v>-36086.5</v>
      </c>
      <c r="F492">
        <v>-1.35394E-2</v>
      </c>
      <c r="G492" s="195">
        <v>2665289</v>
      </c>
      <c r="H492">
        <v>36086.5</v>
      </c>
      <c r="I492">
        <v>35951.11</v>
      </c>
      <c r="J492">
        <v>35815.71</v>
      </c>
      <c r="K492">
        <v>35680.32</v>
      </c>
      <c r="L492">
        <v>35544.92</v>
      </c>
      <c r="M492">
        <v>35409.53</v>
      </c>
    </row>
    <row r="493" spans="1:13" x14ac:dyDescent="0.3">
      <c r="A493">
        <v>105356.4</v>
      </c>
      <c r="B493">
        <v>1.2430270000000001</v>
      </c>
      <c r="C493">
        <v>69736.73</v>
      </c>
      <c r="D493">
        <v>1.2461789999999999</v>
      </c>
      <c r="E493">
        <v>-35619.660000000003</v>
      </c>
      <c r="F493">
        <v>-3.1521000000000001E-3</v>
      </c>
      <c r="G493" s="195">
        <v>11300000</v>
      </c>
      <c r="H493">
        <v>35619.660000000003</v>
      </c>
      <c r="I493">
        <v>35588.14</v>
      </c>
      <c r="J493">
        <v>35556.61</v>
      </c>
      <c r="K493">
        <v>35525.089999999997</v>
      </c>
      <c r="L493">
        <v>35493.57</v>
      </c>
      <c r="M493">
        <v>35462.050000000003</v>
      </c>
    </row>
    <row r="494" spans="1:13" x14ac:dyDescent="0.3">
      <c r="A494">
        <v>109986.4</v>
      </c>
      <c r="B494">
        <v>1.2839389999999999</v>
      </c>
      <c r="C494">
        <v>72326.2</v>
      </c>
      <c r="D494">
        <v>1.3275159999999999</v>
      </c>
      <c r="E494">
        <v>-37660.18</v>
      </c>
      <c r="F494">
        <v>-4.3577200000000003E-2</v>
      </c>
      <c r="G494">
        <v>864217.59999999998</v>
      </c>
      <c r="H494">
        <v>37660.18</v>
      </c>
      <c r="I494">
        <v>37224.410000000003</v>
      </c>
      <c r="J494">
        <v>36788.639999999999</v>
      </c>
      <c r="K494">
        <v>36352.86</v>
      </c>
      <c r="L494">
        <v>35917.089999999997</v>
      </c>
      <c r="M494">
        <v>35481.32</v>
      </c>
    </row>
    <row r="495" spans="1:13" x14ac:dyDescent="0.3">
      <c r="A495">
        <v>110011.8</v>
      </c>
      <c r="B495">
        <v>1.2903530000000001</v>
      </c>
      <c r="C495">
        <v>73277.77</v>
      </c>
      <c r="D495">
        <v>1.315313</v>
      </c>
      <c r="E495">
        <v>-36733.980000000003</v>
      </c>
      <c r="F495">
        <v>-2.4959700000000001E-2</v>
      </c>
      <c r="G495">
        <v>1471733</v>
      </c>
      <c r="H495">
        <v>36733.980000000003</v>
      </c>
      <c r="I495">
        <v>36484.39</v>
      </c>
      <c r="J495">
        <v>36234.79</v>
      </c>
      <c r="K495">
        <v>35985.199999999997</v>
      </c>
      <c r="L495">
        <v>35735.599999999999</v>
      </c>
      <c r="M495">
        <v>35486</v>
      </c>
    </row>
    <row r="496" spans="1:13" x14ac:dyDescent="0.3">
      <c r="A496">
        <v>106827.1</v>
      </c>
      <c r="B496">
        <v>1.2692969999999999</v>
      </c>
      <c r="C496">
        <v>71687.33</v>
      </c>
      <c r="D496">
        <v>1.2618450000000001</v>
      </c>
      <c r="E496">
        <v>-35139.75</v>
      </c>
      <c r="F496">
        <v>7.4511999999999998E-3</v>
      </c>
      <c r="G496">
        <v>-4716000</v>
      </c>
      <c r="H496">
        <v>35139.75</v>
      </c>
      <c r="I496">
        <v>35214.26</v>
      </c>
      <c r="J496">
        <v>35288.769999999997</v>
      </c>
      <c r="K496">
        <v>35363.29</v>
      </c>
      <c r="L496">
        <v>35437.800000000003</v>
      </c>
      <c r="M496">
        <v>35512.31</v>
      </c>
    </row>
    <row r="497" spans="1:13" x14ac:dyDescent="0.3">
      <c r="A497">
        <v>99156.34</v>
      </c>
      <c r="B497">
        <v>1.163546</v>
      </c>
      <c r="C497">
        <v>63554.22</v>
      </c>
      <c r="D497">
        <v>1.164901</v>
      </c>
      <c r="E497">
        <v>-35602.120000000003</v>
      </c>
      <c r="F497">
        <v>-1.3553E-3</v>
      </c>
      <c r="G497" s="195">
        <v>26300000</v>
      </c>
      <c r="H497">
        <v>35602.120000000003</v>
      </c>
      <c r="I497">
        <v>35588.57</v>
      </c>
      <c r="J497">
        <v>35575.019999999997</v>
      </c>
      <c r="K497">
        <v>35561.46</v>
      </c>
      <c r="L497">
        <v>35547.910000000003</v>
      </c>
      <c r="M497">
        <v>35534.36</v>
      </c>
    </row>
    <row r="498" spans="1:13" x14ac:dyDescent="0.3">
      <c r="A498">
        <v>102997.4</v>
      </c>
      <c r="B498">
        <v>1.19268</v>
      </c>
      <c r="C498">
        <v>66771.710000000006</v>
      </c>
      <c r="D498">
        <v>1.202475</v>
      </c>
      <c r="E498">
        <v>-36225.72</v>
      </c>
      <c r="F498">
        <v>-9.7944E-3</v>
      </c>
      <c r="G498">
        <v>3698633</v>
      </c>
      <c r="H498">
        <v>36225.72</v>
      </c>
      <c r="I498">
        <v>36127.769999999997</v>
      </c>
      <c r="J498">
        <v>36029.83</v>
      </c>
      <c r="K498">
        <v>35931.89</v>
      </c>
      <c r="L498">
        <v>35833.949999999997</v>
      </c>
      <c r="M498">
        <v>35736</v>
      </c>
    </row>
    <row r="499" spans="1:13" x14ac:dyDescent="0.3">
      <c r="A499">
        <v>112431.7</v>
      </c>
      <c r="B499">
        <v>1.346951</v>
      </c>
      <c r="C499">
        <v>75048.479999999996</v>
      </c>
      <c r="D499">
        <v>1.3784179999999999</v>
      </c>
      <c r="E499">
        <v>-37383.230000000003</v>
      </c>
      <c r="F499">
        <v>-3.1466800000000003E-2</v>
      </c>
      <c r="G499">
        <v>1188020</v>
      </c>
      <c r="H499">
        <v>37383.230000000003</v>
      </c>
      <c r="I499">
        <v>37068.57</v>
      </c>
      <c r="J499">
        <v>36753.9</v>
      </c>
      <c r="K499">
        <v>36439.230000000003</v>
      </c>
      <c r="L499">
        <v>36124.559999999998</v>
      </c>
      <c r="M499">
        <v>35809.89</v>
      </c>
    </row>
    <row r="500" spans="1:13" x14ac:dyDescent="0.3">
      <c r="A500">
        <v>112282.1</v>
      </c>
      <c r="B500">
        <v>1.335526</v>
      </c>
      <c r="C500">
        <v>74986.78</v>
      </c>
      <c r="D500">
        <v>1.364393</v>
      </c>
      <c r="E500">
        <v>-37295.370000000003</v>
      </c>
      <c r="F500">
        <v>-2.8867500000000001E-2</v>
      </c>
      <c r="G500">
        <v>1291951</v>
      </c>
      <c r="H500">
        <v>37295.370000000003</v>
      </c>
      <c r="I500">
        <v>37006.69</v>
      </c>
      <c r="J500">
        <v>36718.019999999997</v>
      </c>
      <c r="K500">
        <v>36429.339999999997</v>
      </c>
      <c r="L500">
        <v>36140.67</v>
      </c>
      <c r="M500">
        <v>35851.99</v>
      </c>
    </row>
    <row r="501" spans="1:13" x14ac:dyDescent="0.3">
      <c r="A501">
        <v>101565.9</v>
      </c>
      <c r="B501">
        <v>1.1908270000000001</v>
      </c>
      <c r="C501">
        <v>67050.41</v>
      </c>
      <c r="D501">
        <v>1.16368</v>
      </c>
      <c r="E501">
        <v>-34515.47</v>
      </c>
      <c r="F501">
        <v>2.7147299999999999E-2</v>
      </c>
      <c r="G501">
        <v>-1271415</v>
      </c>
      <c r="H501">
        <v>34515.47</v>
      </c>
      <c r="I501">
        <v>34786.94</v>
      </c>
      <c r="J501">
        <v>35058.410000000003</v>
      </c>
      <c r="K501">
        <v>35329.89</v>
      </c>
      <c r="L501">
        <v>35601.360000000001</v>
      </c>
      <c r="M501">
        <v>35872.83</v>
      </c>
    </row>
    <row r="502" spans="1:13" x14ac:dyDescent="0.3">
      <c r="A502">
        <v>104379.9</v>
      </c>
      <c r="B502">
        <v>1.213543</v>
      </c>
      <c r="C502">
        <v>68293.7</v>
      </c>
      <c r="D502">
        <v>1.2174020000000001</v>
      </c>
      <c r="E502">
        <v>-36086.239999999998</v>
      </c>
      <c r="F502">
        <v>-3.8582E-3</v>
      </c>
      <c r="G502">
        <v>9353108</v>
      </c>
      <c r="H502">
        <v>36086.239999999998</v>
      </c>
      <c r="I502">
        <v>36047.660000000003</v>
      </c>
      <c r="J502">
        <v>36009.08</v>
      </c>
      <c r="K502">
        <v>35970.5</v>
      </c>
      <c r="L502">
        <v>35931.910000000003</v>
      </c>
      <c r="M502">
        <v>35893.33</v>
      </c>
    </row>
    <row r="503" spans="1:13" x14ac:dyDescent="0.3">
      <c r="A503">
        <v>102872.5</v>
      </c>
      <c r="B503">
        <v>1.207492</v>
      </c>
      <c r="C503">
        <v>67695.56</v>
      </c>
      <c r="D503">
        <v>1.1926019999999999</v>
      </c>
      <c r="E503">
        <v>-35176.959999999999</v>
      </c>
      <c r="F503">
        <v>1.48904E-2</v>
      </c>
      <c r="G503">
        <v>-2362387</v>
      </c>
      <c r="H503">
        <v>35176.959999999999</v>
      </c>
      <c r="I503">
        <v>35325.870000000003</v>
      </c>
      <c r="J503">
        <v>35474.769999999997</v>
      </c>
      <c r="K503">
        <v>35623.68</v>
      </c>
      <c r="L503">
        <v>35772.58</v>
      </c>
      <c r="M503">
        <v>35921.480000000003</v>
      </c>
    </row>
    <row r="504" spans="1:13" x14ac:dyDescent="0.3">
      <c r="A504">
        <v>101450.1</v>
      </c>
      <c r="B504">
        <v>1.194277</v>
      </c>
      <c r="C504">
        <v>65218.11</v>
      </c>
      <c r="D504">
        <v>1.2002820000000001</v>
      </c>
      <c r="E504">
        <v>-36231.980000000003</v>
      </c>
      <c r="F504">
        <v>-6.0052999999999999E-3</v>
      </c>
      <c r="G504">
        <v>6033348</v>
      </c>
      <c r="H504">
        <v>36231.980000000003</v>
      </c>
      <c r="I504">
        <v>36171.93</v>
      </c>
      <c r="J504">
        <v>36111.879999999997</v>
      </c>
      <c r="K504">
        <v>36051.82</v>
      </c>
      <c r="L504">
        <v>35991.769999999997</v>
      </c>
      <c r="M504">
        <v>35931.72</v>
      </c>
    </row>
    <row r="505" spans="1:13" x14ac:dyDescent="0.3">
      <c r="A505">
        <v>114204.9</v>
      </c>
      <c r="B505">
        <v>1.3431120000000001</v>
      </c>
      <c r="C505">
        <v>76673.100000000006</v>
      </c>
      <c r="D505">
        <v>1.37504</v>
      </c>
      <c r="E505">
        <v>-37531.82</v>
      </c>
      <c r="F505">
        <v>-3.1928100000000001E-2</v>
      </c>
      <c r="G505">
        <v>1175512</v>
      </c>
      <c r="H505">
        <v>37531.82</v>
      </c>
      <c r="I505">
        <v>37212.54</v>
      </c>
      <c r="J505">
        <v>36893.26</v>
      </c>
      <c r="K505">
        <v>36573.980000000003</v>
      </c>
      <c r="L505">
        <v>36254.699999999997</v>
      </c>
      <c r="M505">
        <v>35935.42</v>
      </c>
    </row>
    <row r="506" spans="1:13" x14ac:dyDescent="0.3">
      <c r="A506">
        <v>110502.9</v>
      </c>
      <c r="B506">
        <v>1.3020499999999999</v>
      </c>
      <c r="C506">
        <v>74125.41</v>
      </c>
      <c r="D506">
        <v>1.3101659999999999</v>
      </c>
      <c r="E506">
        <v>-36377.519999999997</v>
      </c>
      <c r="F506">
        <v>-8.116E-3</v>
      </c>
      <c r="G506">
        <v>4482194</v>
      </c>
      <c r="H506">
        <v>36377.519999999997</v>
      </c>
      <c r="I506">
        <v>36296.36</v>
      </c>
      <c r="J506">
        <v>36215.199999999997</v>
      </c>
      <c r="K506">
        <v>36134.04</v>
      </c>
      <c r="L506">
        <v>36052.879999999997</v>
      </c>
      <c r="M506">
        <v>35971.71</v>
      </c>
    </row>
    <row r="507" spans="1:13" x14ac:dyDescent="0.3">
      <c r="A507">
        <v>97851.93</v>
      </c>
      <c r="B507">
        <v>1.158005</v>
      </c>
      <c r="C507">
        <v>63732.480000000003</v>
      </c>
      <c r="D507">
        <v>1.11971</v>
      </c>
      <c r="E507">
        <v>-34119.449999999997</v>
      </c>
      <c r="F507">
        <v>3.8294799999999997E-2</v>
      </c>
      <c r="G507">
        <v>-890968.4</v>
      </c>
      <c r="H507">
        <v>34119.449999999997</v>
      </c>
      <c r="I507">
        <v>34502.400000000001</v>
      </c>
      <c r="J507">
        <v>34885.339999999997</v>
      </c>
      <c r="K507">
        <v>35268.29</v>
      </c>
      <c r="L507">
        <v>35651.24</v>
      </c>
      <c r="M507">
        <v>36034.19</v>
      </c>
    </row>
    <row r="508" spans="1:13" x14ac:dyDescent="0.3">
      <c r="A508">
        <v>106066.4</v>
      </c>
      <c r="B508">
        <v>1.259571</v>
      </c>
      <c r="C508">
        <v>70465.77</v>
      </c>
      <c r="D508">
        <v>1.2504360000000001</v>
      </c>
      <c r="E508">
        <v>-35600.61</v>
      </c>
      <c r="F508">
        <v>9.1342999999999997E-3</v>
      </c>
      <c r="G508">
        <v>-3897468</v>
      </c>
      <c r="H508">
        <v>35600.61</v>
      </c>
      <c r="I508">
        <v>35691.949999999997</v>
      </c>
      <c r="J508">
        <v>35783.300000000003</v>
      </c>
      <c r="K508">
        <v>35874.639999999999</v>
      </c>
      <c r="L508">
        <v>35965.980000000003</v>
      </c>
      <c r="M508">
        <v>36057.32</v>
      </c>
    </row>
    <row r="509" spans="1:13" x14ac:dyDescent="0.3">
      <c r="A509">
        <v>110399.6</v>
      </c>
      <c r="B509">
        <v>1.2984100000000001</v>
      </c>
      <c r="C509">
        <v>73364.12</v>
      </c>
      <c r="D509">
        <v>1.3170459999999999</v>
      </c>
      <c r="E509">
        <v>-37035.53</v>
      </c>
      <c r="F509">
        <v>-1.8636799999999999E-2</v>
      </c>
      <c r="G509">
        <v>1987224</v>
      </c>
      <c r="H509">
        <v>37035.53</v>
      </c>
      <c r="I509">
        <v>36849.160000000003</v>
      </c>
      <c r="J509">
        <v>36662.79</v>
      </c>
      <c r="K509">
        <v>36476.43</v>
      </c>
      <c r="L509">
        <v>36290.06</v>
      </c>
      <c r="M509">
        <v>36103.69</v>
      </c>
    </row>
    <row r="510" spans="1:13" x14ac:dyDescent="0.3">
      <c r="A510">
        <v>100930.2</v>
      </c>
      <c r="B510">
        <v>1.193568</v>
      </c>
      <c r="C510">
        <v>65965.440000000002</v>
      </c>
      <c r="D510">
        <v>1.1705179999999999</v>
      </c>
      <c r="E510">
        <v>-34964.800000000003</v>
      </c>
      <c r="F510">
        <v>2.3050000000000001E-2</v>
      </c>
      <c r="G510">
        <v>-1516914</v>
      </c>
      <c r="H510">
        <v>34964.800000000003</v>
      </c>
      <c r="I510">
        <v>35195.300000000003</v>
      </c>
      <c r="J510">
        <v>35425.800000000003</v>
      </c>
      <c r="K510">
        <v>35656.300000000003</v>
      </c>
      <c r="L510">
        <v>35886.79</v>
      </c>
      <c r="M510">
        <v>36117.29</v>
      </c>
    </row>
    <row r="511" spans="1:13" x14ac:dyDescent="0.3">
      <c r="A511">
        <v>101851.7</v>
      </c>
      <c r="B511">
        <v>1.185276</v>
      </c>
      <c r="C511">
        <v>66110.13</v>
      </c>
      <c r="D511">
        <v>1.176552</v>
      </c>
      <c r="E511">
        <v>-35741.54</v>
      </c>
      <c r="F511">
        <v>8.7241000000000003E-3</v>
      </c>
      <c r="G511">
        <v>-4096877</v>
      </c>
      <c r="H511">
        <v>35741.54</v>
      </c>
      <c r="I511">
        <v>35828.78</v>
      </c>
      <c r="J511">
        <v>35916.019999999997</v>
      </c>
      <c r="K511">
        <v>36003.26</v>
      </c>
      <c r="L511">
        <v>36090.5</v>
      </c>
      <c r="M511">
        <v>36177.74</v>
      </c>
    </row>
    <row r="512" spans="1:13" x14ac:dyDescent="0.3">
      <c r="A512">
        <v>109349.7</v>
      </c>
      <c r="B512">
        <v>1.2761070000000001</v>
      </c>
      <c r="C512">
        <v>71455.48</v>
      </c>
      <c r="D512">
        <v>1.3103070000000001</v>
      </c>
      <c r="E512">
        <v>-37894.269999999997</v>
      </c>
      <c r="F512">
        <v>-3.4200700000000001E-2</v>
      </c>
      <c r="G512">
        <v>1107998</v>
      </c>
      <c r="H512">
        <v>37894.269999999997</v>
      </c>
      <c r="I512">
        <v>37552.26</v>
      </c>
      <c r="J512">
        <v>37210.25</v>
      </c>
      <c r="K512">
        <v>36868.25</v>
      </c>
      <c r="L512">
        <v>36526.239999999998</v>
      </c>
      <c r="M512">
        <v>36184.230000000003</v>
      </c>
    </row>
    <row r="513" spans="1:13" x14ac:dyDescent="0.3">
      <c r="A513">
        <v>97746.66</v>
      </c>
      <c r="B513">
        <v>1.140339</v>
      </c>
      <c r="C513">
        <v>62406.58</v>
      </c>
      <c r="D513">
        <v>1.1226910000000001</v>
      </c>
      <c r="E513">
        <v>-35340.089999999997</v>
      </c>
      <c r="F513">
        <v>1.7648199999999999E-2</v>
      </c>
      <c r="G513">
        <v>-2002473</v>
      </c>
      <c r="H513">
        <v>35340.089999999997</v>
      </c>
      <c r="I513">
        <v>35516.57</v>
      </c>
      <c r="J513">
        <v>35693.050000000003</v>
      </c>
      <c r="K513">
        <v>35869.53</v>
      </c>
      <c r="L513">
        <v>36046.019999999997</v>
      </c>
      <c r="M513">
        <v>36222.5</v>
      </c>
    </row>
    <row r="514" spans="1:13" x14ac:dyDescent="0.3">
      <c r="A514">
        <v>110742.5</v>
      </c>
      <c r="B514">
        <v>1.3009919999999999</v>
      </c>
      <c r="C514">
        <v>74058.41</v>
      </c>
      <c r="D514">
        <v>1.3092280000000001</v>
      </c>
      <c r="E514">
        <v>-36684.04</v>
      </c>
      <c r="F514">
        <v>-8.2357000000000003E-3</v>
      </c>
      <c r="G514">
        <v>4454275</v>
      </c>
      <c r="H514">
        <v>36684.04</v>
      </c>
      <c r="I514">
        <v>36601.68</v>
      </c>
      <c r="J514">
        <v>36519.32</v>
      </c>
      <c r="K514">
        <v>36436.97</v>
      </c>
      <c r="L514">
        <v>36354.61</v>
      </c>
      <c r="M514">
        <v>36272.25</v>
      </c>
    </row>
    <row r="515" spans="1:13" x14ac:dyDescent="0.3">
      <c r="A515">
        <v>106580.7</v>
      </c>
      <c r="B515">
        <v>1.259798</v>
      </c>
      <c r="C515">
        <v>70564.399999999994</v>
      </c>
      <c r="D515">
        <v>1.254378</v>
      </c>
      <c r="E515">
        <v>-36016.31</v>
      </c>
      <c r="F515">
        <v>5.4199000000000001E-3</v>
      </c>
      <c r="G515">
        <v>-6645260</v>
      </c>
      <c r="H515">
        <v>36016.31</v>
      </c>
      <c r="I515">
        <v>36070.51</v>
      </c>
      <c r="J515">
        <v>36124.71</v>
      </c>
      <c r="K515">
        <v>36178.910000000003</v>
      </c>
      <c r="L515">
        <v>36233.11</v>
      </c>
      <c r="M515">
        <v>36287.300000000003</v>
      </c>
    </row>
    <row r="516" spans="1:13" x14ac:dyDescent="0.3">
      <c r="A516">
        <v>110507.6</v>
      </c>
      <c r="B516">
        <v>1.309958</v>
      </c>
      <c r="C516">
        <v>73238.350000000006</v>
      </c>
      <c r="D516">
        <v>1.327027</v>
      </c>
      <c r="E516">
        <v>-37269.29</v>
      </c>
      <c r="F516">
        <v>-1.7069299999999999E-2</v>
      </c>
      <c r="G516">
        <v>2183406</v>
      </c>
      <c r="H516">
        <v>37269.29</v>
      </c>
      <c r="I516">
        <v>37098.589999999997</v>
      </c>
      <c r="J516">
        <v>36927.9</v>
      </c>
      <c r="K516">
        <v>36757.21</v>
      </c>
      <c r="L516">
        <v>36586.519999999997</v>
      </c>
      <c r="M516">
        <v>36415.82</v>
      </c>
    </row>
    <row r="517" spans="1:13" x14ac:dyDescent="0.3">
      <c r="A517">
        <v>106452.3</v>
      </c>
      <c r="B517">
        <v>1.2593179999999999</v>
      </c>
      <c r="C517">
        <v>70434.09</v>
      </c>
      <c r="D517">
        <v>1.251161</v>
      </c>
      <c r="E517">
        <v>-36018.25</v>
      </c>
      <c r="F517">
        <v>8.1563E-3</v>
      </c>
      <c r="G517">
        <v>-4416004</v>
      </c>
      <c r="H517">
        <v>36018.25</v>
      </c>
      <c r="I517">
        <v>36099.81</v>
      </c>
      <c r="J517">
        <v>36181.379999999997</v>
      </c>
      <c r="K517">
        <v>36262.94</v>
      </c>
      <c r="L517">
        <v>36344.5</v>
      </c>
      <c r="M517">
        <v>36426.07</v>
      </c>
    </row>
    <row r="518" spans="1:13" x14ac:dyDescent="0.3">
      <c r="A518">
        <v>97656.63</v>
      </c>
      <c r="B518">
        <v>1.1405780000000001</v>
      </c>
      <c r="C518">
        <v>62716.79</v>
      </c>
      <c r="D518">
        <v>1.1108499999999999</v>
      </c>
      <c r="E518">
        <v>-34939.839999999997</v>
      </c>
      <c r="F518">
        <v>2.97282E-2</v>
      </c>
      <c r="G518">
        <v>-1175311</v>
      </c>
      <c r="H518">
        <v>34939.839999999997</v>
      </c>
      <c r="I518">
        <v>35237.129999999997</v>
      </c>
      <c r="J518">
        <v>35534.410000000003</v>
      </c>
      <c r="K518">
        <v>35831.69</v>
      </c>
      <c r="L518">
        <v>36128.97</v>
      </c>
      <c r="M518">
        <v>36426.25</v>
      </c>
    </row>
    <row r="519" spans="1:13" x14ac:dyDescent="0.3">
      <c r="A519">
        <v>104383.9</v>
      </c>
      <c r="B519">
        <v>1.2256739999999999</v>
      </c>
      <c r="C519">
        <v>68238.98</v>
      </c>
      <c r="D519">
        <v>1.219848</v>
      </c>
      <c r="E519">
        <v>-36144.879999999997</v>
      </c>
      <c r="F519">
        <v>5.8262000000000001E-3</v>
      </c>
      <c r="G519">
        <v>-6203814</v>
      </c>
      <c r="H519">
        <v>36144.879999999997</v>
      </c>
      <c r="I519">
        <v>36203.14</v>
      </c>
      <c r="J519">
        <v>36261.4</v>
      </c>
      <c r="K519">
        <v>36319.660000000003</v>
      </c>
      <c r="L519">
        <v>36377.93</v>
      </c>
      <c r="M519">
        <v>36436.19</v>
      </c>
    </row>
    <row r="520" spans="1:13" x14ac:dyDescent="0.3">
      <c r="A520">
        <v>99856.45</v>
      </c>
      <c r="B520">
        <v>1.17486</v>
      </c>
      <c r="C520">
        <v>65087.14</v>
      </c>
      <c r="D520">
        <v>1.1412089999999999</v>
      </c>
      <c r="E520">
        <v>-34769.300000000003</v>
      </c>
      <c r="F520">
        <v>3.3650199999999998E-2</v>
      </c>
      <c r="G520">
        <v>-1033258</v>
      </c>
      <c r="H520">
        <v>34769.300000000003</v>
      </c>
      <c r="I520">
        <v>35105.800000000003</v>
      </c>
      <c r="J520">
        <v>35442.300000000003</v>
      </c>
      <c r="K520">
        <v>35778.800000000003</v>
      </c>
      <c r="L520">
        <v>36115.31</v>
      </c>
      <c r="M520">
        <v>36451.81</v>
      </c>
    </row>
    <row r="521" spans="1:13" x14ac:dyDescent="0.3">
      <c r="A521">
        <v>109376.8</v>
      </c>
      <c r="B521">
        <v>1.2978179999999999</v>
      </c>
      <c r="C521">
        <v>72667.240000000005</v>
      </c>
      <c r="D521">
        <v>1.3028759999999999</v>
      </c>
      <c r="E521">
        <v>-36709.58</v>
      </c>
      <c r="F521">
        <v>-5.0578000000000003E-3</v>
      </c>
      <c r="G521">
        <v>7257996</v>
      </c>
      <c r="H521">
        <v>36709.58</v>
      </c>
      <c r="I521">
        <v>36659</v>
      </c>
      <c r="J521">
        <v>36608.42</v>
      </c>
      <c r="K521">
        <v>36557.839999999997</v>
      </c>
      <c r="L521">
        <v>36507.269999999997</v>
      </c>
      <c r="M521">
        <v>36456.69</v>
      </c>
    </row>
    <row r="522" spans="1:13" x14ac:dyDescent="0.3">
      <c r="A522">
        <v>104841.8</v>
      </c>
      <c r="B522">
        <v>1.231563</v>
      </c>
      <c r="C522">
        <v>69334.83</v>
      </c>
      <c r="D522">
        <v>1.212161</v>
      </c>
      <c r="E522">
        <v>-35506.980000000003</v>
      </c>
      <c r="F522">
        <v>1.94025E-2</v>
      </c>
      <c r="G522">
        <v>-1830021</v>
      </c>
      <c r="H522">
        <v>35506.980000000003</v>
      </c>
      <c r="I522">
        <v>35701.01</v>
      </c>
      <c r="J522">
        <v>35895.040000000001</v>
      </c>
      <c r="K522">
        <v>36089.06</v>
      </c>
      <c r="L522">
        <v>36283.089999999997</v>
      </c>
      <c r="M522">
        <v>36477.11</v>
      </c>
    </row>
    <row r="523" spans="1:13" x14ac:dyDescent="0.3">
      <c r="A523">
        <v>94986.23</v>
      </c>
      <c r="B523">
        <v>1.110492</v>
      </c>
      <c r="C523">
        <v>60374.47</v>
      </c>
      <c r="D523">
        <v>1.072057</v>
      </c>
      <c r="E523">
        <v>-34611.760000000002</v>
      </c>
      <c r="F523">
        <v>3.84356E-2</v>
      </c>
      <c r="G523">
        <v>-900513.5</v>
      </c>
      <c r="H523">
        <v>34611.760000000002</v>
      </c>
      <c r="I523">
        <v>34996.11</v>
      </c>
      <c r="J523">
        <v>35380.47</v>
      </c>
      <c r="K523">
        <v>35764.82</v>
      </c>
      <c r="L523">
        <v>36149.18</v>
      </c>
      <c r="M523">
        <v>36533.54</v>
      </c>
    </row>
    <row r="524" spans="1:13" x14ac:dyDescent="0.3">
      <c r="A524">
        <v>109346.6</v>
      </c>
      <c r="B524">
        <v>1.2824120000000001</v>
      </c>
      <c r="C524">
        <v>72484.160000000003</v>
      </c>
      <c r="D524">
        <v>1.2881020000000001</v>
      </c>
      <c r="E524">
        <v>-36862.449999999997</v>
      </c>
      <c r="F524">
        <v>-5.6896999999999998E-3</v>
      </c>
      <c r="G524">
        <v>6478757</v>
      </c>
      <c r="H524">
        <v>36862.449999999997</v>
      </c>
      <c r="I524">
        <v>36805.550000000003</v>
      </c>
      <c r="J524">
        <v>36748.65</v>
      </c>
      <c r="K524">
        <v>36691.75</v>
      </c>
      <c r="L524">
        <v>36634.86</v>
      </c>
      <c r="M524">
        <v>36577.96</v>
      </c>
    </row>
    <row r="525" spans="1:13" x14ac:dyDescent="0.3">
      <c r="A525">
        <v>115963.2</v>
      </c>
      <c r="B525">
        <v>1.355801</v>
      </c>
      <c r="C525">
        <v>77562.759999999995</v>
      </c>
      <c r="D525">
        <v>1.3918550000000001</v>
      </c>
      <c r="E525">
        <v>-38400.44</v>
      </c>
      <c r="F525">
        <v>-3.6054099999999999E-2</v>
      </c>
      <c r="G525">
        <v>1065077</v>
      </c>
      <c r="H525">
        <v>38400.44</v>
      </c>
      <c r="I525">
        <v>38039.89</v>
      </c>
      <c r="J525">
        <v>37679.360000000001</v>
      </c>
      <c r="K525">
        <v>37318.81</v>
      </c>
      <c r="L525">
        <v>36958.269999999997</v>
      </c>
      <c r="M525">
        <v>36597.730000000003</v>
      </c>
    </row>
    <row r="526" spans="1:13" x14ac:dyDescent="0.3">
      <c r="A526">
        <v>104329.60000000001</v>
      </c>
      <c r="B526">
        <v>1.225114</v>
      </c>
      <c r="C526">
        <v>67938.95</v>
      </c>
      <c r="D526">
        <v>1.2190730000000001</v>
      </c>
      <c r="E526">
        <v>-36390.699999999997</v>
      </c>
      <c r="F526">
        <v>6.0412E-3</v>
      </c>
      <c r="G526">
        <v>-6023784</v>
      </c>
      <c r="H526">
        <v>36390.699999999997</v>
      </c>
      <c r="I526">
        <v>36451.11</v>
      </c>
      <c r="J526">
        <v>36511.519999999997</v>
      </c>
      <c r="K526">
        <v>36571.93</v>
      </c>
      <c r="L526">
        <v>36632.339999999997</v>
      </c>
      <c r="M526">
        <v>36692.75</v>
      </c>
    </row>
    <row r="527" spans="1:13" x14ac:dyDescent="0.3">
      <c r="A527">
        <v>104502</v>
      </c>
      <c r="B527">
        <v>1.218818</v>
      </c>
      <c r="C527">
        <v>68038.16</v>
      </c>
      <c r="D527">
        <v>1.2137530000000001</v>
      </c>
      <c r="E527">
        <v>-36463.879999999997</v>
      </c>
      <c r="F527">
        <v>5.0645999999999998E-3</v>
      </c>
      <c r="G527">
        <v>-7199745</v>
      </c>
      <c r="H527">
        <v>36463.879999999997</v>
      </c>
      <c r="I527">
        <v>36514.519999999997</v>
      </c>
      <c r="J527">
        <v>36565.17</v>
      </c>
      <c r="K527">
        <v>36615.81</v>
      </c>
      <c r="L527">
        <v>36666.46</v>
      </c>
      <c r="M527">
        <v>36717.11</v>
      </c>
    </row>
    <row r="528" spans="1:13" x14ac:dyDescent="0.3">
      <c r="A528">
        <v>107406.7</v>
      </c>
      <c r="B528">
        <v>1.256629</v>
      </c>
      <c r="C528">
        <v>70991.7</v>
      </c>
      <c r="D528">
        <v>1.249411</v>
      </c>
      <c r="E528">
        <v>-36415.019999999997</v>
      </c>
      <c r="F528">
        <v>7.2186999999999998E-3</v>
      </c>
      <c r="G528">
        <v>-5044527</v>
      </c>
      <c r="H528">
        <v>36415.019999999997</v>
      </c>
      <c r="I528">
        <v>36487.199999999997</v>
      </c>
      <c r="J528">
        <v>36559.39</v>
      </c>
      <c r="K528">
        <v>36631.58</v>
      </c>
      <c r="L528">
        <v>36703.769999999997</v>
      </c>
      <c r="M528">
        <v>36775.949999999997</v>
      </c>
    </row>
    <row r="529" spans="1:13" x14ac:dyDescent="0.3">
      <c r="A529">
        <v>110829.4</v>
      </c>
      <c r="B529">
        <v>1.293374</v>
      </c>
      <c r="C529">
        <v>73060.240000000005</v>
      </c>
      <c r="D529">
        <v>1.31294</v>
      </c>
      <c r="E529">
        <v>-37769.18</v>
      </c>
      <c r="F529">
        <v>-1.9566199999999999E-2</v>
      </c>
      <c r="G529" s="195">
        <v>1930330</v>
      </c>
      <c r="H529">
        <v>37769.18</v>
      </c>
      <c r="I529">
        <v>37573.519999999997</v>
      </c>
      <c r="J529">
        <v>37377.86</v>
      </c>
      <c r="K529">
        <v>37182.199999999997</v>
      </c>
      <c r="L529">
        <v>36986.53</v>
      </c>
      <c r="M529">
        <v>36790.870000000003</v>
      </c>
    </row>
    <row r="530" spans="1:13" x14ac:dyDescent="0.3">
      <c r="A530">
        <v>105003.3</v>
      </c>
      <c r="B530">
        <v>1.2266790000000001</v>
      </c>
      <c r="C530">
        <v>68119.360000000001</v>
      </c>
      <c r="D530">
        <v>1.2282150000000001</v>
      </c>
      <c r="E530">
        <v>-36883.910000000003</v>
      </c>
      <c r="F530">
        <v>-1.5353000000000001E-3</v>
      </c>
      <c r="G530" s="195">
        <v>24000000</v>
      </c>
      <c r="H530">
        <v>36883.910000000003</v>
      </c>
      <c r="I530">
        <v>36868.559999999998</v>
      </c>
      <c r="J530">
        <v>36853.21</v>
      </c>
      <c r="K530">
        <v>36837.86</v>
      </c>
      <c r="L530">
        <v>36822.5</v>
      </c>
      <c r="M530">
        <v>36807.15</v>
      </c>
    </row>
    <row r="531" spans="1:13" x14ac:dyDescent="0.3">
      <c r="A531">
        <v>109387.7</v>
      </c>
      <c r="B531">
        <v>1.2621519999999999</v>
      </c>
      <c r="C531">
        <v>72002.89</v>
      </c>
      <c r="D531">
        <v>1.273528</v>
      </c>
      <c r="E531">
        <v>-37384.800000000003</v>
      </c>
      <c r="F531">
        <v>-1.13752E-2</v>
      </c>
      <c r="G531">
        <v>3286522</v>
      </c>
      <c r="H531">
        <v>37384.800000000003</v>
      </c>
      <c r="I531">
        <v>37271.050000000003</v>
      </c>
      <c r="J531">
        <v>37157.300000000003</v>
      </c>
      <c r="K531">
        <v>37043.550000000003</v>
      </c>
      <c r="L531">
        <v>36929.800000000003</v>
      </c>
      <c r="M531">
        <v>36816.050000000003</v>
      </c>
    </row>
    <row r="532" spans="1:13" x14ac:dyDescent="0.3">
      <c r="A532">
        <v>102180.1</v>
      </c>
      <c r="B532">
        <v>1.206658</v>
      </c>
      <c r="C532">
        <v>66974.080000000002</v>
      </c>
      <c r="D532">
        <v>1.172391</v>
      </c>
      <c r="E532">
        <v>-35206.03</v>
      </c>
      <c r="F532">
        <v>3.4267400000000003E-2</v>
      </c>
      <c r="G532">
        <v>-1027391</v>
      </c>
      <c r="H532">
        <v>35206.03</v>
      </c>
      <c r="I532">
        <v>35548.71</v>
      </c>
      <c r="J532">
        <v>35891.379999999997</v>
      </c>
      <c r="K532">
        <v>36234.050000000003</v>
      </c>
      <c r="L532">
        <v>36576.730000000003</v>
      </c>
      <c r="M532">
        <v>36919.4</v>
      </c>
    </row>
    <row r="533" spans="1:13" x14ac:dyDescent="0.3">
      <c r="A533">
        <v>103915.2</v>
      </c>
      <c r="B533">
        <v>1.2236769999999999</v>
      </c>
      <c r="C533">
        <v>67245.179999999993</v>
      </c>
      <c r="D533">
        <v>1.2179819999999999</v>
      </c>
      <c r="E533">
        <v>-36670.04</v>
      </c>
      <c r="F533">
        <v>5.6943000000000002E-3</v>
      </c>
      <c r="G533">
        <v>-6439814</v>
      </c>
      <c r="H533">
        <v>36670.04</v>
      </c>
      <c r="I533">
        <v>36726.980000000003</v>
      </c>
      <c r="J533">
        <v>36783.93</v>
      </c>
      <c r="K533">
        <v>36840.870000000003</v>
      </c>
      <c r="L533">
        <v>36897.81</v>
      </c>
      <c r="M533">
        <v>36954.75</v>
      </c>
    </row>
    <row r="534" spans="1:13" x14ac:dyDescent="0.3">
      <c r="A534">
        <v>114411.8</v>
      </c>
      <c r="B534">
        <v>1.3416710000000001</v>
      </c>
      <c r="C534">
        <v>76018.759999999995</v>
      </c>
      <c r="D534">
        <v>1.3702589999999999</v>
      </c>
      <c r="E534">
        <v>-38393.089999999997</v>
      </c>
      <c r="F534">
        <v>-2.8588100000000002E-2</v>
      </c>
      <c r="G534">
        <v>1342976</v>
      </c>
      <c r="H534">
        <v>38393.089999999997</v>
      </c>
      <c r="I534">
        <v>38107.21</v>
      </c>
      <c r="J534">
        <v>37821.32</v>
      </c>
      <c r="K534">
        <v>37535.449999999997</v>
      </c>
      <c r="L534">
        <v>37249.56</v>
      </c>
      <c r="M534">
        <v>36963.68</v>
      </c>
    </row>
    <row r="535" spans="1:13" x14ac:dyDescent="0.3">
      <c r="A535">
        <v>107996.1</v>
      </c>
      <c r="B535">
        <v>1.29345</v>
      </c>
      <c r="C535">
        <v>71499.66</v>
      </c>
      <c r="D535">
        <v>1.28365</v>
      </c>
      <c r="E535">
        <v>-36496.449999999997</v>
      </c>
      <c r="F535">
        <v>9.8004000000000008E-3</v>
      </c>
      <c r="G535">
        <v>-3723962</v>
      </c>
      <c r="H535">
        <v>36496.449999999997</v>
      </c>
      <c r="I535">
        <v>36594.449999999997</v>
      </c>
      <c r="J535">
        <v>36692.449999999997</v>
      </c>
      <c r="K535">
        <v>36790.46</v>
      </c>
      <c r="L535">
        <v>36888.46</v>
      </c>
      <c r="M535">
        <v>36986.47</v>
      </c>
    </row>
    <row r="536" spans="1:13" x14ac:dyDescent="0.3">
      <c r="A536">
        <v>105691.5</v>
      </c>
      <c r="B536">
        <v>1.2408349999999999</v>
      </c>
      <c r="C536">
        <v>69717.919999999998</v>
      </c>
      <c r="D536">
        <v>1.2204200000000001</v>
      </c>
      <c r="E536">
        <v>-35973.550000000003</v>
      </c>
      <c r="F536">
        <v>2.04149E-2</v>
      </c>
      <c r="G536">
        <v>-1762118</v>
      </c>
      <c r="H536">
        <v>35973.550000000003</v>
      </c>
      <c r="I536">
        <v>36177.699999999997</v>
      </c>
      <c r="J536">
        <v>36381.86</v>
      </c>
      <c r="K536">
        <v>36586</v>
      </c>
      <c r="L536">
        <v>36790.15</v>
      </c>
      <c r="M536">
        <v>36994.300000000003</v>
      </c>
    </row>
    <row r="537" spans="1:13" x14ac:dyDescent="0.3">
      <c r="A537">
        <v>106360.9</v>
      </c>
      <c r="B537">
        <v>1.246926</v>
      </c>
      <c r="C537">
        <v>69139.009999999995</v>
      </c>
      <c r="D537">
        <v>1.2513339999999999</v>
      </c>
      <c r="E537">
        <v>-37221.879999999997</v>
      </c>
      <c r="F537">
        <v>-4.4079000000000002E-3</v>
      </c>
      <c r="G537">
        <v>8444391</v>
      </c>
      <c r="H537">
        <v>37221.879999999997</v>
      </c>
      <c r="I537">
        <v>37177.800000000003</v>
      </c>
      <c r="J537">
        <v>37133.730000000003</v>
      </c>
      <c r="K537">
        <v>37089.64</v>
      </c>
      <c r="L537">
        <v>37045.57</v>
      </c>
      <c r="M537">
        <v>37001.49</v>
      </c>
    </row>
    <row r="538" spans="1:13" x14ac:dyDescent="0.3">
      <c r="A538">
        <v>108970.7</v>
      </c>
      <c r="B538">
        <v>1.2792920000000001</v>
      </c>
      <c r="C538">
        <v>71539.77</v>
      </c>
      <c r="D538">
        <v>1.287409</v>
      </c>
      <c r="E538">
        <v>-37430.94</v>
      </c>
      <c r="F538">
        <v>-8.1174000000000003E-3</v>
      </c>
      <c r="G538">
        <v>4611177</v>
      </c>
      <c r="H538">
        <v>37430.94</v>
      </c>
      <c r="I538">
        <v>37349.760000000002</v>
      </c>
      <c r="J538">
        <v>37268.589999999997</v>
      </c>
      <c r="K538">
        <v>37187.410000000003</v>
      </c>
      <c r="L538">
        <v>37106.239999999998</v>
      </c>
      <c r="M538">
        <v>37025.07</v>
      </c>
    </row>
    <row r="539" spans="1:13" x14ac:dyDescent="0.3">
      <c r="A539">
        <v>111096</v>
      </c>
      <c r="B539">
        <v>1.3156319999999999</v>
      </c>
      <c r="C539">
        <v>72830.7</v>
      </c>
      <c r="D539">
        <v>1.338846</v>
      </c>
      <c r="E539">
        <v>-38265.300000000003</v>
      </c>
      <c r="F539">
        <v>-2.3214100000000001E-2</v>
      </c>
      <c r="G539">
        <v>1648365</v>
      </c>
      <c r="H539">
        <v>38265.300000000003</v>
      </c>
      <c r="I539">
        <v>38033.160000000003</v>
      </c>
      <c r="J539">
        <v>37801.019999999997</v>
      </c>
      <c r="K539">
        <v>37568.879999999997</v>
      </c>
      <c r="L539">
        <v>37336.74</v>
      </c>
      <c r="M539">
        <v>37104.6</v>
      </c>
    </row>
    <row r="540" spans="1:13" x14ac:dyDescent="0.3">
      <c r="A540">
        <v>105766.7</v>
      </c>
      <c r="B540">
        <v>1.246454</v>
      </c>
      <c r="C540">
        <v>67748.179999999993</v>
      </c>
      <c r="D540">
        <v>1.2646280000000001</v>
      </c>
      <c r="E540">
        <v>-38018.5</v>
      </c>
      <c r="F540">
        <v>-1.8174200000000001E-2</v>
      </c>
      <c r="G540">
        <v>2091897</v>
      </c>
      <c r="H540">
        <v>38018.5</v>
      </c>
      <c r="I540">
        <v>37836.76</v>
      </c>
      <c r="J540">
        <v>37655.019999999997</v>
      </c>
      <c r="K540">
        <v>37473.269999999997</v>
      </c>
      <c r="L540">
        <v>37291.53</v>
      </c>
      <c r="M540">
        <v>37109.79</v>
      </c>
    </row>
    <row r="541" spans="1:13" x14ac:dyDescent="0.3">
      <c r="A541">
        <v>101783.1</v>
      </c>
      <c r="B541">
        <v>1.1970860000000001</v>
      </c>
      <c r="C541">
        <v>66436.509999999995</v>
      </c>
      <c r="D541">
        <v>1.161481</v>
      </c>
      <c r="E541">
        <v>-35346.57</v>
      </c>
      <c r="F541">
        <v>3.5604799999999999E-2</v>
      </c>
      <c r="G541">
        <v>-992746.4</v>
      </c>
      <c r="H541">
        <v>35346.57</v>
      </c>
      <c r="I541">
        <v>35702.620000000003</v>
      </c>
      <c r="J541">
        <v>36058.67</v>
      </c>
      <c r="K541">
        <v>36414.71</v>
      </c>
      <c r="L541">
        <v>36770.769999999997</v>
      </c>
      <c r="M541">
        <v>37126.81</v>
      </c>
    </row>
    <row r="542" spans="1:13" x14ac:dyDescent="0.3">
      <c r="A542">
        <v>109260.1</v>
      </c>
      <c r="B542">
        <v>1.284672</v>
      </c>
      <c r="C542">
        <v>72109.91</v>
      </c>
      <c r="D542">
        <v>1.285034</v>
      </c>
      <c r="E542">
        <v>-37150.19</v>
      </c>
      <c r="F542">
        <v>-3.6230000000000002E-4</v>
      </c>
      <c r="G542" s="195">
        <v>103000000</v>
      </c>
      <c r="H542">
        <v>37150.19</v>
      </c>
      <c r="I542">
        <v>37146.57</v>
      </c>
      <c r="J542">
        <v>37142.94</v>
      </c>
      <c r="K542">
        <v>37139.32</v>
      </c>
      <c r="L542">
        <v>37135.699999999997</v>
      </c>
      <c r="M542">
        <v>37132.07</v>
      </c>
    </row>
    <row r="543" spans="1:13" x14ac:dyDescent="0.3">
      <c r="A543">
        <v>110451.2</v>
      </c>
      <c r="B543">
        <v>1.3045199999999999</v>
      </c>
      <c r="C543">
        <v>72970.28</v>
      </c>
      <c r="D543">
        <v>1.3114269999999999</v>
      </c>
      <c r="E543">
        <v>-37480.94</v>
      </c>
      <c r="F543">
        <v>-6.9071000000000002E-3</v>
      </c>
      <c r="G543">
        <v>5426432</v>
      </c>
      <c r="H543">
        <v>37480.94</v>
      </c>
      <c r="I543">
        <v>37411.870000000003</v>
      </c>
      <c r="J543">
        <v>37342.800000000003</v>
      </c>
      <c r="K543">
        <v>37273.72</v>
      </c>
      <c r="L543">
        <v>37204.65</v>
      </c>
      <c r="M543">
        <v>37135.58</v>
      </c>
    </row>
    <row r="544" spans="1:13" x14ac:dyDescent="0.3">
      <c r="A544">
        <v>103581.9</v>
      </c>
      <c r="B544">
        <v>1.2193350000000001</v>
      </c>
      <c r="C544">
        <v>66775.27</v>
      </c>
      <c r="D544">
        <v>1.2119519999999999</v>
      </c>
      <c r="E544">
        <v>-36806.660000000003</v>
      </c>
      <c r="F544">
        <v>7.3829999999999998E-3</v>
      </c>
      <c r="G544">
        <v>-4985333</v>
      </c>
      <c r="H544">
        <v>36806.660000000003</v>
      </c>
      <c r="I544">
        <v>36880.480000000003</v>
      </c>
      <c r="J544">
        <v>36954.32</v>
      </c>
      <c r="K544">
        <v>37028.14</v>
      </c>
      <c r="L544">
        <v>37101.980000000003</v>
      </c>
      <c r="M544">
        <v>37175.800000000003</v>
      </c>
    </row>
    <row r="545" spans="1:13" x14ac:dyDescent="0.3">
      <c r="A545">
        <v>94274.37</v>
      </c>
      <c r="B545">
        <v>1.0998410000000001</v>
      </c>
      <c r="C545">
        <v>59559.55</v>
      </c>
      <c r="D545">
        <v>1.0504549999999999</v>
      </c>
      <c r="E545">
        <v>-34714.81</v>
      </c>
      <c r="F545">
        <v>4.9385400000000003E-2</v>
      </c>
      <c r="G545" s="195">
        <v>-702936.4</v>
      </c>
      <c r="H545">
        <v>34714.81</v>
      </c>
      <c r="I545">
        <v>35208.67</v>
      </c>
      <c r="J545">
        <v>35702.519999999997</v>
      </c>
      <c r="K545">
        <v>36196.379999999997</v>
      </c>
      <c r="L545">
        <v>36690.230000000003</v>
      </c>
      <c r="M545">
        <v>37184.080000000002</v>
      </c>
    </row>
    <row r="546" spans="1:13" x14ac:dyDescent="0.3">
      <c r="A546">
        <v>100406.3</v>
      </c>
      <c r="B546">
        <v>1.1940059999999999</v>
      </c>
      <c r="C546">
        <v>65239.85</v>
      </c>
      <c r="D546">
        <v>1.15324</v>
      </c>
      <c r="E546">
        <v>-35166.5</v>
      </c>
      <c r="F546">
        <v>4.0765799999999998E-2</v>
      </c>
      <c r="G546">
        <v>-862647.8</v>
      </c>
      <c r="H546">
        <v>35166.5</v>
      </c>
      <c r="I546">
        <v>35574.15</v>
      </c>
      <c r="J546">
        <v>35981.81</v>
      </c>
      <c r="K546">
        <v>36389.47</v>
      </c>
      <c r="L546">
        <v>36797.129999999997</v>
      </c>
      <c r="M546">
        <v>37204.79</v>
      </c>
    </row>
    <row r="547" spans="1:13" x14ac:dyDescent="0.3">
      <c r="A547">
        <v>104996.3</v>
      </c>
      <c r="B547">
        <v>1.225144</v>
      </c>
      <c r="C547">
        <v>67856.3</v>
      </c>
      <c r="D547">
        <v>1.2233970000000001</v>
      </c>
      <c r="E547">
        <v>-37140.04</v>
      </c>
      <c r="F547">
        <v>1.7469E-3</v>
      </c>
      <c r="G547" s="195">
        <v>-21300000</v>
      </c>
      <c r="H547">
        <v>37140.04</v>
      </c>
      <c r="I547">
        <v>37157.51</v>
      </c>
      <c r="J547">
        <v>37174.980000000003</v>
      </c>
      <c r="K547">
        <v>37192.449999999997</v>
      </c>
      <c r="L547">
        <v>37209.910000000003</v>
      </c>
      <c r="M547">
        <v>37227.379999999997</v>
      </c>
    </row>
    <row r="548" spans="1:13" x14ac:dyDescent="0.3">
      <c r="A548">
        <v>102601.9</v>
      </c>
      <c r="B548">
        <v>1.2068220000000001</v>
      </c>
      <c r="C548">
        <v>67079.44</v>
      </c>
      <c r="D548">
        <v>1.1718299999999999</v>
      </c>
      <c r="E548">
        <v>-35522.51</v>
      </c>
      <c r="F548">
        <v>3.4992000000000002E-2</v>
      </c>
      <c r="G548">
        <v>-1015161</v>
      </c>
      <c r="H548">
        <v>35522.51</v>
      </c>
      <c r="I548">
        <v>35872.43</v>
      </c>
      <c r="J548">
        <v>36222.35</v>
      </c>
      <c r="K548">
        <v>36572.269999999997</v>
      </c>
      <c r="L548">
        <v>36922.19</v>
      </c>
      <c r="M548">
        <v>37272.11</v>
      </c>
    </row>
    <row r="549" spans="1:13" x14ac:dyDescent="0.3">
      <c r="A549">
        <v>104835.2</v>
      </c>
      <c r="B549">
        <v>1.2297439999999999</v>
      </c>
      <c r="C549">
        <v>68220.600000000006</v>
      </c>
      <c r="D549">
        <v>1.216197</v>
      </c>
      <c r="E549">
        <v>-36614.559999999998</v>
      </c>
      <c r="F549">
        <v>1.3547099999999999E-2</v>
      </c>
      <c r="G549">
        <v>-2702768</v>
      </c>
      <c r="H549">
        <v>36614.559999999998</v>
      </c>
      <c r="I549">
        <v>36750.03</v>
      </c>
      <c r="J549">
        <v>36885.5</v>
      </c>
      <c r="K549">
        <v>37020.97</v>
      </c>
      <c r="L549">
        <v>37156.449999999997</v>
      </c>
      <c r="M549">
        <v>37291.910000000003</v>
      </c>
    </row>
    <row r="550" spans="1:13" x14ac:dyDescent="0.3">
      <c r="A550">
        <v>101165.6</v>
      </c>
      <c r="B550">
        <v>1.1958519999999999</v>
      </c>
      <c r="C550">
        <v>64291.58</v>
      </c>
      <c r="D550">
        <v>1.1858979999999999</v>
      </c>
      <c r="E550">
        <v>-36873.99</v>
      </c>
      <c r="F550">
        <v>9.9539999999999993E-3</v>
      </c>
      <c r="G550">
        <v>-3704448</v>
      </c>
      <c r="H550">
        <v>36873.99</v>
      </c>
      <c r="I550">
        <v>36973.53</v>
      </c>
      <c r="J550">
        <v>37073.07</v>
      </c>
      <c r="K550">
        <v>37172.61</v>
      </c>
      <c r="L550">
        <v>37272.15</v>
      </c>
      <c r="M550">
        <v>37371.69</v>
      </c>
    </row>
    <row r="551" spans="1:13" x14ac:dyDescent="0.3">
      <c r="A551">
        <v>110844.4</v>
      </c>
      <c r="B551">
        <v>1.316073</v>
      </c>
      <c r="C551">
        <v>73574.8</v>
      </c>
      <c r="D551">
        <v>1.3139890000000001</v>
      </c>
      <c r="E551">
        <v>-37269.58</v>
      </c>
      <c r="F551">
        <v>2.0834E-3</v>
      </c>
      <c r="G551" s="195">
        <v>-17900000</v>
      </c>
      <c r="H551">
        <v>37269.58</v>
      </c>
      <c r="I551">
        <v>37290.410000000003</v>
      </c>
      <c r="J551">
        <v>37311.25</v>
      </c>
      <c r="K551">
        <v>37332.080000000002</v>
      </c>
      <c r="L551">
        <v>37352.910000000003</v>
      </c>
      <c r="M551">
        <v>37373.75</v>
      </c>
    </row>
    <row r="552" spans="1:13" x14ac:dyDescent="0.3">
      <c r="A552">
        <v>105870.1</v>
      </c>
      <c r="B552">
        <v>1.2559260000000001</v>
      </c>
      <c r="C552">
        <v>68829.73</v>
      </c>
      <c r="D552">
        <v>1.248675</v>
      </c>
      <c r="E552">
        <v>-37040.42</v>
      </c>
      <c r="F552">
        <v>7.2513999999999999E-3</v>
      </c>
      <c r="G552">
        <v>-5108050</v>
      </c>
      <c r="H552">
        <v>37040.42</v>
      </c>
      <c r="I552">
        <v>37112.94</v>
      </c>
      <c r="J552">
        <v>37185.449999999997</v>
      </c>
      <c r="K552">
        <v>37257.96</v>
      </c>
      <c r="L552">
        <v>37330.480000000003</v>
      </c>
      <c r="M552">
        <v>37402.99</v>
      </c>
    </row>
    <row r="553" spans="1:13" x14ac:dyDescent="0.3">
      <c r="A553">
        <v>105755.2</v>
      </c>
      <c r="B553">
        <v>1.2394879999999999</v>
      </c>
      <c r="C553">
        <v>68380.81</v>
      </c>
      <c r="D553">
        <v>1.2381660000000001</v>
      </c>
      <c r="E553">
        <v>-37374.35</v>
      </c>
      <c r="F553">
        <v>1.3217000000000001E-3</v>
      </c>
      <c r="G553" s="195">
        <v>-28300000</v>
      </c>
      <c r="H553">
        <v>37374.35</v>
      </c>
      <c r="I553">
        <v>37387.57</v>
      </c>
      <c r="J553">
        <v>37400.79</v>
      </c>
      <c r="K553">
        <v>37414</v>
      </c>
      <c r="L553">
        <v>37427.22</v>
      </c>
      <c r="M553">
        <v>37440.43</v>
      </c>
    </row>
    <row r="554" spans="1:13" x14ac:dyDescent="0.3">
      <c r="A554">
        <v>103509.6</v>
      </c>
      <c r="B554">
        <v>1.216893</v>
      </c>
      <c r="C554">
        <v>67150.09</v>
      </c>
      <c r="D554">
        <v>1.1951240000000001</v>
      </c>
      <c r="E554">
        <v>-36359.5</v>
      </c>
      <c r="F554">
        <v>2.1768599999999999E-2</v>
      </c>
      <c r="G554">
        <v>-1670275</v>
      </c>
      <c r="H554">
        <v>36359.5</v>
      </c>
      <c r="I554">
        <v>36577.19</v>
      </c>
      <c r="J554">
        <v>36794.870000000003</v>
      </c>
      <c r="K554">
        <v>37012.559999999998</v>
      </c>
      <c r="L554">
        <v>37230.239999999998</v>
      </c>
      <c r="M554">
        <v>37447.93</v>
      </c>
    </row>
    <row r="555" spans="1:13" x14ac:dyDescent="0.3">
      <c r="A555">
        <v>105546</v>
      </c>
      <c r="B555">
        <v>1.237741</v>
      </c>
      <c r="C555">
        <v>68779.77</v>
      </c>
      <c r="D555">
        <v>1.2239139999999999</v>
      </c>
      <c r="E555">
        <v>-36766.21</v>
      </c>
      <c r="F555">
        <v>1.38274E-2</v>
      </c>
      <c r="G555" s="195">
        <v>-2658931</v>
      </c>
      <c r="H555">
        <v>36766.21</v>
      </c>
      <c r="I555">
        <v>36904.480000000003</v>
      </c>
      <c r="J555">
        <v>37042.76</v>
      </c>
      <c r="K555">
        <v>37181.040000000001</v>
      </c>
      <c r="L555">
        <v>37319.31</v>
      </c>
      <c r="M555">
        <v>37457.58</v>
      </c>
    </row>
    <row r="556" spans="1:13" x14ac:dyDescent="0.3">
      <c r="A556">
        <v>100566.9</v>
      </c>
      <c r="B556">
        <v>1.191095</v>
      </c>
      <c r="C556">
        <v>65162.2</v>
      </c>
      <c r="D556">
        <v>1.1488719999999999</v>
      </c>
      <c r="E556">
        <v>-35404.660000000003</v>
      </c>
      <c r="F556">
        <v>4.2222900000000001E-2</v>
      </c>
      <c r="G556">
        <v>-838518.9</v>
      </c>
      <c r="H556">
        <v>35404.660000000003</v>
      </c>
      <c r="I556">
        <v>35826.89</v>
      </c>
      <c r="J556">
        <v>36249.120000000003</v>
      </c>
      <c r="K556">
        <v>36671.35</v>
      </c>
      <c r="L556">
        <v>37093.58</v>
      </c>
      <c r="M556">
        <v>37515.81</v>
      </c>
    </row>
    <row r="557" spans="1:13" x14ac:dyDescent="0.3">
      <c r="A557">
        <v>108540.8</v>
      </c>
      <c r="B557">
        <v>1.271161</v>
      </c>
      <c r="C557">
        <v>71009.460000000006</v>
      </c>
      <c r="D557">
        <v>1.2710920000000001</v>
      </c>
      <c r="E557">
        <v>-37531.29</v>
      </c>
      <c r="F557">
        <v>6.97E-5</v>
      </c>
      <c r="G557" s="195">
        <v>-538000000</v>
      </c>
      <c r="H557">
        <v>37531.29</v>
      </c>
      <c r="I557">
        <v>37531.99</v>
      </c>
      <c r="J557">
        <v>37532.68</v>
      </c>
      <c r="K557">
        <v>37533.379999999997</v>
      </c>
      <c r="L557">
        <v>37534.080000000002</v>
      </c>
      <c r="M557">
        <v>37534.78</v>
      </c>
    </row>
    <row r="558" spans="1:13" x14ac:dyDescent="0.3">
      <c r="A558">
        <v>109721.60000000001</v>
      </c>
      <c r="B558">
        <v>1.2851870000000001</v>
      </c>
      <c r="C558">
        <v>71851.42</v>
      </c>
      <c r="D558">
        <v>1.291582</v>
      </c>
      <c r="E558">
        <v>-37870.129999999997</v>
      </c>
      <c r="F558">
        <v>-6.3955000000000001E-3</v>
      </c>
      <c r="G558" s="195">
        <v>5921410</v>
      </c>
      <c r="H558">
        <v>37870.129999999997</v>
      </c>
      <c r="I558">
        <v>37806.18</v>
      </c>
      <c r="J558">
        <v>37742.22</v>
      </c>
      <c r="K558">
        <v>37678.269999999997</v>
      </c>
      <c r="L558">
        <v>37614.31</v>
      </c>
      <c r="M558">
        <v>37550.36</v>
      </c>
    </row>
    <row r="559" spans="1:13" x14ac:dyDescent="0.3">
      <c r="A559">
        <v>106930.4</v>
      </c>
      <c r="B559">
        <v>1.269002</v>
      </c>
      <c r="C559">
        <v>70500.45</v>
      </c>
      <c r="D559">
        <v>1.2462089999999999</v>
      </c>
      <c r="E559">
        <v>-36429.980000000003</v>
      </c>
      <c r="F559">
        <v>2.27932E-2</v>
      </c>
      <c r="G559">
        <v>-1598285</v>
      </c>
      <c r="H559">
        <v>36429.980000000003</v>
      </c>
      <c r="I559">
        <v>36657.910000000003</v>
      </c>
      <c r="J559">
        <v>36885.839999999997</v>
      </c>
      <c r="K559">
        <v>37113.769999999997</v>
      </c>
      <c r="L559">
        <v>37341.699999999997</v>
      </c>
      <c r="M559">
        <v>37569.64</v>
      </c>
    </row>
    <row r="560" spans="1:13" x14ac:dyDescent="0.3">
      <c r="A560">
        <v>110143.3</v>
      </c>
      <c r="B560">
        <v>1.287768</v>
      </c>
      <c r="C560">
        <v>72366.94</v>
      </c>
      <c r="D560">
        <v>1.2917259999999999</v>
      </c>
      <c r="E560">
        <v>-37776.32</v>
      </c>
      <c r="F560">
        <v>-3.9576999999999998E-3</v>
      </c>
      <c r="G560">
        <v>9544902</v>
      </c>
      <c r="H560">
        <v>37776.32</v>
      </c>
      <c r="I560">
        <v>37736.74</v>
      </c>
      <c r="J560">
        <v>37697.160000000003</v>
      </c>
      <c r="K560">
        <v>37657.589999999997</v>
      </c>
      <c r="L560">
        <v>37618.01</v>
      </c>
      <c r="M560">
        <v>37578.43</v>
      </c>
    </row>
    <row r="561" spans="1:13" x14ac:dyDescent="0.3">
      <c r="A561">
        <v>105211.4</v>
      </c>
      <c r="B561">
        <v>1.2433479999999999</v>
      </c>
      <c r="C561">
        <v>68881.91</v>
      </c>
      <c r="D561">
        <v>1.2165619999999999</v>
      </c>
      <c r="E561">
        <v>-36329.49</v>
      </c>
      <c r="F561">
        <v>2.6785900000000001E-2</v>
      </c>
      <c r="G561">
        <v>-1356294</v>
      </c>
      <c r="H561">
        <v>36329.49</v>
      </c>
      <c r="I561">
        <v>36597.35</v>
      </c>
      <c r="J561">
        <v>36865.21</v>
      </c>
      <c r="K561">
        <v>37133.07</v>
      </c>
      <c r="L561">
        <v>37400.93</v>
      </c>
      <c r="M561">
        <v>37668.79</v>
      </c>
    </row>
    <row r="562" spans="1:13" x14ac:dyDescent="0.3">
      <c r="A562">
        <v>94279.27</v>
      </c>
      <c r="B562">
        <v>1.0930869999999999</v>
      </c>
      <c r="C562">
        <v>59040.58</v>
      </c>
      <c r="D562">
        <v>1.0437780000000001</v>
      </c>
      <c r="E562">
        <v>-35238.69</v>
      </c>
      <c r="F562">
        <v>4.9309699999999998E-2</v>
      </c>
      <c r="G562">
        <v>-714639.6</v>
      </c>
      <c r="H562">
        <v>35238.69</v>
      </c>
      <c r="I562">
        <v>35731.79</v>
      </c>
      <c r="J562">
        <v>36224.879999999997</v>
      </c>
      <c r="K562">
        <v>36717.980000000003</v>
      </c>
      <c r="L562">
        <v>37211.08</v>
      </c>
      <c r="M562">
        <v>37704.18</v>
      </c>
    </row>
    <row r="563" spans="1:13" x14ac:dyDescent="0.3">
      <c r="A563">
        <v>106362</v>
      </c>
      <c r="B563">
        <v>1.241725</v>
      </c>
      <c r="C563">
        <v>69246.67</v>
      </c>
      <c r="D563">
        <v>1.228521</v>
      </c>
      <c r="E563">
        <v>-37115.35</v>
      </c>
      <c r="F563">
        <v>1.32049E-2</v>
      </c>
      <c r="G563">
        <v>-2810719</v>
      </c>
      <c r="H563">
        <v>37115.35</v>
      </c>
      <c r="I563">
        <v>37247.4</v>
      </c>
      <c r="J563">
        <v>37379.449999999997</v>
      </c>
      <c r="K563">
        <v>37511.5</v>
      </c>
      <c r="L563">
        <v>37643.550000000003</v>
      </c>
      <c r="M563">
        <v>37775.599999999999</v>
      </c>
    </row>
    <row r="564" spans="1:13" x14ac:dyDescent="0.3">
      <c r="A564">
        <v>98756.98</v>
      </c>
      <c r="B564">
        <v>1.1578759999999999</v>
      </c>
      <c r="C564">
        <v>62691.040000000001</v>
      </c>
      <c r="D564">
        <v>1.1225480000000001</v>
      </c>
      <c r="E564">
        <v>-36065.949999999997</v>
      </c>
      <c r="F564">
        <v>3.5327699999999997E-2</v>
      </c>
      <c r="G564">
        <v>-1020898</v>
      </c>
      <c r="H564">
        <v>36065.949999999997</v>
      </c>
      <c r="I564">
        <v>36419.22</v>
      </c>
      <c r="J564">
        <v>36772.5</v>
      </c>
      <c r="K564">
        <v>37125.78</v>
      </c>
      <c r="L564">
        <v>37479.050000000003</v>
      </c>
      <c r="M564">
        <v>37832.33</v>
      </c>
    </row>
    <row r="565" spans="1:13" x14ac:dyDescent="0.3">
      <c r="A565">
        <v>114052.4</v>
      </c>
      <c r="B565">
        <v>1.355912</v>
      </c>
      <c r="C565">
        <v>75347.3</v>
      </c>
      <c r="D565">
        <v>1.373076</v>
      </c>
      <c r="E565">
        <v>-38705.08</v>
      </c>
      <c r="F565">
        <v>-1.7163999999999999E-2</v>
      </c>
      <c r="G565">
        <v>2255016</v>
      </c>
      <c r="H565">
        <v>38705.08</v>
      </c>
      <c r="I565">
        <v>38533.440000000002</v>
      </c>
      <c r="J565">
        <v>38361.800000000003</v>
      </c>
      <c r="K565">
        <v>38190.160000000003</v>
      </c>
      <c r="L565">
        <v>38018.519999999997</v>
      </c>
      <c r="M565">
        <v>37846.879999999997</v>
      </c>
    </row>
    <row r="566" spans="1:13" x14ac:dyDescent="0.3">
      <c r="A566">
        <v>101498.7</v>
      </c>
      <c r="B566">
        <v>1.1965760000000001</v>
      </c>
      <c r="C566">
        <v>65006.12</v>
      </c>
      <c r="D566">
        <v>1.16828</v>
      </c>
      <c r="E566">
        <v>-36492.559999999998</v>
      </c>
      <c r="F566">
        <v>2.8296499999999999E-2</v>
      </c>
      <c r="G566">
        <v>-1289651</v>
      </c>
      <c r="H566">
        <v>36492.559999999998</v>
      </c>
      <c r="I566">
        <v>36775.53</v>
      </c>
      <c r="J566">
        <v>37058.49</v>
      </c>
      <c r="K566">
        <v>37341.46</v>
      </c>
      <c r="L566">
        <v>37624.42</v>
      </c>
      <c r="M566">
        <v>37907.39</v>
      </c>
    </row>
    <row r="567" spans="1:13" x14ac:dyDescent="0.3">
      <c r="A567">
        <v>119804</v>
      </c>
      <c r="B567">
        <v>1.412682</v>
      </c>
      <c r="C567">
        <v>79770.36</v>
      </c>
      <c r="D567">
        <v>1.4544299999999999</v>
      </c>
      <c r="E567">
        <v>-40033.69</v>
      </c>
      <c r="F567">
        <v>-4.1748300000000002E-2</v>
      </c>
      <c r="G567">
        <v>958930.1</v>
      </c>
      <c r="H567">
        <v>40033.69</v>
      </c>
      <c r="I567">
        <v>39616.199999999997</v>
      </c>
      <c r="J567">
        <v>39198.720000000001</v>
      </c>
      <c r="K567">
        <v>38781.24</v>
      </c>
      <c r="L567">
        <v>38363.760000000002</v>
      </c>
      <c r="M567">
        <v>37946.269999999997</v>
      </c>
    </row>
    <row r="568" spans="1:13" x14ac:dyDescent="0.3">
      <c r="A568">
        <v>106919.9</v>
      </c>
      <c r="B568">
        <v>1.254467</v>
      </c>
      <c r="C568">
        <v>70358.34</v>
      </c>
      <c r="D568">
        <v>1.2255130000000001</v>
      </c>
      <c r="E568">
        <v>-36561.519999999997</v>
      </c>
      <c r="F568">
        <v>2.8953799999999998E-2</v>
      </c>
      <c r="G568">
        <v>-1262754</v>
      </c>
      <c r="H568">
        <v>36561.519999999997</v>
      </c>
      <c r="I568">
        <v>36851.050000000003</v>
      </c>
      <c r="J568">
        <v>37140.589999999997</v>
      </c>
      <c r="K568">
        <v>37430.129999999997</v>
      </c>
      <c r="L568">
        <v>37719.67</v>
      </c>
      <c r="M568">
        <v>38009.21</v>
      </c>
    </row>
    <row r="569" spans="1:13" x14ac:dyDescent="0.3">
      <c r="A569">
        <v>110613.7</v>
      </c>
      <c r="B569">
        <v>1.296724</v>
      </c>
      <c r="C569">
        <v>73467.53</v>
      </c>
      <c r="D569">
        <v>1.2794570000000001</v>
      </c>
      <c r="E569">
        <v>-37146.160000000003</v>
      </c>
      <c r="F569">
        <v>1.72672E-2</v>
      </c>
      <c r="G569">
        <v>-2151253</v>
      </c>
      <c r="H569">
        <v>37146.160000000003</v>
      </c>
      <c r="I569">
        <v>37318.839999999997</v>
      </c>
      <c r="J569">
        <v>37491.51</v>
      </c>
      <c r="K569">
        <v>37664.18</v>
      </c>
      <c r="L569">
        <v>37836.85</v>
      </c>
      <c r="M569">
        <v>38009.53</v>
      </c>
    </row>
    <row r="570" spans="1:13" x14ac:dyDescent="0.3">
      <c r="A570">
        <v>115672.7</v>
      </c>
      <c r="B570">
        <v>1.364377</v>
      </c>
      <c r="C570">
        <v>76815</v>
      </c>
      <c r="D570">
        <v>1.3813169999999999</v>
      </c>
      <c r="E570">
        <v>-38857.68</v>
      </c>
      <c r="F570">
        <v>-1.69395E-2</v>
      </c>
      <c r="G570">
        <v>2293907</v>
      </c>
      <c r="H570">
        <v>38857.68</v>
      </c>
      <c r="I570">
        <v>38688.29</v>
      </c>
      <c r="J570">
        <v>38518.89</v>
      </c>
      <c r="K570">
        <v>38349.49</v>
      </c>
      <c r="L570">
        <v>38180.1</v>
      </c>
      <c r="M570">
        <v>38010.699999999997</v>
      </c>
    </row>
    <row r="571" spans="1:13" x14ac:dyDescent="0.3">
      <c r="A571">
        <v>104122.8</v>
      </c>
      <c r="B571">
        <v>1.2569410000000001</v>
      </c>
      <c r="C571">
        <v>68755.75</v>
      </c>
      <c r="D571">
        <v>1.203325</v>
      </c>
      <c r="E571">
        <v>-35367.08</v>
      </c>
      <c r="F571">
        <v>5.3615299999999998E-2</v>
      </c>
      <c r="G571">
        <v>-659644.9</v>
      </c>
      <c r="H571">
        <v>35367.08</v>
      </c>
      <c r="I571">
        <v>35903.230000000003</v>
      </c>
      <c r="J571">
        <v>36439.379999999997</v>
      </c>
      <c r="K571">
        <v>36975.54</v>
      </c>
      <c r="L571">
        <v>37511.69</v>
      </c>
      <c r="M571">
        <v>38047.839999999997</v>
      </c>
    </row>
    <row r="572" spans="1:13" x14ac:dyDescent="0.3">
      <c r="A572">
        <v>115275.7</v>
      </c>
      <c r="B572">
        <v>1.353003</v>
      </c>
      <c r="C572">
        <v>77167.990000000005</v>
      </c>
      <c r="D572">
        <v>1.354198</v>
      </c>
      <c r="E572">
        <v>-38107.69</v>
      </c>
      <c r="F572">
        <v>-1.1954000000000001E-3</v>
      </c>
      <c r="G572" s="195">
        <v>31900000</v>
      </c>
      <c r="H572">
        <v>38107.69</v>
      </c>
      <c r="I572">
        <v>38095.730000000003</v>
      </c>
      <c r="J572">
        <v>38083.78</v>
      </c>
      <c r="K572">
        <v>38071.82</v>
      </c>
      <c r="L572">
        <v>38059.870000000003</v>
      </c>
      <c r="M572">
        <v>38047.910000000003</v>
      </c>
    </row>
    <row r="573" spans="1:13" x14ac:dyDescent="0.3">
      <c r="A573">
        <v>104857.1</v>
      </c>
      <c r="B573">
        <v>1.20431</v>
      </c>
      <c r="C573">
        <v>67307.75</v>
      </c>
      <c r="D573">
        <v>1.1939630000000001</v>
      </c>
      <c r="E573">
        <v>-37549.32</v>
      </c>
      <c r="F573">
        <v>1.0346299999999999E-2</v>
      </c>
      <c r="G573">
        <v>-3629253</v>
      </c>
      <c r="H573">
        <v>37549.32</v>
      </c>
      <c r="I573">
        <v>37652.79</v>
      </c>
      <c r="J573">
        <v>37756.25</v>
      </c>
      <c r="K573">
        <v>37859.71</v>
      </c>
      <c r="L573">
        <v>37963.17</v>
      </c>
      <c r="M573">
        <v>38066.639999999999</v>
      </c>
    </row>
    <row r="574" spans="1:13" x14ac:dyDescent="0.3">
      <c r="A574">
        <v>110177.60000000001</v>
      </c>
      <c r="B574">
        <v>1.295771</v>
      </c>
      <c r="C574">
        <v>72025.48</v>
      </c>
      <c r="D574">
        <v>1.296942</v>
      </c>
      <c r="E574">
        <v>-38152.089999999997</v>
      </c>
      <c r="F574">
        <v>-1.1714E-3</v>
      </c>
      <c r="G574" s="195">
        <v>32600000</v>
      </c>
      <c r="H574">
        <v>38152.089999999997</v>
      </c>
      <c r="I574">
        <v>38140.379999999997</v>
      </c>
      <c r="J574">
        <v>38128.67</v>
      </c>
      <c r="K574">
        <v>38116.949999999997</v>
      </c>
      <c r="L574">
        <v>38105.24</v>
      </c>
      <c r="M574">
        <v>38093.53</v>
      </c>
    </row>
    <row r="575" spans="1:13" x14ac:dyDescent="0.3">
      <c r="A575">
        <v>112991.4</v>
      </c>
      <c r="B575">
        <v>1.3213090000000001</v>
      </c>
      <c r="C575">
        <v>74801.58</v>
      </c>
      <c r="D575">
        <v>1.3228420000000001</v>
      </c>
      <c r="E575">
        <v>-38189.86</v>
      </c>
      <c r="F575">
        <v>-1.5332E-3</v>
      </c>
      <c r="G575" s="195">
        <v>24900000</v>
      </c>
      <c r="H575">
        <v>38189.86</v>
      </c>
      <c r="I575">
        <v>38174.53</v>
      </c>
      <c r="J575">
        <v>38159.199999999997</v>
      </c>
      <c r="K575">
        <v>38143.86</v>
      </c>
      <c r="L575">
        <v>38128.54</v>
      </c>
      <c r="M575">
        <v>38113.199999999997</v>
      </c>
    </row>
    <row r="576" spans="1:13" x14ac:dyDescent="0.3">
      <c r="A576">
        <v>109935.3</v>
      </c>
      <c r="B576">
        <v>1.322951</v>
      </c>
      <c r="C576">
        <v>72432.460000000006</v>
      </c>
      <c r="D576">
        <v>1.3104800000000001</v>
      </c>
      <c r="E576">
        <v>-37502.81</v>
      </c>
      <c r="F576">
        <v>1.2471299999999999E-2</v>
      </c>
      <c r="G576" s="195">
        <v>-3007125</v>
      </c>
      <c r="H576">
        <v>37502.81</v>
      </c>
      <c r="I576">
        <v>37627.53</v>
      </c>
      <c r="J576">
        <v>37752.239999999998</v>
      </c>
      <c r="K576">
        <v>37876.949999999997</v>
      </c>
      <c r="L576">
        <v>38001.660000000003</v>
      </c>
      <c r="M576">
        <v>38126.379999999997</v>
      </c>
    </row>
    <row r="577" spans="1:13" x14ac:dyDescent="0.3">
      <c r="A577">
        <v>101056.6</v>
      </c>
      <c r="B577">
        <v>1.1888049999999999</v>
      </c>
      <c r="C577">
        <v>65112.32</v>
      </c>
      <c r="D577">
        <v>1.1451439999999999</v>
      </c>
      <c r="E577">
        <v>-35944.26</v>
      </c>
      <c r="F577">
        <v>4.3661100000000001E-2</v>
      </c>
      <c r="G577" s="195">
        <v>-823255.6</v>
      </c>
      <c r="H577">
        <v>35944.26</v>
      </c>
      <c r="I577">
        <v>36380.870000000003</v>
      </c>
      <c r="J577">
        <v>36817.480000000003</v>
      </c>
      <c r="K577">
        <v>37254.089999999997</v>
      </c>
      <c r="L577">
        <v>37690.71</v>
      </c>
      <c r="M577">
        <v>38127.32</v>
      </c>
    </row>
    <row r="578" spans="1:13" x14ac:dyDescent="0.3">
      <c r="A578">
        <v>102062.3</v>
      </c>
      <c r="B578">
        <v>1.2131799999999999</v>
      </c>
      <c r="C578">
        <v>66167.210000000006</v>
      </c>
      <c r="D578">
        <v>1.167265</v>
      </c>
      <c r="E578">
        <v>-35895.120000000003</v>
      </c>
      <c r="F578">
        <v>4.59146E-2</v>
      </c>
      <c r="G578">
        <v>-781779.2</v>
      </c>
      <c r="H578">
        <v>35895.120000000003</v>
      </c>
      <c r="I578">
        <v>36354.269999999997</v>
      </c>
      <c r="J578">
        <v>36813.410000000003</v>
      </c>
      <c r="K578">
        <v>37272.559999999998</v>
      </c>
      <c r="L578">
        <v>37731.699999999997</v>
      </c>
      <c r="M578">
        <v>38190.85</v>
      </c>
    </row>
    <row r="579" spans="1:13" x14ac:dyDescent="0.3">
      <c r="A579">
        <v>102863.9</v>
      </c>
      <c r="B579">
        <v>1.224453</v>
      </c>
      <c r="C579">
        <v>67192.06</v>
      </c>
      <c r="D579">
        <v>1.170148</v>
      </c>
      <c r="E579">
        <v>-35671.800000000003</v>
      </c>
      <c r="F579">
        <v>5.4304699999999997E-2</v>
      </c>
      <c r="G579">
        <v>-656882.1</v>
      </c>
      <c r="H579">
        <v>35671.800000000003</v>
      </c>
      <c r="I579">
        <v>36214.839999999997</v>
      </c>
      <c r="J579">
        <v>36757.89</v>
      </c>
      <c r="K579">
        <v>37300.94</v>
      </c>
      <c r="L579">
        <v>37843.980000000003</v>
      </c>
      <c r="M579">
        <v>38387.03</v>
      </c>
    </row>
    <row r="580" spans="1:13" x14ac:dyDescent="0.3">
      <c r="A580">
        <v>103417.8</v>
      </c>
      <c r="B580">
        <v>1.2053849999999999</v>
      </c>
      <c r="C580">
        <v>65864.429999999993</v>
      </c>
      <c r="D580">
        <v>1.187956</v>
      </c>
      <c r="E580">
        <v>-37553.379999999997</v>
      </c>
      <c r="F580">
        <v>1.7429500000000001E-2</v>
      </c>
      <c r="G580">
        <v>-2154591</v>
      </c>
      <c r="H580">
        <v>37553.379999999997</v>
      </c>
      <c r="I580">
        <v>37727.67</v>
      </c>
      <c r="J580">
        <v>37901.96</v>
      </c>
      <c r="K580">
        <v>38076.26</v>
      </c>
      <c r="L580">
        <v>38250.550000000003</v>
      </c>
      <c r="M580">
        <v>38424.85</v>
      </c>
    </row>
    <row r="581" spans="1:13" x14ac:dyDescent="0.3">
      <c r="A581">
        <v>101471</v>
      </c>
      <c r="B581">
        <v>1.1877709999999999</v>
      </c>
      <c r="C581">
        <v>64263.9</v>
      </c>
      <c r="D581">
        <v>1.1607080000000001</v>
      </c>
      <c r="E581">
        <v>-37207.07</v>
      </c>
      <c r="F581">
        <v>2.7062699999999999E-2</v>
      </c>
      <c r="G581">
        <v>-1374849</v>
      </c>
      <c r="H581">
        <v>37207.07</v>
      </c>
      <c r="I581">
        <v>37477.699999999997</v>
      </c>
      <c r="J581">
        <v>37748.32</v>
      </c>
      <c r="K581">
        <v>38018.949999999997</v>
      </c>
      <c r="L581">
        <v>38289.58</v>
      </c>
      <c r="M581">
        <v>38560.199999999997</v>
      </c>
    </row>
    <row r="582" spans="1:13" x14ac:dyDescent="0.3">
      <c r="A582">
        <v>103676.5</v>
      </c>
      <c r="B582">
        <v>1.22041</v>
      </c>
      <c r="C582">
        <v>67027.240000000005</v>
      </c>
      <c r="D582">
        <v>1.181659</v>
      </c>
      <c r="E582">
        <v>-36649.26</v>
      </c>
      <c r="F582">
        <v>3.8750300000000001E-2</v>
      </c>
      <c r="G582">
        <v>-945780.2</v>
      </c>
      <c r="H582">
        <v>36649.26</v>
      </c>
      <c r="I582">
        <v>37036.76</v>
      </c>
      <c r="J582">
        <v>37424.26</v>
      </c>
      <c r="K582">
        <v>37811.769999999997</v>
      </c>
      <c r="L582">
        <v>38199.269999999997</v>
      </c>
      <c r="M582">
        <v>38586.769999999997</v>
      </c>
    </row>
    <row r="583" spans="1:13" x14ac:dyDescent="0.3">
      <c r="A583">
        <v>103117.9</v>
      </c>
      <c r="B583">
        <v>1.223973</v>
      </c>
      <c r="C583">
        <v>67205.02</v>
      </c>
      <c r="D583">
        <v>1.17014</v>
      </c>
      <c r="E583">
        <v>-35912.92</v>
      </c>
      <c r="F583">
        <v>5.3833100000000002E-2</v>
      </c>
      <c r="G583">
        <v>-667115.69999999995</v>
      </c>
      <c r="H583">
        <v>35912.92</v>
      </c>
      <c r="I583">
        <v>36451.25</v>
      </c>
      <c r="J583">
        <v>36989.589999999997</v>
      </c>
      <c r="K583">
        <v>37527.910000000003</v>
      </c>
      <c r="L583">
        <v>38066.25</v>
      </c>
      <c r="M583">
        <v>38604.58</v>
      </c>
    </row>
    <row r="584" spans="1:13" x14ac:dyDescent="0.3">
      <c r="A584">
        <v>107586.1</v>
      </c>
      <c r="B584">
        <v>1.265576</v>
      </c>
      <c r="C584">
        <v>69960.81</v>
      </c>
      <c r="D584">
        <v>1.245573</v>
      </c>
      <c r="E584">
        <v>-37625.269999999997</v>
      </c>
      <c r="F584">
        <v>2.0003099999999999E-2</v>
      </c>
      <c r="G584">
        <v>-1880974</v>
      </c>
      <c r="H584">
        <v>37625.269999999997</v>
      </c>
      <c r="I584">
        <v>37825.300000000003</v>
      </c>
      <c r="J584">
        <v>38025.339999999997</v>
      </c>
      <c r="K584">
        <v>38225.370000000003</v>
      </c>
      <c r="L584">
        <v>38425.4</v>
      </c>
      <c r="M584">
        <v>38625.43</v>
      </c>
    </row>
    <row r="585" spans="1:13" x14ac:dyDescent="0.3">
      <c r="A585">
        <v>112025.7</v>
      </c>
      <c r="B585">
        <v>1.315461</v>
      </c>
      <c r="C585">
        <v>72657.73</v>
      </c>
      <c r="D585">
        <v>1.3298179999999999</v>
      </c>
      <c r="E585">
        <v>-39368.01</v>
      </c>
      <c r="F585">
        <v>-1.43573E-2</v>
      </c>
      <c r="G585">
        <v>2742015</v>
      </c>
      <c r="H585">
        <v>39368.01</v>
      </c>
      <c r="I585">
        <v>39224.43</v>
      </c>
      <c r="J585">
        <v>39080.86</v>
      </c>
      <c r="K585">
        <v>38937.29</v>
      </c>
      <c r="L585">
        <v>38793.71</v>
      </c>
      <c r="M585">
        <v>38650.14</v>
      </c>
    </row>
    <row r="586" spans="1:13" x14ac:dyDescent="0.3">
      <c r="A586">
        <v>107658.6</v>
      </c>
      <c r="B586">
        <v>1.2597389999999999</v>
      </c>
      <c r="C586">
        <v>69844.740000000005</v>
      </c>
      <c r="D586">
        <v>1.2428920000000001</v>
      </c>
      <c r="E586">
        <v>-37813.89</v>
      </c>
      <c r="F586">
        <v>1.6847000000000001E-2</v>
      </c>
      <c r="G586">
        <v>-2244546</v>
      </c>
      <c r="H586">
        <v>37813.89</v>
      </c>
      <c r="I586">
        <v>37982.36</v>
      </c>
      <c r="J586">
        <v>38150.83</v>
      </c>
      <c r="K586">
        <v>38319.300000000003</v>
      </c>
      <c r="L586">
        <v>38487.769999999997</v>
      </c>
      <c r="M586">
        <v>38656.239999999998</v>
      </c>
    </row>
    <row r="587" spans="1:13" x14ac:dyDescent="0.3">
      <c r="A587">
        <v>99965.68</v>
      </c>
      <c r="B587">
        <v>1.1718189999999999</v>
      </c>
      <c r="C587">
        <v>64024.12</v>
      </c>
      <c r="D587">
        <v>1.1173759999999999</v>
      </c>
      <c r="E587">
        <v>-35941.56</v>
      </c>
      <c r="F587">
        <v>5.4442900000000002E-2</v>
      </c>
      <c r="G587">
        <v>-660170.1</v>
      </c>
      <c r="H587">
        <v>35941.56</v>
      </c>
      <c r="I587">
        <v>36485.99</v>
      </c>
      <c r="J587">
        <v>37030.42</v>
      </c>
      <c r="K587">
        <v>37574.85</v>
      </c>
      <c r="L587">
        <v>38119.279999999999</v>
      </c>
      <c r="M587">
        <v>38663.71</v>
      </c>
    </row>
    <row r="588" spans="1:13" x14ac:dyDescent="0.3">
      <c r="A588">
        <v>112774.6</v>
      </c>
      <c r="B588">
        <v>1.318074</v>
      </c>
      <c r="C588">
        <v>74267.48</v>
      </c>
      <c r="D588">
        <v>1.31481</v>
      </c>
      <c r="E588">
        <v>-38507.089999999997</v>
      </c>
      <c r="F588">
        <v>3.2642999999999999E-3</v>
      </c>
      <c r="G588" s="195">
        <v>-11800000</v>
      </c>
      <c r="H588">
        <v>38507.089999999997</v>
      </c>
      <c r="I588">
        <v>38539.74</v>
      </c>
      <c r="J588">
        <v>38572.379999999997</v>
      </c>
      <c r="K588">
        <v>38605.019999999997</v>
      </c>
      <c r="L588">
        <v>38637.67</v>
      </c>
      <c r="M588">
        <v>38670.31</v>
      </c>
    </row>
    <row r="589" spans="1:13" x14ac:dyDescent="0.3">
      <c r="A589">
        <v>111027.3</v>
      </c>
      <c r="B589">
        <v>1.3060099999999999</v>
      </c>
      <c r="C589">
        <v>72120.27</v>
      </c>
      <c r="D589">
        <v>1.3099879999999999</v>
      </c>
      <c r="E589">
        <v>-38907</v>
      </c>
      <c r="F589">
        <v>-3.9778000000000001E-3</v>
      </c>
      <c r="G589">
        <v>9781095</v>
      </c>
      <c r="H589">
        <v>38907</v>
      </c>
      <c r="I589">
        <v>38867.22</v>
      </c>
      <c r="J589">
        <v>38827.449999999997</v>
      </c>
      <c r="K589">
        <v>38787.67</v>
      </c>
      <c r="L589">
        <v>38747.89</v>
      </c>
      <c r="M589">
        <v>38708.11</v>
      </c>
    </row>
    <row r="590" spans="1:13" x14ac:dyDescent="0.3">
      <c r="A590">
        <v>103755.2</v>
      </c>
      <c r="B590">
        <v>1.218745</v>
      </c>
      <c r="C590">
        <v>66573.47</v>
      </c>
      <c r="D590">
        <v>1.1873689999999999</v>
      </c>
      <c r="E590">
        <v>-37181.69</v>
      </c>
      <c r="F590">
        <v>3.1376599999999998E-2</v>
      </c>
      <c r="G590">
        <v>-1185013</v>
      </c>
      <c r="H590">
        <v>37181.69</v>
      </c>
      <c r="I590">
        <v>37495.449999999997</v>
      </c>
      <c r="J590">
        <v>37809.22</v>
      </c>
      <c r="K590">
        <v>38122.980000000003</v>
      </c>
      <c r="L590">
        <v>38436.75</v>
      </c>
      <c r="M590">
        <v>38750.519999999997</v>
      </c>
    </row>
    <row r="591" spans="1:13" x14ac:dyDescent="0.3">
      <c r="A591">
        <v>107672.9</v>
      </c>
      <c r="B591">
        <v>1.2833760000000001</v>
      </c>
      <c r="C591">
        <v>69960.45</v>
      </c>
      <c r="D591">
        <v>1.260267</v>
      </c>
      <c r="E591">
        <v>-37712.449999999997</v>
      </c>
      <c r="F591">
        <v>2.31086E-2</v>
      </c>
      <c r="G591">
        <v>-1631966</v>
      </c>
      <c r="H591">
        <v>37712.449999999997</v>
      </c>
      <c r="I591">
        <v>37943.54</v>
      </c>
      <c r="J591">
        <v>38174.629999999997</v>
      </c>
      <c r="K591">
        <v>38405.71</v>
      </c>
      <c r="L591">
        <v>38636.800000000003</v>
      </c>
      <c r="M591">
        <v>38867.879999999997</v>
      </c>
    </row>
    <row r="592" spans="1:13" x14ac:dyDescent="0.3">
      <c r="A592">
        <v>110065.60000000001</v>
      </c>
      <c r="B592">
        <v>1.297186</v>
      </c>
      <c r="C592">
        <v>71734.38</v>
      </c>
      <c r="D592">
        <v>1.2862089999999999</v>
      </c>
      <c r="E592">
        <v>-38331.230000000003</v>
      </c>
      <c r="F592">
        <v>1.09771E-2</v>
      </c>
      <c r="G592">
        <v>-3491912</v>
      </c>
      <c r="H592">
        <v>38331.230000000003</v>
      </c>
      <c r="I592">
        <v>38441.01</v>
      </c>
      <c r="J592">
        <v>38550.78</v>
      </c>
      <c r="K592">
        <v>38660.550000000003</v>
      </c>
      <c r="L592">
        <v>38770.32</v>
      </c>
      <c r="M592">
        <v>38880.089999999997</v>
      </c>
    </row>
    <row r="593" spans="1:13" x14ac:dyDescent="0.3">
      <c r="A593">
        <v>106608.4</v>
      </c>
      <c r="B593">
        <v>1.2429809999999999</v>
      </c>
      <c r="C593">
        <v>68463.210000000006</v>
      </c>
      <c r="D593">
        <v>1.225762</v>
      </c>
      <c r="E593">
        <v>-38145.199999999997</v>
      </c>
      <c r="F593">
        <v>1.7218399999999998E-2</v>
      </c>
      <c r="G593">
        <v>-2215381</v>
      </c>
      <c r="H593">
        <v>38145.199999999997</v>
      </c>
      <c r="I593">
        <v>38317.39</v>
      </c>
      <c r="J593">
        <v>38489.57</v>
      </c>
      <c r="K593">
        <v>38661.75</v>
      </c>
      <c r="L593">
        <v>38833.94</v>
      </c>
      <c r="M593">
        <v>39006.120000000003</v>
      </c>
    </row>
    <row r="594" spans="1:13" x14ac:dyDescent="0.3">
      <c r="A594">
        <v>110007.8</v>
      </c>
      <c r="B594">
        <v>1.3111889999999999</v>
      </c>
      <c r="C594">
        <v>72363.95</v>
      </c>
      <c r="D594">
        <v>1.2782819999999999</v>
      </c>
      <c r="E594">
        <v>-37643.800000000003</v>
      </c>
      <c r="F594">
        <v>3.2906400000000002E-2</v>
      </c>
      <c r="G594">
        <v>-1143966</v>
      </c>
      <c r="H594">
        <v>37643.800000000003</v>
      </c>
      <c r="I594">
        <v>37972.870000000003</v>
      </c>
      <c r="J594">
        <v>38301.93</v>
      </c>
      <c r="K594">
        <v>38631</v>
      </c>
      <c r="L594">
        <v>38960.06</v>
      </c>
      <c r="M594">
        <v>39289.129999999997</v>
      </c>
    </row>
    <row r="595" spans="1:13" x14ac:dyDescent="0.3">
      <c r="A595">
        <v>103556.7</v>
      </c>
      <c r="B595">
        <v>1.2161230000000001</v>
      </c>
      <c r="C595">
        <v>66469.62</v>
      </c>
      <c r="D595">
        <v>1.1715439999999999</v>
      </c>
      <c r="E595">
        <v>-37087.06</v>
      </c>
      <c r="F595">
        <v>4.4578899999999998E-2</v>
      </c>
      <c r="G595">
        <v>-831941.9</v>
      </c>
      <c r="H595">
        <v>37087.06</v>
      </c>
      <c r="I595">
        <v>37532.85</v>
      </c>
      <c r="J595">
        <v>37978.639999999999</v>
      </c>
      <c r="K595">
        <v>38424.43</v>
      </c>
      <c r="L595">
        <v>38870.22</v>
      </c>
      <c r="M595">
        <v>39316.01</v>
      </c>
    </row>
    <row r="596" spans="1:13" x14ac:dyDescent="0.3">
      <c r="A596">
        <v>113736.9</v>
      </c>
      <c r="B596">
        <v>1.3172999999999999</v>
      </c>
      <c r="C596">
        <v>73530.38</v>
      </c>
      <c r="D596">
        <v>1.332236</v>
      </c>
      <c r="E596">
        <v>-40206.49</v>
      </c>
      <c r="F596">
        <v>-1.4936400000000001E-2</v>
      </c>
      <c r="G596">
        <v>2691838</v>
      </c>
      <c r="H596">
        <v>40206.49</v>
      </c>
      <c r="I596">
        <v>40057.129999999997</v>
      </c>
      <c r="J596">
        <v>39907.760000000002</v>
      </c>
      <c r="K596">
        <v>39758.400000000001</v>
      </c>
      <c r="L596">
        <v>39609.040000000001</v>
      </c>
      <c r="M596">
        <v>39459.67</v>
      </c>
    </row>
    <row r="597" spans="1:13" x14ac:dyDescent="0.3">
      <c r="A597">
        <v>99184.3</v>
      </c>
      <c r="B597">
        <v>1.1668229999999999</v>
      </c>
      <c r="C597">
        <v>61973.48</v>
      </c>
      <c r="D597">
        <v>1.1214850000000001</v>
      </c>
      <c r="E597">
        <v>-37210.82</v>
      </c>
      <c r="F597">
        <v>4.5337700000000002E-2</v>
      </c>
      <c r="G597">
        <v>-820748.4</v>
      </c>
      <c r="H597">
        <v>37210.82</v>
      </c>
      <c r="I597">
        <v>37664.199999999997</v>
      </c>
      <c r="J597">
        <v>38117.58</v>
      </c>
      <c r="K597">
        <v>38570.949999999997</v>
      </c>
      <c r="L597">
        <v>39024.33</v>
      </c>
      <c r="M597">
        <v>39477.71</v>
      </c>
    </row>
    <row r="598" spans="1:13" x14ac:dyDescent="0.3">
      <c r="A598">
        <v>99095.77</v>
      </c>
      <c r="B598">
        <v>1.1656219999999999</v>
      </c>
      <c r="C598">
        <v>62729.46</v>
      </c>
      <c r="D598">
        <v>1.1032459999999999</v>
      </c>
      <c r="E598">
        <v>-36366.31</v>
      </c>
      <c r="F598">
        <v>6.2376300000000003E-2</v>
      </c>
      <c r="G598">
        <v>-583015.30000000005</v>
      </c>
      <c r="H598">
        <v>36366.31</v>
      </c>
      <c r="I598">
        <v>36990.07</v>
      </c>
      <c r="J598">
        <v>37613.839999999997</v>
      </c>
      <c r="K598">
        <v>38237.599999999999</v>
      </c>
      <c r="L598">
        <v>38861.360000000001</v>
      </c>
      <c r="M598">
        <v>39485.129999999997</v>
      </c>
    </row>
    <row r="599" spans="1:13" x14ac:dyDescent="0.3">
      <c r="A599">
        <v>108697.1</v>
      </c>
      <c r="B599">
        <v>1.2769569999999999</v>
      </c>
      <c r="C599">
        <v>69649.02</v>
      </c>
      <c r="D599">
        <v>1.2673639999999999</v>
      </c>
      <c r="E599">
        <v>-39048.07</v>
      </c>
      <c r="F599">
        <v>9.5931999999999996E-3</v>
      </c>
      <c r="G599">
        <v>-4070370</v>
      </c>
      <c r="H599">
        <v>39048.07</v>
      </c>
      <c r="I599">
        <v>39144</v>
      </c>
      <c r="J599">
        <v>39239.93</v>
      </c>
      <c r="K599">
        <v>39335.870000000003</v>
      </c>
      <c r="L599">
        <v>39431.800000000003</v>
      </c>
      <c r="M599">
        <v>39527.730000000003</v>
      </c>
    </row>
    <row r="600" spans="1:13" x14ac:dyDescent="0.3">
      <c r="A600">
        <v>110198.39999999999</v>
      </c>
      <c r="B600">
        <v>1.3024880000000001</v>
      </c>
      <c r="C600">
        <v>71134.06</v>
      </c>
      <c r="D600">
        <v>1.292044</v>
      </c>
      <c r="E600">
        <v>-39064.29</v>
      </c>
      <c r="F600">
        <v>1.04443E-2</v>
      </c>
      <c r="G600">
        <v>-3740256</v>
      </c>
      <c r="H600">
        <v>39064.29</v>
      </c>
      <c r="I600">
        <v>39168.730000000003</v>
      </c>
      <c r="J600">
        <v>39273.18</v>
      </c>
      <c r="K600">
        <v>39377.620000000003</v>
      </c>
      <c r="L600">
        <v>39482.06</v>
      </c>
      <c r="M600">
        <v>39586.5</v>
      </c>
    </row>
    <row r="601" spans="1:13" x14ac:dyDescent="0.3">
      <c r="A601">
        <v>104508.8</v>
      </c>
      <c r="B601">
        <v>1.2263310000000001</v>
      </c>
      <c r="C601">
        <v>65963.37</v>
      </c>
      <c r="D601">
        <v>1.2046209999999999</v>
      </c>
      <c r="E601">
        <v>-38545.410000000003</v>
      </c>
      <c r="F601">
        <v>2.1709900000000001E-2</v>
      </c>
      <c r="G601">
        <v>-1775475</v>
      </c>
      <c r="H601">
        <v>38545.410000000003</v>
      </c>
      <c r="I601">
        <v>38762.51</v>
      </c>
      <c r="J601">
        <v>38979.61</v>
      </c>
      <c r="K601">
        <v>39196.71</v>
      </c>
      <c r="L601">
        <v>39413.81</v>
      </c>
      <c r="M601">
        <v>39630.910000000003</v>
      </c>
    </row>
    <row r="602" spans="1:13" x14ac:dyDescent="0.3">
      <c r="A602">
        <v>106050.3</v>
      </c>
      <c r="B602">
        <v>1.2452730000000001</v>
      </c>
      <c r="C602">
        <v>67723.34</v>
      </c>
      <c r="D602">
        <v>1.2179580000000001</v>
      </c>
      <c r="E602">
        <v>-38327</v>
      </c>
      <c r="F602">
        <v>2.7315099999999998E-2</v>
      </c>
      <c r="G602">
        <v>-1403141</v>
      </c>
      <c r="H602">
        <v>38327</v>
      </c>
      <c r="I602">
        <v>38600.15</v>
      </c>
      <c r="J602">
        <v>38873.300000000003</v>
      </c>
      <c r="K602">
        <v>39146.449999999997</v>
      </c>
      <c r="L602">
        <v>39419.61</v>
      </c>
      <c r="M602">
        <v>39692.76</v>
      </c>
    </row>
    <row r="603" spans="1:13" x14ac:dyDescent="0.3">
      <c r="A603">
        <v>116878.9</v>
      </c>
      <c r="B603">
        <v>1.3567549999999999</v>
      </c>
      <c r="C603">
        <v>76586.42</v>
      </c>
      <c r="D603">
        <v>1.3667830000000001</v>
      </c>
      <c r="E603">
        <v>-40292.480000000003</v>
      </c>
      <c r="F603">
        <v>-1.0028E-2</v>
      </c>
      <c r="G603">
        <v>4017996</v>
      </c>
      <c r="H603">
        <v>40292.480000000003</v>
      </c>
      <c r="I603">
        <v>40192.199999999997</v>
      </c>
      <c r="J603">
        <v>40091.93</v>
      </c>
      <c r="K603">
        <v>39991.64</v>
      </c>
      <c r="L603">
        <v>39891.360000000001</v>
      </c>
      <c r="M603">
        <v>39791.089999999997</v>
      </c>
    </row>
    <row r="604" spans="1:13" x14ac:dyDescent="0.3">
      <c r="A604">
        <v>109107.8</v>
      </c>
      <c r="B604">
        <v>1.2875620000000001</v>
      </c>
      <c r="C604">
        <v>70236.600000000006</v>
      </c>
      <c r="D604">
        <v>1.2688999999999999</v>
      </c>
      <c r="E604">
        <v>-38871.22</v>
      </c>
      <c r="F604">
        <v>1.8662100000000001E-2</v>
      </c>
      <c r="G604">
        <v>-2082897</v>
      </c>
      <c r="H604">
        <v>38871.22</v>
      </c>
      <c r="I604">
        <v>39057.839999999997</v>
      </c>
      <c r="J604">
        <v>39244.46</v>
      </c>
      <c r="K604">
        <v>39431.08</v>
      </c>
      <c r="L604">
        <v>39617.699999999997</v>
      </c>
      <c r="M604">
        <v>39804.32</v>
      </c>
    </row>
    <row r="605" spans="1:13" x14ac:dyDescent="0.3">
      <c r="A605">
        <v>117818.3</v>
      </c>
      <c r="B605">
        <v>1.3971229999999999</v>
      </c>
      <c r="C605">
        <v>77481.19</v>
      </c>
      <c r="D605">
        <v>1.406444</v>
      </c>
      <c r="E605">
        <v>-40337.129999999997</v>
      </c>
      <c r="F605">
        <v>-9.3209999999999994E-3</v>
      </c>
      <c r="G605" s="195">
        <v>4327566</v>
      </c>
      <c r="H605">
        <v>40337.129999999997</v>
      </c>
      <c r="I605">
        <v>40243.919999999998</v>
      </c>
      <c r="J605">
        <v>40150.71</v>
      </c>
      <c r="K605">
        <v>40057.5</v>
      </c>
      <c r="L605">
        <v>39964.29</v>
      </c>
      <c r="M605">
        <v>39871.089999999997</v>
      </c>
    </row>
    <row r="606" spans="1:13" x14ac:dyDescent="0.3">
      <c r="A606">
        <v>113712.4</v>
      </c>
      <c r="B606">
        <v>1.3219879999999999</v>
      </c>
      <c r="C606">
        <v>73649.16</v>
      </c>
      <c r="D606">
        <v>1.3255600000000001</v>
      </c>
      <c r="E606">
        <v>-40063.269999999997</v>
      </c>
      <c r="F606">
        <v>-3.5715999999999999E-3</v>
      </c>
      <c r="G606" s="195">
        <v>11200000</v>
      </c>
      <c r="H606">
        <v>40063.269999999997</v>
      </c>
      <c r="I606">
        <v>40027.550000000003</v>
      </c>
      <c r="J606">
        <v>39991.83</v>
      </c>
      <c r="K606">
        <v>39956.120000000003</v>
      </c>
      <c r="L606">
        <v>39920.400000000001</v>
      </c>
      <c r="M606">
        <v>39884.68</v>
      </c>
    </row>
    <row r="607" spans="1:13" x14ac:dyDescent="0.3">
      <c r="A607">
        <v>118225.9</v>
      </c>
      <c r="B607">
        <v>1.390523</v>
      </c>
      <c r="C607">
        <v>77975.17</v>
      </c>
      <c r="D607">
        <v>1.3969560000000001</v>
      </c>
      <c r="E607">
        <v>-40250.71</v>
      </c>
      <c r="F607">
        <v>-6.4323999999999996E-3</v>
      </c>
      <c r="G607">
        <v>6257482</v>
      </c>
      <c r="H607">
        <v>40250.71</v>
      </c>
      <c r="I607">
        <v>40186.39</v>
      </c>
      <c r="J607">
        <v>40122.06</v>
      </c>
      <c r="K607">
        <v>40057.74</v>
      </c>
      <c r="L607">
        <v>39993.410000000003</v>
      </c>
      <c r="M607">
        <v>39929.089999999997</v>
      </c>
    </row>
    <row r="608" spans="1:13" x14ac:dyDescent="0.3">
      <c r="A608">
        <v>118217.3</v>
      </c>
      <c r="B608">
        <v>1.38883</v>
      </c>
      <c r="C608">
        <v>77435.41</v>
      </c>
      <c r="D608">
        <v>1.4051130000000001</v>
      </c>
      <c r="E608">
        <v>-40781.93</v>
      </c>
      <c r="F608">
        <v>-1.6282999999999999E-2</v>
      </c>
      <c r="G608">
        <v>2504566</v>
      </c>
      <c r="H608">
        <v>40781.93</v>
      </c>
      <c r="I608">
        <v>40619.1</v>
      </c>
      <c r="J608">
        <v>40456.269999999997</v>
      </c>
      <c r="K608">
        <v>40293.440000000002</v>
      </c>
      <c r="L608">
        <v>40130.61</v>
      </c>
      <c r="M608">
        <v>39967.78</v>
      </c>
    </row>
    <row r="609" spans="1:13" x14ac:dyDescent="0.3">
      <c r="A609">
        <v>113041.7</v>
      </c>
      <c r="B609">
        <v>1.338274</v>
      </c>
      <c r="C609">
        <v>74318.880000000005</v>
      </c>
      <c r="D609">
        <v>1.3130660000000001</v>
      </c>
      <c r="E609">
        <v>-38722.86</v>
      </c>
      <c r="F609">
        <v>2.52082E-2</v>
      </c>
      <c r="G609">
        <v>-1536119</v>
      </c>
      <c r="H609">
        <v>38722.86</v>
      </c>
      <c r="I609">
        <v>38974.94</v>
      </c>
      <c r="J609">
        <v>39227.019999999997</v>
      </c>
      <c r="K609">
        <v>39479.11</v>
      </c>
      <c r="L609">
        <v>39731.19</v>
      </c>
      <c r="M609">
        <v>39983.269999999997</v>
      </c>
    </row>
    <row r="610" spans="1:13" x14ac:dyDescent="0.3">
      <c r="A610">
        <v>110237</v>
      </c>
      <c r="B610">
        <v>1.285013</v>
      </c>
      <c r="C610">
        <v>71039.83</v>
      </c>
      <c r="D610">
        <v>1.2691209999999999</v>
      </c>
      <c r="E610">
        <v>-39197.129999999997</v>
      </c>
      <c r="F610">
        <v>1.5892099999999999E-2</v>
      </c>
      <c r="G610">
        <v>-2466447</v>
      </c>
      <c r="H610">
        <v>39197.129999999997</v>
      </c>
      <c r="I610">
        <v>39356.050000000003</v>
      </c>
      <c r="J610">
        <v>39514.980000000003</v>
      </c>
      <c r="K610">
        <v>39673.9</v>
      </c>
      <c r="L610">
        <v>39832.82</v>
      </c>
      <c r="M610">
        <v>39991.74</v>
      </c>
    </row>
    <row r="611" spans="1:13" x14ac:dyDescent="0.3">
      <c r="A611">
        <v>107309.8</v>
      </c>
      <c r="B611">
        <v>1.25837</v>
      </c>
      <c r="C611">
        <v>68056.800000000003</v>
      </c>
      <c r="D611">
        <v>1.2416940000000001</v>
      </c>
      <c r="E611">
        <v>-39253.019999999997</v>
      </c>
      <c r="F611">
        <v>1.6675800000000001E-2</v>
      </c>
      <c r="G611">
        <v>-2353887</v>
      </c>
      <c r="H611">
        <v>39253.019999999997</v>
      </c>
      <c r="I611">
        <v>39419.78</v>
      </c>
      <c r="J611">
        <v>39586.54</v>
      </c>
      <c r="K611">
        <v>39753.300000000003</v>
      </c>
      <c r="L611">
        <v>39920.050000000003</v>
      </c>
      <c r="M611">
        <v>40086.82</v>
      </c>
    </row>
    <row r="612" spans="1:13" x14ac:dyDescent="0.3">
      <c r="A612">
        <v>110424.5</v>
      </c>
      <c r="B612">
        <v>1.3099369999999999</v>
      </c>
      <c r="C612">
        <v>72402.789999999994</v>
      </c>
      <c r="D612">
        <v>1.2665109999999999</v>
      </c>
      <c r="E612">
        <v>-38021.760000000002</v>
      </c>
      <c r="F612">
        <v>4.3426399999999997E-2</v>
      </c>
      <c r="G612">
        <v>-875544.9</v>
      </c>
      <c r="H612">
        <v>38021.760000000002</v>
      </c>
      <c r="I612">
        <v>38456.019999999997</v>
      </c>
      <c r="J612">
        <v>38890.29</v>
      </c>
      <c r="K612">
        <v>39324.550000000003</v>
      </c>
      <c r="L612">
        <v>39758.81</v>
      </c>
      <c r="M612">
        <v>40193.08</v>
      </c>
    </row>
    <row r="613" spans="1:13" x14ac:dyDescent="0.3">
      <c r="A613">
        <v>109895.1</v>
      </c>
      <c r="B613">
        <v>1.282673</v>
      </c>
      <c r="C613">
        <v>70880.03</v>
      </c>
      <c r="D613">
        <v>1.258054</v>
      </c>
      <c r="E613">
        <v>-39015.089999999997</v>
      </c>
      <c r="F613">
        <v>2.4618999999999999E-2</v>
      </c>
      <c r="G613">
        <v>-1584757</v>
      </c>
      <c r="H613">
        <v>39015.089999999997</v>
      </c>
      <c r="I613">
        <v>39261.29</v>
      </c>
      <c r="J613">
        <v>39507.47</v>
      </c>
      <c r="K613">
        <v>39753.660000000003</v>
      </c>
      <c r="L613">
        <v>39999.85</v>
      </c>
      <c r="M613">
        <v>40246.04</v>
      </c>
    </row>
    <row r="614" spans="1:13" x14ac:dyDescent="0.3">
      <c r="A614">
        <v>108189.8</v>
      </c>
      <c r="B614">
        <v>1.2766759999999999</v>
      </c>
      <c r="C614">
        <v>68798.740000000005</v>
      </c>
      <c r="D614">
        <v>1.2590209999999999</v>
      </c>
      <c r="E614">
        <v>-39391.06</v>
      </c>
      <c r="F614">
        <v>1.7654699999999999E-2</v>
      </c>
      <c r="G614">
        <v>-2231200</v>
      </c>
      <c r="H614">
        <v>39391.06</v>
      </c>
      <c r="I614">
        <v>39567.61</v>
      </c>
      <c r="J614">
        <v>39744.160000000003</v>
      </c>
      <c r="K614">
        <v>39920.699999999997</v>
      </c>
      <c r="L614">
        <v>40097.25</v>
      </c>
      <c r="M614">
        <v>40273.800000000003</v>
      </c>
    </row>
    <row r="615" spans="1:13" x14ac:dyDescent="0.3">
      <c r="A615">
        <v>109311.7</v>
      </c>
      <c r="B615">
        <v>1.2848539999999999</v>
      </c>
      <c r="C615">
        <v>69881.08</v>
      </c>
      <c r="D615">
        <v>1.2676259999999999</v>
      </c>
      <c r="E615">
        <v>-39430.639999999999</v>
      </c>
      <c r="F615">
        <v>1.72275E-2</v>
      </c>
      <c r="G615">
        <v>-2288816</v>
      </c>
      <c r="H615">
        <v>39430.639999999999</v>
      </c>
      <c r="I615">
        <v>39602.910000000003</v>
      </c>
      <c r="J615">
        <v>39775.19</v>
      </c>
      <c r="K615">
        <v>39947.46</v>
      </c>
      <c r="L615">
        <v>40119.74</v>
      </c>
      <c r="M615">
        <v>40292.019999999997</v>
      </c>
    </row>
    <row r="616" spans="1:13" x14ac:dyDescent="0.3">
      <c r="A616">
        <v>109343.9</v>
      </c>
      <c r="B616">
        <v>1.282945</v>
      </c>
      <c r="C616">
        <v>70060.479999999996</v>
      </c>
      <c r="D616">
        <v>1.2620439999999999</v>
      </c>
      <c r="E616">
        <v>-39283.440000000002</v>
      </c>
      <c r="F616">
        <v>2.0901200000000002E-2</v>
      </c>
      <c r="G616">
        <v>-1879482</v>
      </c>
      <c r="H616">
        <v>39283.440000000002</v>
      </c>
      <c r="I616">
        <v>39492.449999999997</v>
      </c>
      <c r="J616">
        <v>39701.46</v>
      </c>
      <c r="K616">
        <v>39910.47</v>
      </c>
      <c r="L616">
        <v>40119.480000000003</v>
      </c>
      <c r="M616">
        <v>40328.5</v>
      </c>
    </row>
    <row r="617" spans="1:13" x14ac:dyDescent="0.3">
      <c r="A617">
        <v>105553.7</v>
      </c>
      <c r="B617">
        <v>1.231808</v>
      </c>
      <c r="C617">
        <v>67440.19</v>
      </c>
      <c r="D617">
        <v>1.186445</v>
      </c>
      <c r="E617">
        <v>-38113.51</v>
      </c>
      <c r="F617">
        <v>4.5363300000000002E-2</v>
      </c>
      <c r="G617">
        <v>-840183.6</v>
      </c>
      <c r="H617">
        <v>38113.51</v>
      </c>
      <c r="I617">
        <v>38567.14</v>
      </c>
      <c r="J617">
        <v>39020.769999999997</v>
      </c>
      <c r="K617">
        <v>39474.410000000003</v>
      </c>
      <c r="L617">
        <v>39928.04</v>
      </c>
      <c r="M617">
        <v>40381.67</v>
      </c>
    </row>
    <row r="618" spans="1:13" x14ac:dyDescent="0.3">
      <c r="A618">
        <v>107988.8</v>
      </c>
      <c r="B618">
        <v>1.2708520000000001</v>
      </c>
      <c r="C618">
        <v>69383.600000000006</v>
      </c>
      <c r="D618">
        <v>1.2352380000000001</v>
      </c>
      <c r="E618">
        <v>-38605.160000000003</v>
      </c>
      <c r="F618">
        <v>3.5613899999999997E-2</v>
      </c>
      <c r="G618">
        <v>-1083991</v>
      </c>
      <c r="H618">
        <v>38605.160000000003</v>
      </c>
      <c r="I618">
        <v>38961.300000000003</v>
      </c>
      <c r="J618">
        <v>39317.43</v>
      </c>
      <c r="K618">
        <v>39673.57</v>
      </c>
      <c r="L618">
        <v>40029.71</v>
      </c>
      <c r="M618">
        <v>40385.85</v>
      </c>
    </row>
    <row r="619" spans="1:13" x14ac:dyDescent="0.3">
      <c r="A619">
        <v>103424</v>
      </c>
      <c r="B619">
        <v>1.22018</v>
      </c>
      <c r="C619">
        <v>65150.38</v>
      </c>
      <c r="D619">
        <v>1.1772229999999999</v>
      </c>
      <c r="E619">
        <v>-38273.65</v>
      </c>
      <c r="F619">
        <v>4.29567E-2</v>
      </c>
      <c r="G619">
        <v>-890981.8</v>
      </c>
      <c r="H619">
        <v>38273.65</v>
      </c>
      <c r="I619">
        <v>38703.21</v>
      </c>
      <c r="J619">
        <v>39132.78</v>
      </c>
      <c r="K619">
        <v>39562.35</v>
      </c>
      <c r="L619">
        <v>39991.919999999998</v>
      </c>
      <c r="M619">
        <v>40421.480000000003</v>
      </c>
    </row>
    <row r="620" spans="1:13" x14ac:dyDescent="0.3">
      <c r="A620">
        <v>115540.6</v>
      </c>
      <c r="B620">
        <v>1.360673</v>
      </c>
      <c r="C620">
        <v>75394.3</v>
      </c>
      <c r="D620">
        <v>1.353947</v>
      </c>
      <c r="E620">
        <v>-40146.28</v>
      </c>
      <c r="F620">
        <v>6.7257999999999997E-3</v>
      </c>
      <c r="G620">
        <v>-5969008</v>
      </c>
      <c r="H620">
        <v>40146.28</v>
      </c>
      <c r="I620">
        <v>40213.54</v>
      </c>
      <c r="J620">
        <v>40280.800000000003</v>
      </c>
      <c r="K620">
        <v>40348.050000000003</v>
      </c>
      <c r="L620">
        <v>40415.31</v>
      </c>
      <c r="M620">
        <v>40482.57</v>
      </c>
    </row>
    <row r="621" spans="1:13" x14ac:dyDescent="0.3">
      <c r="A621">
        <v>111702.1</v>
      </c>
      <c r="B621">
        <v>1.3188569999999999</v>
      </c>
      <c r="C621">
        <v>71592.73</v>
      </c>
      <c r="D621">
        <v>1.3106580000000001</v>
      </c>
      <c r="E621">
        <v>-40109.360000000001</v>
      </c>
      <c r="F621">
        <v>8.1992000000000002E-3</v>
      </c>
      <c r="G621">
        <v>-4891854</v>
      </c>
      <c r="H621">
        <v>40109.360000000001</v>
      </c>
      <c r="I621">
        <v>40191.35</v>
      </c>
      <c r="J621">
        <v>40273.339999999997</v>
      </c>
      <c r="K621">
        <v>40355.339999999997</v>
      </c>
      <c r="L621">
        <v>40437.33</v>
      </c>
      <c r="M621">
        <v>40519.32</v>
      </c>
    </row>
    <row r="622" spans="1:13" x14ac:dyDescent="0.3">
      <c r="A622">
        <v>102917.1</v>
      </c>
      <c r="B622">
        <v>1.2169970000000001</v>
      </c>
      <c r="C622">
        <v>64881.46</v>
      </c>
      <c r="D622">
        <v>1.1670400000000001</v>
      </c>
      <c r="E622">
        <v>-38035.660000000003</v>
      </c>
      <c r="F622">
        <v>4.99572E-2</v>
      </c>
      <c r="G622">
        <v>-761365.6</v>
      </c>
      <c r="H622">
        <v>38035.660000000003</v>
      </c>
      <c r="I622">
        <v>38535.230000000003</v>
      </c>
      <c r="J622">
        <v>39034.800000000003</v>
      </c>
      <c r="K622">
        <v>39534.379999999997</v>
      </c>
      <c r="L622">
        <v>40033.949999999997</v>
      </c>
      <c r="M622">
        <v>40533.519999999997</v>
      </c>
    </row>
    <row r="623" spans="1:13" x14ac:dyDescent="0.3">
      <c r="A623">
        <v>98201.33</v>
      </c>
      <c r="B623">
        <v>1.166091</v>
      </c>
      <c r="C623">
        <v>61158.84</v>
      </c>
      <c r="D623">
        <v>1.09609</v>
      </c>
      <c r="E623">
        <v>-37042.480000000003</v>
      </c>
      <c r="F623">
        <v>7.0000999999999994E-2</v>
      </c>
      <c r="G623">
        <v>-529170.80000000005</v>
      </c>
      <c r="H623">
        <v>37042.480000000003</v>
      </c>
      <c r="I623">
        <v>37742.5</v>
      </c>
      <c r="J623">
        <v>38442.5</v>
      </c>
      <c r="K623">
        <v>39142.519999999997</v>
      </c>
      <c r="L623">
        <v>39842.519999999997</v>
      </c>
      <c r="M623">
        <v>40542.54</v>
      </c>
    </row>
    <row r="624" spans="1:13" x14ac:dyDescent="0.3">
      <c r="A624">
        <v>105625</v>
      </c>
      <c r="B624">
        <v>1.2379599999999999</v>
      </c>
      <c r="C624">
        <v>66400.37</v>
      </c>
      <c r="D624">
        <v>1.2112799999999999</v>
      </c>
      <c r="E624">
        <v>-39224.629999999997</v>
      </c>
      <c r="F624">
        <v>2.6679499999999998E-2</v>
      </c>
      <c r="G624">
        <v>-1470215</v>
      </c>
      <c r="H624">
        <v>39224.629999999997</v>
      </c>
      <c r="I624">
        <v>39491.42</v>
      </c>
      <c r="J624">
        <v>39758.21</v>
      </c>
      <c r="K624">
        <v>40025.01</v>
      </c>
      <c r="L624">
        <v>40291.800000000003</v>
      </c>
      <c r="M624">
        <v>40558.6</v>
      </c>
    </row>
    <row r="625" spans="1:13" x14ac:dyDescent="0.3">
      <c r="A625">
        <v>109223.9</v>
      </c>
      <c r="B625">
        <v>1.281558</v>
      </c>
      <c r="C625">
        <v>69523.77</v>
      </c>
      <c r="D625">
        <v>1.2630490000000001</v>
      </c>
      <c r="E625">
        <v>-39700.11</v>
      </c>
      <c r="F625">
        <v>1.85086E-2</v>
      </c>
      <c r="G625">
        <v>-2144960</v>
      </c>
      <c r="H625">
        <v>39700.11</v>
      </c>
      <c r="I625">
        <v>39885.199999999997</v>
      </c>
      <c r="J625">
        <v>40070.28</v>
      </c>
      <c r="K625">
        <v>40255.370000000003</v>
      </c>
      <c r="L625">
        <v>40440.449999999997</v>
      </c>
      <c r="M625">
        <v>40625.54</v>
      </c>
    </row>
    <row r="626" spans="1:13" x14ac:dyDescent="0.3">
      <c r="A626">
        <v>104937.1</v>
      </c>
      <c r="B626">
        <v>1.2369760000000001</v>
      </c>
      <c r="C626">
        <v>67031.73</v>
      </c>
      <c r="D626">
        <v>1.182571</v>
      </c>
      <c r="E626">
        <v>-37905.33</v>
      </c>
      <c r="F626">
        <v>5.4405000000000002E-2</v>
      </c>
      <c r="G626">
        <v>-696725.4</v>
      </c>
      <c r="H626">
        <v>37905.33</v>
      </c>
      <c r="I626">
        <v>38449.379999999997</v>
      </c>
      <c r="J626">
        <v>38993.43</v>
      </c>
      <c r="K626">
        <v>39537.480000000003</v>
      </c>
      <c r="L626">
        <v>40081.53</v>
      </c>
      <c r="M626">
        <v>40625.58</v>
      </c>
    </row>
    <row r="627" spans="1:13" x14ac:dyDescent="0.3">
      <c r="A627">
        <v>106361.1</v>
      </c>
      <c r="B627">
        <v>1.2410350000000001</v>
      </c>
      <c r="C627">
        <v>68089.210000000006</v>
      </c>
      <c r="D627">
        <v>1.192213</v>
      </c>
      <c r="E627">
        <v>-38271.919999999998</v>
      </c>
      <c r="F627">
        <v>4.8821900000000001E-2</v>
      </c>
      <c r="G627">
        <v>-783908.5</v>
      </c>
      <c r="H627">
        <v>38271.919999999998</v>
      </c>
      <c r="I627">
        <v>38760.14</v>
      </c>
      <c r="J627">
        <v>39248.36</v>
      </c>
      <c r="K627">
        <v>39736.58</v>
      </c>
      <c r="L627">
        <v>40224.800000000003</v>
      </c>
      <c r="M627">
        <v>40713.019999999997</v>
      </c>
    </row>
    <row r="628" spans="1:13" x14ac:dyDescent="0.3">
      <c r="A628">
        <v>103994.6</v>
      </c>
      <c r="B628">
        <v>1.2104980000000001</v>
      </c>
      <c r="C628">
        <v>66637.58</v>
      </c>
      <c r="D628">
        <v>1.1414979999999999</v>
      </c>
      <c r="E628">
        <v>-37357.06</v>
      </c>
      <c r="F628">
        <v>6.9000099999999995E-2</v>
      </c>
      <c r="G628">
        <v>-541405.80000000005</v>
      </c>
      <c r="H628">
        <v>37357.06</v>
      </c>
      <c r="I628">
        <v>38047.06</v>
      </c>
      <c r="J628">
        <v>38737.07</v>
      </c>
      <c r="K628">
        <v>39427.07</v>
      </c>
      <c r="L628">
        <v>40117.07</v>
      </c>
      <c r="M628">
        <v>40807.07</v>
      </c>
    </row>
    <row r="629" spans="1:13" x14ac:dyDescent="0.3">
      <c r="A629">
        <v>110278.39999999999</v>
      </c>
      <c r="B629">
        <v>1.307698</v>
      </c>
      <c r="C629">
        <v>70758.179999999993</v>
      </c>
      <c r="D629">
        <v>1.28176</v>
      </c>
      <c r="E629">
        <v>-39520.21</v>
      </c>
      <c r="F629">
        <v>2.5937999999999999E-2</v>
      </c>
      <c r="G629">
        <v>-1523639</v>
      </c>
      <c r="H629">
        <v>39520.21</v>
      </c>
      <c r="I629">
        <v>39779.589999999997</v>
      </c>
      <c r="J629">
        <v>40038.97</v>
      </c>
      <c r="K629">
        <v>40298.35</v>
      </c>
      <c r="L629">
        <v>40557.730000000003</v>
      </c>
      <c r="M629">
        <v>40817.11</v>
      </c>
    </row>
    <row r="630" spans="1:13" x14ac:dyDescent="0.3">
      <c r="A630">
        <v>108211.3</v>
      </c>
      <c r="B630">
        <v>1.2711790000000001</v>
      </c>
      <c r="C630" s="195">
        <v>69413.16</v>
      </c>
      <c r="D630">
        <v>1.2306790000000001</v>
      </c>
      <c r="E630">
        <v>-38798.15</v>
      </c>
      <c r="F630">
        <v>4.0500300000000003E-2</v>
      </c>
      <c r="G630" s="195">
        <v>-957972.3</v>
      </c>
      <c r="H630">
        <v>38798.15</v>
      </c>
      <c r="I630">
        <v>39203.15</v>
      </c>
      <c r="J630">
        <v>39608.15</v>
      </c>
      <c r="K630">
        <v>40013.160000000003</v>
      </c>
      <c r="L630">
        <v>40418.160000000003</v>
      </c>
      <c r="M630">
        <v>40823.160000000003</v>
      </c>
    </row>
    <row r="631" spans="1:13" x14ac:dyDescent="0.3">
      <c r="A631">
        <v>106647.1</v>
      </c>
      <c r="B631">
        <v>1.2450289999999999</v>
      </c>
      <c r="C631">
        <v>67721.38</v>
      </c>
      <c r="D631">
        <v>1.2070270000000001</v>
      </c>
      <c r="E631">
        <v>-38925.74</v>
      </c>
      <c r="F631">
        <v>3.8002399999999999E-2</v>
      </c>
      <c r="G631">
        <v>-1024298</v>
      </c>
      <c r="H631">
        <v>38925.74</v>
      </c>
      <c r="I631">
        <v>39305.769999999997</v>
      </c>
      <c r="J631">
        <v>39685.79</v>
      </c>
      <c r="K631">
        <v>40065.81</v>
      </c>
      <c r="L631">
        <v>40445.839999999997</v>
      </c>
      <c r="M631">
        <v>40825.86</v>
      </c>
    </row>
    <row r="632" spans="1:13" x14ac:dyDescent="0.3">
      <c r="A632">
        <v>111829.3</v>
      </c>
      <c r="B632">
        <v>1.3125560000000001</v>
      </c>
      <c r="C632">
        <v>72334.48</v>
      </c>
      <c r="D632">
        <v>1.2842199999999999</v>
      </c>
      <c r="E632">
        <v>-39494.800000000003</v>
      </c>
      <c r="F632">
        <v>2.83355E-2</v>
      </c>
      <c r="G632">
        <v>-1393830</v>
      </c>
      <c r="H632">
        <v>39494.800000000003</v>
      </c>
      <c r="I632">
        <v>39778.15</v>
      </c>
      <c r="J632">
        <v>40061.51</v>
      </c>
      <c r="K632">
        <v>40344.86</v>
      </c>
      <c r="L632">
        <v>40628.21</v>
      </c>
      <c r="M632">
        <v>40911.57</v>
      </c>
    </row>
    <row r="633" spans="1:13" x14ac:dyDescent="0.3">
      <c r="A633">
        <v>104824.8</v>
      </c>
      <c r="B633">
        <v>1.2339089999999999</v>
      </c>
      <c r="C633">
        <v>66137.240000000005</v>
      </c>
      <c r="D633">
        <v>1.1870069999999999</v>
      </c>
      <c r="E633">
        <v>-38687.519999999997</v>
      </c>
      <c r="F633">
        <v>4.6902699999999999E-2</v>
      </c>
      <c r="G633">
        <v>-824847</v>
      </c>
      <c r="H633">
        <v>38687.519999999997</v>
      </c>
      <c r="I633">
        <v>39156.54</v>
      </c>
      <c r="J633">
        <v>39625.57</v>
      </c>
      <c r="K633">
        <v>40094.589999999997</v>
      </c>
      <c r="L633">
        <v>40563.620000000003</v>
      </c>
      <c r="M633">
        <v>41032.65</v>
      </c>
    </row>
    <row r="634" spans="1:13" x14ac:dyDescent="0.3">
      <c r="A634">
        <v>112969.3</v>
      </c>
      <c r="B634">
        <v>1.3267990000000001</v>
      </c>
      <c r="C634">
        <v>72701.52</v>
      </c>
      <c r="D634">
        <v>1.3115000000000001</v>
      </c>
      <c r="E634">
        <v>-40267.75</v>
      </c>
      <c r="F634">
        <v>1.52996E-2</v>
      </c>
      <c r="G634">
        <v>-2631955</v>
      </c>
      <c r="H634">
        <v>40267.75</v>
      </c>
      <c r="I634">
        <v>40420.75</v>
      </c>
      <c r="J634">
        <v>40573.74</v>
      </c>
      <c r="K634">
        <v>40726.74</v>
      </c>
      <c r="L634">
        <v>40879.730000000003</v>
      </c>
      <c r="M634">
        <v>41032.730000000003</v>
      </c>
    </row>
    <row r="635" spans="1:13" x14ac:dyDescent="0.3">
      <c r="A635">
        <v>115541.9</v>
      </c>
      <c r="B635">
        <v>1.3780650000000001</v>
      </c>
      <c r="C635">
        <v>75066.8</v>
      </c>
      <c r="D635">
        <v>1.3666119999999999</v>
      </c>
      <c r="E635">
        <v>-40475.129999999997</v>
      </c>
      <c r="F635">
        <v>1.14529E-2</v>
      </c>
      <c r="G635">
        <v>-3534046</v>
      </c>
      <c r="H635">
        <v>40475.129999999997</v>
      </c>
      <c r="I635">
        <v>40589.65</v>
      </c>
      <c r="J635">
        <v>40704.18</v>
      </c>
      <c r="K635">
        <v>40818.71</v>
      </c>
      <c r="L635">
        <v>40933.24</v>
      </c>
      <c r="M635">
        <v>41047.769999999997</v>
      </c>
    </row>
    <row r="636" spans="1:13" x14ac:dyDescent="0.3">
      <c r="A636">
        <v>109437.4</v>
      </c>
      <c r="B636">
        <v>1.296422</v>
      </c>
      <c r="C636">
        <v>70816.350000000006</v>
      </c>
      <c r="D636">
        <v>1.2470540000000001</v>
      </c>
      <c r="E636">
        <v>-38621.019999999997</v>
      </c>
      <c r="F636">
        <v>4.9368099999999998E-2</v>
      </c>
      <c r="G636">
        <v>-782306.6</v>
      </c>
      <c r="H636">
        <v>38621.019999999997</v>
      </c>
      <c r="I636">
        <v>39114.699999999997</v>
      </c>
      <c r="J636">
        <v>39608.39</v>
      </c>
      <c r="K636">
        <v>40102.07</v>
      </c>
      <c r="L636">
        <v>40595.75</v>
      </c>
      <c r="M636">
        <v>41089.43</v>
      </c>
    </row>
    <row r="637" spans="1:13" x14ac:dyDescent="0.3">
      <c r="A637">
        <v>104361.4</v>
      </c>
      <c r="B637">
        <v>1.2390840000000001</v>
      </c>
      <c r="C637">
        <v>66757.279999999999</v>
      </c>
      <c r="D637">
        <v>1.1693169999999999</v>
      </c>
      <c r="E637">
        <v>-37604.089999999997</v>
      </c>
      <c r="F637">
        <v>6.9766999999999996E-2</v>
      </c>
      <c r="G637">
        <v>-538995.30000000005</v>
      </c>
      <c r="H637">
        <v>37604.089999999997</v>
      </c>
      <c r="I637">
        <v>38301.760000000002</v>
      </c>
      <c r="J637">
        <v>38999.43</v>
      </c>
      <c r="K637">
        <v>39697.1</v>
      </c>
      <c r="L637">
        <v>40394.769999999997</v>
      </c>
      <c r="M637">
        <v>41092.44</v>
      </c>
    </row>
    <row r="638" spans="1:13" x14ac:dyDescent="0.3">
      <c r="A638">
        <v>112911</v>
      </c>
      <c r="B638">
        <v>1.336943</v>
      </c>
      <c r="C638">
        <v>73280.95</v>
      </c>
      <c r="D638">
        <v>1.307655</v>
      </c>
      <c r="E638">
        <v>-39630.04</v>
      </c>
      <c r="F638">
        <v>2.9287899999999999E-2</v>
      </c>
      <c r="G638">
        <v>-1353118</v>
      </c>
      <c r="H638">
        <v>39630.04</v>
      </c>
      <c r="I638">
        <v>39922.92</v>
      </c>
      <c r="J638">
        <v>40215.800000000003</v>
      </c>
      <c r="K638">
        <v>40508.68</v>
      </c>
      <c r="L638">
        <v>40801.550000000003</v>
      </c>
      <c r="M638">
        <v>41094.44</v>
      </c>
    </row>
    <row r="639" spans="1:13" x14ac:dyDescent="0.3">
      <c r="A639">
        <v>102826</v>
      </c>
      <c r="B639">
        <v>1.2127559999999999</v>
      </c>
      <c r="C639">
        <v>64598.66</v>
      </c>
      <c r="D639">
        <v>1.1549609999999999</v>
      </c>
      <c r="E639">
        <v>-38227.35</v>
      </c>
      <c r="F639">
        <v>5.77948E-2</v>
      </c>
      <c r="G639">
        <v>-661432.30000000005</v>
      </c>
      <c r="H639">
        <v>38227.35</v>
      </c>
      <c r="I639">
        <v>38805.300000000003</v>
      </c>
      <c r="J639">
        <v>39383.25</v>
      </c>
      <c r="K639">
        <v>39961.199999999997</v>
      </c>
      <c r="L639">
        <v>40539.14</v>
      </c>
      <c r="M639">
        <v>41117.089999999997</v>
      </c>
    </row>
    <row r="640" spans="1:13" x14ac:dyDescent="0.3">
      <c r="A640">
        <v>106177.5</v>
      </c>
      <c r="B640">
        <v>1.251978</v>
      </c>
      <c r="C640">
        <v>67217.3</v>
      </c>
      <c r="D640">
        <v>1.2086920000000001</v>
      </c>
      <c r="E640">
        <v>-38960.160000000003</v>
      </c>
      <c r="F640">
        <v>4.32856E-2</v>
      </c>
      <c r="G640">
        <v>-900071.8</v>
      </c>
      <c r="H640">
        <v>38960.160000000003</v>
      </c>
      <c r="I640">
        <v>39393.01</v>
      </c>
      <c r="J640">
        <v>39825.870000000003</v>
      </c>
      <c r="K640">
        <v>40258.720000000001</v>
      </c>
      <c r="L640">
        <v>40691.58</v>
      </c>
      <c r="M640">
        <v>41124.44</v>
      </c>
    </row>
    <row r="641" spans="1:13" x14ac:dyDescent="0.3">
      <c r="A641">
        <v>109969.4</v>
      </c>
      <c r="B641">
        <v>1.2782469999999999</v>
      </c>
      <c r="C641">
        <v>70369.77</v>
      </c>
      <c r="D641">
        <v>1.2463340000000001</v>
      </c>
      <c r="E641">
        <v>-39599.589999999997</v>
      </c>
      <c r="F641">
        <v>3.1912799999999998E-2</v>
      </c>
      <c r="G641">
        <v>-1240869</v>
      </c>
      <c r="H641">
        <v>39599.589999999997</v>
      </c>
      <c r="I641">
        <v>39918.720000000001</v>
      </c>
      <c r="J641">
        <v>40237.85</v>
      </c>
      <c r="K641">
        <v>40556.980000000003</v>
      </c>
      <c r="L641">
        <v>40876.11</v>
      </c>
      <c r="M641">
        <v>41195.230000000003</v>
      </c>
    </row>
    <row r="642" spans="1:13" x14ac:dyDescent="0.3">
      <c r="A642">
        <v>106807.6</v>
      </c>
      <c r="B642">
        <v>1.247247</v>
      </c>
      <c r="C642">
        <v>67818.7</v>
      </c>
      <c r="D642">
        <v>1.2023710000000001</v>
      </c>
      <c r="E642">
        <v>-38988.879999999997</v>
      </c>
      <c r="F642">
        <v>4.48753E-2</v>
      </c>
      <c r="G642">
        <v>-868827.8</v>
      </c>
      <c r="H642">
        <v>38988.879999999997</v>
      </c>
      <c r="I642">
        <v>39437.629999999997</v>
      </c>
      <c r="J642">
        <v>39886.379999999997</v>
      </c>
      <c r="K642">
        <v>40335.129999999997</v>
      </c>
      <c r="L642">
        <v>40783.89</v>
      </c>
      <c r="M642">
        <v>41232.639999999999</v>
      </c>
    </row>
    <row r="643" spans="1:13" x14ac:dyDescent="0.3">
      <c r="A643">
        <v>108224.2</v>
      </c>
      <c r="B643">
        <v>1.2642389999999999</v>
      </c>
      <c r="C643">
        <v>68113.83</v>
      </c>
      <c r="D643">
        <v>1.241725</v>
      </c>
      <c r="E643">
        <v>-40110.379999999997</v>
      </c>
      <c r="F643">
        <v>2.2514699999999999E-2</v>
      </c>
      <c r="G643">
        <v>-1781520</v>
      </c>
      <c r="H643">
        <v>40110.379999999997</v>
      </c>
      <c r="I643">
        <v>40335.53</v>
      </c>
      <c r="J643">
        <v>40560.68</v>
      </c>
      <c r="K643">
        <v>40785.82</v>
      </c>
      <c r="L643">
        <v>41010.97</v>
      </c>
      <c r="M643">
        <v>41236.120000000003</v>
      </c>
    </row>
    <row r="644" spans="1:13" x14ac:dyDescent="0.3">
      <c r="A644">
        <v>110216.4</v>
      </c>
      <c r="B644">
        <v>1.291747</v>
      </c>
      <c r="C644">
        <v>70741.06</v>
      </c>
      <c r="D644">
        <v>1.256194</v>
      </c>
      <c r="E644">
        <v>-39475.300000000003</v>
      </c>
      <c r="F644">
        <v>3.5553300000000003E-2</v>
      </c>
      <c r="G644">
        <v>-1110312</v>
      </c>
      <c r="H644">
        <v>39475.300000000003</v>
      </c>
      <c r="I644">
        <v>39830.83</v>
      </c>
      <c r="J644">
        <v>40186.36</v>
      </c>
      <c r="K644">
        <v>40541.9</v>
      </c>
      <c r="L644">
        <v>40897.43</v>
      </c>
      <c r="M644">
        <v>41252.959999999999</v>
      </c>
    </row>
    <row r="645" spans="1:13" x14ac:dyDescent="0.3">
      <c r="A645">
        <v>107315.8</v>
      </c>
      <c r="B645">
        <v>1.263423</v>
      </c>
      <c r="C645">
        <v>68683.149999999994</v>
      </c>
      <c r="D645">
        <v>1.2085520000000001</v>
      </c>
      <c r="E645">
        <v>-38632.61</v>
      </c>
      <c r="F645">
        <v>5.4870599999999999E-2</v>
      </c>
      <c r="G645">
        <v>-704067.5</v>
      </c>
      <c r="H645">
        <v>38632.61</v>
      </c>
      <c r="I645">
        <v>39181.32</v>
      </c>
      <c r="J645">
        <v>39730.019999999997</v>
      </c>
      <c r="K645">
        <v>40278.730000000003</v>
      </c>
      <c r="L645">
        <v>40827.43</v>
      </c>
      <c r="M645">
        <v>41376.14</v>
      </c>
    </row>
    <row r="646" spans="1:13" x14ac:dyDescent="0.3">
      <c r="A646">
        <v>105235.5</v>
      </c>
      <c r="B646">
        <v>1.237819</v>
      </c>
      <c r="C646">
        <v>66593.97</v>
      </c>
      <c r="D646">
        <v>1.182545</v>
      </c>
      <c r="E646">
        <v>-38641.49</v>
      </c>
      <c r="F646">
        <v>5.5274799999999999E-2</v>
      </c>
      <c r="G646">
        <v>-699079.2</v>
      </c>
      <c r="H646">
        <v>38641.49</v>
      </c>
      <c r="I646">
        <v>39194.239999999998</v>
      </c>
      <c r="J646">
        <v>39746.99</v>
      </c>
      <c r="K646">
        <v>40299.74</v>
      </c>
      <c r="L646">
        <v>40852.480000000003</v>
      </c>
      <c r="M646">
        <v>41405.230000000003</v>
      </c>
    </row>
    <row r="647" spans="1:13" x14ac:dyDescent="0.3">
      <c r="A647">
        <v>100289.7</v>
      </c>
      <c r="B647">
        <v>1.1730590000000001</v>
      </c>
      <c r="C647">
        <v>61919.79</v>
      </c>
      <c r="D647">
        <v>1.1118220000000001</v>
      </c>
      <c r="E647">
        <v>-38369.879999999997</v>
      </c>
      <c r="F647">
        <v>6.1236499999999999E-2</v>
      </c>
      <c r="G647">
        <v>-626585.1</v>
      </c>
      <c r="H647">
        <v>38369.879999999997</v>
      </c>
      <c r="I647">
        <v>38982.239999999998</v>
      </c>
      <c r="J647">
        <v>39594.61</v>
      </c>
      <c r="K647">
        <v>40206.97</v>
      </c>
      <c r="L647">
        <v>40819.339999999997</v>
      </c>
      <c r="M647">
        <v>41431.699999999997</v>
      </c>
    </row>
    <row r="648" spans="1:13" x14ac:dyDescent="0.3">
      <c r="A648">
        <v>103038.1</v>
      </c>
      <c r="B648">
        <v>1.197654</v>
      </c>
      <c r="C648">
        <v>64696.34</v>
      </c>
      <c r="D648">
        <v>1.13585</v>
      </c>
      <c r="E648">
        <v>-38341.730000000003</v>
      </c>
      <c r="F648">
        <v>6.1804100000000001E-2</v>
      </c>
      <c r="G648">
        <v>-620375.69999999995</v>
      </c>
      <c r="H648">
        <v>38341.730000000003</v>
      </c>
      <c r="I648">
        <v>38959.769999999997</v>
      </c>
      <c r="J648">
        <v>39577.82</v>
      </c>
      <c r="K648">
        <v>40195.86</v>
      </c>
      <c r="L648">
        <v>40813.9</v>
      </c>
      <c r="M648">
        <v>41431.94</v>
      </c>
    </row>
    <row r="649" spans="1:13" x14ac:dyDescent="0.3">
      <c r="A649">
        <v>104116.5</v>
      </c>
      <c r="B649">
        <v>1.216853</v>
      </c>
      <c r="C649">
        <v>65207.8</v>
      </c>
      <c r="D649">
        <v>1.165586</v>
      </c>
      <c r="E649">
        <v>-38908.699999999997</v>
      </c>
      <c r="F649">
        <v>5.1267500000000001E-2</v>
      </c>
      <c r="G649">
        <v>-758934.8</v>
      </c>
      <c r="H649">
        <v>38908.699999999997</v>
      </c>
      <c r="I649">
        <v>39421.370000000003</v>
      </c>
      <c r="J649">
        <v>39934.050000000003</v>
      </c>
      <c r="K649">
        <v>40446.720000000001</v>
      </c>
      <c r="L649">
        <v>40959.39</v>
      </c>
      <c r="M649">
        <v>41472.07</v>
      </c>
    </row>
    <row r="650" spans="1:13" x14ac:dyDescent="0.3">
      <c r="A650">
        <v>114810.6</v>
      </c>
      <c r="B650">
        <v>1.3639159999999999</v>
      </c>
      <c r="C650">
        <v>74895.740000000005</v>
      </c>
      <c r="D650">
        <v>1.33216</v>
      </c>
      <c r="E650">
        <v>-39914.85</v>
      </c>
      <c r="F650">
        <v>3.1756300000000001E-2</v>
      </c>
      <c r="G650">
        <v>-1256912</v>
      </c>
      <c r="H650">
        <v>39914.85</v>
      </c>
      <c r="I650">
        <v>40232.410000000003</v>
      </c>
      <c r="J650">
        <v>40549.980000000003</v>
      </c>
      <c r="K650">
        <v>40867.54</v>
      </c>
      <c r="L650">
        <v>41185.1</v>
      </c>
      <c r="M650">
        <v>41502.660000000003</v>
      </c>
    </row>
    <row r="651" spans="1:13" x14ac:dyDescent="0.3">
      <c r="A651">
        <v>111963.1</v>
      </c>
      <c r="B651">
        <v>1.3335570000000001</v>
      </c>
      <c r="C651" s="195">
        <v>72334.58</v>
      </c>
      <c r="D651">
        <v>1.294754</v>
      </c>
      <c r="E651">
        <v>-39628.519999999997</v>
      </c>
      <c r="F651">
        <v>3.8802999999999997E-2</v>
      </c>
      <c r="G651" s="195">
        <v>-1021275</v>
      </c>
      <c r="H651">
        <v>39628.519999999997</v>
      </c>
      <c r="I651">
        <v>40016.550000000003</v>
      </c>
      <c r="J651">
        <v>40404.58</v>
      </c>
      <c r="K651">
        <v>40792.61</v>
      </c>
      <c r="L651">
        <v>41180.639999999999</v>
      </c>
      <c r="M651">
        <v>41568.67</v>
      </c>
    </row>
    <row r="652" spans="1:13" x14ac:dyDescent="0.3">
      <c r="A652">
        <v>107786.6</v>
      </c>
      <c r="B652">
        <v>1.2795700000000001</v>
      </c>
      <c r="C652">
        <v>68483.240000000005</v>
      </c>
      <c r="D652">
        <v>1.2336039999999999</v>
      </c>
      <c r="E652">
        <v>-39303.4</v>
      </c>
      <c r="F652">
        <v>4.5966399999999998E-2</v>
      </c>
      <c r="G652">
        <v>-855046.5</v>
      </c>
      <c r="H652">
        <v>39303.4</v>
      </c>
      <c r="I652">
        <v>39763.06</v>
      </c>
      <c r="J652">
        <v>40222.730000000003</v>
      </c>
      <c r="K652">
        <v>40682.39</v>
      </c>
      <c r="L652">
        <v>41142.050000000003</v>
      </c>
      <c r="M652">
        <v>41601.72</v>
      </c>
    </row>
    <row r="653" spans="1:13" x14ac:dyDescent="0.3">
      <c r="A653">
        <v>108674.1</v>
      </c>
      <c r="B653">
        <v>1.2729600000000001</v>
      </c>
      <c r="C653">
        <v>69363.039999999994</v>
      </c>
      <c r="D653">
        <v>1.2267509999999999</v>
      </c>
      <c r="E653">
        <v>-39311.019999999997</v>
      </c>
      <c r="F653">
        <v>4.6209300000000002E-2</v>
      </c>
      <c r="G653">
        <v>-850715.9</v>
      </c>
      <c r="H653">
        <v>39311.019999999997</v>
      </c>
      <c r="I653">
        <v>39773.11</v>
      </c>
      <c r="J653">
        <v>40235.199999999997</v>
      </c>
      <c r="K653">
        <v>40697.300000000003</v>
      </c>
      <c r="L653">
        <v>41159.39</v>
      </c>
      <c r="M653">
        <v>41621.480000000003</v>
      </c>
    </row>
    <row r="654" spans="1:13" x14ac:dyDescent="0.3">
      <c r="A654">
        <v>105710.8</v>
      </c>
      <c r="B654">
        <v>1.2496160000000001</v>
      </c>
      <c r="C654">
        <v>66631.41</v>
      </c>
      <c r="D654">
        <v>1.1985129999999999</v>
      </c>
      <c r="E654">
        <v>-39079.4</v>
      </c>
      <c r="F654">
        <v>5.1103700000000002E-2</v>
      </c>
      <c r="G654">
        <v>-764707.6</v>
      </c>
      <c r="H654">
        <v>39079.4</v>
      </c>
      <c r="I654">
        <v>39590.44</v>
      </c>
      <c r="J654">
        <v>40101.47</v>
      </c>
      <c r="K654">
        <v>40612.51</v>
      </c>
      <c r="L654">
        <v>41123.550000000003</v>
      </c>
      <c r="M654">
        <v>41634.589999999997</v>
      </c>
    </row>
    <row r="655" spans="1:13" x14ac:dyDescent="0.3">
      <c r="A655">
        <v>105967.4</v>
      </c>
      <c r="B655">
        <v>1.2362139999999999</v>
      </c>
      <c r="C655">
        <v>66156.59</v>
      </c>
      <c r="D655">
        <v>1.198636</v>
      </c>
      <c r="E655">
        <v>-39810.800000000003</v>
      </c>
      <c r="F655">
        <v>3.7578599999999997E-2</v>
      </c>
      <c r="G655">
        <v>-1059401</v>
      </c>
      <c r="H655">
        <v>39810.800000000003</v>
      </c>
      <c r="I655">
        <v>40186.58</v>
      </c>
      <c r="J655">
        <v>40562.370000000003</v>
      </c>
      <c r="K655">
        <v>40938.160000000003</v>
      </c>
      <c r="L655">
        <v>41313.94</v>
      </c>
      <c r="M655">
        <v>41689.730000000003</v>
      </c>
    </row>
    <row r="656" spans="1:13" x14ac:dyDescent="0.3">
      <c r="A656">
        <v>108359.6</v>
      </c>
      <c r="B656">
        <v>1.2735000000000001</v>
      </c>
      <c r="C656">
        <v>68201.95</v>
      </c>
      <c r="D656">
        <v>1.2422489999999999</v>
      </c>
      <c r="E656">
        <v>-40157.68</v>
      </c>
      <c r="F656">
        <v>3.1251099999999997E-2</v>
      </c>
      <c r="G656">
        <v>-1285002</v>
      </c>
      <c r="H656">
        <v>40157.68</v>
      </c>
      <c r="I656">
        <v>40470.19</v>
      </c>
      <c r="J656">
        <v>40782.699999999997</v>
      </c>
      <c r="K656">
        <v>41095.21</v>
      </c>
      <c r="L656">
        <v>41407.72</v>
      </c>
      <c r="M656">
        <v>41720.230000000003</v>
      </c>
    </row>
    <row r="657" spans="1:13" x14ac:dyDescent="0.3">
      <c r="A657">
        <v>102614.9</v>
      </c>
      <c r="B657">
        <v>1.213174</v>
      </c>
      <c r="C657">
        <v>64584.76</v>
      </c>
      <c r="D657">
        <v>1.13923</v>
      </c>
      <c r="E657">
        <v>-38030.129999999997</v>
      </c>
      <c r="F657">
        <v>7.3943599999999998E-2</v>
      </c>
      <c r="G657">
        <v>-514312.5</v>
      </c>
      <c r="H657">
        <v>38030.129999999997</v>
      </c>
      <c r="I657">
        <v>38769.56</v>
      </c>
      <c r="J657">
        <v>39509</v>
      </c>
      <c r="K657">
        <v>40248.43</v>
      </c>
      <c r="L657">
        <v>40987.870000000003</v>
      </c>
      <c r="M657">
        <v>41727.300000000003</v>
      </c>
    </row>
    <row r="658" spans="1:13" x14ac:dyDescent="0.3">
      <c r="A658">
        <v>109911.7</v>
      </c>
      <c r="B658">
        <v>1.2863180000000001</v>
      </c>
      <c r="C658">
        <v>69693.929999999993</v>
      </c>
      <c r="D658">
        <v>1.2560340000000001</v>
      </c>
      <c r="E658">
        <v>-40217.769999999997</v>
      </c>
      <c r="F658">
        <v>3.0284200000000001E-2</v>
      </c>
      <c r="G658">
        <v>-1328013</v>
      </c>
      <c r="H658">
        <v>40217.769999999997</v>
      </c>
      <c r="I658">
        <v>40520.61</v>
      </c>
      <c r="J658">
        <v>40823.46</v>
      </c>
      <c r="K658">
        <v>41126.300000000003</v>
      </c>
      <c r="L658">
        <v>41429.14</v>
      </c>
      <c r="M658">
        <v>41731.980000000003</v>
      </c>
    </row>
    <row r="659" spans="1:13" x14ac:dyDescent="0.3">
      <c r="A659">
        <v>109008.1</v>
      </c>
      <c r="B659">
        <v>1.285088</v>
      </c>
      <c r="C659">
        <v>68614.960000000006</v>
      </c>
      <c r="D659">
        <v>1.2568889999999999</v>
      </c>
      <c r="E659">
        <v>-40393.129999999997</v>
      </c>
      <c r="F659">
        <v>2.8199399999999999E-2</v>
      </c>
      <c r="G659">
        <v>-1432409</v>
      </c>
      <c r="H659">
        <v>40393.129999999997</v>
      </c>
      <c r="I659">
        <v>40675.129999999997</v>
      </c>
      <c r="J659">
        <v>40957.120000000003</v>
      </c>
      <c r="K659">
        <v>41239.120000000003</v>
      </c>
      <c r="L659">
        <v>41521.11</v>
      </c>
      <c r="M659">
        <v>41803.11</v>
      </c>
    </row>
    <row r="660" spans="1:13" x14ac:dyDescent="0.3">
      <c r="A660">
        <v>109730.8</v>
      </c>
      <c r="B660">
        <v>1.2861940000000001</v>
      </c>
      <c r="C660">
        <v>69287.97</v>
      </c>
      <c r="D660">
        <v>1.2576259999999999</v>
      </c>
      <c r="E660">
        <v>-40442.81</v>
      </c>
      <c r="F660">
        <v>2.8567599999999999E-2</v>
      </c>
      <c r="G660">
        <v>-1415691</v>
      </c>
      <c r="H660">
        <v>40442.81</v>
      </c>
      <c r="I660">
        <v>40728.49</v>
      </c>
      <c r="J660">
        <v>41014.160000000003</v>
      </c>
      <c r="K660">
        <v>41299.839999999997</v>
      </c>
      <c r="L660">
        <v>41585.519999999997</v>
      </c>
      <c r="M660">
        <v>41871.19</v>
      </c>
    </row>
    <row r="661" spans="1:13" x14ac:dyDescent="0.3">
      <c r="A661">
        <v>100758.7</v>
      </c>
      <c r="B661">
        <v>1.1741140000000001</v>
      </c>
      <c r="C661">
        <v>62694.93</v>
      </c>
      <c r="D661">
        <v>1.09724</v>
      </c>
      <c r="E661">
        <v>-38063.78</v>
      </c>
      <c r="F661">
        <v>7.6873700000000003E-2</v>
      </c>
      <c r="G661">
        <v>-495147.2</v>
      </c>
      <c r="H661">
        <v>38063.78</v>
      </c>
      <c r="I661">
        <v>38832.519999999997</v>
      </c>
      <c r="J661">
        <v>39601.25</v>
      </c>
      <c r="K661">
        <v>40369.99</v>
      </c>
      <c r="L661">
        <v>41138.720000000001</v>
      </c>
      <c r="M661">
        <v>41907.46</v>
      </c>
    </row>
    <row r="662" spans="1:13" x14ac:dyDescent="0.3">
      <c r="A662">
        <v>112070.3</v>
      </c>
      <c r="B662">
        <v>1.3241540000000001</v>
      </c>
      <c r="C662">
        <v>71816.820000000007</v>
      </c>
      <c r="D662">
        <v>1.291021</v>
      </c>
      <c r="E662">
        <v>-40253.49</v>
      </c>
      <c r="F662">
        <v>3.3132300000000003E-2</v>
      </c>
      <c r="G662">
        <v>-1214932</v>
      </c>
      <c r="H662">
        <v>40253.49</v>
      </c>
      <c r="I662">
        <v>40584.82</v>
      </c>
      <c r="J662">
        <v>40916.14</v>
      </c>
      <c r="K662">
        <v>41247.46</v>
      </c>
      <c r="L662">
        <v>41578.79</v>
      </c>
      <c r="M662">
        <v>41910.11</v>
      </c>
    </row>
    <row r="663" spans="1:13" x14ac:dyDescent="0.3">
      <c r="A663">
        <v>107210.3</v>
      </c>
      <c r="B663">
        <v>1.261941</v>
      </c>
      <c r="C663">
        <v>67447.520000000004</v>
      </c>
      <c r="D663">
        <v>1.2175009999999999</v>
      </c>
      <c r="E663">
        <v>-39762.78</v>
      </c>
      <c r="F663">
        <v>4.4439800000000002E-2</v>
      </c>
      <c r="G663">
        <v>-894756.3</v>
      </c>
      <c r="H663">
        <v>39762.78</v>
      </c>
      <c r="I663">
        <v>40207.18</v>
      </c>
      <c r="J663">
        <v>40651.58</v>
      </c>
      <c r="K663">
        <v>41095.980000000003</v>
      </c>
      <c r="L663">
        <v>41540.370000000003</v>
      </c>
      <c r="M663">
        <v>41984.77</v>
      </c>
    </row>
    <row r="664" spans="1:13" x14ac:dyDescent="0.3">
      <c r="A664">
        <v>113159.3</v>
      </c>
      <c r="B664">
        <v>1.350816</v>
      </c>
      <c r="C664">
        <v>72649.25</v>
      </c>
      <c r="D664">
        <v>1.3210759999999999</v>
      </c>
      <c r="E664">
        <v>-40510.089999999997</v>
      </c>
      <c r="F664">
        <v>2.9739700000000001E-2</v>
      </c>
      <c r="G664">
        <v>-1362154</v>
      </c>
      <c r="H664">
        <v>40510.089999999997</v>
      </c>
      <c r="I664">
        <v>40807.49</v>
      </c>
      <c r="J664">
        <v>41104.89</v>
      </c>
      <c r="K664">
        <v>41402.29</v>
      </c>
      <c r="L664">
        <v>41699.68</v>
      </c>
      <c r="M664">
        <v>41997.08</v>
      </c>
    </row>
    <row r="665" spans="1:13" x14ac:dyDescent="0.3">
      <c r="A665">
        <v>108146.5</v>
      </c>
      <c r="B665">
        <v>1.2710269999999999</v>
      </c>
      <c r="C665">
        <v>68947.240000000005</v>
      </c>
      <c r="D665">
        <v>1.214062</v>
      </c>
      <c r="E665">
        <v>-39199.230000000003</v>
      </c>
      <c r="F665">
        <v>5.6965200000000001E-2</v>
      </c>
      <c r="G665">
        <v>-688125.6</v>
      </c>
      <c r="H665">
        <v>39199.230000000003</v>
      </c>
      <c r="I665">
        <v>39768.89</v>
      </c>
      <c r="J665">
        <v>40338.54</v>
      </c>
      <c r="K665">
        <v>40908.19</v>
      </c>
      <c r="L665">
        <v>41477.839999999997</v>
      </c>
      <c r="M665">
        <v>42047.5</v>
      </c>
    </row>
    <row r="666" spans="1:13" x14ac:dyDescent="0.3">
      <c r="A666">
        <v>113795.4</v>
      </c>
      <c r="B666">
        <v>1.361734</v>
      </c>
      <c r="C666">
        <v>73463.98</v>
      </c>
      <c r="D666">
        <v>1.3271900000000001</v>
      </c>
      <c r="E666">
        <v>-40331.440000000002</v>
      </c>
      <c r="F666">
        <v>3.45438E-2</v>
      </c>
      <c r="G666">
        <v>-1167547</v>
      </c>
      <c r="H666">
        <v>40331.440000000002</v>
      </c>
      <c r="I666">
        <v>40676.879999999997</v>
      </c>
      <c r="J666">
        <v>41022.31</v>
      </c>
      <c r="K666">
        <v>41367.75</v>
      </c>
      <c r="L666">
        <v>41713.19</v>
      </c>
      <c r="M666">
        <v>42058.63</v>
      </c>
    </row>
    <row r="667" spans="1:13" x14ac:dyDescent="0.3">
      <c r="A667">
        <v>108634.9</v>
      </c>
      <c r="B667">
        <v>1.2708680000000001</v>
      </c>
      <c r="C667">
        <v>68325.81</v>
      </c>
      <c r="D667">
        <v>1.235355</v>
      </c>
      <c r="E667">
        <v>-40309.050000000003</v>
      </c>
      <c r="F667">
        <v>3.55129E-2</v>
      </c>
      <c r="G667">
        <v>-1135053</v>
      </c>
      <c r="H667">
        <v>40309.050000000003</v>
      </c>
      <c r="I667">
        <v>40664.18</v>
      </c>
      <c r="J667">
        <v>41019.300000000003</v>
      </c>
      <c r="K667">
        <v>41374.43</v>
      </c>
      <c r="L667">
        <v>41729.56</v>
      </c>
      <c r="M667">
        <v>42084.69</v>
      </c>
    </row>
    <row r="668" spans="1:13" x14ac:dyDescent="0.3">
      <c r="A668">
        <v>112187.2</v>
      </c>
      <c r="B668">
        <v>1.3170090000000001</v>
      </c>
      <c r="C668">
        <v>71617.429999999993</v>
      </c>
      <c r="D668">
        <v>1.286456</v>
      </c>
      <c r="E668">
        <v>-40569.760000000002</v>
      </c>
      <c r="F668">
        <v>3.05536E-2</v>
      </c>
      <c r="G668">
        <v>-1327823</v>
      </c>
      <c r="H668">
        <v>40569.760000000002</v>
      </c>
      <c r="I668">
        <v>40875.29</v>
      </c>
      <c r="J668">
        <v>41180.83</v>
      </c>
      <c r="K668">
        <v>41486.36</v>
      </c>
      <c r="L668">
        <v>41791.9</v>
      </c>
      <c r="M668">
        <v>42097.440000000002</v>
      </c>
    </row>
    <row r="669" spans="1:13" x14ac:dyDescent="0.3">
      <c r="A669">
        <v>104564.2</v>
      </c>
      <c r="B669">
        <v>1.224515</v>
      </c>
      <c r="C669">
        <v>65556.899999999994</v>
      </c>
      <c r="D669">
        <v>1.162604</v>
      </c>
      <c r="E669">
        <v>-39007.269999999997</v>
      </c>
      <c r="F669">
        <v>6.1910899999999998E-2</v>
      </c>
      <c r="G669">
        <v>-630055.30000000005</v>
      </c>
      <c r="H669">
        <v>39007.269999999997</v>
      </c>
      <c r="I669">
        <v>39626.379999999997</v>
      </c>
      <c r="J669">
        <v>40245.480000000003</v>
      </c>
      <c r="K669">
        <v>40864.589999999997</v>
      </c>
      <c r="L669">
        <v>41483.699999999997</v>
      </c>
      <c r="M669">
        <v>42102.81</v>
      </c>
    </row>
    <row r="670" spans="1:13" x14ac:dyDescent="0.3">
      <c r="A670">
        <v>105564.4</v>
      </c>
      <c r="B670">
        <v>1.2371380000000001</v>
      </c>
      <c r="C670">
        <v>66646.67</v>
      </c>
      <c r="D670">
        <v>1.173392</v>
      </c>
      <c r="E670">
        <v>-38917.75</v>
      </c>
      <c r="F670">
        <v>6.3745899999999994E-2</v>
      </c>
      <c r="G670">
        <v>-610514.19999999995</v>
      </c>
      <c r="H670">
        <v>38917.75</v>
      </c>
      <c r="I670">
        <v>39555.21</v>
      </c>
      <c r="J670">
        <v>40192.67</v>
      </c>
      <c r="K670">
        <v>40830.129999999997</v>
      </c>
      <c r="L670">
        <v>41467.589999999997</v>
      </c>
      <c r="M670">
        <v>42105.04</v>
      </c>
    </row>
    <row r="671" spans="1:13" x14ac:dyDescent="0.3">
      <c r="A671">
        <v>111884</v>
      </c>
      <c r="B671">
        <v>1.3183849999999999</v>
      </c>
      <c r="C671">
        <v>71578.66</v>
      </c>
      <c r="D671">
        <v>1.2813680000000001</v>
      </c>
      <c r="E671">
        <v>-40305.300000000003</v>
      </c>
      <c r="F671">
        <v>3.7017500000000002E-2</v>
      </c>
      <c r="G671">
        <v>-1088818</v>
      </c>
      <c r="H671">
        <v>40305.300000000003</v>
      </c>
      <c r="I671">
        <v>40675.47</v>
      </c>
      <c r="J671">
        <v>41045.64</v>
      </c>
      <c r="K671">
        <v>41415.82</v>
      </c>
      <c r="L671">
        <v>41786</v>
      </c>
      <c r="M671">
        <v>42156.17</v>
      </c>
    </row>
    <row r="672" spans="1:13" x14ac:dyDescent="0.3">
      <c r="A672">
        <v>109627.5</v>
      </c>
      <c r="B672">
        <v>1.300684</v>
      </c>
      <c r="C672">
        <v>70641.149999999994</v>
      </c>
      <c r="D672">
        <v>1.234728</v>
      </c>
      <c r="E672">
        <v>-38986.370000000003</v>
      </c>
      <c r="F672">
        <v>6.5956200000000006E-2</v>
      </c>
      <c r="G672">
        <v>-591094.5</v>
      </c>
      <c r="H672">
        <v>38986.370000000003</v>
      </c>
      <c r="I672">
        <v>39645.93</v>
      </c>
      <c r="J672">
        <v>40305.49</v>
      </c>
      <c r="K672">
        <v>40965.050000000003</v>
      </c>
      <c r="L672">
        <v>41624.620000000003</v>
      </c>
      <c r="M672">
        <v>42284.18</v>
      </c>
    </row>
    <row r="673" spans="1:13" x14ac:dyDescent="0.3">
      <c r="A673">
        <v>109711.1</v>
      </c>
      <c r="B673">
        <v>1.293404</v>
      </c>
      <c r="C673">
        <v>68653.850000000006</v>
      </c>
      <c r="D673">
        <v>1.268686</v>
      </c>
      <c r="E673">
        <v>-41057.21</v>
      </c>
      <c r="F673">
        <v>2.4718E-2</v>
      </c>
      <c r="G673">
        <v>-1661022</v>
      </c>
      <c r="H673">
        <v>41057.21</v>
      </c>
      <c r="I673">
        <v>41304.39</v>
      </c>
      <c r="J673">
        <v>41551.57</v>
      </c>
      <c r="K673">
        <v>41798.75</v>
      </c>
      <c r="L673">
        <v>42045.93</v>
      </c>
      <c r="M673">
        <v>42293.11</v>
      </c>
    </row>
    <row r="674" spans="1:13" x14ac:dyDescent="0.3">
      <c r="A674">
        <v>104942.39999999999</v>
      </c>
      <c r="B674">
        <v>1.21943</v>
      </c>
      <c r="C674">
        <v>65208.480000000003</v>
      </c>
      <c r="D674">
        <v>1.1679250000000001</v>
      </c>
      <c r="E674">
        <v>-39733.949999999997</v>
      </c>
      <c r="F674">
        <v>5.1505000000000002E-2</v>
      </c>
      <c r="G674">
        <v>-771458.6</v>
      </c>
      <c r="H674">
        <v>39733.949999999997</v>
      </c>
      <c r="I674">
        <v>40249</v>
      </c>
      <c r="J674">
        <v>40764.050000000003</v>
      </c>
      <c r="K674">
        <v>41279.1</v>
      </c>
      <c r="L674">
        <v>41794.15</v>
      </c>
      <c r="M674">
        <v>42309.2</v>
      </c>
    </row>
    <row r="675" spans="1:13" x14ac:dyDescent="0.3">
      <c r="A675">
        <v>105551</v>
      </c>
      <c r="B675">
        <v>1.2367980000000001</v>
      </c>
      <c r="C675">
        <v>65549.63</v>
      </c>
      <c r="D675">
        <v>1.1894469999999999</v>
      </c>
      <c r="E675">
        <v>-40001.410000000003</v>
      </c>
      <c r="F675">
        <v>4.7350499999999997E-2</v>
      </c>
      <c r="G675">
        <v>-844793.4</v>
      </c>
      <c r="H675">
        <v>40001.410000000003</v>
      </c>
      <c r="I675">
        <v>40474.92</v>
      </c>
      <c r="J675">
        <v>40948.43</v>
      </c>
      <c r="K675">
        <v>41421.93</v>
      </c>
      <c r="L675">
        <v>41895.43</v>
      </c>
      <c r="M675">
        <v>42368.94</v>
      </c>
    </row>
    <row r="676" spans="1:13" x14ac:dyDescent="0.3">
      <c r="A676">
        <v>99162.41</v>
      </c>
      <c r="B676">
        <v>1.153319</v>
      </c>
      <c r="C676">
        <v>60307.33</v>
      </c>
      <c r="D676">
        <v>1.08016</v>
      </c>
      <c r="E676">
        <v>-38855.08</v>
      </c>
      <c r="F676">
        <v>7.3159199999999994E-2</v>
      </c>
      <c r="G676">
        <v>-531103</v>
      </c>
      <c r="H676">
        <v>38855.08</v>
      </c>
      <c r="I676">
        <v>39586.68</v>
      </c>
      <c r="J676">
        <v>40318.269999999997</v>
      </c>
      <c r="K676">
        <v>41049.86</v>
      </c>
      <c r="L676">
        <v>41781.449999999997</v>
      </c>
      <c r="M676">
        <v>42513.04</v>
      </c>
    </row>
    <row r="677" spans="1:13" x14ac:dyDescent="0.3">
      <c r="A677">
        <v>107804.4</v>
      </c>
      <c r="B677">
        <v>1.2574810000000001</v>
      </c>
      <c r="C677">
        <v>68003.100000000006</v>
      </c>
      <c r="D677">
        <v>1.2030050000000001</v>
      </c>
      <c r="E677">
        <v>-39801.339999999997</v>
      </c>
      <c r="F677">
        <v>5.44761E-2</v>
      </c>
      <c r="G677">
        <v>-730619.8</v>
      </c>
      <c r="H677">
        <v>39801.339999999997</v>
      </c>
      <c r="I677">
        <v>40346.11</v>
      </c>
      <c r="J677">
        <v>40890.870000000003</v>
      </c>
      <c r="K677">
        <v>41435.629999999997</v>
      </c>
      <c r="L677">
        <v>41980.39</v>
      </c>
      <c r="M677">
        <v>42525.15</v>
      </c>
    </row>
    <row r="678" spans="1:13" x14ac:dyDescent="0.3">
      <c r="A678">
        <v>106254</v>
      </c>
      <c r="B678">
        <v>1.2578309999999999</v>
      </c>
      <c r="C678">
        <v>66647.320000000007</v>
      </c>
      <c r="D678">
        <v>1.1977059999999999</v>
      </c>
      <c r="E678">
        <v>-39606.69</v>
      </c>
      <c r="F678">
        <v>6.0124499999999997E-2</v>
      </c>
      <c r="G678">
        <v>-658744.4</v>
      </c>
      <c r="H678">
        <v>39606.69</v>
      </c>
      <c r="I678">
        <v>40207.93</v>
      </c>
      <c r="J678">
        <v>40809.18</v>
      </c>
      <c r="K678">
        <v>41410.42</v>
      </c>
      <c r="L678">
        <v>42011.67</v>
      </c>
      <c r="M678">
        <v>42612.91</v>
      </c>
    </row>
    <row r="679" spans="1:13" x14ac:dyDescent="0.3">
      <c r="A679">
        <v>117813.8</v>
      </c>
      <c r="B679">
        <v>1.3813839999999999</v>
      </c>
      <c r="C679">
        <v>76455.63</v>
      </c>
      <c r="D679">
        <v>1.3554409999999999</v>
      </c>
      <c r="E679">
        <v>-41358.21</v>
      </c>
      <c r="F679">
        <v>2.5943500000000001E-2</v>
      </c>
      <c r="G679">
        <v>-1594164</v>
      </c>
      <c r="H679">
        <v>41358.21</v>
      </c>
      <c r="I679">
        <v>41617.64</v>
      </c>
      <c r="J679">
        <v>41877.08</v>
      </c>
      <c r="K679">
        <v>42136.52</v>
      </c>
      <c r="L679">
        <v>42395.95</v>
      </c>
      <c r="M679">
        <v>42655.39</v>
      </c>
    </row>
    <row r="680" spans="1:13" x14ac:dyDescent="0.3">
      <c r="A680">
        <v>107051.1</v>
      </c>
      <c r="B680">
        <v>1.2706839999999999</v>
      </c>
      <c r="C680">
        <v>68084.3</v>
      </c>
      <c r="D680">
        <v>1.195648</v>
      </c>
      <c r="E680">
        <v>-38966.79</v>
      </c>
      <c r="F680">
        <v>7.5035500000000005E-2</v>
      </c>
      <c r="G680">
        <v>-519311.7</v>
      </c>
      <c r="H680">
        <v>38966.79</v>
      </c>
      <c r="I680">
        <v>39717.14</v>
      </c>
      <c r="J680">
        <v>40467.5</v>
      </c>
      <c r="K680">
        <v>41217.85</v>
      </c>
      <c r="L680">
        <v>41968.21</v>
      </c>
      <c r="M680">
        <v>42718.559999999998</v>
      </c>
    </row>
    <row r="681" spans="1:13" x14ac:dyDescent="0.3">
      <c r="A681">
        <v>106215.3</v>
      </c>
      <c r="B681">
        <v>1.251377</v>
      </c>
      <c r="C681">
        <v>65867.839999999997</v>
      </c>
      <c r="D681">
        <v>1.2037199999999999</v>
      </c>
      <c r="E681">
        <v>-40347.449999999997</v>
      </c>
      <c r="F681">
        <v>4.76573E-2</v>
      </c>
      <c r="G681">
        <v>-846617.3</v>
      </c>
      <c r="H681">
        <v>40347.449999999997</v>
      </c>
      <c r="I681">
        <v>40824.03</v>
      </c>
      <c r="J681">
        <v>41300.6</v>
      </c>
      <c r="K681">
        <v>41777.17</v>
      </c>
      <c r="L681">
        <v>42253.74</v>
      </c>
      <c r="M681">
        <v>42730.32</v>
      </c>
    </row>
    <row r="682" spans="1:13" x14ac:dyDescent="0.3">
      <c r="A682">
        <v>107120.8</v>
      </c>
      <c r="B682">
        <v>1.2612680000000001</v>
      </c>
      <c r="C682">
        <v>67483.64</v>
      </c>
      <c r="D682">
        <v>1.1980630000000001</v>
      </c>
      <c r="E682">
        <v>-39637.14</v>
      </c>
      <c r="F682">
        <v>6.3205200000000003E-2</v>
      </c>
      <c r="G682">
        <v>-627117.9</v>
      </c>
      <c r="H682">
        <v>39637.14</v>
      </c>
      <c r="I682">
        <v>40269.19</v>
      </c>
      <c r="J682">
        <v>40901.25</v>
      </c>
      <c r="K682">
        <v>41533.300000000003</v>
      </c>
      <c r="L682">
        <v>42165.35</v>
      </c>
      <c r="M682">
        <v>42797.4</v>
      </c>
    </row>
    <row r="683" spans="1:13" x14ac:dyDescent="0.3">
      <c r="A683">
        <v>107018.1</v>
      </c>
      <c r="B683">
        <v>1.254116</v>
      </c>
      <c r="C683">
        <v>66851.12</v>
      </c>
      <c r="D683">
        <v>1.2007680000000001</v>
      </c>
      <c r="E683">
        <v>-40167.03</v>
      </c>
      <c r="F683">
        <v>5.3348100000000002E-2</v>
      </c>
      <c r="G683">
        <v>-752923.9</v>
      </c>
      <c r="H683">
        <v>40167.03</v>
      </c>
      <c r="I683">
        <v>40700.51</v>
      </c>
      <c r="J683">
        <v>41233.99</v>
      </c>
      <c r="K683">
        <v>41767.47</v>
      </c>
      <c r="L683">
        <v>42300.95</v>
      </c>
      <c r="M683">
        <v>42834.43</v>
      </c>
    </row>
    <row r="684" spans="1:13" x14ac:dyDescent="0.3">
      <c r="A684">
        <v>102257.7</v>
      </c>
      <c r="B684">
        <v>1.2053510000000001</v>
      </c>
      <c r="C684">
        <v>63688.41</v>
      </c>
      <c r="D684">
        <v>1.1199779999999999</v>
      </c>
      <c r="E684">
        <v>-38569.25</v>
      </c>
      <c r="F684">
        <v>8.5373500000000005E-2</v>
      </c>
      <c r="G684">
        <v>-451770.6</v>
      </c>
      <c r="H684">
        <v>38569.25</v>
      </c>
      <c r="I684">
        <v>39422.980000000003</v>
      </c>
      <c r="J684">
        <v>40276.71</v>
      </c>
      <c r="K684">
        <v>41130.449999999997</v>
      </c>
      <c r="L684">
        <v>41984.19</v>
      </c>
      <c r="M684">
        <v>42837.919999999998</v>
      </c>
    </row>
    <row r="685" spans="1:13" x14ac:dyDescent="0.3">
      <c r="A685">
        <v>106843.5</v>
      </c>
      <c r="B685">
        <v>1.2672639999999999</v>
      </c>
      <c r="C685">
        <v>67062.48</v>
      </c>
      <c r="D685">
        <v>1.206116</v>
      </c>
      <c r="E685">
        <v>-39781.03</v>
      </c>
      <c r="F685">
        <v>6.1148300000000003E-2</v>
      </c>
      <c r="G685">
        <v>-650566.6</v>
      </c>
      <c r="H685">
        <v>39781.03</v>
      </c>
      <c r="I685">
        <v>40392.519999999997</v>
      </c>
      <c r="J685">
        <v>41004</v>
      </c>
      <c r="K685">
        <v>41615.480000000003</v>
      </c>
      <c r="L685">
        <v>42226.96</v>
      </c>
      <c r="M685">
        <v>42838.45</v>
      </c>
    </row>
    <row r="686" spans="1:13" x14ac:dyDescent="0.3">
      <c r="A686">
        <v>109413.3</v>
      </c>
      <c r="B686">
        <v>1.287015</v>
      </c>
      <c r="C686">
        <v>69238.009999999995</v>
      </c>
      <c r="D686">
        <v>1.2327669999999999</v>
      </c>
      <c r="E686">
        <v>-40175.33</v>
      </c>
      <c r="F686">
        <v>5.42481E-2</v>
      </c>
      <c r="G686">
        <v>-740585.1</v>
      </c>
      <c r="H686">
        <v>40175.33</v>
      </c>
      <c r="I686">
        <v>40717.81</v>
      </c>
      <c r="J686">
        <v>41260.29</v>
      </c>
      <c r="K686">
        <v>41802.769999999997</v>
      </c>
      <c r="L686">
        <v>42345.25</v>
      </c>
      <c r="M686">
        <v>42887.73</v>
      </c>
    </row>
    <row r="687" spans="1:13" x14ac:dyDescent="0.3">
      <c r="A687">
        <v>103598.7</v>
      </c>
      <c r="B687">
        <v>1.1990510000000001</v>
      </c>
      <c r="C687">
        <v>64242.63</v>
      </c>
      <c r="D687">
        <v>1.1271709999999999</v>
      </c>
      <c r="E687">
        <v>-39356.11</v>
      </c>
      <c r="F687">
        <v>7.1879700000000005E-2</v>
      </c>
      <c r="G687">
        <v>-547527.1</v>
      </c>
      <c r="H687">
        <v>39356.11</v>
      </c>
      <c r="I687">
        <v>40074.9</v>
      </c>
      <c r="J687">
        <v>40793.699999999997</v>
      </c>
      <c r="K687">
        <v>41512.5</v>
      </c>
      <c r="L687">
        <v>42231.3</v>
      </c>
      <c r="M687">
        <v>42950.09</v>
      </c>
    </row>
    <row r="688" spans="1:13" x14ac:dyDescent="0.3">
      <c r="A688">
        <v>109802.6</v>
      </c>
      <c r="B688">
        <v>1.2878970000000001</v>
      </c>
      <c r="C688">
        <v>69305.11</v>
      </c>
      <c r="D688">
        <v>1.2388170000000001</v>
      </c>
      <c r="E688">
        <v>-40497.51</v>
      </c>
      <c r="F688">
        <v>4.9079299999999999E-2</v>
      </c>
      <c r="G688">
        <v>-825144.4</v>
      </c>
      <c r="H688">
        <v>40497.51</v>
      </c>
      <c r="I688">
        <v>40988.300000000003</v>
      </c>
      <c r="J688">
        <v>41479.089999999997</v>
      </c>
      <c r="K688">
        <v>41969.89</v>
      </c>
      <c r="L688">
        <v>42460.68</v>
      </c>
      <c r="M688">
        <v>42951.47</v>
      </c>
    </row>
    <row r="689" spans="1:13" x14ac:dyDescent="0.3">
      <c r="A689">
        <v>105104.1</v>
      </c>
      <c r="B689">
        <v>1.244329</v>
      </c>
      <c r="C689">
        <v>65517.55</v>
      </c>
      <c r="D689">
        <v>1.1767460000000001</v>
      </c>
      <c r="E689">
        <v>-39586.519999999997</v>
      </c>
      <c r="F689">
        <v>6.7582600000000007E-2</v>
      </c>
      <c r="G689">
        <v>-585750.1</v>
      </c>
      <c r="H689">
        <v>39586.519999999997</v>
      </c>
      <c r="I689">
        <v>40262.339999999997</v>
      </c>
      <c r="J689">
        <v>40938.17</v>
      </c>
      <c r="K689">
        <v>41613.99</v>
      </c>
      <c r="L689">
        <v>42289.82</v>
      </c>
      <c r="M689">
        <v>42965.64</v>
      </c>
    </row>
    <row r="690" spans="1:13" x14ac:dyDescent="0.3">
      <c r="A690">
        <v>110871</v>
      </c>
      <c r="B690">
        <v>1.3057510000000001</v>
      </c>
      <c r="C690">
        <v>69552.67</v>
      </c>
      <c r="D690">
        <v>1.2727790000000001</v>
      </c>
      <c r="E690">
        <v>-41318.300000000003</v>
      </c>
      <c r="F690">
        <v>3.2971300000000002E-2</v>
      </c>
      <c r="G690">
        <v>-1253161</v>
      </c>
      <c r="H690">
        <v>41318.300000000003</v>
      </c>
      <c r="I690">
        <v>41648.019999999997</v>
      </c>
      <c r="J690">
        <v>41977.73</v>
      </c>
      <c r="K690">
        <v>42307.44</v>
      </c>
      <c r="L690">
        <v>42637.16</v>
      </c>
      <c r="M690">
        <v>42966.87</v>
      </c>
    </row>
    <row r="691" spans="1:13" x14ac:dyDescent="0.3">
      <c r="A691">
        <v>106442.9</v>
      </c>
      <c r="B691">
        <v>1.2450650000000001</v>
      </c>
      <c r="C691">
        <v>66159.77</v>
      </c>
      <c r="D691">
        <v>1.1904790000000001</v>
      </c>
      <c r="E691">
        <v>-40283.160000000003</v>
      </c>
      <c r="F691">
        <v>5.4586299999999997E-2</v>
      </c>
      <c r="G691">
        <v>-737972.2</v>
      </c>
      <c r="H691">
        <v>40283.160000000003</v>
      </c>
      <c r="I691">
        <v>40829.03</v>
      </c>
      <c r="J691">
        <v>41374.89</v>
      </c>
      <c r="K691">
        <v>41920.75</v>
      </c>
      <c r="L691">
        <v>42466.62</v>
      </c>
      <c r="M691">
        <v>43012.480000000003</v>
      </c>
    </row>
    <row r="692" spans="1:13" x14ac:dyDescent="0.3">
      <c r="A692">
        <v>103378.3</v>
      </c>
      <c r="B692">
        <v>1.202785</v>
      </c>
      <c r="C692">
        <v>63994.54</v>
      </c>
      <c r="D692">
        <v>1.129678</v>
      </c>
      <c r="E692">
        <v>-39383.730000000003</v>
      </c>
      <c r="F692">
        <v>7.3107000000000005E-2</v>
      </c>
      <c r="G692">
        <v>-538713.4</v>
      </c>
      <c r="H692">
        <v>39383.730000000003</v>
      </c>
      <c r="I692">
        <v>40114.800000000003</v>
      </c>
      <c r="J692">
        <v>40845.870000000003</v>
      </c>
      <c r="K692">
        <v>41576.94</v>
      </c>
      <c r="L692">
        <v>42308.01</v>
      </c>
      <c r="M692">
        <v>43039.08</v>
      </c>
    </row>
    <row r="693" spans="1:13" x14ac:dyDescent="0.3">
      <c r="A693">
        <v>110995.4</v>
      </c>
      <c r="B693">
        <v>1.297069</v>
      </c>
      <c r="C693">
        <v>69717.2</v>
      </c>
      <c r="D693">
        <v>1.2609950000000001</v>
      </c>
      <c r="E693">
        <v>-41278.15</v>
      </c>
      <c r="F693">
        <v>3.6074500000000002E-2</v>
      </c>
      <c r="G693">
        <v>-1144247</v>
      </c>
      <c r="H693">
        <v>41278.15</v>
      </c>
      <c r="I693">
        <v>41638.89</v>
      </c>
      <c r="J693">
        <v>41999.64</v>
      </c>
      <c r="K693">
        <v>42360.38</v>
      </c>
      <c r="L693">
        <v>42721.13</v>
      </c>
      <c r="M693">
        <v>43081.88</v>
      </c>
    </row>
    <row r="694" spans="1:13" x14ac:dyDescent="0.3">
      <c r="A694">
        <v>106007.8</v>
      </c>
      <c r="B694">
        <v>1.2364729999999999</v>
      </c>
      <c r="C694">
        <v>65533.7</v>
      </c>
      <c r="D694">
        <v>1.1837770000000001</v>
      </c>
      <c r="E694">
        <v>-40474.050000000003</v>
      </c>
      <c r="F694">
        <v>5.2696E-2</v>
      </c>
      <c r="G694">
        <v>-768067.1</v>
      </c>
      <c r="H694">
        <v>40474.050000000003</v>
      </c>
      <c r="I694">
        <v>41001.019999999997</v>
      </c>
      <c r="J694">
        <v>41527.97</v>
      </c>
      <c r="K694">
        <v>42054.93</v>
      </c>
      <c r="L694">
        <v>42581.89</v>
      </c>
      <c r="M694">
        <v>43108.86</v>
      </c>
    </row>
    <row r="695" spans="1:13" x14ac:dyDescent="0.3">
      <c r="A695">
        <v>108088</v>
      </c>
      <c r="B695">
        <v>1.277058</v>
      </c>
      <c r="C695">
        <v>68178.740000000005</v>
      </c>
      <c r="D695">
        <v>1.212086</v>
      </c>
      <c r="E695">
        <v>-39909.279999999999</v>
      </c>
      <c r="F695">
        <v>6.4971799999999996E-2</v>
      </c>
      <c r="G695">
        <v>-614255.4</v>
      </c>
      <c r="H695">
        <v>39909.279999999999</v>
      </c>
      <c r="I695">
        <v>40559</v>
      </c>
      <c r="J695">
        <v>41208.720000000001</v>
      </c>
      <c r="K695">
        <v>41858.43</v>
      </c>
      <c r="L695">
        <v>42508.15</v>
      </c>
      <c r="M695">
        <v>43157.87</v>
      </c>
    </row>
    <row r="696" spans="1:13" x14ac:dyDescent="0.3">
      <c r="A696">
        <v>105512.6</v>
      </c>
      <c r="B696">
        <v>1.2356529999999999</v>
      </c>
      <c r="C696">
        <v>65422.09</v>
      </c>
      <c r="D696">
        <v>1.1737280000000001</v>
      </c>
      <c r="E696">
        <v>-40090.550000000003</v>
      </c>
      <c r="F696">
        <v>6.1924699999999999E-2</v>
      </c>
      <c r="G696">
        <v>-647408.19999999995</v>
      </c>
      <c r="H696">
        <v>40090.550000000003</v>
      </c>
      <c r="I696">
        <v>40709.800000000003</v>
      </c>
      <c r="J696">
        <v>41329.050000000003</v>
      </c>
      <c r="K696">
        <v>41948.3</v>
      </c>
      <c r="L696">
        <v>42567.54</v>
      </c>
      <c r="M696">
        <v>43186.79</v>
      </c>
    </row>
    <row r="697" spans="1:13" x14ac:dyDescent="0.3">
      <c r="A697">
        <v>101740</v>
      </c>
      <c r="B697">
        <v>1.2047540000000001</v>
      </c>
      <c r="C697">
        <v>63382.44</v>
      </c>
      <c r="D697">
        <v>1.1062399999999999</v>
      </c>
      <c r="E697">
        <v>-38357.58</v>
      </c>
      <c r="F697">
        <v>9.8513500000000004E-2</v>
      </c>
      <c r="G697">
        <v>-389363.8</v>
      </c>
      <c r="H697">
        <v>38357.58</v>
      </c>
      <c r="I697">
        <v>39342.71</v>
      </c>
      <c r="J697">
        <v>40327.85</v>
      </c>
      <c r="K697">
        <v>41312.980000000003</v>
      </c>
      <c r="L697">
        <v>42298.12</v>
      </c>
      <c r="M697">
        <v>43283.25</v>
      </c>
    </row>
    <row r="698" spans="1:13" x14ac:dyDescent="0.3">
      <c r="A698">
        <v>106285.4</v>
      </c>
      <c r="B698">
        <v>1.2622800000000001</v>
      </c>
      <c r="C698">
        <v>66638.47</v>
      </c>
      <c r="D698">
        <v>1.1895519999999999</v>
      </c>
      <c r="E698">
        <v>-39646.910000000003</v>
      </c>
      <c r="F698">
        <v>7.2727399999999998E-2</v>
      </c>
      <c r="G698">
        <v>-545143.69999999995</v>
      </c>
      <c r="H698">
        <v>39646.910000000003</v>
      </c>
      <c r="I698">
        <v>40374.18</v>
      </c>
      <c r="J698">
        <v>41101.46</v>
      </c>
      <c r="K698">
        <v>41828.730000000003</v>
      </c>
      <c r="L698">
        <v>42556</v>
      </c>
      <c r="M698">
        <v>43283.28</v>
      </c>
    </row>
    <row r="699" spans="1:13" x14ac:dyDescent="0.3">
      <c r="A699">
        <v>114671.4</v>
      </c>
      <c r="B699">
        <v>1.345507</v>
      </c>
      <c r="C699">
        <v>73933.17</v>
      </c>
      <c r="D699">
        <v>1.294422</v>
      </c>
      <c r="E699">
        <v>-40738.239999999998</v>
      </c>
      <c r="F699">
        <v>5.1084900000000003E-2</v>
      </c>
      <c r="G699">
        <v>-797461.9</v>
      </c>
      <c r="H699">
        <v>40738.239999999998</v>
      </c>
      <c r="I699">
        <v>41249.089999999997</v>
      </c>
      <c r="J699">
        <v>41759.94</v>
      </c>
      <c r="K699">
        <v>42270.79</v>
      </c>
      <c r="L699">
        <v>42781.64</v>
      </c>
      <c r="M699">
        <v>43292.480000000003</v>
      </c>
    </row>
    <row r="700" spans="1:13" x14ac:dyDescent="0.3">
      <c r="A700">
        <v>109389.6</v>
      </c>
      <c r="B700">
        <v>1.275814</v>
      </c>
      <c r="C700">
        <v>68428.429999999993</v>
      </c>
      <c r="D700">
        <v>1.229142</v>
      </c>
      <c r="E700">
        <v>-40961.21</v>
      </c>
      <c r="F700">
        <v>4.6671700000000003E-2</v>
      </c>
      <c r="G700">
        <v>-877644.7</v>
      </c>
      <c r="H700">
        <v>40961.21</v>
      </c>
      <c r="I700">
        <v>41427.93</v>
      </c>
      <c r="J700">
        <v>41894.639999999999</v>
      </c>
      <c r="K700">
        <v>42361.36</v>
      </c>
      <c r="L700">
        <v>42828.08</v>
      </c>
      <c r="M700">
        <v>43294.8</v>
      </c>
    </row>
    <row r="701" spans="1:13" x14ac:dyDescent="0.3">
      <c r="A701">
        <v>110558.6</v>
      </c>
      <c r="B701">
        <v>1.298659</v>
      </c>
      <c r="C701">
        <v>69795.679999999993</v>
      </c>
      <c r="D701">
        <v>1.2478739999999999</v>
      </c>
      <c r="E701">
        <v>-40762.97</v>
      </c>
      <c r="F701">
        <v>5.0784700000000002E-2</v>
      </c>
      <c r="G701">
        <v>-802662.3</v>
      </c>
      <c r="H701">
        <v>40762.97</v>
      </c>
      <c r="I701">
        <v>41270.82</v>
      </c>
      <c r="J701">
        <v>41778.660000000003</v>
      </c>
      <c r="K701">
        <v>42286.51</v>
      </c>
      <c r="L701">
        <v>42794.36</v>
      </c>
      <c r="M701">
        <v>43302.2</v>
      </c>
    </row>
    <row r="702" spans="1:13" x14ac:dyDescent="0.3">
      <c r="A702">
        <v>108653.5</v>
      </c>
      <c r="B702">
        <v>1.279072</v>
      </c>
      <c r="C702">
        <v>67962.77</v>
      </c>
      <c r="D702">
        <v>1.226531</v>
      </c>
      <c r="E702">
        <v>-40690.730000000003</v>
      </c>
      <c r="F702">
        <v>5.2541299999999999E-2</v>
      </c>
      <c r="G702">
        <v>-774452.9</v>
      </c>
      <c r="H702">
        <v>40690.730000000003</v>
      </c>
      <c r="I702">
        <v>41216.14</v>
      </c>
      <c r="J702">
        <v>41741.550000000003</v>
      </c>
      <c r="K702">
        <v>42266.96</v>
      </c>
      <c r="L702">
        <v>42792.38</v>
      </c>
      <c r="M702">
        <v>43317.79</v>
      </c>
    </row>
    <row r="703" spans="1:13" x14ac:dyDescent="0.3">
      <c r="A703">
        <v>119501.7</v>
      </c>
      <c r="B703">
        <v>1.411435</v>
      </c>
      <c r="C703">
        <v>78248.23</v>
      </c>
      <c r="D703">
        <v>1.3689720000000001</v>
      </c>
      <c r="E703">
        <v>-41253.51</v>
      </c>
      <c r="F703">
        <v>4.2463099999999997E-2</v>
      </c>
      <c r="G703">
        <v>-971515.1</v>
      </c>
      <c r="H703">
        <v>41253.51</v>
      </c>
      <c r="I703">
        <v>41678.14</v>
      </c>
      <c r="J703">
        <v>42102.77</v>
      </c>
      <c r="K703">
        <v>42527.4</v>
      </c>
      <c r="L703">
        <v>42952.03</v>
      </c>
      <c r="M703">
        <v>43376.66</v>
      </c>
    </row>
    <row r="704" spans="1:13" x14ac:dyDescent="0.3">
      <c r="A704">
        <v>105231.2</v>
      </c>
      <c r="B704">
        <v>1.2428189999999999</v>
      </c>
      <c r="C704">
        <v>65880.09</v>
      </c>
      <c r="D704">
        <v>1.161635</v>
      </c>
      <c r="E704">
        <v>-39351.11</v>
      </c>
      <c r="F704">
        <v>8.1184300000000001E-2</v>
      </c>
      <c r="G704">
        <v>-484713.5</v>
      </c>
      <c r="H704">
        <v>39351.11</v>
      </c>
      <c r="I704">
        <v>40162.949999999997</v>
      </c>
      <c r="J704">
        <v>40974.79</v>
      </c>
      <c r="K704">
        <v>41786.639999999999</v>
      </c>
      <c r="L704">
        <v>42598.48</v>
      </c>
      <c r="M704">
        <v>43410.32</v>
      </c>
    </row>
    <row r="705" spans="1:13" x14ac:dyDescent="0.3">
      <c r="A705">
        <v>104835.8</v>
      </c>
      <c r="B705">
        <v>1.2348650000000001</v>
      </c>
      <c r="C705">
        <v>65645.3</v>
      </c>
      <c r="D705">
        <v>1.1500630000000001</v>
      </c>
      <c r="E705">
        <v>-39190.54</v>
      </c>
      <c r="F705">
        <v>8.4802000000000002E-2</v>
      </c>
      <c r="G705">
        <v>-462141.5</v>
      </c>
      <c r="H705">
        <v>39190.54</v>
      </c>
      <c r="I705">
        <v>40038.559999999998</v>
      </c>
      <c r="J705">
        <v>40886.58</v>
      </c>
      <c r="K705">
        <v>41734.6</v>
      </c>
      <c r="L705">
        <v>42582.62</v>
      </c>
      <c r="M705">
        <v>43430.64</v>
      </c>
    </row>
    <row r="706" spans="1:13" x14ac:dyDescent="0.3">
      <c r="A706">
        <v>106543.8</v>
      </c>
      <c r="B706">
        <v>1.276324</v>
      </c>
      <c r="C706">
        <v>67300.600000000006</v>
      </c>
      <c r="D706">
        <v>1.191994</v>
      </c>
      <c r="E706">
        <v>-39243.22</v>
      </c>
      <c r="F706">
        <v>8.4330199999999994E-2</v>
      </c>
      <c r="G706">
        <v>-465351.9</v>
      </c>
      <c r="H706">
        <v>39243.22</v>
      </c>
      <c r="I706">
        <v>40086.519999999997</v>
      </c>
      <c r="J706">
        <v>40929.82</v>
      </c>
      <c r="K706">
        <v>41773.129999999997</v>
      </c>
      <c r="L706">
        <v>42616.43</v>
      </c>
      <c r="M706">
        <v>43459.73</v>
      </c>
    </row>
    <row r="707" spans="1:13" x14ac:dyDescent="0.3">
      <c r="A707">
        <v>108861.5</v>
      </c>
      <c r="B707">
        <v>1.2820199999999999</v>
      </c>
      <c r="C707">
        <v>68357.490000000005</v>
      </c>
      <c r="D707">
        <v>1.22281</v>
      </c>
      <c r="E707">
        <v>-40503.99</v>
      </c>
      <c r="F707">
        <v>5.92098E-2</v>
      </c>
      <c r="G707">
        <v>-684075.6</v>
      </c>
      <c r="H707">
        <v>40503.99</v>
      </c>
      <c r="I707">
        <v>41096.089999999997</v>
      </c>
      <c r="J707">
        <v>41688.19</v>
      </c>
      <c r="K707">
        <v>42280.29</v>
      </c>
      <c r="L707">
        <v>42872.39</v>
      </c>
      <c r="M707">
        <v>43464.480000000003</v>
      </c>
    </row>
    <row r="708" spans="1:13" x14ac:dyDescent="0.3">
      <c r="A708">
        <v>98677.79</v>
      </c>
      <c r="B708">
        <v>1.170471</v>
      </c>
      <c r="C708">
        <v>59999.86</v>
      </c>
      <c r="D708">
        <v>1.0717589999999999</v>
      </c>
      <c r="E708">
        <v>-38677.93</v>
      </c>
      <c r="F708">
        <v>9.8711499999999994E-2</v>
      </c>
      <c r="G708">
        <v>-391828.1</v>
      </c>
      <c r="H708">
        <v>38677.93</v>
      </c>
      <c r="I708">
        <v>39665.050000000003</v>
      </c>
      <c r="J708">
        <v>40652.160000000003</v>
      </c>
      <c r="K708">
        <v>41639.279999999999</v>
      </c>
      <c r="L708">
        <v>42626.39</v>
      </c>
      <c r="M708">
        <v>43613.51</v>
      </c>
    </row>
    <row r="709" spans="1:13" x14ac:dyDescent="0.3">
      <c r="A709">
        <v>109718</v>
      </c>
      <c r="B709">
        <v>1.2891980000000001</v>
      </c>
      <c r="C709">
        <v>69071.7</v>
      </c>
      <c r="D709">
        <v>1.2296899999999999</v>
      </c>
      <c r="E709">
        <v>-40646.300000000003</v>
      </c>
      <c r="F709">
        <v>5.9507299999999999E-2</v>
      </c>
      <c r="G709">
        <v>-683047.8</v>
      </c>
      <c r="H709">
        <v>40646.300000000003</v>
      </c>
      <c r="I709">
        <v>41241.370000000003</v>
      </c>
      <c r="J709">
        <v>41836.44</v>
      </c>
      <c r="K709">
        <v>42431.519999999997</v>
      </c>
      <c r="L709">
        <v>43026.59</v>
      </c>
      <c r="M709">
        <v>43621.66</v>
      </c>
    </row>
    <row r="710" spans="1:13" x14ac:dyDescent="0.3">
      <c r="A710">
        <v>111009</v>
      </c>
      <c r="B710">
        <v>1.3056380000000001</v>
      </c>
      <c r="C710">
        <v>69998.210000000006</v>
      </c>
      <c r="D710">
        <v>1.252381</v>
      </c>
      <c r="E710">
        <v>-41010.839999999997</v>
      </c>
      <c r="F710">
        <v>5.3256499999999998E-2</v>
      </c>
      <c r="G710">
        <v>-770062.4</v>
      </c>
      <c r="H710">
        <v>41010.839999999997</v>
      </c>
      <c r="I710">
        <v>41543.4</v>
      </c>
      <c r="J710">
        <v>42075.96</v>
      </c>
      <c r="K710">
        <v>42608.53</v>
      </c>
      <c r="L710">
        <v>43141.1</v>
      </c>
      <c r="M710">
        <v>43673.66</v>
      </c>
    </row>
    <row r="711" spans="1:13" x14ac:dyDescent="0.3">
      <c r="A711">
        <v>109637.4</v>
      </c>
      <c r="B711">
        <v>1.3023020000000001</v>
      </c>
      <c r="C711">
        <v>69473.17</v>
      </c>
      <c r="D711">
        <v>1.232062</v>
      </c>
      <c r="E711">
        <v>-40164.269999999997</v>
      </c>
      <c r="F711">
        <v>7.0240399999999995E-2</v>
      </c>
      <c r="G711">
        <v>-571811.80000000005</v>
      </c>
      <c r="H711">
        <v>40164.269999999997</v>
      </c>
      <c r="I711">
        <v>40866.68</v>
      </c>
      <c r="J711">
        <v>41569.08</v>
      </c>
      <c r="K711">
        <v>42271.48</v>
      </c>
      <c r="L711">
        <v>42973.89</v>
      </c>
      <c r="M711">
        <v>43676.29</v>
      </c>
    </row>
    <row r="712" spans="1:13" x14ac:dyDescent="0.3">
      <c r="A712">
        <v>107237.3</v>
      </c>
      <c r="B712">
        <v>1.248607</v>
      </c>
      <c r="C712">
        <v>66808.27</v>
      </c>
      <c r="D712">
        <v>1.1818759999999999</v>
      </c>
      <c r="E712">
        <v>-40429.07</v>
      </c>
      <c r="F712">
        <v>6.6730600000000001E-2</v>
      </c>
      <c r="G712">
        <v>-605854.9</v>
      </c>
      <c r="H712">
        <v>40429.07</v>
      </c>
      <c r="I712">
        <v>41096.379999999997</v>
      </c>
      <c r="J712">
        <v>41763.68</v>
      </c>
      <c r="K712">
        <v>42430.99</v>
      </c>
      <c r="L712">
        <v>43098.3</v>
      </c>
      <c r="M712">
        <v>43765.599999999999</v>
      </c>
    </row>
    <row r="713" spans="1:13" x14ac:dyDescent="0.3">
      <c r="A713">
        <v>111953</v>
      </c>
      <c r="B713">
        <v>1.319903</v>
      </c>
      <c r="C713">
        <v>70771.91</v>
      </c>
      <c r="D713">
        <v>1.267965</v>
      </c>
      <c r="E713">
        <v>-41181.050000000003</v>
      </c>
      <c r="F713">
        <v>5.19383E-2</v>
      </c>
      <c r="G713">
        <v>-792884.2</v>
      </c>
      <c r="H713">
        <v>41181.050000000003</v>
      </c>
      <c r="I713">
        <v>41700.44</v>
      </c>
      <c r="J713">
        <v>42219.82</v>
      </c>
      <c r="K713">
        <v>42739.199999999997</v>
      </c>
      <c r="L713">
        <v>43258.59</v>
      </c>
      <c r="M713">
        <v>43777.97</v>
      </c>
    </row>
    <row r="714" spans="1:13" x14ac:dyDescent="0.3">
      <c r="A714">
        <v>100527.9</v>
      </c>
      <c r="B714">
        <v>1.178034</v>
      </c>
      <c r="C714">
        <v>61616.85</v>
      </c>
      <c r="D714">
        <v>1.0806629999999999</v>
      </c>
      <c r="E714">
        <v>-38911.040000000001</v>
      </c>
      <c r="F714">
        <v>9.7371100000000002E-2</v>
      </c>
      <c r="G714">
        <v>-399615.8</v>
      </c>
      <c r="H714">
        <v>38911.040000000001</v>
      </c>
      <c r="I714">
        <v>39884.75</v>
      </c>
      <c r="J714">
        <v>40858.46</v>
      </c>
      <c r="K714">
        <v>41832.17</v>
      </c>
      <c r="L714">
        <v>42805.88</v>
      </c>
      <c r="M714">
        <v>43779.59</v>
      </c>
    </row>
    <row r="715" spans="1:13" x14ac:dyDescent="0.3">
      <c r="A715">
        <v>103448.1</v>
      </c>
      <c r="B715">
        <v>1.2186140000000001</v>
      </c>
      <c r="C715">
        <v>63165.34</v>
      </c>
      <c r="D715">
        <v>1.1485780000000001</v>
      </c>
      <c r="E715">
        <v>-40282.769999999997</v>
      </c>
      <c r="F715">
        <v>7.0036299999999996E-2</v>
      </c>
      <c r="G715">
        <v>-575170</v>
      </c>
      <c r="H715">
        <v>40282.769999999997</v>
      </c>
      <c r="I715">
        <v>40983.14</v>
      </c>
      <c r="J715">
        <v>41683.5</v>
      </c>
      <c r="K715">
        <v>42383.86</v>
      </c>
      <c r="L715">
        <v>43084.23</v>
      </c>
      <c r="M715">
        <v>43784.59</v>
      </c>
    </row>
    <row r="716" spans="1:13" x14ac:dyDescent="0.3">
      <c r="A716">
        <v>108816.9</v>
      </c>
      <c r="B716">
        <v>1.2753989999999999</v>
      </c>
      <c r="C716">
        <v>67580.039999999994</v>
      </c>
      <c r="D716">
        <v>1.2234370000000001</v>
      </c>
      <c r="E716">
        <v>-41236.870000000003</v>
      </c>
      <c r="F716">
        <v>5.1962500000000002E-2</v>
      </c>
      <c r="G716">
        <v>-793589.1</v>
      </c>
      <c r="H716">
        <v>41236.870000000003</v>
      </c>
      <c r="I716">
        <v>41756.49</v>
      </c>
      <c r="J716">
        <v>42276.12</v>
      </c>
      <c r="K716">
        <v>42795.74</v>
      </c>
      <c r="L716">
        <v>43315.37</v>
      </c>
      <c r="M716">
        <v>43834.99</v>
      </c>
    </row>
    <row r="717" spans="1:13" x14ac:dyDescent="0.3">
      <c r="A717">
        <v>109812.7</v>
      </c>
      <c r="B717">
        <v>1.289404</v>
      </c>
      <c r="C717">
        <v>68967.149999999994</v>
      </c>
      <c r="D717">
        <v>1.2287140000000001</v>
      </c>
      <c r="E717">
        <v>-40845.58</v>
      </c>
      <c r="F717">
        <v>6.0690300000000003E-2</v>
      </c>
      <c r="G717">
        <v>-673016.8</v>
      </c>
      <c r="H717">
        <v>40845.58</v>
      </c>
      <c r="I717">
        <v>41452.480000000003</v>
      </c>
      <c r="J717">
        <v>42059.38</v>
      </c>
      <c r="K717">
        <v>42666.29</v>
      </c>
      <c r="L717">
        <v>43273.19</v>
      </c>
      <c r="M717">
        <v>43880.09</v>
      </c>
    </row>
    <row r="718" spans="1:13" x14ac:dyDescent="0.3">
      <c r="A718">
        <v>103121.5</v>
      </c>
      <c r="B718">
        <v>1.202321</v>
      </c>
      <c r="C718">
        <v>63653.71</v>
      </c>
      <c r="D718">
        <v>1.113999</v>
      </c>
      <c r="E718">
        <v>-39467.78</v>
      </c>
      <c r="F718">
        <v>8.8322200000000003E-2</v>
      </c>
      <c r="G718">
        <v>-446861.5</v>
      </c>
      <c r="H718">
        <v>39467.78</v>
      </c>
      <c r="I718">
        <v>40351</v>
      </c>
      <c r="J718">
        <v>41234.22</v>
      </c>
      <c r="K718">
        <v>42117.440000000002</v>
      </c>
      <c r="L718">
        <v>43000.66</v>
      </c>
      <c r="M718">
        <v>43883.89</v>
      </c>
    </row>
    <row r="719" spans="1:13" x14ac:dyDescent="0.3">
      <c r="A719">
        <v>105742.7</v>
      </c>
      <c r="B719">
        <v>1.2580469999999999</v>
      </c>
      <c r="C719">
        <v>66111.41</v>
      </c>
      <c r="D719">
        <v>1.171244</v>
      </c>
      <c r="E719">
        <v>-39631.29</v>
      </c>
      <c r="F719">
        <v>8.6803199999999997E-2</v>
      </c>
      <c r="G719">
        <v>-456564.8</v>
      </c>
      <c r="H719">
        <v>39631.29</v>
      </c>
      <c r="I719">
        <v>40499.32</v>
      </c>
      <c r="J719">
        <v>41367.35</v>
      </c>
      <c r="K719">
        <v>42235.39</v>
      </c>
      <c r="L719">
        <v>43103.42</v>
      </c>
      <c r="M719">
        <v>43971.45</v>
      </c>
    </row>
    <row r="720" spans="1:13" x14ac:dyDescent="0.3">
      <c r="A720">
        <v>104223.2</v>
      </c>
      <c r="B720">
        <v>1.2247380000000001</v>
      </c>
      <c r="C720">
        <v>64524.95</v>
      </c>
      <c r="D720">
        <v>1.1358280000000001</v>
      </c>
      <c r="E720">
        <v>-39698.29</v>
      </c>
      <c r="F720">
        <v>8.8909600000000005E-2</v>
      </c>
      <c r="G720">
        <v>-446501.6</v>
      </c>
      <c r="H720">
        <v>39698.29</v>
      </c>
      <c r="I720">
        <v>40587.39</v>
      </c>
      <c r="J720">
        <v>41476.480000000003</v>
      </c>
      <c r="K720">
        <v>42365.58</v>
      </c>
      <c r="L720">
        <v>43254.68</v>
      </c>
      <c r="M720">
        <v>44143.77</v>
      </c>
    </row>
    <row r="721" spans="1:13" x14ac:dyDescent="0.3">
      <c r="A721">
        <v>109656.8</v>
      </c>
      <c r="B721">
        <v>1.2825960000000001</v>
      </c>
      <c r="C721">
        <v>68428.62</v>
      </c>
      <c r="D721">
        <v>1.22417</v>
      </c>
      <c r="E721">
        <v>-41228.22</v>
      </c>
      <c r="F721">
        <v>5.8426100000000002E-2</v>
      </c>
      <c r="G721">
        <v>-705646.8</v>
      </c>
      <c r="H721">
        <v>41228.22</v>
      </c>
      <c r="I721">
        <v>41812.480000000003</v>
      </c>
      <c r="J721">
        <v>42396.74</v>
      </c>
      <c r="K721">
        <v>42981</v>
      </c>
      <c r="L721">
        <v>43565.27</v>
      </c>
      <c r="M721">
        <v>44149.53</v>
      </c>
    </row>
    <row r="722" spans="1:13" x14ac:dyDescent="0.3">
      <c r="A722">
        <v>107191.1</v>
      </c>
      <c r="B722">
        <v>1.2848360000000001</v>
      </c>
      <c r="C722">
        <v>66195.34</v>
      </c>
      <c r="D722">
        <v>1.2217</v>
      </c>
      <c r="E722">
        <v>-40995.78</v>
      </c>
      <c r="F722">
        <v>6.3135499999999997E-2</v>
      </c>
      <c r="G722">
        <v>-649330.1</v>
      </c>
      <c r="H722">
        <v>40995.78</v>
      </c>
      <c r="I722">
        <v>41627.14</v>
      </c>
      <c r="J722">
        <v>42258.49</v>
      </c>
      <c r="K722">
        <v>42889.85</v>
      </c>
      <c r="L722">
        <v>43521.2</v>
      </c>
      <c r="M722">
        <v>44152.55</v>
      </c>
    </row>
    <row r="723" spans="1:13" x14ac:dyDescent="0.3">
      <c r="A723">
        <v>101522.3</v>
      </c>
      <c r="B723">
        <v>1.1861360000000001</v>
      </c>
      <c r="C723">
        <v>61634.1</v>
      </c>
      <c r="D723">
        <v>1.100142</v>
      </c>
      <c r="E723">
        <v>-39888.199999999997</v>
      </c>
      <c r="F723">
        <v>8.5994600000000004E-2</v>
      </c>
      <c r="G723">
        <v>-463845.4</v>
      </c>
      <c r="H723">
        <v>39888.199999999997</v>
      </c>
      <c r="I723">
        <v>40748.14</v>
      </c>
      <c r="J723">
        <v>41608.089999999997</v>
      </c>
      <c r="K723">
        <v>42468.04</v>
      </c>
      <c r="L723">
        <v>43327.98</v>
      </c>
      <c r="M723">
        <v>44187.93</v>
      </c>
    </row>
    <row r="724" spans="1:13" x14ac:dyDescent="0.3">
      <c r="A724">
        <v>113306.8</v>
      </c>
      <c r="B724">
        <v>1.324101</v>
      </c>
      <c r="C724">
        <v>71477.27</v>
      </c>
      <c r="D724">
        <v>1.27582</v>
      </c>
      <c r="E724">
        <v>-41829.51</v>
      </c>
      <c r="F724">
        <v>4.8281699999999997E-2</v>
      </c>
      <c r="G724">
        <v>-866364.1</v>
      </c>
      <c r="H724">
        <v>41829.51</v>
      </c>
      <c r="I724">
        <v>42312.32</v>
      </c>
      <c r="J724">
        <v>42795.14</v>
      </c>
      <c r="K724">
        <v>43277.96</v>
      </c>
      <c r="L724">
        <v>43760.77</v>
      </c>
      <c r="M724">
        <v>44243.59</v>
      </c>
    </row>
    <row r="725" spans="1:13" x14ac:dyDescent="0.3">
      <c r="A725">
        <v>109820.2</v>
      </c>
      <c r="B725">
        <v>1.30827</v>
      </c>
      <c r="C725">
        <v>69211.960000000006</v>
      </c>
      <c r="D725">
        <v>1.235549</v>
      </c>
      <c r="E725">
        <v>-40608.239999999998</v>
      </c>
      <c r="F725">
        <v>7.2720599999999996E-2</v>
      </c>
      <c r="G725">
        <v>-558414.19999999995</v>
      </c>
      <c r="H725">
        <v>40608.239999999998</v>
      </c>
      <c r="I725">
        <v>41335.449999999997</v>
      </c>
      <c r="J725">
        <v>42062.66</v>
      </c>
      <c r="K725">
        <v>42789.86</v>
      </c>
      <c r="L725">
        <v>43517.07</v>
      </c>
      <c r="M725">
        <v>44244.27</v>
      </c>
    </row>
    <row r="726" spans="1:13" x14ac:dyDescent="0.3">
      <c r="A726">
        <v>110335.7</v>
      </c>
      <c r="B726">
        <v>1.3058609999999999</v>
      </c>
      <c r="C726">
        <v>68665.649999999994</v>
      </c>
      <c r="D726">
        <v>1.252715</v>
      </c>
      <c r="E726">
        <v>-41670.050000000003</v>
      </c>
      <c r="F726">
        <v>5.3146600000000002E-2</v>
      </c>
      <c r="G726">
        <v>-784058.6</v>
      </c>
      <c r="H726">
        <v>41670.050000000003</v>
      </c>
      <c r="I726">
        <v>42201.51</v>
      </c>
      <c r="J726">
        <v>42732.98</v>
      </c>
      <c r="K726">
        <v>43264.45</v>
      </c>
      <c r="L726">
        <v>43795.91</v>
      </c>
      <c r="M726">
        <v>44327.38</v>
      </c>
    </row>
    <row r="727" spans="1:13" x14ac:dyDescent="0.3">
      <c r="A727">
        <v>103610.2</v>
      </c>
      <c r="B727">
        <v>1.2153039999999999</v>
      </c>
      <c r="C727">
        <v>64027.71</v>
      </c>
      <c r="D727">
        <v>1.120287</v>
      </c>
      <c r="E727">
        <v>-39582.49</v>
      </c>
      <c r="F727">
        <v>9.5016600000000007E-2</v>
      </c>
      <c r="G727">
        <v>-416585</v>
      </c>
      <c r="H727">
        <v>39582.49</v>
      </c>
      <c r="I727">
        <v>40532.65</v>
      </c>
      <c r="J727">
        <v>41482.82</v>
      </c>
      <c r="K727">
        <v>42432.98</v>
      </c>
      <c r="L727">
        <v>43383.15</v>
      </c>
      <c r="M727">
        <v>44333.32</v>
      </c>
    </row>
    <row r="728" spans="1:13" x14ac:dyDescent="0.3">
      <c r="A728">
        <v>110163.5</v>
      </c>
      <c r="B728">
        <v>1.2923290000000001</v>
      </c>
      <c r="C728">
        <v>69123.199999999997</v>
      </c>
      <c r="D728">
        <v>1.2263520000000001</v>
      </c>
      <c r="E728">
        <v>-41040.339999999997</v>
      </c>
      <c r="F728">
        <v>6.5976900000000005E-2</v>
      </c>
      <c r="G728">
        <v>-622041.4</v>
      </c>
      <c r="H728">
        <v>41040.339999999997</v>
      </c>
      <c r="I728">
        <v>41700.11</v>
      </c>
      <c r="J728">
        <v>42359.88</v>
      </c>
      <c r="K728">
        <v>43019.64</v>
      </c>
      <c r="L728">
        <v>43679.41</v>
      </c>
      <c r="M728">
        <v>44339.18</v>
      </c>
    </row>
    <row r="729" spans="1:13" x14ac:dyDescent="0.3">
      <c r="A729">
        <v>118481.7</v>
      </c>
      <c r="B729">
        <v>1.399972</v>
      </c>
      <c r="C729">
        <v>75558.73</v>
      </c>
      <c r="D729">
        <v>1.3712340000000001</v>
      </c>
      <c r="E729">
        <v>-42922.92</v>
      </c>
      <c r="F729">
        <v>2.8737800000000001E-2</v>
      </c>
      <c r="G729">
        <v>-1493606</v>
      </c>
      <c r="H729">
        <v>42922.92</v>
      </c>
      <c r="I729">
        <v>43210.3</v>
      </c>
      <c r="J729">
        <v>43497.68</v>
      </c>
      <c r="K729">
        <v>43785.05</v>
      </c>
      <c r="L729">
        <v>44072.43</v>
      </c>
      <c r="M729">
        <v>44359.81</v>
      </c>
    </row>
    <row r="730" spans="1:13" x14ac:dyDescent="0.3">
      <c r="A730">
        <v>106671.7</v>
      </c>
      <c r="B730">
        <v>1.241938</v>
      </c>
      <c r="C730">
        <v>65443.45</v>
      </c>
      <c r="D730">
        <v>1.1791160000000001</v>
      </c>
      <c r="E730">
        <v>-41228.28</v>
      </c>
      <c r="F730">
        <v>6.28219E-2</v>
      </c>
      <c r="G730">
        <v>-656272.80000000005</v>
      </c>
      <c r="H730">
        <v>41228.28</v>
      </c>
      <c r="I730">
        <v>41856.5</v>
      </c>
      <c r="J730">
        <v>42484.72</v>
      </c>
      <c r="K730">
        <v>43112.94</v>
      </c>
      <c r="L730">
        <v>43741.16</v>
      </c>
      <c r="M730">
        <v>44369.38</v>
      </c>
    </row>
    <row r="731" spans="1:13" x14ac:dyDescent="0.3">
      <c r="A731">
        <v>117374.9</v>
      </c>
      <c r="B731">
        <v>1.3889560000000001</v>
      </c>
      <c r="C731">
        <v>75282.83</v>
      </c>
      <c r="D731">
        <v>1.343345</v>
      </c>
      <c r="E731">
        <v>-42092.12</v>
      </c>
      <c r="F731">
        <v>4.5610699999999997E-2</v>
      </c>
      <c r="G731">
        <v>-922856.9</v>
      </c>
      <c r="H731">
        <v>42092.12</v>
      </c>
      <c r="I731">
        <v>42548.22</v>
      </c>
      <c r="J731">
        <v>43004.33</v>
      </c>
      <c r="K731">
        <v>43460.44</v>
      </c>
      <c r="L731">
        <v>43916.54</v>
      </c>
      <c r="M731">
        <v>44372.65</v>
      </c>
    </row>
    <row r="732" spans="1:13" x14ac:dyDescent="0.3">
      <c r="A732">
        <v>108286.2</v>
      </c>
      <c r="B732">
        <v>1.2800229999999999</v>
      </c>
      <c r="C732">
        <v>68357.320000000007</v>
      </c>
      <c r="D732">
        <v>1.18797</v>
      </c>
      <c r="E732">
        <v>-39928.879999999997</v>
      </c>
      <c r="F732">
        <v>9.2053399999999994E-2</v>
      </c>
      <c r="G732">
        <v>-433757.7</v>
      </c>
      <c r="H732">
        <v>39928.879999999997</v>
      </c>
      <c r="I732">
        <v>40849.410000000003</v>
      </c>
      <c r="J732">
        <v>41769.94</v>
      </c>
      <c r="K732">
        <v>42690.48</v>
      </c>
      <c r="L732">
        <v>43611.01</v>
      </c>
      <c r="M732">
        <v>44531.55</v>
      </c>
    </row>
    <row r="733" spans="1:13" x14ac:dyDescent="0.3">
      <c r="A733">
        <v>107221.1</v>
      </c>
      <c r="B733">
        <v>1.2619590000000001</v>
      </c>
      <c r="C733">
        <v>66349.149999999994</v>
      </c>
      <c r="D733">
        <v>1.1863319999999999</v>
      </c>
      <c r="E733">
        <v>-40871.93</v>
      </c>
      <c r="F733">
        <v>7.5626899999999997E-2</v>
      </c>
      <c r="G733">
        <v>-540442.1</v>
      </c>
      <c r="H733">
        <v>40871.93</v>
      </c>
      <c r="I733">
        <v>41628.199999999997</v>
      </c>
      <c r="J733">
        <v>42384.46</v>
      </c>
      <c r="K733">
        <v>43140.73</v>
      </c>
      <c r="L733">
        <v>43897</v>
      </c>
      <c r="M733">
        <v>44653.27</v>
      </c>
    </row>
    <row r="734" spans="1:13" x14ac:dyDescent="0.3">
      <c r="A734">
        <v>113800.3</v>
      </c>
      <c r="B734">
        <v>1.338406</v>
      </c>
      <c r="C734">
        <v>71429.5</v>
      </c>
      <c r="D734">
        <v>1.2926310000000001</v>
      </c>
      <c r="E734">
        <v>-42370.79</v>
      </c>
      <c r="F734">
        <v>4.5775299999999998E-2</v>
      </c>
      <c r="G734">
        <v>-925625.7</v>
      </c>
      <c r="H734">
        <v>42370.79</v>
      </c>
      <c r="I734">
        <v>42828.54</v>
      </c>
      <c r="J734">
        <v>43286.3</v>
      </c>
      <c r="K734">
        <v>43744.05</v>
      </c>
      <c r="L734">
        <v>44201.8</v>
      </c>
      <c r="M734">
        <v>44659.55</v>
      </c>
    </row>
    <row r="735" spans="1:13" x14ac:dyDescent="0.3">
      <c r="A735">
        <v>105554.6</v>
      </c>
      <c r="B735">
        <v>1.235711</v>
      </c>
      <c r="C735">
        <v>64286.239999999998</v>
      </c>
      <c r="D735">
        <v>1.1654679999999999</v>
      </c>
      <c r="E735">
        <v>-41268.35</v>
      </c>
      <c r="F735">
        <v>7.02435E-2</v>
      </c>
      <c r="G735">
        <v>-587504.30000000005</v>
      </c>
      <c r="H735">
        <v>41268.35</v>
      </c>
      <c r="I735">
        <v>41970.78</v>
      </c>
      <c r="J735">
        <v>42673.22</v>
      </c>
      <c r="K735">
        <v>43375.65</v>
      </c>
      <c r="L735">
        <v>44078.09</v>
      </c>
      <c r="M735">
        <v>44780.52</v>
      </c>
    </row>
    <row r="736" spans="1:13" x14ac:dyDescent="0.3">
      <c r="A736">
        <v>107750.7</v>
      </c>
      <c r="B736">
        <v>1.2765820000000001</v>
      </c>
      <c r="C736">
        <v>66519.399999999994</v>
      </c>
      <c r="D736">
        <v>1.2043280000000001</v>
      </c>
      <c r="E736">
        <v>-41231.269999999997</v>
      </c>
      <c r="F736">
        <v>7.2254100000000002E-2</v>
      </c>
      <c r="G736">
        <v>-570643</v>
      </c>
      <c r="H736">
        <v>41231.269999999997</v>
      </c>
      <c r="I736">
        <v>41953.81</v>
      </c>
      <c r="J736">
        <v>42676.36</v>
      </c>
      <c r="K736">
        <v>43398.89</v>
      </c>
      <c r="L736">
        <v>44121.440000000002</v>
      </c>
      <c r="M736">
        <v>44843.98</v>
      </c>
    </row>
    <row r="737" spans="1:13" x14ac:dyDescent="0.3">
      <c r="A737">
        <v>103702.7</v>
      </c>
      <c r="B737">
        <v>1.2418549999999999</v>
      </c>
      <c r="C737">
        <v>63734.34</v>
      </c>
      <c r="D737">
        <v>1.1404380000000001</v>
      </c>
      <c r="E737">
        <v>-39968.370000000003</v>
      </c>
      <c r="F737">
        <v>0.1014173</v>
      </c>
      <c r="G737">
        <v>-394098.2</v>
      </c>
      <c r="H737">
        <v>39968.370000000003</v>
      </c>
      <c r="I737">
        <v>40982.54</v>
      </c>
      <c r="J737">
        <v>41996.72</v>
      </c>
      <c r="K737">
        <v>43010.89</v>
      </c>
      <c r="L737">
        <v>44025.06</v>
      </c>
      <c r="M737">
        <v>45039.23</v>
      </c>
    </row>
    <row r="738" spans="1:13" x14ac:dyDescent="0.3">
      <c r="A738">
        <v>115715.8</v>
      </c>
      <c r="B738">
        <v>1.3748119999999999</v>
      </c>
      <c r="C738">
        <v>73534.179999999993</v>
      </c>
      <c r="D738">
        <v>1.3170869999999999</v>
      </c>
      <c r="E738">
        <v>-42181.63</v>
      </c>
      <c r="F738">
        <v>5.77241E-2</v>
      </c>
      <c r="G738">
        <v>-730745.3</v>
      </c>
      <c r="H738">
        <v>42181.63</v>
      </c>
      <c r="I738">
        <v>42758.87</v>
      </c>
      <c r="J738">
        <v>43336.11</v>
      </c>
      <c r="K738">
        <v>43913.35</v>
      </c>
      <c r="L738">
        <v>44490.59</v>
      </c>
      <c r="M738">
        <v>45067.83</v>
      </c>
    </row>
    <row r="739" spans="1:13" x14ac:dyDescent="0.3">
      <c r="A739">
        <v>105487.3</v>
      </c>
      <c r="B739">
        <v>1.246289</v>
      </c>
      <c r="C739">
        <v>64767.38</v>
      </c>
      <c r="D739">
        <v>1.1580269999999999</v>
      </c>
      <c r="E739">
        <v>-40719.949999999997</v>
      </c>
      <c r="F739">
        <v>8.8262199999999999E-2</v>
      </c>
      <c r="G739">
        <v>-461352</v>
      </c>
      <c r="H739">
        <v>40719.949999999997</v>
      </c>
      <c r="I739">
        <v>41602.57</v>
      </c>
      <c r="J739">
        <v>42485.19</v>
      </c>
      <c r="K739">
        <v>43367.81</v>
      </c>
      <c r="L739">
        <v>44250.43</v>
      </c>
      <c r="M739">
        <v>45133.05</v>
      </c>
    </row>
    <row r="740" spans="1:13" x14ac:dyDescent="0.3">
      <c r="A740">
        <v>114264.8</v>
      </c>
      <c r="B740">
        <v>1.3751679999999999</v>
      </c>
      <c r="C740">
        <v>72916.289999999994</v>
      </c>
      <c r="D740">
        <v>1.297828</v>
      </c>
      <c r="E740">
        <v>-41348.5</v>
      </c>
      <c r="F740">
        <v>7.7340699999999998E-2</v>
      </c>
      <c r="G740">
        <v>-534627.80000000005</v>
      </c>
      <c r="H740">
        <v>41348.5</v>
      </c>
      <c r="I740">
        <v>42121.91</v>
      </c>
      <c r="J740">
        <v>42895.31</v>
      </c>
      <c r="K740">
        <v>43668.72</v>
      </c>
      <c r="L740">
        <v>44442.13</v>
      </c>
      <c r="M740">
        <v>45215.54</v>
      </c>
    </row>
    <row r="741" spans="1:13" x14ac:dyDescent="0.3">
      <c r="A741">
        <v>115889.7</v>
      </c>
      <c r="B741">
        <v>1.3509500000000001</v>
      </c>
      <c r="C741">
        <v>73713.31</v>
      </c>
      <c r="D741">
        <v>1.2895840000000001</v>
      </c>
      <c r="E741">
        <v>-42176.38</v>
      </c>
      <c r="F741">
        <v>6.1366700000000003E-2</v>
      </c>
      <c r="G741">
        <v>-687284.8</v>
      </c>
      <c r="H741">
        <v>42176.38</v>
      </c>
      <c r="I741">
        <v>42790.05</v>
      </c>
      <c r="J741">
        <v>43403.71</v>
      </c>
      <c r="K741">
        <v>44017.38</v>
      </c>
      <c r="L741">
        <v>44631.05</v>
      </c>
      <c r="M741">
        <v>45244.71</v>
      </c>
    </row>
    <row r="742" spans="1:13" x14ac:dyDescent="0.3">
      <c r="A742">
        <v>114866.2</v>
      </c>
      <c r="B742">
        <v>1.336632</v>
      </c>
      <c r="C742">
        <v>72039.8</v>
      </c>
      <c r="D742">
        <v>1.2881819999999999</v>
      </c>
      <c r="E742">
        <v>-42826.44</v>
      </c>
      <c r="F742">
        <v>4.8450100000000003E-2</v>
      </c>
      <c r="G742">
        <v>-883928.6</v>
      </c>
      <c r="H742">
        <v>42826.44</v>
      </c>
      <c r="I742">
        <v>43310.94</v>
      </c>
      <c r="J742">
        <v>43795.44</v>
      </c>
      <c r="K742">
        <v>44279.94</v>
      </c>
      <c r="L742">
        <v>44764.44</v>
      </c>
      <c r="M742">
        <v>45248.94</v>
      </c>
    </row>
    <row r="743" spans="1:13" x14ac:dyDescent="0.3">
      <c r="A743">
        <v>113546.8</v>
      </c>
      <c r="B743">
        <v>1.3449549999999999</v>
      </c>
      <c r="C743">
        <v>71676.740000000005</v>
      </c>
      <c r="D743">
        <v>1.2723880000000001</v>
      </c>
      <c r="E743">
        <v>-41870.019999999997</v>
      </c>
      <c r="F743">
        <v>7.2567499999999993E-2</v>
      </c>
      <c r="G743">
        <v>-576980.6</v>
      </c>
      <c r="H743">
        <v>41870.019999999997</v>
      </c>
      <c r="I743">
        <v>42595.69</v>
      </c>
      <c r="J743">
        <v>43321.36</v>
      </c>
      <c r="K743">
        <v>44047.040000000001</v>
      </c>
      <c r="L743">
        <v>44772.71</v>
      </c>
      <c r="M743">
        <v>45498.39</v>
      </c>
    </row>
    <row r="744" spans="1:13" x14ac:dyDescent="0.3">
      <c r="A744">
        <v>103059.8</v>
      </c>
      <c r="B744">
        <v>1.2097119999999999</v>
      </c>
      <c r="C744">
        <v>62047.62</v>
      </c>
      <c r="D744">
        <v>1.114555</v>
      </c>
      <c r="E744">
        <v>-41012.160000000003</v>
      </c>
      <c r="F744">
        <v>9.5157500000000006E-2</v>
      </c>
      <c r="G744">
        <v>-430992.4</v>
      </c>
      <c r="H744">
        <v>41012.160000000003</v>
      </c>
      <c r="I744">
        <v>41963.74</v>
      </c>
      <c r="J744">
        <v>42915.31</v>
      </c>
      <c r="K744">
        <v>43866.89</v>
      </c>
      <c r="L744">
        <v>44818.46</v>
      </c>
      <c r="M744">
        <v>45770.04</v>
      </c>
    </row>
    <row r="745" spans="1:13" x14ac:dyDescent="0.3">
      <c r="A745">
        <v>111045.9</v>
      </c>
      <c r="B745">
        <v>1.31732</v>
      </c>
      <c r="C745">
        <v>69920.460000000006</v>
      </c>
      <c r="D745">
        <v>1.2242759999999999</v>
      </c>
      <c r="E745">
        <v>-41125.39</v>
      </c>
      <c r="F745">
        <v>9.3043399999999998E-2</v>
      </c>
      <c r="G745">
        <v>-442002</v>
      </c>
      <c r="H745">
        <v>41125.39</v>
      </c>
      <c r="I745">
        <v>42055.82</v>
      </c>
      <c r="J745">
        <v>42986.26</v>
      </c>
      <c r="K745">
        <v>43916.7</v>
      </c>
      <c r="L745">
        <v>44847.13</v>
      </c>
      <c r="M745">
        <v>45777.56</v>
      </c>
    </row>
    <row r="746" spans="1:13" x14ac:dyDescent="0.3">
      <c r="A746">
        <v>109370.9</v>
      </c>
      <c r="B746">
        <v>1.28613</v>
      </c>
      <c r="C746">
        <v>67367.87</v>
      </c>
      <c r="D746">
        <v>1.21014</v>
      </c>
      <c r="E746">
        <v>-42003.08</v>
      </c>
      <c r="F746">
        <v>7.5989500000000001E-2</v>
      </c>
      <c r="G746">
        <v>-552748.6</v>
      </c>
      <c r="H746">
        <v>42003.08</v>
      </c>
      <c r="I746">
        <v>42762.97</v>
      </c>
      <c r="J746">
        <v>43522.87</v>
      </c>
      <c r="K746">
        <v>44282.76</v>
      </c>
      <c r="L746">
        <v>45042.66</v>
      </c>
      <c r="M746">
        <v>45802.55</v>
      </c>
    </row>
    <row r="747" spans="1:13" x14ac:dyDescent="0.3">
      <c r="A747">
        <v>108607.7</v>
      </c>
      <c r="B747">
        <v>1.2838069999999999</v>
      </c>
      <c r="C747">
        <v>66928.98</v>
      </c>
      <c r="D747">
        <v>1.1991810000000001</v>
      </c>
      <c r="E747">
        <v>-41678.769999999997</v>
      </c>
      <c r="F747">
        <v>8.4625500000000006E-2</v>
      </c>
      <c r="G747">
        <v>-492508.5</v>
      </c>
      <c r="H747">
        <v>41678.769999999997</v>
      </c>
      <c r="I747">
        <v>42525.02</v>
      </c>
      <c r="J747">
        <v>43371.27</v>
      </c>
      <c r="K747">
        <v>44217.53</v>
      </c>
      <c r="L747">
        <v>45063.79</v>
      </c>
      <c r="M747">
        <v>45910.04</v>
      </c>
    </row>
    <row r="748" spans="1:13" x14ac:dyDescent="0.3">
      <c r="A748">
        <v>103534.5</v>
      </c>
      <c r="B748">
        <v>1.2220489999999999</v>
      </c>
      <c r="C748">
        <v>63224.88</v>
      </c>
      <c r="D748">
        <v>1.1091690000000001</v>
      </c>
      <c r="E748">
        <v>-40309.64</v>
      </c>
      <c r="F748">
        <v>0.1128802</v>
      </c>
      <c r="G748">
        <v>-357101</v>
      </c>
      <c r="H748">
        <v>40309.64</v>
      </c>
      <c r="I748">
        <v>41438.44</v>
      </c>
      <c r="J748">
        <v>42567.25</v>
      </c>
      <c r="K748">
        <v>43696.05</v>
      </c>
      <c r="L748">
        <v>44824.85</v>
      </c>
      <c r="M748">
        <v>45953.65</v>
      </c>
    </row>
    <row r="749" spans="1:13" x14ac:dyDescent="0.3">
      <c r="A749">
        <v>110688.8</v>
      </c>
      <c r="B749">
        <v>1.2938529999999999</v>
      </c>
      <c r="C749">
        <v>69063.66</v>
      </c>
      <c r="D749">
        <v>1.206798</v>
      </c>
      <c r="E749">
        <v>-41625.17</v>
      </c>
      <c r="F749">
        <v>8.7054500000000007E-2</v>
      </c>
      <c r="G749">
        <v>-478150.8</v>
      </c>
      <c r="H749">
        <v>41625.17</v>
      </c>
      <c r="I749">
        <v>42495.71</v>
      </c>
      <c r="J749">
        <v>43366.26</v>
      </c>
      <c r="K749">
        <v>44236.800000000003</v>
      </c>
      <c r="L749">
        <v>45107.35</v>
      </c>
      <c r="M749">
        <v>45977.89</v>
      </c>
    </row>
    <row r="750" spans="1:13" x14ac:dyDescent="0.3">
      <c r="A750">
        <v>114024.5</v>
      </c>
      <c r="B750">
        <v>1.340338</v>
      </c>
      <c r="C750" s="195">
        <v>71530.720000000001</v>
      </c>
      <c r="D750">
        <v>1.2692760000000001</v>
      </c>
      <c r="E750">
        <v>-42493.77</v>
      </c>
      <c r="F750">
        <v>7.1062E-2</v>
      </c>
      <c r="G750" s="195">
        <v>-597981.9</v>
      </c>
      <c r="H750">
        <v>42493.77</v>
      </c>
      <c r="I750">
        <v>43204.39</v>
      </c>
      <c r="J750">
        <v>43915.01</v>
      </c>
      <c r="K750">
        <v>44625.63</v>
      </c>
      <c r="L750">
        <v>45336.25</v>
      </c>
      <c r="M750">
        <v>46046.87</v>
      </c>
    </row>
    <row r="751" spans="1:13" x14ac:dyDescent="0.3">
      <c r="A751">
        <v>118495.6</v>
      </c>
      <c r="B751">
        <v>1.3892899999999999</v>
      </c>
      <c r="C751">
        <v>75403.520000000004</v>
      </c>
      <c r="D751">
        <v>1.3290709999999999</v>
      </c>
      <c r="E751">
        <v>-43092.12</v>
      </c>
      <c r="F751">
        <v>6.0219200000000001E-2</v>
      </c>
      <c r="G751">
        <v>-715588.1</v>
      </c>
      <c r="H751">
        <v>43092.12</v>
      </c>
      <c r="I751">
        <v>43694.31</v>
      </c>
      <c r="J751">
        <v>44296.5</v>
      </c>
      <c r="K751">
        <v>44898.69</v>
      </c>
      <c r="L751">
        <v>45500.88</v>
      </c>
      <c r="M751">
        <v>46103.07</v>
      </c>
    </row>
    <row r="752" spans="1:13" x14ac:dyDescent="0.3">
      <c r="A752">
        <v>104931</v>
      </c>
      <c r="B752">
        <v>1.231732</v>
      </c>
      <c r="C752">
        <v>63945.73</v>
      </c>
      <c r="D752">
        <v>1.1292610000000001</v>
      </c>
      <c r="E752">
        <v>-40985.31</v>
      </c>
      <c r="F752">
        <v>0.10247050000000001</v>
      </c>
      <c r="G752">
        <v>-399971.7</v>
      </c>
      <c r="H752">
        <v>40985.31</v>
      </c>
      <c r="I752">
        <v>42010.02</v>
      </c>
      <c r="J752">
        <v>43034.720000000001</v>
      </c>
      <c r="K752">
        <v>44059.43</v>
      </c>
      <c r="L752">
        <v>45084.13</v>
      </c>
      <c r="M752">
        <v>46108.84</v>
      </c>
    </row>
    <row r="753" spans="1:13" x14ac:dyDescent="0.3">
      <c r="A753">
        <v>113848</v>
      </c>
      <c r="B753">
        <v>1.3565970000000001</v>
      </c>
      <c r="C753">
        <v>72628.39</v>
      </c>
      <c r="D753">
        <v>1.2585729999999999</v>
      </c>
      <c r="E753">
        <v>-41219.56</v>
      </c>
      <c r="F753">
        <v>9.8024E-2</v>
      </c>
      <c r="G753">
        <v>-420504.8</v>
      </c>
      <c r="H753">
        <v>41219.56</v>
      </c>
      <c r="I753">
        <v>42199.8</v>
      </c>
      <c r="J753">
        <v>43180.04</v>
      </c>
      <c r="K753">
        <v>44160.28</v>
      </c>
      <c r="L753">
        <v>45140.52</v>
      </c>
      <c r="M753">
        <v>46120.76</v>
      </c>
    </row>
    <row r="754" spans="1:13" x14ac:dyDescent="0.3">
      <c r="A754">
        <v>102321</v>
      </c>
      <c r="B754">
        <v>1.2155</v>
      </c>
      <c r="C754">
        <v>62196.56</v>
      </c>
      <c r="D754">
        <v>1.095089</v>
      </c>
      <c r="E754">
        <v>-40124.449999999997</v>
      </c>
      <c r="F754">
        <v>0.1204109</v>
      </c>
      <c r="G754">
        <v>-333229.3</v>
      </c>
      <c r="H754">
        <v>40124.449999999997</v>
      </c>
      <c r="I754">
        <v>41328.550000000003</v>
      </c>
      <c r="J754">
        <v>42532.66</v>
      </c>
      <c r="K754">
        <v>43736.77</v>
      </c>
      <c r="L754">
        <v>44940.88</v>
      </c>
      <c r="M754">
        <v>46144.99</v>
      </c>
    </row>
    <row r="755" spans="1:13" x14ac:dyDescent="0.3">
      <c r="A755">
        <v>107469.7</v>
      </c>
      <c r="B755">
        <v>1.243538</v>
      </c>
      <c r="C755">
        <v>64823.07</v>
      </c>
      <c r="D755">
        <v>1.1734929999999999</v>
      </c>
      <c r="E755">
        <v>-42646.64</v>
      </c>
      <c r="F755">
        <v>7.0044999999999996E-2</v>
      </c>
      <c r="G755">
        <v>-608846.30000000005</v>
      </c>
      <c r="H755">
        <v>42646.64</v>
      </c>
      <c r="I755">
        <v>43347.09</v>
      </c>
      <c r="J755">
        <v>44047.54</v>
      </c>
      <c r="K755">
        <v>44747.99</v>
      </c>
      <c r="L755">
        <v>45448.44</v>
      </c>
      <c r="M755">
        <v>46148.89</v>
      </c>
    </row>
    <row r="756" spans="1:13" x14ac:dyDescent="0.3">
      <c r="A756">
        <v>114589.2</v>
      </c>
      <c r="B756">
        <v>1.35869</v>
      </c>
      <c r="C756">
        <v>72288.88</v>
      </c>
      <c r="D756">
        <v>1.2813349999999999</v>
      </c>
      <c r="E756">
        <v>-42300.28</v>
      </c>
      <c r="F756">
        <v>7.7354800000000001E-2</v>
      </c>
      <c r="G756">
        <v>-546834.69999999995</v>
      </c>
      <c r="H756">
        <v>42300.28</v>
      </c>
      <c r="I756">
        <v>43073.83</v>
      </c>
      <c r="J756">
        <v>43847.38</v>
      </c>
      <c r="K756">
        <v>44620.93</v>
      </c>
      <c r="L756">
        <v>45394.47</v>
      </c>
      <c r="M756">
        <v>46168.02</v>
      </c>
    </row>
    <row r="757" spans="1:13" x14ac:dyDescent="0.3">
      <c r="A757">
        <v>105221.9</v>
      </c>
      <c r="B757">
        <v>1.22871</v>
      </c>
      <c r="C757">
        <v>64628.800000000003</v>
      </c>
      <c r="D757">
        <v>1.116201</v>
      </c>
      <c r="E757">
        <v>-40593.089999999997</v>
      </c>
      <c r="F757">
        <v>0.1125085</v>
      </c>
      <c r="G757">
        <v>-360800.1</v>
      </c>
      <c r="H757">
        <v>40593.089999999997</v>
      </c>
      <c r="I757">
        <v>41718.18</v>
      </c>
      <c r="J757">
        <v>42843.27</v>
      </c>
      <c r="K757">
        <v>43968.35</v>
      </c>
      <c r="L757">
        <v>45093.43</v>
      </c>
      <c r="M757">
        <v>46218.52</v>
      </c>
    </row>
    <row r="758" spans="1:13" x14ac:dyDescent="0.3">
      <c r="A758">
        <v>110358.7</v>
      </c>
      <c r="B758">
        <v>1.28305</v>
      </c>
      <c r="C758">
        <v>68243.13</v>
      </c>
      <c r="D758">
        <v>1.2009529999999999</v>
      </c>
      <c r="E758">
        <v>-42115.54</v>
      </c>
      <c r="F758">
        <v>8.2097299999999998E-2</v>
      </c>
      <c r="G758">
        <v>-512995.5</v>
      </c>
      <c r="H758">
        <v>42115.54</v>
      </c>
      <c r="I758">
        <v>42936.51</v>
      </c>
      <c r="J758">
        <v>43757.48</v>
      </c>
      <c r="K758">
        <v>44578.46</v>
      </c>
      <c r="L758">
        <v>45399.43</v>
      </c>
      <c r="M758">
        <v>46220.4</v>
      </c>
    </row>
    <row r="759" spans="1:13" x14ac:dyDescent="0.3">
      <c r="A759">
        <v>114225</v>
      </c>
      <c r="B759">
        <v>1.344041</v>
      </c>
      <c r="C759">
        <v>71911.259999999995</v>
      </c>
      <c r="D759">
        <v>1.2657149999999999</v>
      </c>
      <c r="E759">
        <v>-42313.73</v>
      </c>
      <c r="F759">
        <v>7.8326199999999999E-2</v>
      </c>
      <c r="G759">
        <v>-540224.30000000005</v>
      </c>
      <c r="H759">
        <v>42313.73</v>
      </c>
      <c r="I759">
        <v>43096.99</v>
      </c>
      <c r="J759">
        <v>43880.25</v>
      </c>
      <c r="K759">
        <v>44663.51</v>
      </c>
      <c r="L759">
        <v>45446.78</v>
      </c>
      <c r="M759">
        <v>46230.04</v>
      </c>
    </row>
    <row r="760" spans="1:13" x14ac:dyDescent="0.3">
      <c r="A760">
        <v>101733.6</v>
      </c>
      <c r="B760">
        <v>1.1880280000000001</v>
      </c>
      <c r="C760">
        <v>62105.86</v>
      </c>
      <c r="D760">
        <v>1.0555840000000001</v>
      </c>
      <c r="E760">
        <v>-39627.71</v>
      </c>
      <c r="F760">
        <v>0.13244320000000001</v>
      </c>
      <c r="G760">
        <v>-299205.3</v>
      </c>
      <c r="H760">
        <v>39627.71</v>
      </c>
      <c r="I760">
        <v>40952.14</v>
      </c>
      <c r="J760">
        <v>42276.57</v>
      </c>
      <c r="K760">
        <v>43601</v>
      </c>
      <c r="L760">
        <v>44925.43</v>
      </c>
      <c r="M760">
        <v>46249.87</v>
      </c>
    </row>
    <row r="761" spans="1:13" x14ac:dyDescent="0.3">
      <c r="A761">
        <v>106644.9</v>
      </c>
      <c r="B761">
        <v>1.264634</v>
      </c>
      <c r="C761">
        <v>64608.41</v>
      </c>
      <c r="D761">
        <v>1.177594</v>
      </c>
      <c r="E761">
        <v>-42036.52</v>
      </c>
      <c r="F761">
        <v>8.7039699999999998E-2</v>
      </c>
      <c r="G761">
        <v>-482958</v>
      </c>
      <c r="H761">
        <v>42036.52</v>
      </c>
      <c r="I761">
        <v>42906.92</v>
      </c>
      <c r="J761">
        <v>43777.32</v>
      </c>
      <c r="K761">
        <v>44647.71</v>
      </c>
      <c r="L761">
        <v>45518.11</v>
      </c>
      <c r="M761">
        <v>46388.51</v>
      </c>
    </row>
    <row r="762" spans="1:13" x14ac:dyDescent="0.3">
      <c r="A762">
        <v>112064.7</v>
      </c>
      <c r="B762">
        <v>1.3259479999999999</v>
      </c>
      <c r="C762">
        <v>69774.17</v>
      </c>
      <c r="D762">
        <v>1.243244</v>
      </c>
      <c r="E762">
        <v>-42290.49</v>
      </c>
      <c r="F762">
        <v>8.2704200000000005E-2</v>
      </c>
      <c r="G762">
        <v>-511346.4</v>
      </c>
      <c r="H762">
        <v>42290.49</v>
      </c>
      <c r="I762">
        <v>43117.54</v>
      </c>
      <c r="J762">
        <v>43944.57</v>
      </c>
      <c r="K762">
        <v>44771.62</v>
      </c>
      <c r="L762">
        <v>45598.66</v>
      </c>
      <c r="M762">
        <v>46425.7</v>
      </c>
    </row>
    <row r="763" spans="1:13" x14ac:dyDescent="0.3">
      <c r="A763">
        <v>101777.3</v>
      </c>
      <c r="B763">
        <v>1.1892560000000001</v>
      </c>
      <c r="C763">
        <v>59912.97</v>
      </c>
      <c r="D763">
        <v>1.0976630000000001</v>
      </c>
      <c r="E763">
        <v>-41864.32</v>
      </c>
      <c r="F763">
        <v>9.1593599999999997E-2</v>
      </c>
      <c r="G763">
        <v>-457065.9</v>
      </c>
      <c r="H763">
        <v>41864.32</v>
      </c>
      <c r="I763">
        <v>42780.26</v>
      </c>
      <c r="J763">
        <v>43696.19</v>
      </c>
      <c r="K763">
        <v>44612.13</v>
      </c>
      <c r="L763">
        <v>45528.07</v>
      </c>
      <c r="M763">
        <v>46444</v>
      </c>
    </row>
    <row r="764" spans="1:13" x14ac:dyDescent="0.3">
      <c r="A764">
        <v>112509.4</v>
      </c>
      <c r="B764">
        <v>1.3432120000000001</v>
      </c>
      <c r="C764">
        <v>69777.36</v>
      </c>
      <c r="D764">
        <v>1.266896</v>
      </c>
      <c r="E764">
        <v>-42732.02</v>
      </c>
      <c r="F764">
        <v>7.6315400000000005E-2</v>
      </c>
      <c r="G764">
        <v>-559939.6</v>
      </c>
      <c r="H764">
        <v>42732.02</v>
      </c>
      <c r="I764">
        <v>43495.17</v>
      </c>
      <c r="J764">
        <v>44258.32</v>
      </c>
      <c r="K764">
        <v>45021.48</v>
      </c>
      <c r="L764">
        <v>45784.63</v>
      </c>
      <c r="M764">
        <v>46547.79</v>
      </c>
    </row>
    <row r="765" spans="1:13" x14ac:dyDescent="0.3">
      <c r="A765">
        <v>126692.2</v>
      </c>
      <c r="B765">
        <v>1.493007</v>
      </c>
      <c r="C765">
        <v>82437.19</v>
      </c>
      <c r="D765">
        <v>1.4460850000000001</v>
      </c>
      <c r="E765">
        <v>-44254.98</v>
      </c>
      <c r="F765">
        <v>4.69218E-2</v>
      </c>
      <c r="G765">
        <v>-943163.7</v>
      </c>
      <c r="H765">
        <v>44254.98</v>
      </c>
      <c r="I765">
        <v>44724.2</v>
      </c>
      <c r="J765">
        <v>45193.42</v>
      </c>
      <c r="K765">
        <v>45662.64</v>
      </c>
      <c r="L765">
        <v>46131.86</v>
      </c>
      <c r="M765">
        <v>46601.08</v>
      </c>
    </row>
    <row r="766" spans="1:13" x14ac:dyDescent="0.3">
      <c r="A766">
        <v>108168.7</v>
      </c>
      <c r="B766">
        <v>1.274465</v>
      </c>
      <c r="C766">
        <v>66393.91</v>
      </c>
      <c r="D766">
        <v>1.176428</v>
      </c>
      <c r="E766">
        <v>-41774.839999999997</v>
      </c>
      <c r="F766">
        <v>9.8037399999999997E-2</v>
      </c>
      <c r="G766">
        <v>-426111.4</v>
      </c>
      <c r="H766">
        <v>41774.839999999997</v>
      </c>
      <c r="I766">
        <v>42755.21</v>
      </c>
      <c r="J766">
        <v>43735.58</v>
      </c>
      <c r="K766">
        <v>44715.96</v>
      </c>
      <c r="L766">
        <v>45696.33</v>
      </c>
      <c r="M766">
        <v>46676.7</v>
      </c>
    </row>
    <row r="767" spans="1:13" x14ac:dyDescent="0.3">
      <c r="A767">
        <v>112202.2</v>
      </c>
      <c r="B767">
        <v>1.323852</v>
      </c>
      <c r="C767">
        <v>69379.240000000005</v>
      </c>
      <c r="D767">
        <v>1.246529</v>
      </c>
      <c r="E767">
        <v>-42822.95</v>
      </c>
      <c r="F767">
        <v>7.7323000000000003E-2</v>
      </c>
      <c r="G767">
        <v>-553819.30000000005</v>
      </c>
      <c r="H767">
        <v>42822.95</v>
      </c>
      <c r="I767">
        <v>43596.18</v>
      </c>
      <c r="J767">
        <v>44369.41</v>
      </c>
      <c r="K767">
        <v>45142.63</v>
      </c>
      <c r="L767">
        <v>45915.86</v>
      </c>
      <c r="M767">
        <v>46689.09</v>
      </c>
    </row>
    <row r="768" spans="1:13" x14ac:dyDescent="0.3">
      <c r="A768">
        <v>110338.4</v>
      </c>
      <c r="B768">
        <v>1.2814300000000001</v>
      </c>
      <c r="C768">
        <v>67055.240000000005</v>
      </c>
      <c r="D768">
        <v>1.212523</v>
      </c>
      <c r="E768">
        <v>-43283.199999999997</v>
      </c>
      <c r="F768">
        <v>6.8906800000000004E-2</v>
      </c>
      <c r="G768">
        <v>-628141.30000000005</v>
      </c>
      <c r="H768">
        <v>43283.199999999997</v>
      </c>
      <c r="I768">
        <v>43972.26</v>
      </c>
      <c r="J768">
        <v>44661.33</v>
      </c>
      <c r="K768">
        <v>45350.400000000001</v>
      </c>
      <c r="L768">
        <v>46039.46</v>
      </c>
      <c r="M768">
        <v>46728.54</v>
      </c>
    </row>
    <row r="769" spans="1:13" x14ac:dyDescent="0.3">
      <c r="A769">
        <v>112458.2</v>
      </c>
      <c r="B769">
        <v>1.311267</v>
      </c>
      <c r="C769">
        <v>69004.259999999995</v>
      </c>
      <c r="D769">
        <v>1.2436229999999999</v>
      </c>
      <c r="E769">
        <v>-43453.95</v>
      </c>
      <c r="F769">
        <v>6.7643999999999996E-2</v>
      </c>
      <c r="G769">
        <v>-642391.80000000005</v>
      </c>
      <c r="H769">
        <v>43453.95</v>
      </c>
      <c r="I769">
        <v>44130.39</v>
      </c>
      <c r="J769">
        <v>44806.83</v>
      </c>
      <c r="K769">
        <v>45483.27</v>
      </c>
      <c r="L769">
        <v>46159.71</v>
      </c>
      <c r="M769">
        <v>46836.15</v>
      </c>
    </row>
    <row r="770" spans="1:13" x14ac:dyDescent="0.3">
      <c r="A770">
        <v>110636.8</v>
      </c>
      <c r="B770">
        <v>1.2906470000000001</v>
      </c>
      <c r="C770">
        <v>67758.42</v>
      </c>
      <c r="D770">
        <v>1.2102630000000001</v>
      </c>
      <c r="E770">
        <v>-42878.42</v>
      </c>
      <c r="F770">
        <v>8.0384399999999995E-2</v>
      </c>
      <c r="G770">
        <v>-533417.4</v>
      </c>
      <c r="H770">
        <v>42878.42</v>
      </c>
      <c r="I770">
        <v>43682.27</v>
      </c>
      <c r="J770">
        <v>44486.11</v>
      </c>
      <c r="K770">
        <v>45289.95</v>
      </c>
      <c r="L770">
        <v>46093.8</v>
      </c>
      <c r="M770">
        <v>46897.64</v>
      </c>
    </row>
    <row r="771" spans="1:13" x14ac:dyDescent="0.3">
      <c r="A771">
        <v>115394.2</v>
      </c>
      <c r="B771">
        <v>1.359375</v>
      </c>
      <c r="C771">
        <v>72298.2</v>
      </c>
      <c r="D771">
        <v>1.2816669999999999</v>
      </c>
      <c r="E771">
        <v>-43095.95</v>
      </c>
      <c r="F771">
        <v>7.7707999999999999E-2</v>
      </c>
      <c r="G771">
        <v>-554588.30000000005</v>
      </c>
      <c r="H771">
        <v>43095.95</v>
      </c>
      <c r="I771">
        <v>43873.03</v>
      </c>
      <c r="J771">
        <v>44650.11</v>
      </c>
      <c r="K771">
        <v>45427.19</v>
      </c>
      <c r="L771">
        <v>46204.27</v>
      </c>
      <c r="M771">
        <v>46981.35</v>
      </c>
    </row>
    <row r="772" spans="1:13" x14ac:dyDescent="0.3">
      <c r="A772">
        <v>109150.6</v>
      </c>
      <c r="B772">
        <v>1.3146869999999999</v>
      </c>
      <c r="C772">
        <v>67931.23</v>
      </c>
      <c r="D772">
        <v>1.1976530000000001</v>
      </c>
      <c r="E772">
        <v>-41219.42</v>
      </c>
      <c r="F772">
        <v>0.11703429999999999</v>
      </c>
      <c r="G772">
        <v>-352199.4</v>
      </c>
      <c r="H772">
        <v>41219.42</v>
      </c>
      <c r="I772">
        <v>42389.77</v>
      </c>
      <c r="J772">
        <v>43560.11</v>
      </c>
      <c r="K772">
        <v>44730.45</v>
      </c>
      <c r="L772">
        <v>45900.79</v>
      </c>
      <c r="M772">
        <v>47071.14</v>
      </c>
    </row>
    <row r="773" spans="1:13" x14ac:dyDescent="0.3">
      <c r="A773">
        <v>120911.3</v>
      </c>
      <c r="B773">
        <v>1.4127670000000001</v>
      </c>
      <c r="C773">
        <v>76572.05</v>
      </c>
      <c r="D773">
        <v>1.3565959999999999</v>
      </c>
      <c r="E773">
        <v>-44339.21</v>
      </c>
      <c r="F773">
        <v>5.6170900000000003E-2</v>
      </c>
      <c r="G773">
        <v>-789362.1</v>
      </c>
      <c r="H773">
        <v>44339.21</v>
      </c>
      <c r="I773">
        <v>44900.92</v>
      </c>
      <c r="J773">
        <v>45462.63</v>
      </c>
      <c r="K773">
        <v>46024.34</v>
      </c>
      <c r="L773">
        <v>46586.05</v>
      </c>
      <c r="M773">
        <v>47147.76</v>
      </c>
    </row>
    <row r="774" spans="1:13" x14ac:dyDescent="0.3">
      <c r="A774">
        <v>109581</v>
      </c>
      <c r="B774">
        <v>1.292133</v>
      </c>
      <c r="C774">
        <v>65976.789999999994</v>
      </c>
      <c r="D774">
        <v>1.2200880000000001</v>
      </c>
      <c r="E774">
        <v>-43604.26</v>
      </c>
      <c r="F774">
        <v>7.2045100000000001E-2</v>
      </c>
      <c r="G774">
        <v>-605235.69999999995</v>
      </c>
      <c r="H774">
        <v>43604.26</v>
      </c>
      <c r="I774">
        <v>44324.71</v>
      </c>
      <c r="J774">
        <v>45045.16</v>
      </c>
      <c r="K774">
        <v>45765.61</v>
      </c>
      <c r="L774">
        <v>46486.06</v>
      </c>
      <c r="M774">
        <v>47206.51</v>
      </c>
    </row>
    <row r="775" spans="1:13" x14ac:dyDescent="0.3">
      <c r="A775">
        <v>118131.7</v>
      </c>
      <c r="B775">
        <v>1.395114</v>
      </c>
      <c r="C775">
        <v>73681.3</v>
      </c>
      <c r="D775">
        <v>1.3382849999999999</v>
      </c>
      <c r="E775">
        <v>-44450.43</v>
      </c>
      <c r="F775">
        <v>5.6828900000000002E-2</v>
      </c>
      <c r="G775">
        <v>-782180.6</v>
      </c>
      <c r="H775">
        <v>44450.43</v>
      </c>
      <c r="I775">
        <v>45018.720000000001</v>
      </c>
      <c r="J775">
        <v>45587.01</v>
      </c>
      <c r="K775">
        <v>46155.3</v>
      </c>
      <c r="L775">
        <v>46723.58</v>
      </c>
      <c r="M775">
        <v>47291.87</v>
      </c>
    </row>
    <row r="776" spans="1:13" x14ac:dyDescent="0.3">
      <c r="A776">
        <v>112308.9</v>
      </c>
      <c r="B776">
        <v>1.327321</v>
      </c>
      <c r="C776">
        <v>69039.48</v>
      </c>
      <c r="D776">
        <v>1.24594</v>
      </c>
      <c r="E776">
        <v>-43269.45</v>
      </c>
      <c r="F776">
        <v>8.1381099999999998E-2</v>
      </c>
      <c r="G776">
        <v>-531689.30000000005</v>
      </c>
      <c r="H776">
        <v>43269.45</v>
      </c>
      <c r="I776">
        <v>44083.27</v>
      </c>
      <c r="J776">
        <v>44897.07</v>
      </c>
      <c r="K776">
        <v>45710.89</v>
      </c>
      <c r="L776">
        <v>46524.7</v>
      </c>
      <c r="M776">
        <v>47338.51</v>
      </c>
    </row>
    <row r="777" spans="1:13" x14ac:dyDescent="0.3">
      <c r="A777">
        <v>109657.1</v>
      </c>
      <c r="B777">
        <v>1.2984880000000001</v>
      </c>
      <c r="C777">
        <v>67254.34</v>
      </c>
      <c r="D777">
        <v>1.199025</v>
      </c>
      <c r="E777">
        <v>-42402.8</v>
      </c>
      <c r="F777">
        <v>9.9463200000000002E-2</v>
      </c>
      <c r="G777">
        <v>-426316.3</v>
      </c>
      <c r="H777">
        <v>42402.8</v>
      </c>
      <c r="I777">
        <v>43397.43</v>
      </c>
      <c r="J777">
        <v>44392.06</v>
      </c>
      <c r="K777">
        <v>45386.7</v>
      </c>
      <c r="L777">
        <v>46381.32</v>
      </c>
      <c r="M777">
        <v>47375.96</v>
      </c>
    </row>
    <row r="778" spans="1:13" x14ac:dyDescent="0.3">
      <c r="A778">
        <v>106018</v>
      </c>
      <c r="B778">
        <v>1.267663</v>
      </c>
      <c r="C778">
        <v>64194.41</v>
      </c>
      <c r="D778">
        <v>1.155667</v>
      </c>
      <c r="E778">
        <v>-41823.56</v>
      </c>
      <c r="F778">
        <v>0.1119955</v>
      </c>
      <c r="G778">
        <v>-373439.8</v>
      </c>
      <c r="H778">
        <v>41823.56</v>
      </c>
      <c r="I778">
        <v>42943.519999999997</v>
      </c>
      <c r="J778">
        <v>44063.47</v>
      </c>
      <c r="K778">
        <v>45183.43</v>
      </c>
      <c r="L778">
        <v>46303.38</v>
      </c>
      <c r="M778">
        <v>47423.34</v>
      </c>
    </row>
    <row r="779" spans="1:13" x14ac:dyDescent="0.3">
      <c r="A779">
        <v>99983.46</v>
      </c>
      <c r="B779">
        <v>1.1735530000000001</v>
      </c>
      <c r="C779">
        <v>58828.68</v>
      </c>
      <c r="D779">
        <v>1.0465660000000001</v>
      </c>
      <c r="E779">
        <v>-41154.79</v>
      </c>
      <c r="F779">
        <v>0.12698709999999999</v>
      </c>
      <c r="G779">
        <v>-324086.3</v>
      </c>
      <c r="H779">
        <v>41154.79</v>
      </c>
      <c r="I779">
        <v>42424.66</v>
      </c>
      <c r="J779">
        <v>43694.53</v>
      </c>
      <c r="K779">
        <v>44964.4</v>
      </c>
      <c r="L779">
        <v>46234.27</v>
      </c>
      <c r="M779">
        <v>47504.14</v>
      </c>
    </row>
    <row r="780" spans="1:13" x14ac:dyDescent="0.3">
      <c r="A780">
        <v>115687.2</v>
      </c>
      <c r="B780">
        <v>1.36632</v>
      </c>
      <c r="C780">
        <v>71621.38</v>
      </c>
      <c r="D780">
        <v>1.296924</v>
      </c>
      <c r="E780">
        <v>-44065.84</v>
      </c>
      <c r="F780">
        <v>6.9396100000000002E-2</v>
      </c>
      <c r="G780">
        <v>-634989.9</v>
      </c>
      <c r="H780">
        <v>44065.84</v>
      </c>
      <c r="I780">
        <v>44759.8</v>
      </c>
      <c r="J780">
        <v>45453.77</v>
      </c>
      <c r="K780">
        <v>46147.73</v>
      </c>
      <c r="L780">
        <v>46841.69</v>
      </c>
      <c r="M780">
        <v>47535.65</v>
      </c>
    </row>
    <row r="781" spans="1:13" x14ac:dyDescent="0.3">
      <c r="A781">
        <v>117223.4</v>
      </c>
      <c r="B781">
        <v>1.3913390000000001</v>
      </c>
      <c r="C781">
        <v>73330.509999999995</v>
      </c>
      <c r="D781">
        <v>1.3170660000000001</v>
      </c>
      <c r="E781">
        <v>-43892.94</v>
      </c>
      <c r="F781">
        <v>7.4273800000000001E-2</v>
      </c>
      <c r="G781">
        <v>-590961.1</v>
      </c>
      <c r="H781">
        <v>43892.94</v>
      </c>
      <c r="I781">
        <v>44635.68</v>
      </c>
      <c r="J781">
        <v>45378.41</v>
      </c>
      <c r="K781">
        <v>46121.15</v>
      </c>
      <c r="L781">
        <v>46863.89</v>
      </c>
      <c r="M781">
        <v>47606.63</v>
      </c>
    </row>
    <row r="782" spans="1:13" x14ac:dyDescent="0.3">
      <c r="A782">
        <v>115160.3</v>
      </c>
      <c r="B782">
        <v>1.3512379999999999</v>
      </c>
      <c r="C782">
        <v>71063.64</v>
      </c>
      <c r="D782">
        <v>1.279987</v>
      </c>
      <c r="E782">
        <v>-44096.68</v>
      </c>
      <c r="F782">
        <v>7.1251499999999995E-2</v>
      </c>
      <c r="G782">
        <v>-618887.6</v>
      </c>
      <c r="H782">
        <v>44096.68</v>
      </c>
      <c r="I782">
        <v>44809.2</v>
      </c>
      <c r="J782">
        <v>45521.71</v>
      </c>
      <c r="K782">
        <v>46234.23</v>
      </c>
      <c r="L782">
        <v>46946.74</v>
      </c>
      <c r="M782">
        <v>47659.25</v>
      </c>
    </row>
    <row r="783" spans="1:13" x14ac:dyDescent="0.3">
      <c r="A783">
        <v>118472.6</v>
      </c>
      <c r="B783">
        <v>1.4010210000000001</v>
      </c>
      <c r="C783">
        <v>73575.59</v>
      </c>
      <c r="D783">
        <v>1.345715</v>
      </c>
      <c r="E783">
        <v>-44896.98</v>
      </c>
      <c r="F783">
        <v>5.5306300000000003E-2</v>
      </c>
      <c r="G783">
        <v>-811787.5</v>
      </c>
      <c r="H783">
        <v>44896.98</v>
      </c>
      <c r="I783">
        <v>45450.04</v>
      </c>
      <c r="J783">
        <v>46003.1</v>
      </c>
      <c r="K783">
        <v>46556.17</v>
      </c>
      <c r="L783">
        <v>47109.23</v>
      </c>
      <c r="M783">
        <v>47662.29</v>
      </c>
    </row>
    <row r="784" spans="1:13" x14ac:dyDescent="0.3">
      <c r="A784">
        <v>106732.7</v>
      </c>
      <c r="B784">
        <v>1.2725230000000001</v>
      </c>
      <c r="C784">
        <v>64910.55</v>
      </c>
      <c r="D784">
        <v>1.155602</v>
      </c>
      <c r="E784">
        <v>-41822.17</v>
      </c>
      <c r="F784">
        <v>0.1169206</v>
      </c>
      <c r="G784">
        <v>-357697.3</v>
      </c>
      <c r="H784">
        <v>41822.17</v>
      </c>
      <c r="I784">
        <v>42991.38</v>
      </c>
      <c r="J784">
        <v>44160.58</v>
      </c>
      <c r="K784">
        <v>45329.79</v>
      </c>
      <c r="L784">
        <v>46499</v>
      </c>
      <c r="M784">
        <v>47668.2</v>
      </c>
    </row>
    <row r="785" spans="1:13" x14ac:dyDescent="0.3">
      <c r="A785">
        <v>112057.4</v>
      </c>
      <c r="B785">
        <v>1.309131</v>
      </c>
      <c r="C785">
        <v>69128.95</v>
      </c>
      <c r="D785">
        <v>1.213754</v>
      </c>
      <c r="E785">
        <v>-42928.49</v>
      </c>
      <c r="F785">
        <v>9.5376600000000006E-2</v>
      </c>
      <c r="G785">
        <v>-450094.5</v>
      </c>
      <c r="H785">
        <v>42928.49</v>
      </c>
      <c r="I785">
        <v>43882.26</v>
      </c>
      <c r="J785">
        <v>44836.02</v>
      </c>
      <c r="K785">
        <v>45789.79</v>
      </c>
      <c r="L785">
        <v>46743.55</v>
      </c>
      <c r="M785">
        <v>47697.32</v>
      </c>
    </row>
    <row r="786" spans="1:13" x14ac:dyDescent="0.3">
      <c r="A786">
        <v>115008.5</v>
      </c>
      <c r="B786">
        <v>1.3478540000000001</v>
      </c>
      <c r="C786">
        <v>70977.149999999994</v>
      </c>
      <c r="D786">
        <v>1.2733410000000001</v>
      </c>
      <c r="E786">
        <v>-44031.32</v>
      </c>
      <c r="F786">
        <v>7.4513099999999999E-2</v>
      </c>
      <c r="G786">
        <v>-590920.69999999995</v>
      </c>
      <c r="H786">
        <v>44031.32</v>
      </c>
      <c r="I786">
        <v>44776.45</v>
      </c>
      <c r="J786">
        <v>45521.58</v>
      </c>
      <c r="K786">
        <v>46266.71</v>
      </c>
      <c r="L786">
        <v>47011.839999999997</v>
      </c>
      <c r="M786">
        <v>47756.97</v>
      </c>
    </row>
    <row r="787" spans="1:13" x14ac:dyDescent="0.3">
      <c r="A787">
        <v>107516.6</v>
      </c>
      <c r="B787">
        <v>1.2663549999999999</v>
      </c>
      <c r="C787">
        <v>65295.199999999997</v>
      </c>
      <c r="D787">
        <v>1.155084</v>
      </c>
      <c r="E787">
        <v>-42221.39</v>
      </c>
      <c r="F787">
        <v>0.1112711</v>
      </c>
      <c r="G787">
        <v>-379446</v>
      </c>
      <c r="H787">
        <v>42221.39</v>
      </c>
      <c r="I787">
        <v>43334.1</v>
      </c>
      <c r="J787">
        <v>44446.81</v>
      </c>
      <c r="K787">
        <v>45559.519999999997</v>
      </c>
      <c r="L787">
        <v>46672.24</v>
      </c>
      <c r="M787">
        <v>47784.95</v>
      </c>
    </row>
    <row r="788" spans="1:13" x14ac:dyDescent="0.3">
      <c r="A788">
        <v>107506</v>
      </c>
      <c r="B788">
        <v>1.2692589999999999</v>
      </c>
      <c r="C788">
        <v>63792.53</v>
      </c>
      <c r="D788">
        <v>1.186985</v>
      </c>
      <c r="E788">
        <v>-43713.43</v>
      </c>
      <c r="F788">
        <v>8.2273799999999994E-2</v>
      </c>
      <c r="G788">
        <v>-531316.19999999995</v>
      </c>
      <c r="H788">
        <v>43713.43</v>
      </c>
      <c r="I788">
        <v>44536.160000000003</v>
      </c>
      <c r="J788">
        <v>45358.9</v>
      </c>
      <c r="K788">
        <v>46181.64</v>
      </c>
      <c r="L788">
        <v>47004.38</v>
      </c>
      <c r="M788">
        <v>47827.12</v>
      </c>
    </row>
    <row r="789" spans="1:13" x14ac:dyDescent="0.3">
      <c r="A789">
        <v>109830.6</v>
      </c>
      <c r="B789">
        <v>1.3043750000000001</v>
      </c>
      <c r="C789">
        <v>67331.88</v>
      </c>
      <c r="D789">
        <v>1.195106</v>
      </c>
      <c r="E789">
        <v>-42498.720000000001</v>
      </c>
      <c r="F789">
        <v>0.1092685</v>
      </c>
      <c r="G789">
        <v>-388938.3</v>
      </c>
      <c r="H789">
        <v>42498.720000000001</v>
      </c>
      <c r="I789">
        <v>43591.4</v>
      </c>
      <c r="J789">
        <v>44684.09</v>
      </c>
      <c r="K789">
        <v>45776.77</v>
      </c>
      <c r="L789">
        <v>46869.46</v>
      </c>
      <c r="M789">
        <v>47962.14</v>
      </c>
    </row>
    <row r="790" spans="1:13" x14ac:dyDescent="0.3">
      <c r="A790">
        <v>106971.2</v>
      </c>
      <c r="B790">
        <v>1.2665150000000001</v>
      </c>
      <c r="C790">
        <v>64673.58</v>
      </c>
      <c r="D790">
        <v>1.152069</v>
      </c>
      <c r="E790">
        <v>-42297.58</v>
      </c>
      <c r="F790">
        <v>0.1144454</v>
      </c>
      <c r="G790">
        <v>-369587.3</v>
      </c>
      <c r="H790">
        <v>42297.58</v>
      </c>
      <c r="I790">
        <v>43442.03</v>
      </c>
      <c r="J790">
        <v>44586.49</v>
      </c>
      <c r="K790">
        <v>45730.94</v>
      </c>
      <c r="L790">
        <v>46875.39</v>
      </c>
      <c r="M790">
        <v>48019.85</v>
      </c>
    </row>
    <row r="791" spans="1:13" x14ac:dyDescent="0.3">
      <c r="A791">
        <v>114697.1</v>
      </c>
      <c r="B791">
        <v>1.3510519999999999</v>
      </c>
      <c r="C791">
        <v>70797.710000000006</v>
      </c>
      <c r="D791">
        <v>1.26485</v>
      </c>
      <c r="E791">
        <v>-43899.41</v>
      </c>
      <c r="F791">
        <v>8.6201399999999997E-2</v>
      </c>
      <c r="G791">
        <v>-509265.5</v>
      </c>
      <c r="H791">
        <v>43899.41</v>
      </c>
      <c r="I791">
        <v>44761.43</v>
      </c>
      <c r="J791">
        <v>45623.44</v>
      </c>
      <c r="K791">
        <v>46485.46</v>
      </c>
      <c r="L791">
        <v>47347.47</v>
      </c>
      <c r="M791">
        <v>48209.48</v>
      </c>
    </row>
    <row r="792" spans="1:13" x14ac:dyDescent="0.3">
      <c r="A792">
        <v>110219.3</v>
      </c>
      <c r="B792">
        <v>1.301215</v>
      </c>
      <c r="C792">
        <v>67834.820000000007</v>
      </c>
      <c r="D792">
        <v>1.1833450000000001</v>
      </c>
      <c r="E792">
        <v>-42384.47</v>
      </c>
      <c r="F792">
        <v>0.1178708</v>
      </c>
      <c r="G792">
        <v>-359584.1</v>
      </c>
      <c r="H792">
        <v>42384.47</v>
      </c>
      <c r="I792">
        <v>43563.18</v>
      </c>
      <c r="J792">
        <v>44741.89</v>
      </c>
      <c r="K792">
        <v>45920.59</v>
      </c>
      <c r="L792">
        <v>47099.3</v>
      </c>
      <c r="M792">
        <v>48278.01</v>
      </c>
    </row>
    <row r="793" spans="1:13" x14ac:dyDescent="0.3">
      <c r="A793">
        <v>106767.3</v>
      </c>
      <c r="B793">
        <v>1.2537700000000001</v>
      </c>
      <c r="C793">
        <v>64172.44</v>
      </c>
      <c r="D793">
        <v>1.139432</v>
      </c>
      <c r="E793">
        <v>-42594.86</v>
      </c>
      <c r="F793">
        <v>0.1143383</v>
      </c>
      <c r="G793">
        <v>-372533.7</v>
      </c>
      <c r="H793">
        <v>42594.86</v>
      </c>
      <c r="I793">
        <v>43738.239999999998</v>
      </c>
      <c r="J793">
        <v>44881.63</v>
      </c>
      <c r="K793">
        <v>46025.01</v>
      </c>
      <c r="L793">
        <v>47168.39</v>
      </c>
      <c r="M793">
        <v>48311.77</v>
      </c>
    </row>
    <row r="794" spans="1:13" x14ac:dyDescent="0.3">
      <c r="A794">
        <v>104242.7</v>
      </c>
      <c r="B794">
        <v>1.2259249999999999</v>
      </c>
      <c r="C794">
        <v>62180.35</v>
      </c>
      <c r="D794">
        <v>1.0995140000000001</v>
      </c>
      <c r="E794">
        <v>-42062.3</v>
      </c>
      <c r="F794">
        <v>0.12641069999999999</v>
      </c>
      <c r="G794">
        <v>-332743.2</v>
      </c>
      <c r="H794">
        <v>42062.3</v>
      </c>
      <c r="I794">
        <v>43326.41</v>
      </c>
      <c r="J794">
        <v>44590.52</v>
      </c>
      <c r="K794">
        <v>45854.63</v>
      </c>
      <c r="L794">
        <v>47118.73</v>
      </c>
      <c r="M794">
        <v>48382.84</v>
      </c>
    </row>
    <row r="795" spans="1:13" x14ac:dyDescent="0.3">
      <c r="A795">
        <v>105810.7</v>
      </c>
      <c r="B795">
        <v>1.2524709999999999</v>
      </c>
      <c r="C795">
        <v>63650.559999999998</v>
      </c>
      <c r="D795">
        <v>1.1263810000000001</v>
      </c>
      <c r="E795">
        <v>-42160.11</v>
      </c>
      <c r="F795">
        <v>0.1260898</v>
      </c>
      <c r="G795">
        <v>-334365.7</v>
      </c>
      <c r="H795">
        <v>42160.11</v>
      </c>
      <c r="I795">
        <v>43421</v>
      </c>
      <c r="J795">
        <v>44681.9</v>
      </c>
      <c r="K795">
        <v>45942.8</v>
      </c>
      <c r="L795">
        <v>47203.7</v>
      </c>
      <c r="M795">
        <v>48464.6</v>
      </c>
    </row>
    <row r="796" spans="1:13" x14ac:dyDescent="0.3">
      <c r="A796">
        <v>115775.1</v>
      </c>
      <c r="B796">
        <v>1.3688389999999999</v>
      </c>
      <c r="C796">
        <v>71479.33</v>
      </c>
      <c r="D796">
        <v>1.284829</v>
      </c>
      <c r="E796">
        <v>-44295.76</v>
      </c>
      <c r="F796">
        <v>8.4010000000000001E-2</v>
      </c>
      <c r="G796">
        <v>-527267.6</v>
      </c>
      <c r="H796">
        <v>44295.76</v>
      </c>
      <c r="I796">
        <v>45135.86</v>
      </c>
      <c r="J796">
        <v>45975.96</v>
      </c>
      <c r="K796">
        <v>46816.06</v>
      </c>
      <c r="L796">
        <v>47656.160000000003</v>
      </c>
      <c r="M796">
        <v>48496.26</v>
      </c>
    </row>
    <row r="797" spans="1:13" x14ac:dyDescent="0.3">
      <c r="A797">
        <v>108595.2</v>
      </c>
      <c r="B797">
        <v>1.2628699999999999</v>
      </c>
      <c r="C797">
        <v>65536.95</v>
      </c>
      <c r="D797">
        <v>1.1535439999999999</v>
      </c>
      <c r="E797">
        <v>-43058.22</v>
      </c>
      <c r="F797">
        <v>0.1093256</v>
      </c>
      <c r="G797">
        <v>-393852.8</v>
      </c>
      <c r="H797">
        <v>43058.22</v>
      </c>
      <c r="I797">
        <v>44151.48</v>
      </c>
      <c r="J797">
        <v>45244.73</v>
      </c>
      <c r="K797">
        <v>46337.99</v>
      </c>
      <c r="L797">
        <v>47431.25</v>
      </c>
      <c r="M797">
        <v>48524.5</v>
      </c>
    </row>
    <row r="798" spans="1:13" x14ac:dyDescent="0.3">
      <c r="A798">
        <v>110615.4</v>
      </c>
      <c r="B798">
        <v>1.313334</v>
      </c>
      <c r="C798">
        <v>67761.759999999995</v>
      </c>
      <c r="D798">
        <v>1.1993240000000001</v>
      </c>
      <c r="E798">
        <v>-42853.69</v>
      </c>
      <c r="F798">
        <v>0.11401020000000001</v>
      </c>
      <c r="G798">
        <v>-375875.9</v>
      </c>
      <c r="H798">
        <v>42853.69</v>
      </c>
      <c r="I798">
        <v>43993.79</v>
      </c>
      <c r="J798">
        <v>45133.89</v>
      </c>
      <c r="K798">
        <v>46273.99</v>
      </c>
      <c r="L798">
        <v>47414.1</v>
      </c>
      <c r="M798">
        <v>48554.2</v>
      </c>
    </row>
    <row r="799" spans="1:13" x14ac:dyDescent="0.3">
      <c r="A799">
        <v>114750.5</v>
      </c>
      <c r="B799">
        <v>1.331725</v>
      </c>
      <c r="C799" s="195">
        <v>69481.8</v>
      </c>
      <c r="D799">
        <v>1.266</v>
      </c>
      <c r="E799">
        <v>-45268.75</v>
      </c>
      <c r="F799">
        <v>6.5725099999999995E-2</v>
      </c>
      <c r="G799" s="195">
        <v>-688759.1</v>
      </c>
      <c r="H799">
        <v>45268.75</v>
      </c>
      <c r="I799">
        <v>45926</v>
      </c>
      <c r="J799">
        <v>46583.25</v>
      </c>
      <c r="K799">
        <v>47240.5</v>
      </c>
      <c r="L799">
        <v>47897.75</v>
      </c>
      <c r="M799">
        <v>48555</v>
      </c>
    </row>
    <row r="800" spans="1:13" x14ac:dyDescent="0.3">
      <c r="A800">
        <v>124080.5</v>
      </c>
      <c r="B800">
        <v>1.4678770000000001</v>
      </c>
      <c r="C800">
        <v>78062.679999999993</v>
      </c>
      <c r="D800">
        <v>1.4153480000000001</v>
      </c>
      <c r="E800">
        <v>-46017.87</v>
      </c>
      <c r="F800">
        <v>5.2529300000000001E-2</v>
      </c>
      <c r="G800">
        <v>-876041.3</v>
      </c>
      <c r="H800">
        <v>46017.87</v>
      </c>
      <c r="I800">
        <v>46543.16</v>
      </c>
      <c r="J800">
        <v>47068.45</v>
      </c>
      <c r="K800">
        <v>47593.75</v>
      </c>
      <c r="L800">
        <v>48119.040000000001</v>
      </c>
      <c r="M800">
        <v>48644.33</v>
      </c>
    </row>
    <row r="801" spans="1:13" x14ac:dyDescent="0.3">
      <c r="A801">
        <v>114031.1</v>
      </c>
      <c r="B801">
        <v>1.344006</v>
      </c>
      <c r="C801">
        <v>69731.520000000004</v>
      </c>
      <c r="D801">
        <v>1.2570429999999999</v>
      </c>
      <c r="E801">
        <v>-44299.55</v>
      </c>
      <c r="F801">
        <v>8.6963899999999997E-2</v>
      </c>
      <c r="G801">
        <v>-509401.7</v>
      </c>
      <c r="H801">
        <v>44299.55</v>
      </c>
      <c r="I801">
        <v>45169.2</v>
      </c>
      <c r="J801">
        <v>46038.83</v>
      </c>
      <c r="K801">
        <v>46908.47</v>
      </c>
      <c r="L801">
        <v>47778.11</v>
      </c>
      <c r="M801">
        <v>48647.75</v>
      </c>
    </row>
    <row r="802" spans="1:13" x14ac:dyDescent="0.3">
      <c r="A802">
        <v>102442.5</v>
      </c>
      <c r="B802">
        <v>1.212418</v>
      </c>
      <c r="C802">
        <v>60941.96</v>
      </c>
      <c r="D802">
        <v>1.066759</v>
      </c>
      <c r="E802">
        <v>-41500.589999999997</v>
      </c>
      <c r="F802">
        <v>0.14565839999999999</v>
      </c>
      <c r="G802">
        <v>-284917.3</v>
      </c>
      <c r="H802">
        <v>41500.589999999997</v>
      </c>
      <c r="I802">
        <v>42957.17</v>
      </c>
      <c r="J802">
        <v>44413.760000000002</v>
      </c>
      <c r="K802">
        <v>45870.34</v>
      </c>
      <c r="L802">
        <v>47326.93</v>
      </c>
      <c r="M802">
        <v>48783.51</v>
      </c>
    </row>
    <row r="803" spans="1:13" x14ac:dyDescent="0.3">
      <c r="A803">
        <v>102859.1</v>
      </c>
      <c r="B803">
        <v>1.21346</v>
      </c>
      <c r="C803">
        <v>60866.54</v>
      </c>
      <c r="D803">
        <v>1.0751839999999999</v>
      </c>
      <c r="E803">
        <v>-41992.56</v>
      </c>
      <c r="F803">
        <v>0.1382766</v>
      </c>
      <c r="G803">
        <v>-303685.3</v>
      </c>
      <c r="H803">
        <v>41992.56</v>
      </c>
      <c r="I803">
        <v>43375.32</v>
      </c>
      <c r="J803">
        <v>44758.09</v>
      </c>
      <c r="K803">
        <v>46140.86</v>
      </c>
      <c r="L803">
        <v>47523.62</v>
      </c>
      <c r="M803">
        <v>48906.39</v>
      </c>
    </row>
    <row r="804" spans="1:13" x14ac:dyDescent="0.3">
      <c r="A804">
        <v>113018.3</v>
      </c>
      <c r="B804">
        <v>1.3279160000000001</v>
      </c>
      <c r="C804">
        <v>69127.73</v>
      </c>
      <c r="D804">
        <v>1.2273769999999999</v>
      </c>
      <c r="E804">
        <v>-43890.54</v>
      </c>
      <c r="F804">
        <v>0.1005398</v>
      </c>
      <c r="G804">
        <v>-436548.9</v>
      </c>
      <c r="H804">
        <v>43890.54</v>
      </c>
      <c r="I804">
        <v>44895.94</v>
      </c>
      <c r="J804">
        <v>45901.34</v>
      </c>
      <c r="K804">
        <v>46906.73</v>
      </c>
      <c r="L804">
        <v>47912.13</v>
      </c>
      <c r="M804">
        <v>48917.53</v>
      </c>
    </row>
    <row r="805" spans="1:13" x14ac:dyDescent="0.3">
      <c r="A805">
        <v>112950.2</v>
      </c>
      <c r="B805">
        <v>1.335432</v>
      </c>
      <c r="C805">
        <v>68616.479999999996</v>
      </c>
      <c r="D805">
        <v>1.242691</v>
      </c>
      <c r="E805">
        <v>-44333.73</v>
      </c>
      <c r="F805">
        <v>9.2740500000000003E-2</v>
      </c>
      <c r="G805">
        <v>-478040.4</v>
      </c>
      <c r="H805">
        <v>44333.73</v>
      </c>
      <c r="I805">
        <v>45261.13</v>
      </c>
      <c r="J805">
        <v>46188.54</v>
      </c>
      <c r="K805">
        <v>47115.94</v>
      </c>
      <c r="L805">
        <v>48043.35</v>
      </c>
      <c r="M805">
        <v>48970.75</v>
      </c>
    </row>
    <row r="806" spans="1:13" x14ac:dyDescent="0.3">
      <c r="A806">
        <v>114280.4</v>
      </c>
      <c r="B806">
        <v>1.359893</v>
      </c>
      <c r="C806">
        <v>70251.789999999994</v>
      </c>
      <c r="D806">
        <v>1.2594730000000001</v>
      </c>
      <c r="E806">
        <v>-44028.639999999999</v>
      </c>
      <c r="F806">
        <v>0.10042040000000001</v>
      </c>
      <c r="G806">
        <v>-438443.4</v>
      </c>
      <c r="H806">
        <v>44028.639999999999</v>
      </c>
      <c r="I806">
        <v>45032.84</v>
      </c>
      <c r="J806">
        <v>46037.05</v>
      </c>
      <c r="K806">
        <v>47041.25</v>
      </c>
      <c r="L806">
        <v>48045.45</v>
      </c>
      <c r="M806">
        <v>49049.66</v>
      </c>
    </row>
    <row r="807" spans="1:13" x14ac:dyDescent="0.3">
      <c r="A807">
        <v>120593.5</v>
      </c>
      <c r="B807">
        <v>1.4135549999999999</v>
      </c>
      <c r="C807">
        <v>75004.36</v>
      </c>
      <c r="D807">
        <v>1.3442700000000001</v>
      </c>
      <c r="E807">
        <v>-45589.1</v>
      </c>
      <c r="F807">
        <v>6.9284700000000005E-2</v>
      </c>
      <c r="G807">
        <v>-657996.9</v>
      </c>
      <c r="H807">
        <v>45589.1</v>
      </c>
      <c r="I807">
        <v>46281.95</v>
      </c>
      <c r="J807">
        <v>46974.8</v>
      </c>
      <c r="K807">
        <v>47667.64</v>
      </c>
      <c r="L807">
        <v>48360.49</v>
      </c>
      <c r="M807">
        <v>49053.34</v>
      </c>
    </row>
    <row r="808" spans="1:13" x14ac:dyDescent="0.3">
      <c r="A808">
        <v>111384.1</v>
      </c>
      <c r="B808">
        <v>1.3082389999999999</v>
      </c>
      <c r="C808">
        <v>67720.11</v>
      </c>
      <c r="D808">
        <v>1.199163</v>
      </c>
      <c r="E808">
        <v>-43664.01</v>
      </c>
      <c r="F808">
        <v>0.10907550000000001</v>
      </c>
      <c r="G808">
        <v>-400309.8</v>
      </c>
      <c r="H808">
        <v>43664.01</v>
      </c>
      <c r="I808">
        <v>44754.76</v>
      </c>
      <c r="J808">
        <v>45845.52</v>
      </c>
      <c r="K808">
        <v>46936.27</v>
      </c>
      <c r="L808">
        <v>48027.03</v>
      </c>
      <c r="M808">
        <v>49117.79</v>
      </c>
    </row>
    <row r="809" spans="1:13" x14ac:dyDescent="0.3">
      <c r="A809">
        <v>106079.4</v>
      </c>
      <c r="B809">
        <v>1.2473559999999999</v>
      </c>
      <c r="C809">
        <v>63354.28</v>
      </c>
      <c r="D809">
        <v>1.1191690000000001</v>
      </c>
      <c r="E809">
        <v>-42725.11</v>
      </c>
      <c r="F809">
        <v>0.12818779999999999</v>
      </c>
      <c r="G809">
        <v>-333300.90000000002</v>
      </c>
      <c r="H809">
        <v>42725.11</v>
      </c>
      <c r="I809">
        <v>44006.98</v>
      </c>
      <c r="J809">
        <v>45288.86</v>
      </c>
      <c r="K809">
        <v>46570.74</v>
      </c>
      <c r="L809">
        <v>47852.62</v>
      </c>
      <c r="M809">
        <v>49134.5</v>
      </c>
    </row>
    <row r="810" spans="1:13" x14ac:dyDescent="0.3">
      <c r="A810">
        <v>110217.4</v>
      </c>
      <c r="B810">
        <v>1.2964089999999999</v>
      </c>
      <c r="C810">
        <v>66290.02</v>
      </c>
      <c r="D810">
        <v>1.189678</v>
      </c>
      <c r="E810">
        <v>-43927.34</v>
      </c>
      <c r="F810">
        <v>0.1067312</v>
      </c>
      <c r="G810">
        <v>-411569.9</v>
      </c>
      <c r="H810">
        <v>43927.34</v>
      </c>
      <c r="I810">
        <v>44994.66</v>
      </c>
      <c r="J810">
        <v>46061.97</v>
      </c>
      <c r="K810">
        <v>47129.279999999999</v>
      </c>
      <c r="L810">
        <v>48196.59</v>
      </c>
      <c r="M810">
        <v>49263.9</v>
      </c>
    </row>
    <row r="811" spans="1:13" x14ac:dyDescent="0.3">
      <c r="A811">
        <v>119329.4</v>
      </c>
      <c r="B811">
        <v>1.4013199999999999</v>
      </c>
      <c r="C811">
        <v>73803.78</v>
      </c>
      <c r="D811">
        <v>1.324139</v>
      </c>
      <c r="E811">
        <v>-45525.59</v>
      </c>
      <c r="F811">
        <v>7.7181799999999995E-2</v>
      </c>
      <c r="G811">
        <v>-589848.69999999995</v>
      </c>
      <c r="H811">
        <v>45525.59</v>
      </c>
      <c r="I811">
        <v>46297.41</v>
      </c>
      <c r="J811">
        <v>47069.23</v>
      </c>
      <c r="K811">
        <v>47841.05</v>
      </c>
      <c r="L811">
        <v>48612.87</v>
      </c>
      <c r="M811">
        <v>49384.68</v>
      </c>
    </row>
    <row r="812" spans="1:13" x14ac:dyDescent="0.3">
      <c r="A812">
        <v>102308.2</v>
      </c>
      <c r="B812">
        <v>1.1947859999999999</v>
      </c>
      <c r="C812">
        <v>60072.91</v>
      </c>
      <c r="D812">
        <v>1.0503910000000001</v>
      </c>
      <c r="E812">
        <v>-42235.28</v>
      </c>
      <c r="F812">
        <v>0.144395</v>
      </c>
      <c r="G812">
        <v>-292498.3</v>
      </c>
      <c r="H812">
        <v>42235.28</v>
      </c>
      <c r="I812">
        <v>43679.23</v>
      </c>
      <c r="J812">
        <v>45123.18</v>
      </c>
      <c r="K812">
        <v>46567.13</v>
      </c>
      <c r="L812">
        <v>48011.08</v>
      </c>
      <c r="M812">
        <v>49455.03</v>
      </c>
    </row>
    <row r="813" spans="1:13" x14ac:dyDescent="0.3">
      <c r="A813">
        <v>112314.9</v>
      </c>
      <c r="B813">
        <v>1.338533</v>
      </c>
      <c r="C813">
        <v>67666.720000000001</v>
      </c>
      <c r="D813">
        <v>1.241204</v>
      </c>
      <c r="E813">
        <v>-44648.13</v>
      </c>
      <c r="F813">
        <v>9.7328799999999993E-2</v>
      </c>
      <c r="G813">
        <v>-458735.2</v>
      </c>
      <c r="H813">
        <v>44648.13</v>
      </c>
      <c r="I813">
        <v>45621.42</v>
      </c>
      <c r="J813">
        <v>46594.71</v>
      </c>
      <c r="K813">
        <v>47568</v>
      </c>
      <c r="L813">
        <v>48541.29</v>
      </c>
      <c r="M813">
        <v>49514.57</v>
      </c>
    </row>
    <row r="814" spans="1:13" x14ac:dyDescent="0.3">
      <c r="A814">
        <v>112443.7</v>
      </c>
      <c r="B814">
        <v>1.3312390000000001</v>
      </c>
      <c r="C814">
        <v>68398.2</v>
      </c>
      <c r="D814">
        <v>1.2181960000000001</v>
      </c>
      <c r="E814">
        <v>-44045.51</v>
      </c>
      <c r="F814">
        <v>0.1130425</v>
      </c>
      <c r="G814">
        <v>-389636.8</v>
      </c>
      <c r="H814">
        <v>44045.51</v>
      </c>
      <c r="I814">
        <v>45175.93</v>
      </c>
      <c r="J814">
        <v>46306.36</v>
      </c>
      <c r="K814">
        <v>47436.78</v>
      </c>
      <c r="L814">
        <v>48567.21</v>
      </c>
      <c r="M814">
        <v>49697.63</v>
      </c>
    </row>
    <row r="815" spans="1:13" x14ac:dyDescent="0.3">
      <c r="A815">
        <v>108137.3</v>
      </c>
      <c r="B815">
        <v>1.2734970000000001</v>
      </c>
      <c r="C815">
        <v>64748.37</v>
      </c>
      <c r="D815">
        <v>1.1469929999999999</v>
      </c>
      <c r="E815">
        <v>-43388.88</v>
      </c>
      <c r="F815">
        <v>0.1265038</v>
      </c>
      <c r="G815">
        <v>-342984.7</v>
      </c>
      <c r="H815">
        <v>43388.88</v>
      </c>
      <c r="I815">
        <v>44653.919999999998</v>
      </c>
      <c r="J815">
        <v>45918.96</v>
      </c>
      <c r="K815">
        <v>47183.99</v>
      </c>
      <c r="L815">
        <v>48449.03</v>
      </c>
      <c r="M815">
        <v>49714.07</v>
      </c>
    </row>
    <row r="816" spans="1:13" x14ac:dyDescent="0.3">
      <c r="A816">
        <v>109723</v>
      </c>
      <c r="B816">
        <v>1.295034</v>
      </c>
      <c r="C816">
        <v>65590.679999999993</v>
      </c>
      <c r="D816">
        <v>1.1829860000000001</v>
      </c>
      <c r="E816">
        <v>-44132.32</v>
      </c>
      <c r="F816">
        <v>0.1120473</v>
      </c>
      <c r="G816">
        <v>-393872.2</v>
      </c>
      <c r="H816">
        <v>44132.32</v>
      </c>
      <c r="I816">
        <v>45252.79</v>
      </c>
      <c r="J816">
        <v>46373.27</v>
      </c>
      <c r="K816">
        <v>47493.74</v>
      </c>
      <c r="L816">
        <v>48614.21</v>
      </c>
      <c r="M816">
        <v>49734.69</v>
      </c>
    </row>
    <row r="817" spans="1:13" x14ac:dyDescent="0.3">
      <c r="A817">
        <v>107809.5</v>
      </c>
      <c r="B817">
        <v>1.260764</v>
      </c>
      <c r="C817">
        <v>64138.78</v>
      </c>
      <c r="D817">
        <v>1.1369720000000001</v>
      </c>
      <c r="E817">
        <v>-43670.73</v>
      </c>
      <c r="F817">
        <v>0.12379220000000001</v>
      </c>
      <c r="G817">
        <v>-352774.6</v>
      </c>
      <c r="H817">
        <v>43670.73</v>
      </c>
      <c r="I817">
        <v>44908.66</v>
      </c>
      <c r="J817">
        <v>46146.58</v>
      </c>
      <c r="K817">
        <v>47384.5</v>
      </c>
      <c r="L817">
        <v>48622.42</v>
      </c>
      <c r="M817">
        <v>49860.34</v>
      </c>
    </row>
    <row r="818" spans="1:13" x14ac:dyDescent="0.3">
      <c r="A818">
        <v>115021.7</v>
      </c>
      <c r="B818">
        <v>1.345321</v>
      </c>
      <c r="C818">
        <v>69522.53</v>
      </c>
      <c r="D818">
        <v>1.2562869999999999</v>
      </c>
      <c r="E818">
        <v>-45499.16</v>
      </c>
      <c r="F818">
        <v>8.90344E-2</v>
      </c>
      <c r="G818">
        <v>-511028.8</v>
      </c>
      <c r="H818">
        <v>45499.16</v>
      </c>
      <c r="I818">
        <v>46389.5</v>
      </c>
      <c r="J818">
        <v>47279.839999999997</v>
      </c>
      <c r="K818">
        <v>48170.19</v>
      </c>
      <c r="L818">
        <v>49060.54</v>
      </c>
      <c r="M818">
        <v>49950.879999999997</v>
      </c>
    </row>
    <row r="819" spans="1:13" x14ac:dyDescent="0.3">
      <c r="A819">
        <v>116774.9</v>
      </c>
      <c r="B819">
        <v>1.371462</v>
      </c>
      <c r="C819">
        <v>71759.990000000005</v>
      </c>
      <c r="D819">
        <v>1.2711399999999999</v>
      </c>
      <c r="E819">
        <v>-45014.86</v>
      </c>
      <c r="F819">
        <v>0.10032190000000001</v>
      </c>
      <c r="G819">
        <v>-448704.3</v>
      </c>
      <c r="H819">
        <v>45014.86</v>
      </c>
      <c r="I819">
        <v>46018.080000000002</v>
      </c>
      <c r="J819">
        <v>47021.3</v>
      </c>
      <c r="K819">
        <v>48024.52</v>
      </c>
      <c r="L819">
        <v>49027.73</v>
      </c>
      <c r="M819">
        <v>50030.95</v>
      </c>
    </row>
    <row r="820" spans="1:13" x14ac:dyDescent="0.3">
      <c r="A820">
        <v>111900.5</v>
      </c>
      <c r="B820">
        <v>1.3242480000000001</v>
      </c>
      <c r="C820">
        <v>68029.09</v>
      </c>
      <c r="D820">
        <v>1.2005300000000001</v>
      </c>
      <c r="E820">
        <v>-43871.43</v>
      </c>
      <c r="F820">
        <v>0.12371840000000001</v>
      </c>
      <c r="G820">
        <v>-354607.2</v>
      </c>
      <c r="H820">
        <v>43871.43</v>
      </c>
      <c r="I820">
        <v>45108.61</v>
      </c>
      <c r="J820">
        <v>46345.8</v>
      </c>
      <c r="K820">
        <v>47582.98</v>
      </c>
      <c r="L820">
        <v>48820.160000000003</v>
      </c>
      <c r="M820">
        <v>50057.35</v>
      </c>
    </row>
    <row r="821" spans="1:13" x14ac:dyDescent="0.3">
      <c r="A821">
        <v>112272.6</v>
      </c>
      <c r="B821">
        <v>1.3164469999999999</v>
      </c>
      <c r="C821">
        <v>67897.539999999994</v>
      </c>
      <c r="D821">
        <v>1.2012229999999999</v>
      </c>
      <c r="E821">
        <v>-44375.09</v>
      </c>
      <c r="F821">
        <v>0.11522350000000001</v>
      </c>
      <c r="G821">
        <v>-385121.8</v>
      </c>
      <c r="H821">
        <v>44375.09</v>
      </c>
      <c r="I821">
        <v>45527.32</v>
      </c>
      <c r="J821">
        <v>46679.55</v>
      </c>
      <c r="K821">
        <v>47831.79</v>
      </c>
      <c r="L821">
        <v>48984.03</v>
      </c>
      <c r="M821">
        <v>50136.26</v>
      </c>
    </row>
    <row r="822" spans="1:13" x14ac:dyDescent="0.3">
      <c r="A822">
        <v>105894.8</v>
      </c>
      <c r="B822">
        <v>1.251795</v>
      </c>
      <c r="C822">
        <v>62981.3</v>
      </c>
      <c r="D822">
        <v>1.1072150000000001</v>
      </c>
      <c r="E822">
        <v>-42913.47</v>
      </c>
      <c r="F822">
        <v>0.14457999999999999</v>
      </c>
      <c r="G822">
        <v>-296814.7</v>
      </c>
      <c r="H822">
        <v>42913.47</v>
      </c>
      <c r="I822">
        <v>44359.27</v>
      </c>
      <c r="J822">
        <v>45805.07</v>
      </c>
      <c r="K822">
        <v>47250.87</v>
      </c>
      <c r="L822">
        <v>48696.67</v>
      </c>
      <c r="M822">
        <v>50142.47</v>
      </c>
    </row>
    <row r="823" spans="1:13" x14ac:dyDescent="0.3">
      <c r="A823">
        <v>107367.1</v>
      </c>
      <c r="B823">
        <v>1.2613110000000001</v>
      </c>
      <c r="C823">
        <v>63650.45</v>
      </c>
      <c r="D823">
        <v>1.1319680000000001</v>
      </c>
      <c r="E823">
        <v>-43716.66</v>
      </c>
      <c r="F823">
        <v>0.12934290000000001</v>
      </c>
      <c r="G823">
        <v>-337990.40000000002</v>
      </c>
      <c r="H823">
        <v>43716.66</v>
      </c>
      <c r="I823">
        <v>45010.09</v>
      </c>
      <c r="J823">
        <v>46303.519999999997</v>
      </c>
      <c r="K823">
        <v>47596.95</v>
      </c>
      <c r="L823">
        <v>48890.38</v>
      </c>
      <c r="M823">
        <v>50183.81</v>
      </c>
    </row>
    <row r="824" spans="1:13" x14ac:dyDescent="0.3">
      <c r="A824">
        <v>109789.1</v>
      </c>
      <c r="B824">
        <v>1.288225</v>
      </c>
      <c r="C824">
        <v>64861.31</v>
      </c>
      <c r="D824">
        <v>1.1827859999999999</v>
      </c>
      <c r="E824">
        <v>-44927.76</v>
      </c>
      <c r="F824">
        <v>0.1054385</v>
      </c>
      <c r="G824">
        <v>-426104.1</v>
      </c>
      <c r="H824">
        <v>44927.76</v>
      </c>
      <c r="I824">
        <v>45982.14</v>
      </c>
      <c r="J824">
        <v>47036.53</v>
      </c>
      <c r="K824">
        <v>48090.91</v>
      </c>
      <c r="L824">
        <v>49145.3</v>
      </c>
      <c r="M824">
        <v>50199.68</v>
      </c>
    </row>
    <row r="825" spans="1:13" x14ac:dyDescent="0.3">
      <c r="A825">
        <v>113935.3</v>
      </c>
      <c r="B825">
        <v>1.3659030000000001</v>
      </c>
      <c r="C825">
        <v>68967.48</v>
      </c>
      <c r="D825">
        <v>1.2578020000000001</v>
      </c>
      <c r="E825">
        <v>-44967.8</v>
      </c>
      <c r="F825">
        <v>0.10810119999999999</v>
      </c>
      <c r="G825">
        <v>-415978.5</v>
      </c>
      <c r="H825">
        <v>44967.8</v>
      </c>
      <c r="I825">
        <v>46048.81</v>
      </c>
      <c r="J825">
        <v>47129.82</v>
      </c>
      <c r="K825">
        <v>48210.84</v>
      </c>
      <c r="L825">
        <v>49291.85</v>
      </c>
      <c r="M825">
        <v>50372.86</v>
      </c>
    </row>
    <row r="826" spans="1:13" x14ac:dyDescent="0.3">
      <c r="A826">
        <v>110352.2</v>
      </c>
      <c r="B826">
        <v>1.301709</v>
      </c>
      <c r="C826">
        <v>66667.19</v>
      </c>
      <c r="D826">
        <v>1.167883</v>
      </c>
      <c r="E826">
        <v>-43685.04</v>
      </c>
      <c r="F826">
        <v>0.13382640000000001</v>
      </c>
      <c r="G826">
        <v>-326430.7</v>
      </c>
      <c r="H826">
        <v>43685.04</v>
      </c>
      <c r="I826">
        <v>45023.3</v>
      </c>
      <c r="J826">
        <v>46361.57</v>
      </c>
      <c r="K826">
        <v>47699.83</v>
      </c>
      <c r="L826">
        <v>49038.09</v>
      </c>
      <c r="M826">
        <v>50376.36</v>
      </c>
    </row>
    <row r="827" spans="1:13" x14ac:dyDescent="0.3">
      <c r="A827">
        <v>107388.2</v>
      </c>
      <c r="B827">
        <v>1.2778640000000001</v>
      </c>
      <c r="C827">
        <v>63951.45</v>
      </c>
      <c r="D827">
        <v>1.139046</v>
      </c>
      <c r="E827">
        <v>-43436.71</v>
      </c>
      <c r="F827">
        <v>0.138818</v>
      </c>
      <c r="G827">
        <v>-312904</v>
      </c>
      <c r="H827">
        <v>43436.71</v>
      </c>
      <c r="I827">
        <v>44824.89</v>
      </c>
      <c r="J827">
        <v>46213.07</v>
      </c>
      <c r="K827">
        <v>47601.25</v>
      </c>
      <c r="L827">
        <v>48989.43</v>
      </c>
      <c r="M827">
        <v>50377.61</v>
      </c>
    </row>
    <row r="828" spans="1:13" x14ac:dyDescent="0.3">
      <c r="A828">
        <v>115516.6</v>
      </c>
      <c r="B828">
        <v>1.3480559999999999</v>
      </c>
      <c r="C828">
        <v>69959.320000000007</v>
      </c>
      <c r="D828">
        <v>1.250631</v>
      </c>
      <c r="E828">
        <v>-45557.26</v>
      </c>
      <c r="F828">
        <v>9.74241E-2</v>
      </c>
      <c r="G828">
        <v>-467617.7</v>
      </c>
      <c r="H828">
        <v>45557.26</v>
      </c>
      <c r="I828">
        <v>46531.5</v>
      </c>
      <c r="J828">
        <v>47505.74</v>
      </c>
      <c r="K828">
        <v>48479.98</v>
      </c>
      <c r="L828">
        <v>49454.22</v>
      </c>
      <c r="M828">
        <v>50428.46</v>
      </c>
    </row>
    <row r="829" spans="1:13" x14ac:dyDescent="0.3">
      <c r="A829">
        <v>108830</v>
      </c>
      <c r="B829">
        <v>1.2885519999999999</v>
      </c>
      <c r="C829">
        <v>65367.68</v>
      </c>
      <c r="D829">
        <v>1.147961</v>
      </c>
      <c r="E829">
        <v>-43462.29</v>
      </c>
      <c r="F829">
        <v>0.1405911</v>
      </c>
      <c r="G829">
        <v>-309139.59999999998</v>
      </c>
      <c r="H829">
        <v>43462.29</v>
      </c>
      <c r="I829">
        <v>44868.2</v>
      </c>
      <c r="J829">
        <v>46274.12</v>
      </c>
      <c r="K829">
        <v>47680.03</v>
      </c>
      <c r="L829">
        <v>49085.94</v>
      </c>
      <c r="M829">
        <v>50491.85</v>
      </c>
    </row>
    <row r="830" spans="1:13" x14ac:dyDescent="0.3">
      <c r="A830">
        <v>102149.3</v>
      </c>
      <c r="B830">
        <v>1.195438</v>
      </c>
      <c r="C830">
        <v>58845.18</v>
      </c>
      <c r="D830">
        <v>1.0511790000000001</v>
      </c>
      <c r="E830">
        <v>-43304.13</v>
      </c>
      <c r="F830">
        <v>0.144259</v>
      </c>
      <c r="G830">
        <v>-300183.3</v>
      </c>
      <c r="H830">
        <v>43304.13</v>
      </c>
      <c r="I830">
        <v>44746.720000000001</v>
      </c>
      <c r="J830">
        <v>46189.31</v>
      </c>
      <c r="K830">
        <v>47631.9</v>
      </c>
      <c r="L830">
        <v>49074.49</v>
      </c>
      <c r="M830">
        <v>50517.08</v>
      </c>
    </row>
    <row r="831" spans="1:13" x14ac:dyDescent="0.3">
      <c r="A831">
        <v>110784.4</v>
      </c>
      <c r="B831">
        <v>1.3003720000000001</v>
      </c>
      <c r="C831">
        <v>65592.59</v>
      </c>
      <c r="D831">
        <v>1.190585</v>
      </c>
      <c r="E831">
        <v>-45191.81</v>
      </c>
      <c r="F831">
        <v>0.10978640000000001</v>
      </c>
      <c r="G831">
        <v>-411634</v>
      </c>
      <c r="H831">
        <v>45191.81</v>
      </c>
      <c r="I831">
        <v>46289.68</v>
      </c>
      <c r="J831">
        <v>47387.54</v>
      </c>
      <c r="K831">
        <v>48485.4</v>
      </c>
      <c r="L831">
        <v>49583.27</v>
      </c>
      <c r="M831">
        <v>50681.13</v>
      </c>
    </row>
    <row r="832" spans="1:13" x14ac:dyDescent="0.3">
      <c r="A832">
        <v>111108.4</v>
      </c>
      <c r="B832">
        <v>1.3208200000000001</v>
      </c>
      <c r="C832">
        <v>66477.679999999993</v>
      </c>
      <c r="D832">
        <v>1.1981679999999999</v>
      </c>
      <c r="E832">
        <v>-44630.69</v>
      </c>
      <c r="F832">
        <v>0.12265189999999999</v>
      </c>
      <c r="G832">
        <v>-363880.8</v>
      </c>
      <c r="H832">
        <v>44630.69</v>
      </c>
      <c r="I832">
        <v>45857.21</v>
      </c>
      <c r="J832">
        <v>47083.73</v>
      </c>
      <c r="K832">
        <v>48310.25</v>
      </c>
      <c r="L832">
        <v>49536.77</v>
      </c>
      <c r="M832">
        <v>50763.29</v>
      </c>
    </row>
    <row r="833" spans="1:13" x14ac:dyDescent="0.3">
      <c r="A833">
        <v>109887.6</v>
      </c>
      <c r="B833">
        <v>1.290036</v>
      </c>
      <c r="C833">
        <v>65351.63</v>
      </c>
      <c r="D833">
        <v>1.1648959999999999</v>
      </c>
      <c r="E833">
        <v>-44535.95</v>
      </c>
      <c r="F833">
        <v>0.12514</v>
      </c>
      <c r="G833">
        <v>-355889.1</v>
      </c>
      <c r="H833">
        <v>44535.95</v>
      </c>
      <c r="I833">
        <v>45787.34</v>
      </c>
      <c r="J833">
        <v>47038.75</v>
      </c>
      <c r="K833">
        <v>48290.14</v>
      </c>
      <c r="L833">
        <v>49541.54</v>
      </c>
      <c r="M833">
        <v>50792.94</v>
      </c>
    </row>
    <row r="834" spans="1:13" x14ac:dyDescent="0.3">
      <c r="A834">
        <v>115677.2</v>
      </c>
      <c r="B834">
        <v>1.3565210000000001</v>
      </c>
      <c r="C834">
        <v>69733.2</v>
      </c>
      <c r="D834">
        <v>1.2576480000000001</v>
      </c>
      <c r="E834">
        <v>-45943.97</v>
      </c>
      <c r="F834">
        <v>9.8873000000000003E-2</v>
      </c>
      <c r="G834">
        <v>-464676.5</v>
      </c>
      <c r="H834">
        <v>45943.97</v>
      </c>
      <c r="I834">
        <v>46932.7</v>
      </c>
      <c r="J834">
        <v>47921.43</v>
      </c>
      <c r="K834">
        <v>48910.16</v>
      </c>
      <c r="L834">
        <v>49898.89</v>
      </c>
      <c r="M834">
        <v>50887.62</v>
      </c>
    </row>
    <row r="835" spans="1:13" x14ac:dyDescent="0.3">
      <c r="A835">
        <v>98979.7</v>
      </c>
      <c r="B835">
        <v>1.1539489999999999</v>
      </c>
      <c r="C835">
        <v>56240.14</v>
      </c>
      <c r="D835">
        <v>0.99063080000000003</v>
      </c>
      <c r="E835">
        <v>-42739.57</v>
      </c>
      <c r="F835">
        <v>0.1633183</v>
      </c>
      <c r="G835">
        <v>-261694.8</v>
      </c>
      <c r="H835">
        <v>42739.57</v>
      </c>
      <c r="I835">
        <v>44372.75</v>
      </c>
      <c r="J835">
        <v>46005.93</v>
      </c>
      <c r="K835">
        <v>47639.12</v>
      </c>
      <c r="L835">
        <v>49272.3</v>
      </c>
      <c r="M835">
        <v>50905.48</v>
      </c>
    </row>
    <row r="836" spans="1:13" x14ac:dyDescent="0.3">
      <c r="A836">
        <v>121733.4</v>
      </c>
      <c r="B836">
        <v>1.436439</v>
      </c>
      <c r="C836">
        <v>74867.34</v>
      </c>
      <c r="D836">
        <v>1.35484</v>
      </c>
      <c r="E836">
        <v>-46866.06</v>
      </c>
      <c r="F836">
        <v>8.1598599999999993E-2</v>
      </c>
      <c r="G836">
        <v>-574348.6</v>
      </c>
      <c r="H836">
        <v>46866.06</v>
      </c>
      <c r="I836">
        <v>47682.05</v>
      </c>
      <c r="J836">
        <v>48498.04</v>
      </c>
      <c r="K836">
        <v>49314.02</v>
      </c>
      <c r="L836">
        <v>50130.01</v>
      </c>
      <c r="M836">
        <v>50946</v>
      </c>
    </row>
    <row r="837" spans="1:13" x14ac:dyDescent="0.3">
      <c r="A837">
        <v>119504.1</v>
      </c>
      <c r="B837">
        <v>1.404758</v>
      </c>
      <c r="C837">
        <v>73346.97</v>
      </c>
      <c r="D837">
        <v>1.3077369999999999</v>
      </c>
      <c r="E837">
        <v>-46157.14</v>
      </c>
      <c r="F837">
        <v>9.7021800000000005E-2</v>
      </c>
      <c r="G837">
        <v>-475739.8</v>
      </c>
      <c r="H837">
        <v>46157.14</v>
      </c>
      <c r="I837">
        <v>47127.360000000001</v>
      </c>
      <c r="J837">
        <v>48097.58</v>
      </c>
      <c r="K837">
        <v>49067.8</v>
      </c>
      <c r="L837">
        <v>50038.01</v>
      </c>
      <c r="M837">
        <v>51008.23</v>
      </c>
    </row>
    <row r="838" spans="1:13" x14ac:dyDescent="0.3">
      <c r="A838">
        <v>114500.1</v>
      </c>
      <c r="B838">
        <v>1.3610629999999999</v>
      </c>
      <c r="C838">
        <v>69809.119999999995</v>
      </c>
      <c r="D838">
        <v>1.232896</v>
      </c>
      <c r="E838">
        <v>-44691.03</v>
      </c>
      <c r="F838">
        <v>0.1281679</v>
      </c>
      <c r="G838">
        <v>-348691.4</v>
      </c>
      <c r="H838">
        <v>44691.03</v>
      </c>
      <c r="I838">
        <v>45972.71</v>
      </c>
      <c r="J838">
        <v>47254.39</v>
      </c>
      <c r="K838">
        <v>48536.07</v>
      </c>
      <c r="L838">
        <v>49817.75</v>
      </c>
      <c r="M838">
        <v>51099.43</v>
      </c>
    </row>
    <row r="839" spans="1:13" x14ac:dyDescent="0.3">
      <c r="A839">
        <v>111515.9</v>
      </c>
      <c r="B839">
        <v>1.3169949999999999</v>
      </c>
      <c r="C839">
        <v>67496.38</v>
      </c>
      <c r="D839">
        <v>1.1749240000000001</v>
      </c>
      <c r="E839">
        <v>-44019.55</v>
      </c>
      <c r="F839">
        <v>0.14207030000000001</v>
      </c>
      <c r="G839">
        <v>-309843.40000000002</v>
      </c>
      <c r="H839">
        <v>44019.55</v>
      </c>
      <c r="I839">
        <v>45440.25</v>
      </c>
      <c r="J839">
        <v>46860.95</v>
      </c>
      <c r="K839">
        <v>48281.66</v>
      </c>
      <c r="L839">
        <v>49702.36</v>
      </c>
      <c r="M839">
        <v>51123.06</v>
      </c>
    </row>
    <row r="840" spans="1:13" x14ac:dyDescent="0.3">
      <c r="A840">
        <v>117446.3</v>
      </c>
      <c r="B840">
        <v>1.3731370000000001</v>
      </c>
      <c r="C840">
        <v>70699.03</v>
      </c>
      <c r="D840">
        <v>1.281712</v>
      </c>
      <c r="E840">
        <v>-46747.27</v>
      </c>
      <c r="F840">
        <v>9.1424900000000003E-2</v>
      </c>
      <c r="G840">
        <v>-511318.6</v>
      </c>
      <c r="H840">
        <v>46747.27</v>
      </c>
      <c r="I840">
        <v>47661.52</v>
      </c>
      <c r="J840">
        <v>48575.77</v>
      </c>
      <c r="K840">
        <v>49490.02</v>
      </c>
      <c r="L840">
        <v>50404.27</v>
      </c>
      <c r="M840">
        <v>51318.52</v>
      </c>
    </row>
    <row r="841" spans="1:13" x14ac:dyDescent="0.3">
      <c r="A841">
        <v>116298.3</v>
      </c>
      <c r="B841">
        <v>1.3744700000000001</v>
      </c>
      <c r="C841">
        <v>69726.149999999994</v>
      </c>
      <c r="D841">
        <v>1.277792</v>
      </c>
      <c r="E841">
        <v>-46572.160000000003</v>
      </c>
      <c r="F841">
        <v>9.6677700000000005E-2</v>
      </c>
      <c r="G841">
        <v>-481726.1</v>
      </c>
      <c r="H841">
        <v>46572.160000000003</v>
      </c>
      <c r="I841">
        <v>47538.93</v>
      </c>
      <c r="J841">
        <v>48505.71</v>
      </c>
      <c r="K841">
        <v>49472.480000000003</v>
      </c>
      <c r="L841">
        <v>50439.26</v>
      </c>
      <c r="M841">
        <v>51406.04</v>
      </c>
    </row>
    <row r="842" spans="1:13" x14ac:dyDescent="0.3">
      <c r="A842">
        <v>119141</v>
      </c>
      <c r="B842">
        <v>1.415187</v>
      </c>
      <c r="C842">
        <v>72099.34</v>
      </c>
      <c r="D842">
        <v>1.327339</v>
      </c>
      <c r="E842">
        <v>-47041.66</v>
      </c>
      <c r="F842">
        <v>8.7847900000000007E-2</v>
      </c>
      <c r="G842">
        <v>-535489.6</v>
      </c>
      <c r="H842">
        <v>47041.66</v>
      </c>
      <c r="I842">
        <v>47920.14</v>
      </c>
      <c r="J842">
        <v>48798.62</v>
      </c>
      <c r="K842">
        <v>49677.1</v>
      </c>
      <c r="L842">
        <v>50555.58</v>
      </c>
      <c r="M842">
        <v>51434.06</v>
      </c>
    </row>
    <row r="843" spans="1:13" x14ac:dyDescent="0.3">
      <c r="A843">
        <v>114629.4</v>
      </c>
      <c r="B843">
        <v>1.351189</v>
      </c>
      <c r="C843">
        <v>69600.75</v>
      </c>
      <c r="D843">
        <v>1.222437</v>
      </c>
      <c r="E843">
        <v>-45028.7</v>
      </c>
      <c r="F843">
        <v>0.12875239999999999</v>
      </c>
      <c r="G843">
        <v>-349731.1</v>
      </c>
      <c r="H843">
        <v>45028.7</v>
      </c>
      <c r="I843">
        <v>46316.22</v>
      </c>
      <c r="J843">
        <v>47603.74</v>
      </c>
      <c r="K843">
        <v>48891.27</v>
      </c>
      <c r="L843">
        <v>50178.79</v>
      </c>
      <c r="M843">
        <v>51466.31</v>
      </c>
    </row>
    <row r="844" spans="1:13" x14ac:dyDescent="0.3">
      <c r="A844">
        <v>112353.3</v>
      </c>
      <c r="B844">
        <v>1.3197760000000001</v>
      </c>
      <c r="C844">
        <v>67499.7</v>
      </c>
      <c r="D844">
        <v>1.186261</v>
      </c>
      <c r="E844">
        <v>-44853.61</v>
      </c>
      <c r="F844">
        <v>0.13351560000000001</v>
      </c>
      <c r="G844">
        <v>-335942.8</v>
      </c>
      <c r="H844">
        <v>44853.61</v>
      </c>
      <c r="I844">
        <v>46188.77</v>
      </c>
      <c r="J844">
        <v>47523.92</v>
      </c>
      <c r="K844">
        <v>48859.08</v>
      </c>
      <c r="L844">
        <v>50194.23</v>
      </c>
      <c r="M844">
        <v>51529.39</v>
      </c>
    </row>
    <row r="845" spans="1:13" x14ac:dyDescent="0.3">
      <c r="A845">
        <v>103853.1</v>
      </c>
      <c r="B845">
        <v>1.2198530000000001</v>
      </c>
      <c r="C845">
        <v>61101.8</v>
      </c>
      <c r="D845">
        <v>1.0439689999999999</v>
      </c>
      <c r="E845">
        <v>-42751.25</v>
      </c>
      <c r="F845">
        <v>0.17588390000000001</v>
      </c>
      <c r="G845">
        <v>-243065.2</v>
      </c>
      <c r="H845">
        <v>42751.25</v>
      </c>
      <c r="I845">
        <v>44510.09</v>
      </c>
      <c r="J845">
        <v>46268.93</v>
      </c>
      <c r="K845">
        <v>48027.77</v>
      </c>
      <c r="L845">
        <v>49786.61</v>
      </c>
      <c r="M845">
        <v>51545.45</v>
      </c>
    </row>
    <row r="846" spans="1:13" x14ac:dyDescent="0.3">
      <c r="A846">
        <v>113762.1</v>
      </c>
      <c r="B846">
        <v>1.34734</v>
      </c>
      <c r="C846">
        <v>68437.210000000006</v>
      </c>
      <c r="D846">
        <v>1.222308</v>
      </c>
      <c r="E846">
        <v>-45324.87</v>
      </c>
      <c r="F846">
        <v>0.1250319</v>
      </c>
      <c r="G846">
        <v>-362506.3</v>
      </c>
      <c r="H846">
        <v>45324.87</v>
      </c>
      <c r="I846">
        <v>46575.19</v>
      </c>
      <c r="J846">
        <v>47825.51</v>
      </c>
      <c r="K846">
        <v>49075.82</v>
      </c>
      <c r="L846">
        <v>50326.14</v>
      </c>
      <c r="M846">
        <v>51576.46</v>
      </c>
    </row>
    <row r="847" spans="1:13" x14ac:dyDescent="0.3">
      <c r="A847">
        <v>108428.6</v>
      </c>
      <c r="B847">
        <v>1.2799050000000001</v>
      </c>
      <c r="C847">
        <v>63987.13</v>
      </c>
      <c r="D847">
        <v>1.136843</v>
      </c>
      <c r="E847">
        <v>-44441.52</v>
      </c>
      <c r="F847">
        <v>0.14306189999999999</v>
      </c>
      <c r="G847">
        <v>-310645.5</v>
      </c>
      <c r="H847">
        <v>44441.52</v>
      </c>
      <c r="I847">
        <v>45872.14</v>
      </c>
      <c r="J847">
        <v>47302.76</v>
      </c>
      <c r="K847">
        <v>48733.38</v>
      </c>
      <c r="L847">
        <v>50164</v>
      </c>
      <c r="M847">
        <v>51594.62</v>
      </c>
    </row>
    <row r="848" spans="1:13" x14ac:dyDescent="0.3">
      <c r="A848">
        <v>110643.1</v>
      </c>
      <c r="B848">
        <v>1.3083210000000001</v>
      </c>
      <c r="C848">
        <v>65654.94</v>
      </c>
      <c r="D848">
        <v>1.175951</v>
      </c>
      <c r="E848">
        <v>-44988.2</v>
      </c>
      <c r="F848">
        <v>0.13236990000000001</v>
      </c>
      <c r="G848">
        <v>-339867.3</v>
      </c>
      <c r="H848">
        <v>44988.2</v>
      </c>
      <c r="I848">
        <v>46311.89</v>
      </c>
      <c r="J848">
        <v>47635.59</v>
      </c>
      <c r="K848">
        <v>48959.29</v>
      </c>
      <c r="L848">
        <v>50282.99</v>
      </c>
      <c r="M848">
        <v>51606.69</v>
      </c>
    </row>
    <row r="849" spans="1:13" x14ac:dyDescent="0.3">
      <c r="A849">
        <v>118616.5</v>
      </c>
      <c r="B849">
        <v>1.3970359999999999</v>
      </c>
      <c r="C849">
        <v>73007.66</v>
      </c>
      <c r="D849">
        <v>1.2769760000000001</v>
      </c>
      <c r="E849">
        <v>-45608.800000000003</v>
      </c>
      <c r="F849">
        <v>0.1200601</v>
      </c>
      <c r="G849">
        <v>-379883.1</v>
      </c>
      <c r="H849">
        <v>45608.800000000003</v>
      </c>
      <c r="I849">
        <v>46809.4</v>
      </c>
      <c r="J849">
        <v>48010</v>
      </c>
      <c r="K849">
        <v>49210.6</v>
      </c>
      <c r="L849">
        <v>50411.199999999997</v>
      </c>
      <c r="M849">
        <v>51611.8</v>
      </c>
    </row>
    <row r="850" spans="1:13" x14ac:dyDescent="0.3">
      <c r="A850">
        <v>108749</v>
      </c>
      <c r="B850">
        <v>1.2999210000000001</v>
      </c>
      <c r="C850">
        <v>64277.03</v>
      </c>
      <c r="D850">
        <v>1.1556770000000001</v>
      </c>
      <c r="E850">
        <v>-44471.93</v>
      </c>
      <c r="F850">
        <v>0.1442435</v>
      </c>
      <c r="G850">
        <v>-308311.59999999998</v>
      </c>
      <c r="H850">
        <v>44471.93</v>
      </c>
      <c r="I850">
        <v>45914.37</v>
      </c>
      <c r="J850">
        <v>47356.800000000003</v>
      </c>
      <c r="K850">
        <v>48799.24</v>
      </c>
      <c r="L850">
        <v>50241.67</v>
      </c>
      <c r="M850">
        <v>51684.11</v>
      </c>
    </row>
    <row r="851" spans="1:13" x14ac:dyDescent="0.3">
      <c r="A851">
        <v>107909.2</v>
      </c>
      <c r="B851">
        <v>1.277377</v>
      </c>
      <c r="C851">
        <v>63195.68</v>
      </c>
      <c r="D851">
        <v>1.129745</v>
      </c>
      <c r="E851">
        <v>-44713.49</v>
      </c>
      <c r="F851">
        <v>0.14763209999999999</v>
      </c>
      <c r="G851">
        <v>-302871</v>
      </c>
      <c r="H851">
        <v>44713.49</v>
      </c>
      <c r="I851">
        <v>46189.81</v>
      </c>
      <c r="J851">
        <v>47666.13</v>
      </c>
      <c r="K851">
        <v>49142.45</v>
      </c>
      <c r="L851">
        <v>50618.77</v>
      </c>
      <c r="M851">
        <v>52095.09</v>
      </c>
    </row>
    <row r="852" spans="1:13" x14ac:dyDescent="0.3">
      <c r="A852">
        <v>116853.9</v>
      </c>
      <c r="B852">
        <v>1.381481</v>
      </c>
      <c r="C852">
        <v>70425.61</v>
      </c>
      <c r="D852">
        <v>1.2658590000000001</v>
      </c>
      <c r="E852">
        <v>-46428.28</v>
      </c>
      <c r="F852">
        <v>0.1156218</v>
      </c>
      <c r="G852">
        <v>-401553</v>
      </c>
      <c r="H852">
        <v>46428.28</v>
      </c>
      <c r="I852">
        <v>47584.5</v>
      </c>
      <c r="J852">
        <v>48740.72</v>
      </c>
      <c r="K852">
        <v>49896.93</v>
      </c>
      <c r="L852">
        <v>51053.15</v>
      </c>
      <c r="M852">
        <v>52209.37</v>
      </c>
    </row>
    <row r="853" spans="1:13" x14ac:dyDescent="0.3">
      <c r="A853">
        <v>106677</v>
      </c>
      <c r="B853">
        <v>1.237724</v>
      </c>
      <c r="C853">
        <v>61749.45</v>
      </c>
      <c r="D853">
        <v>1.088886</v>
      </c>
      <c r="E853">
        <v>-44927.57</v>
      </c>
      <c r="F853">
        <v>0.1488379</v>
      </c>
      <c r="G853">
        <v>-301855.7</v>
      </c>
      <c r="H853">
        <v>44927.57</v>
      </c>
      <c r="I853">
        <v>46415.95</v>
      </c>
      <c r="J853">
        <v>47904.33</v>
      </c>
      <c r="K853">
        <v>49392.71</v>
      </c>
      <c r="L853">
        <v>50881.09</v>
      </c>
      <c r="M853">
        <v>52369.47</v>
      </c>
    </row>
    <row r="854" spans="1:13" x14ac:dyDescent="0.3">
      <c r="A854">
        <v>111395.3</v>
      </c>
      <c r="B854">
        <v>1.3146139999999999</v>
      </c>
      <c r="C854">
        <v>66150.13</v>
      </c>
      <c r="D854">
        <v>1.171351</v>
      </c>
      <c r="E854">
        <v>-45245.13</v>
      </c>
      <c r="F854">
        <v>0.14326259999999999</v>
      </c>
      <c r="G854">
        <v>-315819.5</v>
      </c>
      <c r="H854">
        <v>45245.13</v>
      </c>
      <c r="I854">
        <v>46677.75</v>
      </c>
      <c r="J854">
        <v>48110.38</v>
      </c>
      <c r="K854">
        <v>49543</v>
      </c>
      <c r="L854">
        <v>50975.63</v>
      </c>
      <c r="M854">
        <v>52408.26</v>
      </c>
    </row>
    <row r="855" spans="1:13" x14ac:dyDescent="0.3">
      <c r="A855">
        <v>108690</v>
      </c>
      <c r="B855">
        <v>1.2677689999999999</v>
      </c>
      <c r="C855">
        <v>63635.86</v>
      </c>
      <c r="D855">
        <v>1.1194459999999999</v>
      </c>
      <c r="E855">
        <v>-45054.18</v>
      </c>
      <c r="F855">
        <v>0.14832339999999999</v>
      </c>
      <c r="G855">
        <v>-303756.3</v>
      </c>
      <c r="H855">
        <v>45054.18</v>
      </c>
      <c r="I855">
        <v>46537.41</v>
      </c>
      <c r="J855">
        <v>48020.639999999999</v>
      </c>
      <c r="K855">
        <v>49503.88</v>
      </c>
      <c r="L855">
        <v>50987.11</v>
      </c>
      <c r="M855">
        <v>52470.35</v>
      </c>
    </row>
    <row r="856" spans="1:13" x14ac:dyDescent="0.3">
      <c r="A856">
        <v>109580.8</v>
      </c>
      <c r="B856">
        <v>1.2969250000000001</v>
      </c>
      <c r="C856">
        <v>63585.49</v>
      </c>
      <c r="D856">
        <v>1.166755</v>
      </c>
      <c r="E856">
        <v>-45995.33</v>
      </c>
      <c r="F856">
        <v>0.13016939999999999</v>
      </c>
      <c r="G856">
        <v>-353349.8</v>
      </c>
      <c r="H856">
        <v>45995.33</v>
      </c>
      <c r="I856">
        <v>47297.02</v>
      </c>
      <c r="J856">
        <v>48598.71</v>
      </c>
      <c r="K856">
        <v>49900.41</v>
      </c>
      <c r="L856">
        <v>51202.11</v>
      </c>
      <c r="M856">
        <v>52503.8</v>
      </c>
    </row>
    <row r="857" spans="1:13" x14ac:dyDescent="0.3">
      <c r="A857">
        <v>111918.1</v>
      </c>
      <c r="B857">
        <v>1.3354760000000001</v>
      </c>
      <c r="C857">
        <v>66618.34</v>
      </c>
      <c r="D857">
        <v>1.1881010000000001</v>
      </c>
      <c r="E857">
        <v>-45299.76</v>
      </c>
      <c r="F857">
        <v>0.1473749</v>
      </c>
      <c r="G857">
        <v>-307377.8</v>
      </c>
      <c r="H857">
        <v>45299.76</v>
      </c>
      <c r="I857">
        <v>46773.51</v>
      </c>
      <c r="J857">
        <v>48247.25</v>
      </c>
      <c r="K857">
        <v>49721</v>
      </c>
      <c r="L857">
        <v>51194.75</v>
      </c>
      <c r="M857">
        <v>52668.5</v>
      </c>
    </row>
    <row r="858" spans="1:13" x14ac:dyDescent="0.3">
      <c r="A858">
        <v>111514.4</v>
      </c>
      <c r="B858">
        <v>1.3038940000000001</v>
      </c>
      <c r="C858">
        <v>65093.97</v>
      </c>
      <c r="D858">
        <v>1.178634</v>
      </c>
      <c r="E858">
        <v>-46420.39</v>
      </c>
      <c r="F858">
        <v>0.1252598</v>
      </c>
      <c r="G858">
        <v>-370593</v>
      </c>
      <c r="H858">
        <v>46420.39</v>
      </c>
      <c r="I858">
        <v>47672.98</v>
      </c>
      <c r="J858">
        <v>48925.58</v>
      </c>
      <c r="K858">
        <v>50178.18</v>
      </c>
      <c r="L858">
        <v>51430.78</v>
      </c>
      <c r="M858">
        <v>52683.38</v>
      </c>
    </row>
    <row r="859" spans="1:13" x14ac:dyDescent="0.3">
      <c r="A859">
        <v>103883.6</v>
      </c>
      <c r="B859">
        <v>1.220205</v>
      </c>
      <c r="C859">
        <v>60413.11</v>
      </c>
      <c r="D859">
        <v>1.035501</v>
      </c>
      <c r="E859">
        <v>-43470.54</v>
      </c>
      <c r="F859">
        <v>0.1847038</v>
      </c>
      <c r="G859">
        <v>-235352.7</v>
      </c>
      <c r="H859">
        <v>43470.54</v>
      </c>
      <c r="I859">
        <v>45317.58</v>
      </c>
      <c r="J859">
        <v>47164.62</v>
      </c>
      <c r="K859">
        <v>49011.65</v>
      </c>
      <c r="L859">
        <v>50858.69</v>
      </c>
      <c r="M859">
        <v>52705.73</v>
      </c>
    </row>
    <row r="860" spans="1:13" x14ac:dyDescent="0.3">
      <c r="A860">
        <v>112904.5</v>
      </c>
      <c r="B860">
        <v>1.3345210000000001</v>
      </c>
      <c r="C860">
        <v>66703.210000000006</v>
      </c>
      <c r="D860">
        <v>1.2022090000000001</v>
      </c>
      <c r="E860">
        <v>-46201.279999999999</v>
      </c>
      <c r="F860">
        <v>0.13231229999999999</v>
      </c>
      <c r="G860">
        <v>-349183.6</v>
      </c>
      <c r="H860">
        <v>46201.279999999999</v>
      </c>
      <c r="I860">
        <v>47524.4</v>
      </c>
      <c r="J860">
        <v>48847.53</v>
      </c>
      <c r="K860">
        <v>50170.65</v>
      </c>
      <c r="L860">
        <v>51493.77</v>
      </c>
      <c r="M860">
        <v>52816.89</v>
      </c>
    </row>
    <row r="861" spans="1:13" x14ac:dyDescent="0.3">
      <c r="A861">
        <v>110608</v>
      </c>
      <c r="B861">
        <v>1.2991569999999999</v>
      </c>
      <c r="C861">
        <v>64691.14</v>
      </c>
      <c r="D861">
        <v>1.1587780000000001</v>
      </c>
      <c r="E861">
        <v>-45916.89</v>
      </c>
      <c r="F861">
        <v>0.14037849999999999</v>
      </c>
      <c r="G861">
        <v>-327093.5</v>
      </c>
      <c r="H861">
        <v>45916.89</v>
      </c>
      <c r="I861">
        <v>47320.67</v>
      </c>
      <c r="J861">
        <v>48724.46</v>
      </c>
      <c r="K861">
        <v>50128.24</v>
      </c>
      <c r="L861">
        <v>51532.03</v>
      </c>
      <c r="M861">
        <v>52935.81</v>
      </c>
    </row>
    <row r="862" spans="1:13" x14ac:dyDescent="0.3">
      <c r="A862">
        <v>112421.4</v>
      </c>
      <c r="B862">
        <v>1.3234520000000001</v>
      </c>
      <c r="C862">
        <v>66782.61</v>
      </c>
      <c r="D862">
        <v>1.176887</v>
      </c>
      <c r="E862">
        <v>-45638.76</v>
      </c>
      <c r="F862">
        <v>0.14656520000000001</v>
      </c>
      <c r="G862">
        <v>-311388.79999999999</v>
      </c>
      <c r="H862">
        <v>45638.76</v>
      </c>
      <c r="I862">
        <v>47104.41</v>
      </c>
      <c r="J862">
        <v>48570.06</v>
      </c>
      <c r="K862">
        <v>50035.71</v>
      </c>
      <c r="L862">
        <v>51501.37</v>
      </c>
      <c r="M862">
        <v>52967.02</v>
      </c>
    </row>
    <row r="863" spans="1:13" x14ac:dyDescent="0.3">
      <c r="A863">
        <v>114347.1</v>
      </c>
      <c r="B863">
        <v>1.3243819999999999</v>
      </c>
      <c r="C863">
        <v>68119.61</v>
      </c>
      <c r="D863">
        <v>1.1892739999999999</v>
      </c>
      <c r="E863">
        <v>-46227.53</v>
      </c>
      <c r="F863">
        <v>0.1351079</v>
      </c>
      <c r="G863">
        <v>-342152.8</v>
      </c>
      <c r="H863">
        <v>46227.53</v>
      </c>
      <c r="I863">
        <v>47578.61</v>
      </c>
      <c r="J863">
        <v>48929.69</v>
      </c>
      <c r="K863">
        <v>50280.77</v>
      </c>
      <c r="L863">
        <v>51631.85</v>
      </c>
      <c r="M863">
        <v>52982.93</v>
      </c>
    </row>
    <row r="864" spans="1:13" x14ac:dyDescent="0.3">
      <c r="A864">
        <v>127807.8</v>
      </c>
      <c r="B864">
        <v>1.4657880000000001</v>
      </c>
      <c r="C864">
        <v>77978.55</v>
      </c>
      <c r="D864">
        <v>1.4003570000000001</v>
      </c>
      <c r="E864">
        <v>-49829.279999999999</v>
      </c>
      <c r="F864">
        <v>6.5430600000000005E-2</v>
      </c>
      <c r="G864">
        <v>-761558.8</v>
      </c>
      <c r="H864">
        <v>49829.279999999999</v>
      </c>
      <c r="I864">
        <v>50483.59</v>
      </c>
      <c r="J864">
        <v>51137.89</v>
      </c>
      <c r="K864">
        <v>51792.2</v>
      </c>
      <c r="L864">
        <v>52446.51</v>
      </c>
      <c r="M864">
        <v>53100.81</v>
      </c>
    </row>
    <row r="865" spans="1:13" x14ac:dyDescent="0.3">
      <c r="A865">
        <v>118327</v>
      </c>
      <c r="B865">
        <v>1.3952500000000001</v>
      </c>
      <c r="C865">
        <v>71142.03</v>
      </c>
      <c r="D865">
        <v>1.274807</v>
      </c>
      <c r="E865">
        <v>-47184.93</v>
      </c>
      <c r="F865">
        <v>0.1204431</v>
      </c>
      <c r="G865">
        <v>-391761.2</v>
      </c>
      <c r="H865">
        <v>47184.93</v>
      </c>
      <c r="I865">
        <v>48389.36</v>
      </c>
      <c r="J865">
        <v>49593.79</v>
      </c>
      <c r="K865">
        <v>50798.22</v>
      </c>
      <c r="L865">
        <v>52002.65</v>
      </c>
      <c r="M865">
        <v>53207.09</v>
      </c>
    </row>
    <row r="866" spans="1:13" x14ac:dyDescent="0.3">
      <c r="A866">
        <v>112003.1</v>
      </c>
      <c r="B866">
        <v>1.3166340000000001</v>
      </c>
      <c r="C866">
        <v>65362.28</v>
      </c>
      <c r="D866">
        <v>1.180364</v>
      </c>
      <c r="E866">
        <v>-46640.81</v>
      </c>
      <c r="F866">
        <v>0.13627040000000001</v>
      </c>
      <c r="G866">
        <v>-342266.6</v>
      </c>
      <c r="H866">
        <v>46640.81</v>
      </c>
      <c r="I866">
        <v>48003.519999999997</v>
      </c>
      <c r="J866">
        <v>49366.22</v>
      </c>
      <c r="K866">
        <v>50728.93</v>
      </c>
      <c r="L866">
        <v>52091.63</v>
      </c>
      <c r="M866">
        <v>53454.33</v>
      </c>
    </row>
    <row r="867" spans="1:13" x14ac:dyDescent="0.3">
      <c r="A867">
        <v>116411.6</v>
      </c>
      <c r="B867">
        <v>1.3517999999999999</v>
      </c>
      <c r="C867">
        <v>68729.960000000006</v>
      </c>
      <c r="D867">
        <v>1.233924</v>
      </c>
      <c r="E867">
        <v>-47681.68</v>
      </c>
      <c r="F867">
        <v>0.1178752</v>
      </c>
      <c r="G867">
        <v>-404509.8</v>
      </c>
      <c r="H867">
        <v>47681.68</v>
      </c>
      <c r="I867">
        <v>48860.43</v>
      </c>
      <c r="J867">
        <v>50039.18</v>
      </c>
      <c r="K867">
        <v>51217.94</v>
      </c>
      <c r="L867">
        <v>52396.69</v>
      </c>
      <c r="M867">
        <v>53575.44</v>
      </c>
    </row>
    <row r="868" spans="1:13" x14ac:dyDescent="0.3">
      <c r="A868">
        <v>116310.2</v>
      </c>
      <c r="B868">
        <v>1.3764069999999999</v>
      </c>
      <c r="C868">
        <v>68957.279999999999</v>
      </c>
      <c r="D868">
        <v>1.2505139999999999</v>
      </c>
      <c r="E868">
        <v>-47352.95</v>
      </c>
      <c r="F868">
        <v>0.125893</v>
      </c>
      <c r="G868">
        <v>-376136.5</v>
      </c>
      <c r="H868">
        <v>47352.95</v>
      </c>
      <c r="I868">
        <v>48611.88</v>
      </c>
      <c r="J868">
        <v>49870.8</v>
      </c>
      <c r="K868">
        <v>51129.73</v>
      </c>
      <c r="L868">
        <v>52388.66</v>
      </c>
      <c r="M868">
        <v>53647.59</v>
      </c>
    </row>
    <row r="869" spans="1:13" x14ac:dyDescent="0.3">
      <c r="A869">
        <v>106617.4</v>
      </c>
      <c r="B869">
        <v>1.2656339999999999</v>
      </c>
      <c r="C869">
        <v>61155.7</v>
      </c>
      <c r="D869">
        <v>1.1006469999999999</v>
      </c>
      <c r="E869">
        <v>-45461.73</v>
      </c>
      <c r="F869">
        <v>0.1649873</v>
      </c>
      <c r="G869">
        <v>-275546.8</v>
      </c>
      <c r="H869">
        <v>45461.73</v>
      </c>
      <c r="I869">
        <v>47111.61</v>
      </c>
      <c r="J869">
        <v>48761.48</v>
      </c>
      <c r="K869">
        <v>50411.360000000001</v>
      </c>
      <c r="L869">
        <v>52061.23</v>
      </c>
      <c r="M869">
        <v>53711.1</v>
      </c>
    </row>
    <row r="870" spans="1:13" x14ac:dyDescent="0.3">
      <c r="A870">
        <v>111552.7</v>
      </c>
      <c r="B870">
        <v>1.3081529999999999</v>
      </c>
      <c r="C870">
        <v>65190.14</v>
      </c>
      <c r="D870">
        <v>1.1609959999999999</v>
      </c>
      <c r="E870">
        <v>-46362.559999999998</v>
      </c>
      <c r="F870">
        <v>0.1471566</v>
      </c>
      <c r="G870">
        <v>-315055.90000000002</v>
      </c>
      <c r="H870">
        <v>46362.559999999998</v>
      </c>
      <c r="I870">
        <v>47834.13</v>
      </c>
      <c r="J870">
        <v>49305.69</v>
      </c>
      <c r="K870">
        <v>50777.26</v>
      </c>
      <c r="L870">
        <v>52248.82</v>
      </c>
      <c r="M870">
        <v>53720.39</v>
      </c>
    </row>
    <row r="871" spans="1:13" x14ac:dyDescent="0.3">
      <c r="A871">
        <v>107771</v>
      </c>
      <c r="B871">
        <v>1.2846550000000001</v>
      </c>
      <c r="C871">
        <v>62387.92</v>
      </c>
      <c r="D871">
        <v>1.116611</v>
      </c>
      <c r="E871">
        <v>-45383.08</v>
      </c>
      <c r="F871">
        <v>0.1680439</v>
      </c>
      <c r="G871">
        <v>-270066.90000000002</v>
      </c>
      <c r="H871">
        <v>45383.08</v>
      </c>
      <c r="I871">
        <v>47063.519999999997</v>
      </c>
      <c r="J871">
        <v>48743.96</v>
      </c>
      <c r="K871">
        <v>50424.4</v>
      </c>
      <c r="L871">
        <v>52104.84</v>
      </c>
      <c r="M871">
        <v>53785.27</v>
      </c>
    </row>
    <row r="872" spans="1:13" x14ac:dyDescent="0.3">
      <c r="A872">
        <v>105310.8</v>
      </c>
      <c r="B872">
        <v>1.2220629999999999</v>
      </c>
      <c r="C872">
        <v>60672.25</v>
      </c>
      <c r="D872">
        <v>1.0384720000000001</v>
      </c>
      <c r="E872">
        <v>-44638.559999999998</v>
      </c>
      <c r="F872">
        <v>0.18359139999999999</v>
      </c>
      <c r="G872">
        <v>-243140.8</v>
      </c>
      <c r="H872">
        <v>44638.559999999998</v>
      </c>
      <c r="I872">
        <v>46474.47</v>
      </c>
      <c r="J872">
        <v>48310.39</v>
      </c>
      <c r="K872">
        <v>50146.3</v>
      </c>
      <c r="L872">
        <v>51982.21</v>
      </c>
      <c r="M872">
        <v>53818.13</v>
      </c>
    </row>
    <row r="873" spans="1:13" x14ac:dyDescent="0.3">
      <c r="A873">
        <v>112183.3</v>
      </c>
      <c r="B873">
        <v>1.311944</v>
      </c>
      <c r="C873">
        <v>65439.68</v>
      </c>
      <c r="D873">
        <v>1.1696660000000001</v>
      </c>
      <c r="E873">
        <v>-46743.61</v>
      </c>
      <c r="F873">
        <v>0.1422783</v>
      </c>
      <c r="G873">
        <v>-328536.40000000002</v>
      </c>
      <c r="H873">
        <v>46743.61</v>
      </c>
      <c r="I873">
        <v>48166.39</v>
      </c>
      <c r="J873">
        <v>49589.17</v>
      </c>
      <c r="K873">
        <v>51011.95</v>
      </c>
      <c r="L873">
        <v>52434.74</v>
      </c>
      <c r="M873">
        <v>53857.52</v>
      </c>
    </row>
    <row r="874" spans="1:13" x14ac:dyDescent="0.3">
      <c r="A874">
        <v>117072.1</v>
      </c>
      <c r="B874">
        <v>1.3640060000000001</v>
      </c>
      <c r="C874">
        <v>69589.75</v>
      </c>
      <c r="D874">
        <v>1.235222</v>
      </c>
      <c r="E874">
        <v>-47482.3</v>
      </c>
      <c r="F874">
        <v>0.12878439999999999</v>
      </c>
      <c r="G874">
        <v>-368696</v>
      </c>
      <c r="H874">
        <v>47482.3</v>
      </c>
      <c r="I874">
        <v>48770.15</v>
      </c>
      <c r="J874">
        <v>50057.99</v>
      </c>
      <c r="K874">
        <v>51345.84</v>
      </c>
      <c r="L874">
        <v>52633.68</v>
      </c>
      <c r="M874">
        <v>53921.53</v>
      </c>
    </row>
    <row r="875" spans="1:13" x14ac:dyDescent="0.3">
      <c r="A875">
        <v>117042</v>
      </c>
      <c r="B875">
        <v>1.3696729999999999</v>
      </c>
      <c r="C875">
        <v>69291.16</v>
      </c>
      <c r="D875">
        <v>1.244831</v>
      </c>
      <c r="E875">
        <v>-47750.87</v>
      </c>
      <c r="F875">
        <v>0.1248418</v>
      </c>
      <c r="G875">
        <v>-382491</v>
      </c>
      <c r="H875">
        <v>47750.87</v>
      </c>
      <c r="I875">
        <v>48999.29</v>
      </c>
      <c r="J875">
        <v>50247.7</v>
      </c>
      <c r="K875">
        <v>51496.12</v>
      </c>
      <c r="L875">
        <v>52744.54</v>
      </c>
      <c r="M875">
        <v>53992.959999999999</v>
      </c>
    </row>
    <row r="876" spans="1:13" x14ac:dyDescent="0.3">
      <c r="A876">
        <v>114915.7</v>
      </c>
      <c r="B876">
        <v>1.351707</v>
      </c>
      <c r="C876">
        <v>67825.94</v>
      </c>
      <c r="D876">
        <v>1.2114309999999999</v>
      </c>
      <c r="E876">
        <v>-47089.77</v>
      </c>
      <c r="F876">
        <v>0.14027609999999999</v>
      </c>
      <c r="G876">
        <v>-335693.6</v>
      </c>
      <c r="H876">
        <v>47089.77</v>
      </c>
      <c r="I876">
        <v>48492.54</v>
      </c>
      <c r="J876">
        <v>49895.3</v>
      </c>
      <c r="K876">
        <v>51298.05</v>
      </c>
      <c r="L876">
        <v>52700.82</v>
      </c>
      <c r="M876">
        <v>54103.58</v>
      </c>
    </row>
    <row r="877" spans="1:13" x14ac:dyDescent="0.3">
      <c r="A877">
        <v>110295.8</v>
      </c>
      <c r="B877">
        <v>1.297509</v>
      </c>
      <c r="C877">
        <v>63525.65</v>
      </c>
      <c r="D877">
        <v>1.149656</v>
      </c>
      <c r="E877">
        <v>-46770.12</v>
      </c>
      <c r="F877">
        <v>0.14785239999999999</v>
      </c>
      <c r="G877">
        <v>-316329.8</v>
      </c>
      <c r="H877">
        <v>46770.12</v>
      </c>
      <c r="I877">
        <v>48248.639999999999</v>
      </c>
      <c r="J877">
        <v>49727.17</v>
      </c>
      <c r="K877">
        <v>51205.7</v>
      </c>
      <c r="L877">
        <v>52684.22</v>
      </c>
      <c r="M877">
        <v>54162.74</v>
      </c>
    </row>
    <row r="878" spans="1:13" x14ac:dyDescent="0.3">
      <c r="A878">
        <v>115029</v>
      </c>
      <c r="B878">
        <v>1.345391</v>
      </c>
      <c r="C878">
        <v>67616.88</v>
      </c>
      <c r="D878">
        <v>1.2102040000000001</v>
      </c>
      <c r="E878">
        <v>-47412.09</v>
      </c>
      <c r="F878">
        <v>0.13518659999999999</v>
      </c>
      <c r="G878">
        <v>-350716</v>
      </c>
      <c r="H878">
        <v>47412.09</v>
      </c>
      <c r="I878">
        <v>48763.95</v>
      </c>
      <c r="J878">
        <v>50115.82</v>
      </c>
      <c r="K878">
        <v>51467.68</v>
      </c>
      <c r="L878">
        <v>52819.55</v>
      </c>
      <c r="M878">
        <v>54171.41</v>
      </c>
    </row>
    <row r="879" spans="1:13" x14ac:dyDescent="0.3">
      <c r="A879">
        <v>112501.1</v>
      </c>
      <c r="B879">
        <v>1.320891</v>
      </c>
      <c r="C879">
        <v>65098.58</v>
      </c>
      <c r="D879">
        <v>1.1855059999999999</v>
      </c>
      <c r="E879">
        <v>-47402.54</v>
      </c>
      <c r="F879">
        <v>0.13538430000000001</v>
      </c>
      <c r="G879">
        <v>-350133.1</v>
      </c>
      <c r="H879">
        <v>47402.54</v>
      </c>
      <c r="I879">
        <v>48756.38</v>
      </c>
      <c r="J879">
        <v>50110.22</v>
      </c>
      <c r="K879">
        <v>51464.07</v>
      </c>
      <c r="L879">
        <v>52817.91</v>
      </c>
      <c r="M879">
        <v>54171.75</v>
      </c>
    </row>
    <row r="880" spans="1:13" x14ac:dyDescent="0.3">
      <c r="A880">
        <v>113396.1</v>
      </c>
      <c r="B880">
        <v>1.336659</v>
      </c>
      <c r="C880">
        <v>66542.05</v>
      </c>
      <c r="D880">
        <v>1.1888110000000001</v>
      </c>
      <c r="E880">
        <v>-46854.01</v>
      </c>
      <c r="F880">
        <v>0.1478478</v>
      </c>
      <c r="G880">
        <v>-316907.09999999998</v>
      </c>
      <c r="H880">
        <v>46854.01</v>
      </c>
      <c r="I880">
        <v>48332.480000000003</v>
      </c>
      <c r="J880">
        <v>49810.96</v>
      </c>
      <c r="K880">
        <v>51289.440000000002</v>
      </c>
      <c r="L880">
        <v>52767.92</v>
      </c>
      <c r="M880">
        <v>54246.39</v>
      </c>
    </row>
    <row r="881" spans="1:13" x14ac:dyDescent="0.3">
      <c r="A881">
        <v>116793.5</v>
      </c>
      <c r="B881">
        <v>1.3858159999999999</v>
      </c>
      <c r="C881">
        <v>69548.990000000005</v>
      </c>
      <c r="D881">
        <v>1.245757</v>
      </c>
      <c r="E881">
        <v>-47244.55</v>
      </c>
      <c r="F881">
        <v>0.14005799999999999</v>
      </c>
      <c r="G881">
        <v>-337321.2</v>
      </c>
      <c r="H881">
        <v>47244.55</v>
      </c>
      <c r="I881">
        <v>48645.13</v>
      </c>
      <c r="J881">
        <v>50045.71</v>
      </c>
      <c r="K881">
        <v>51446.29</v>
      </c>
      <c r="L881">
        <v>52846.87</v>
      </c>
      <c r="M881">
        <v>54247.45</v>
      </c>
    </row>
    <row r="882" spans="1:13" x14ac:dyDescent="0.3">
      <c r="A882">
        <v>115395.4</v>
      </c>
      <c r="B882">
        <v>1.358063</v>
      </c>
      <c r="C882">
        <v>68924.09</v>
      </c>
      <c r="D882">
        <v>1.2024060000000001</v>
      </c>
      <c r="E882">
        <v>-46471.34</v>
      </c>
      <c r="F882">
        <v>0.15565709999999999</v>
      </c>
      <c r="G882">
        <v>-298549.59999999998</v>
      </c>
      <c r="H882">
        <v>46471.34</v>
      </c>
      <c r="I882">
        <v>48027.91</v>
      </c>
      <c r="J882">
        <v>49584.480000000003</v>
      </c>
      <c r="K882">
        <v>51141.05</v>
      </c>
      <c r="L882">
        <v>52697.63</v>
      </c>
      <c r="M882">
        <v>54254.2</v>
      </c>
    </row>
    <row r="883" spans="1:13" x14ac:dyDescent="0.3">
      <c r="A883">
        <v>114048</v>
      </c>
      <c r="B883">
        <v>1.349523</v>
      </c>
      <c r="C883">
        <v>67256.31</v>
      </c>
      <c r="D883">
        <v>1.1983649999999999</v>
      </c>
      <c r="E883">
        <v>-46791.66</v>
      </c>
      <c r="F883">
        <v>0.15115809999999999</v>
      </c>
      <c r="G883">
        <v>-309554.40000000002</v>
      </c>
      <c r="H883">
        <v>46791.66</v>
      </c>
      <c r="I883">
        <v>48303.24</v>
      </c>
      <c r="J883">
        <v>49814.82</v>
      </c>
      <c r="K883">
        <v>51326.400000000001</v>
      </c>
      <c r="L883">
        <v>52837.98</v>
      </c>
      <c r="M883">
        <v>54349.56</v>
      </c>
    </row>
    <row r="884" spans="1:13" x14ac:dyDescent="0.3">
      <c r="A884">
        <v>111018.6</v>
      </c>
      <c r="B884">
        <v>1.3062849999999999</v>
      </c>
      <c r="C884">
        <v>64224.53</v>
      </c>
      <c r="D884">
        <v>1.1528670000000001</v>
      </c>
      <c r="E884">
        <v>-46794.09</v>
      </c>
      <c r="F884">
        <v>0.1534182</v>
      </c>
      <c r="G884">
        <v>-305010.09999999998</v>
      </c>
      <c r="H884">
        <v>46794.09</v>
      </c>
      <c r="I884">
        <v>48328.27</v>
      </c>
      <c r="J884">
        <v>49862.45</v>
      </c>
      <c r="K884">
        <v>51396.639999999999</v>
      </c>
      <c r="L884">
        <v>52930.82</v>
      </c>
      <c r="M884">
        <v>54465</v>
      </c>
    </row>
    <row r="885" spans="1:13" x14ac:dyDescent="0.3">
      <c r="A885">
        <v>105965.6</v>
      </c>
      <c r="B885">
        <v>1.24176</v>
      </c>
      <c r="C885">
        <v>59619.3</v>
      </c>
      <c r="D885">
        <v>1.0772090000000001</v>
      </c>
      <c r="E885">
        <v>-46346.3</v>
      </c>
      <c r="F885">
        <v>0.16455069999999999</v>
      </c>
      <c r="G885">
        <v>-281653.7</v>
      </c>
      <c r="H885">
        <v>46346.3</v>
      </c>
      <c r="I885">
        <v>47991.8</v>
      </c>
      <c r="J885">
        <v>49637.31</v>
      </c>
      <c r="K885">
        <v>51282.82</v>
      </c>
      <c r="L885">
        <v>52928.32</v>
      </c>
      <c r="M885">
        <v>54573.83</v>
      </c>
    </row>
    <row r="886" spans="1:13" x14ac:dyDescent="0.3">
      <c r="A886">
        <v>108508.5</v>
      </c>
      <c r="B886">
        <v>1.2729060000000001</v>
      </c>
      <c r="C886">
        <v>62298.239999999998</v>
      </c>
      <c r="D886">
        <v>1.1055999999999999</v>
      </c>
      <c r="E886">
        <v>-46210.239999999998</v>
      </c>
      <c r="F886">
        <v>0.1673056</v>
      </c>
      <c r="G886">
        <v>-276202.59999999998</v>
      </c>
      <c r="H886">
        <v>46210.239999999998</v>
      </c>
      <c r="I886">
        <v>47883.29</v>
      </c>
      <c r="J886">
        <v>49556.35</v>
      </c>
      <c r="K886">
        <v>51229.41</v>
      </c>
      <c r="L886">
        <v>52902.46</v>
      </c>
      <c r="M886">
        <v>54575.519999999997</v>
      </c>
    </row>
    <row r="887" spans="1:13" x14ac:dyDescent="0.3">
      <c r="A887">
        <v>109131.6</v>
      </c>
      <c r="B887">
        <v>1.2781910000000001</v>
      </c>
      <c r="C887">
        <v>63166.12</v>
      </c>
      <c r="D887">
        <v>1.104851</v>
      </c>
      <c r="E887">
        <v>-45965.52</v>
      </c>
      <c r="F887">
        <v>0.1733403</v>
      </c>
      <c r="G887">
        <v>-265175</v>
      </c>
      <c r="H887">
        <v>45965.52</v>
      </c>
      <c r="I887">
        <v>47698.92</v>
      </c>
      <c r="J887">
        <v>49432.32</v>
      </c>
      <c r="K887">
        <v>51165.73</v>
      </c>
      <c r="L887">
        <v>52899.13</v>
      </c>
      <c r="M887">
        <v>54632.54</v>
      </c>
    </row>
    <row r="888" spans="1:13" x14ac:dyDescent="0.3">
      <c r="A888">
        <v>112386.2</v>
      </c>
      <c r="B888">
        <v>1.3161510000000001</v>
      </c>
      <c r="C888">
        <v>65601.95</v>
      </c>
      <c r="D888">
        <v>1.157694</v>
      </c>
      <c r="E888">
        <v>-46784.24</v>
      </c>
      <c r="F888">
        <v>0.15845699999999999</v>
      </c>
      <c r="G888">
        <v>-295248.8</v>
      </c>
      <c r="H888">
        <v>46784.24</v>
      </c>
      <c r="I888">
        <v>48368.81</v>
      </c>
      <c r="J888">
        <v>49953.38</v>
      </c>
      <c r="K888">
        <v>51537.95</v>
      </c>
      <c r="L888">
        <v>53122.52</v>
      </c>
      <c r="M888">
        <v>54707.09</v>
      </c>
    </row>
    <row r="889" spans="1:13" x14ac:dyDescent="0.3">
      <c r="A889">
        <v>106908.3</v>
      </c>
      <c r="B889">
        <v>1.242756</v>
      </c>
      <c r="C889">
        <v>61035.08</v>
      </c>
      <c r="D889">
        <v>1.0629109999999999</v>
      </c>
      <c r="E889">
        <v>-45873.21</v>
      </c>
      <c r="F889">
        <v>0.17984520000000001</v>
      </c>
      <c r="G889">
        <v>-255070.5</v>
      </c>
      <c r="H889">
        <v>45873.21</v>
      </c>
      <c r="I889">
        <v>47671.67</v>
      </c>
      <c r="J889">
        <v>49470.12</v>
      </c>
      <c r="K889">
        <v>51268.57</v>
      </c>
      <c r="L889">
        <v>53067.02</v>
      </c>
      <c r="M889">
        <v>54865.48</v>
      </c>
    </row>
    <row r="890" spans="1:13" x14ac:dyDescent="0.3">
      <c r="A890">
        <v>115124</v>
      </c>
      <c r="B890">
        <v>1.3704449999999999</v>
      </c>
      <c r="C890">
        <v>67662.53</v>
      </c>
      <c r="D890">
        <v>1.219894</v>
      </c>
      <c r="E890">
        <v>-47461.46</v>
      </c>
      <c r="F890">
        <v>0.15055060000000001</v>
      </c>
      <c r="G890">
        <v>-315252.5</v>
      </c>
      <c r="H890">
        <v>47461.46</v>
      </c>
      <c r="I890">
        <v>48966.97</v>
      </c>
      <c r="J890">
        <v>50472.47</v>
      </c>
      <c r="K890">
        <v>51977.98</v>
      </c>
      <c r="L890">
        <v>53483.48</v>
      </c>
      <c r="M890">
        <v>54988.99</v>
      </c>
    </row>
    <row r="891" spans="1:13" x14ac:dyDescent="0.3">
      <c r="A891">
        <v>102389.1</v>
      </c>
      <c r="B891">
        <v>1.205114</v>
      </c>
      <c r="C891">
        <v>56604.94</v>
      </c>
      <c r="D891">
        <v>1.0200560000000001</v>
      </c>
      <c r="E891">
        <v>-45784.21</v>
      </c>
      <c r="F891">
        <v>0.1850581</v>
      </c>
      <c r="G891">
        <v>-247404.5</v>
      </c>
      <c r="H891">
        <v>45784.21</v>
      </c>
      <c r="I891">
        <v>47634.79</v>
      </c>
      <c r="J891">
        <v>49485.37</v>
      </c>
      <c r="K891">
        <v>51335.95</v>
      </c>
      <c r="L891">
        <v>53186.53</v>
      </c>
      <c r="M891">
        <v>55037.11</v>
      </c>
    </row>
    <row r="892" spans="1:13" x14ac:dyDescent="0.3">
      <c r="A892">
        <v>112293.3</v>
      </c>
      <c r="B892">
        <v>1.3224610000000001</v>
      </c>
      <c r="C892">
        <v>64863.43</v>
      </c>
      <c r="D892">
        <v>1.168393</v>
      </c>
      <c r="E892">
        <v>-47429.85</v>
      </c>
      <c r="F892">
        <v>0.15406810000000001</v>
      </c>
      <c r="G892">
        <v>-307849.90000000002</v>
      </c>
      <c r="H892">
        <v>47429.85</v>
      </c>
      <c r="I892">
        <v>48970.53</v>
      </c>
      <c r="J892">
        <v>50511.21</v>
      </c>
      <c r="K892">
        <v>52051.89</v>
      </c>
      <c r="L892">
        <v>53592.57</v>
      </c>
      <c r="M892">
        <v>55133.25</v>
      </c>
    </row>
    <row r="893" spans="1:13" x14ac:dyDescent="0.3">
      <c r="A893">
        <v>126754.9</v>
      </c>
      <c r="B893">
        <v>1.49143</v>
      </c>
      <c r="C893">
        <v>77002.429999999993</v>
      </c>
      <c r="D893">
        <v>1.3780600000000001</v>
      </c>
      <c r="E893">
        <v>-49752.49</v>
      </c>
      <c r="F893">
        <v>0.1133695</v>
      </c>
      <c r="G893">
        <v>-438852.7</v>
      </c>
      <c r="H893">
        <v>49752.49</v>
      </c>
      <c r="I893">
        <v>50886.19</v>
      </c>
      <c r="J893">
        <v>52019.88</v>
      </c>
      <c r="K893">
        <v>53153.57</v>
      </c>
      <c r="L893">
        <v>54287.27</v>
      </c>
      <c r="M893">
        <v>55420.959999999999</v>
      </c>
    </row>
    <row r="894" spans="1:13" x14ac:dyDescent="0.3">
      <c r="A894">
        <v>104588.5</v>
      </c>
      <c r="B894">
        <v>1.2296940000000001</v>
      </c>
      <c r="C894">
        <v>58978.44</v>
      </c>
      <c r="D894">
        <v>1.0321990000000001</v>
      </c>
      <c r="E894">
        <v>-45610.02</v>
      </c>
      <c r="F894">
        <v>0.19749510000000001</v>
      </c>
      <c r="G894">
        <v>-230942.5</v>
      </c>
      <c r="H894">
        <v>45610.02</v>
      </c>
      <c r="I894">
        <v>47584.97</v>
      </c>
      <c r="J894">
        <v>49559.93</v>
      </c>
      <c r="K894">
        <v>51534.879999999997</v>
      </c>
      <c r="L894">
        <v>53509.83</v>
      </c>
      <c r="M894">
        <v>55484.78</v>
      </c>
    </row>
    <row r="895" spans="1:13" x14ac:dyDescent="0.3">
      <c r="A895">
        <v>119505.2</v>
      </c>
      <c r="B895">
        <v>1.3937839999999999</v>
      </c>
      <c r="C895">
        <v>70278.89</v>
      </c>
      <c r="D895">
        <v>1.266972</v>
      </c>
      <c r="E895">
        <v>-49226.34</v>
      </c>
      <c r="F895">
        <v>0.12681190000000001</v>
      </c>
      <c r="G895">
        <v>-388184</v>
      </c>
      <c r="H895">
        <v>49226.34</v>
      </c>
      <c r="I895">
        <v>50494.45</v>
      </c>
      <c r="J895">
        <v>51762.57</v>
      </c>
      <c r="K895">
        <v>53030.69</v>
      </c>
      <c r="L895">
        <v>54298.81</v>
      </c>
      <c r="M895">
        <v>55566.93</v>
      </c>
    </row>
    <row r="896" spans="1:13" x14ac:dyDescent="0.3">
      <c r="A896">
        <v>106901.3</v>
      </c>
      <c r="B896">
        <v>1.247044</v>
      </c>
      <c r="C896">
        <v>60320.55</v>
      </c>
      <c r="D896">
        <v>1.0653630000000001</v>
      </c>
      <c r="E896">
        <v>-46580.71</v>
      </c>
      <c r="F896">
        <v>0.18168090000000001</v>
      </c>
      <c r="G896">
        <v>-256387.5</v>
      </c>
      <c r="H896">
        <v>46580.71</v>
      </c>
      <c r="I896">
        <v>48397.52</v>
      </c>
      <c r="J896">
        <v>50214.33</v>
      </c>
      <c r="K896">
        <v>52031.14</v>
      </c>
      <c r="L896">
        <v>53847.95</v>
      </c>
      <c r="M896">
        <v>55664.76</v>
      </c>
    </row>
    <row r="897" spans="1:13" x14ac:dyDescent="0.3">
      <c r="A897">
        <v>123227</v>
      </c>
      <c r="B897">
        <v>1.438653</v>
      </c>
      <c r="C897">
        <v>73829.22</v>
      </c>
      <c r="D897">
        <v>1.3129550000000001</v>
      </c>
      <c r="E897">
        <v>-49397.8</v>
      </c>
      <c r="F897">
        <v>0.125698</v>
      </c>
      <c r="G897">
        <v>-392988</v>
      </c>
      <c r="H897">
        <v>49397.8</v>
      </c>
      <c r="I897">
        <v>50654.78</v>
      </c>
      <c r="J897">
        <v>51911.76</v>
      </c>
      <c r="K897">
        <v>53168.73</v>
      </c>
      <c r="L897">
        <v>54425.71</v>
      </c>
      <c r="M897">
        <v>55682.7</v>
      </c>
    </row>
    <row r="898" spans="1:13" x14ac:dyDescent="0.3">
      <c r="A898">
        <v>107669.8</v>
      </c>
      <c r="B898">
        <v>1.2619579999999999</v>
      </c>
      <c r="C898">
        <v>60963.96</v>
      </c>
      <c r="D898">
        <v>1.076511</v>
      </c>
      <c r="E898">
        <v>-46705.79</v>
      </c>
      <c r="F898">
        <v>0.1854469</v>
      </c>
      <c r="G898">
        <v>-251855.4</v>
      </c>
      <c r="H898">
        <v>46705.79</v>
      </c>
      <c r="I898">
        <v>48560.25</v>
      </c>
      <c r="J898">
        <v>50414.720000000001</v>
      </c>
      <c r="K898">
        <v>52269.19</v>
      </c>
      <c r="L898">
        <v>54123.66</v>
      </c>
      <c r="M898">
        <v>55978.13</v>
      </c>
    </row>
    <row r="899" spans="1:13" x14ac:dyDescent="0.3">
      <c r="A899">
        <v>115532.1</v>
      </c>
      <c r="B899">
        <v>1.375135</v>
      </c>
      <c r="C899">
        <v>67635.37</v>
      </c>
      <c r="D899">
        <v>1.212925</v>
      </c>
      <c r="E899">
        <v>-47896.74</v>
      </c>
      <c r="F899">
        <v>0.1622102</v>
      </c>
      <c r="G899">
        <v>-295275.7</v>
      </c>
      <c r="H899">
        <v>47896.74</v>
      </c>
      <c r="I899">
        <v>49518.84</v>
      </c>
      <c r="J899">
        <v>51140.95</v>
      </c>
      <c r="K899">
        <v>52763.05</v>
      </c>
      <c r="L899">
        <v>54385.15</v>
      </c>
      <c r="M899">
        <v>56007.25</v>
      </c>
    </row>
    <row r="900" spans="1:13" x14ac:dyDescent="0.3">
      <c r="A900">
        <v>117832.1</v>
      </c>
      <c r="B900">
        <v>1.3790690000000001</v>
      </c>
      <c r="C900">
        <v>69449.16</v>
      </c>
      <c r="D900">
        <v>1.2255819999999999</v>
      </c>
      <c r="E900">
        <v>-48382.98</v>
      </c>
      <c r="F900">
        <v>0.15348700000000001</v>
      </c>
      <c r="G900">
        <v>-315225.3</v>
      </c>
      <c r="H900">
        <v>48382.98</v>
      </c>
      <c r="I900">
        <v>49917.85</v>
      </c>
      <c r="J900">
        <v>51452.71</v>
      </c>
      <c r="K900">
        <v>52987.59</v>
      </c>
      <c r="L900">
        <v>54522.46</v>
      </c>
      <c r="M900">
        <v>56057.32</v>
      </c>
    </row>
    <row r="901" spans="1:13" x14ac:dyDescent="0.3">
      <c r="A901">
        <v>125945.9</v>
      </c>
      <c r="B901">
        <v>1.4880690000000001</v>
      </c>
      <c r="C901">
        <v>75160.570000000007</v>
      </c>
      <c r="D901">
        <v>1.3804179999999999</v>
      </c>
      <c r="E901">
        <v>-50785.31</v>
      </c>
      <c r="F901">
        <v>0.10765089999999999</v>
      </c>
      <c r="G901">
        <v>-471759.4</v>
      </c>
      <c r="H901">
        <v>50785.31</v>
      </c>
      <c r="I901">
        <v>51861.82</v>
      </c>
      <c r="J901">
        <v>52938.33</v>
      </c>
      <c r="K901">
        <v>54014.84</v>
      </c>
      <c r="L901">
        <v>55091.35</v>
      </c>
      <c r="M901">
        <v>56167.86</v>
      </c>
    </row>
    <row r="902" spans="1:13" x14ac:dyDescent="0.3">
      <c r="A902">
        <v>110783.6</v>
      </c>
      <c r="B902">
        <v>1.296654</v>
      </c>
      <c r="C902">
        <v>62762.37</v>
      </c>
      <c r="D902">
        <v>1.1327959999999999</v>
      </c>
      <c r="E902">
        <v>-48021.23</v>
      </c>
      <c r="F902">
        <v>0.16385849999999999</v>
      </c>
      <c r="G902">
        <v>-293065.2</v>
      </c>
      <c r="H902">
        <v>48021.23</v>
      </c>
      <c r="I902">
        <v>49659.82</v>
      </c>
      <c r="J902">
        <v>51298.400000000001</v>
      </c>
      <c r="K902">
        <v>52936.99</v>
      </c>
      <c r="L902">
        <v>54575.57</v>
      </c>
      <c r="M902">
        <v>56214.16</v>
      </c>
    </row>
    <row r="903" spans="1:13" x14ac:dyDescent="0.3">
      <c r="A903">
        <v>110808.4</v>
      </c>
      <c r="B903">
        <v>1.2854030000000001</v>
      </c>
      <c r="C903">
        <v>63208.54</v>
      </c>
      <c r="D903">
        <v>1.1127320000000001</v>
      </c>
      <c r="E903">
        <v>-47599.89</v>
      </c>
      <c r="F903">
        <v>0.1726713</v>
      </c>
      <c r="G903">
        <v>-275667.59999999998</v>
      </c>
      <c r="H903">
        <v>47599.89</v>
      </c>
      <c r="I903">
        <v>49326.61</v>
      </c>
      <c r="J903">
        <v>51053.32</v>
      </c>
      <c r="K903">
        <v>52780.04</v>
      </c>
      <c r="L903">
        <v>54506.75</v>
      </c>
      <c r="M903">
        <v>56233.46</v>
      </c>
    </row>
    <row r="904" spans="1:13" x14ac:dyDescent="0.3">
      <c r="A904">
        <v>113842.7</v>
      </c>
      <c r="B904">
        <v>1.3392660000000001</v>
      </c>
      <c r="C904" s="195">
        <v>65512.57</v>
      </c>
      <c r="D904">
        <v>1.1800269999999999</v>
      </c>
      <c r="E904">
        <v>-48330.12</v>
      </c>
      <c r="F904">
        <v>0.15923960000000001</v>
      </c>
      <c r="G904" s="195">
        <v>-303505.59999999998</v>
      </c>
      <c r="H904">
        <v>48330.12</v>
      </c>
      <c r="I904">
        <v>49922.52</v>
      </c>
      <c r="J904">
        <v>51514.91</v>
      </c>
      <c r="K904">
        <v>53107.31</v>
      </c>
      <c r="L904">
        <v>54699.7</v>
      </c>
      <c r="M904">
        <v>56292.1</v>
      </c>
    </row>
    <row r="905" spans="1:13" x14ac:dyDescent="0.3">
      <c r="A905">
        <v>115198.6</v>
      </c>
      <c r="B905">
        <v>1.359891</v>
      </c>
      <c r="C905">
        <v>66770.09</v>
      </c>
      <c r="D905">
        <v>1.1992100000000001</v>
      </c>
      <c r="E905">
        <v>-48428.52</v>
      </c>
      <c r="F905">
        <v>0.16068160000000001</v>
      </c>
      <c r="G905">
        <v>-301394.3</v>
      </c>
      <c r="H905">
        <v>48428.52</v>
      </c>
      <c r="I905">
        <v>50035.34</v>
      </c>
      <c r="J905">
        <v>51642.16</v>
      </c>
      <c r="K905">
        <v>53248.97</v>
      </c>
      <c r="L905">
        <v>54855.79</v>
      </c>
      <c r="M905">
        <v>56462.61</v>
      </c>
    </row>
    <row r="906" spans="1:13" x14ac:dyDescent="0.3">
      <c r="A906">
        <v>131654.1</v>
      </c>
      <c r="B906">
        <v>1.5572079999999999</v>
      </c>
      <c r="C906">
        <v>79512.460000000006</v>
      </c>
      <c r="D906">
        <v>1.468558</v>
      </c>
      <c r="E906">
        <v>-52141.599999999999</v>
      </c>
      <c r="F906">
        <v>8.8650599999999996E-2</v>
      </c>
      <c r="G906">
        <v>-588169.9</v>
      </c>
      <c r="H906">
        <v>52141.599999999999</v>
      </c>
      <c r="I906">
        <v>53028.11</v>
      </c>
      <c r="J906">
        <v>53914.61</v>
      </c>
      <c r="K906">
        <v>54801.120000000003</v>
      </c>
      <c r="L906">
        <v>55687.63</v>
      </c>
      <c r="M906">
        <v>56574.13</v>
      </c>
    </row>
    <row r="907" spans="1:13" x14ac:dyDescent="0.3">
      <c r="A907">
        <v>119139.4</v>
      </c>
      <c r="B907">
        <v>1.408782</v>
      </c>
      <c r="C907">
        <v>69710.06</v>
      </c>
      <c r="D907">
        <v>1.263641</v>
      </c>
      <c r="E907">
        <v>-49429.32</v>
      </c>
      <c r="F907">
        <v>0.14514199999999999</v>
      </c>
      <c r="G907">
        <v>-340558.4</v>
      </c>
      <c r="H907">
        <v>49429.32</v>
      </c>
      <c r="I907">
        <v>50880.74</v>
      </c>
      <c r="J907">
        <v>52332.160000000003</v>
      </c>
      <c r="K907">
        <v>53783.58</v>
      </c>
      <c r="L907">
        <v>55235</v>
      </c>
      <c r="M907">
        <v>56686.42</v>
      </c>
    </row>
    <row r="908" spans="1:13" x14ac:dyDescent="0.3">
      <c r="A908">
        <v>110126.9</v>
      </c>
      <c r="B908">
        <v>1.2920499999999999</v>
      </c>
      <c r="C908">
        <v>62545.98</v>
      </c>
      <c r="D908">
        <v>1.1086229999999999</v>
      </c>
      <c r="E908">
        <v>-47580.91</v>
      </c>
      <c r="F908">
        <v>0.18342710000000001</v>
      </c>
      <c r="G908">
        <v>-259399.6</v>
      </c>
      <c r="H908">
        <v>47580.91</v>
      </c>
      <c r="I908">
        <v>49415.18</v>
      </c>
      <c r="J908">
        <v>51249.45</v>
      </c>
      <c r="K908">
        <v>53083.72</v>
      </c>
      <c r="L908">
        <v>54917.99</v>
      </c>
      <c r="M908">
        <v>56752.27</v>
      </c>
    </row>
    <row r="909" spans="1:13" x14ac:dyDescent="0.3">
      <c r="A909">
        <v>116155.1</v>
      </c>
      <c r="B909">
        <v>1.3748309999999999</v>
      </c>
      <c r="C909">
        <v>68215.009999999995</v>
      </c>
      <c r="D909">
        <v>1.1959519999999999</v>
      </c>
      <c r="E909">
        <v>-47940.09</v>
      </c>
      <c r="F909">
        <v>0.17887819999999999</v>
      </c>
      <c r="G909">
        <v>-268004.09999999998</v>
      </c>
      <c r="H909">
        <v>47940.09</v>
      </c>
      <c r="I909">
        <v>49728.88</v>
      </c>
      <c r="J909">
        <v>51517.66</v>
      </c>
      <c r="K909">
        <v>53306.44</v>
      </c>
      <c r="L909">
        <v>55095.22</v>
      </c>
      <c r="M909">
        <v>56884</v>
      </c>
    </row>
    <row r="910" spans="1:13" x14ac:dyDescent="0.3">
      <c r="A910">
        <v>112308.5</v>
      </c>
      <c r="B910">
        <v>1.3191679999999999</v>
      </c>
      <c r="C910">
        <v>63274.58</v>
      </c>
      <c r="D910">
        <v>1.162005</v>
      </c>
      <c r="E910">
        <v>-49033.88</v>
      </c>
      <c r="F910">
        <v>0.157163</v>
      </c>
      <c r="G910">
        <v>-311993.8</v>
      </c>
      <c r="H910">
        <v>49033.88</v>
      </c>
      <c r="I910">
        <v>50605.51</v>
      </c>
      <c r="J910">
        <v>52177.14</v>
      </c>
      <c r="K910">
        <v>53748.77</v>
      </c>
      <c r="L910">
        <v>55320.4</v>
      </c>
      <c r="M910">
        <v>56892.04</v>
      </c>
    </row>
    <row r="911" spans="1:13" x14ac:dyDescent="0.3">
      <c r="A911">
        <v>107094.1</v>
      </c>
      <c r="B911">
        <v>1.2611889999999999</v>
      </c>
      <c r="C911">
        <v>60336.61</v>
      </c>
      <c r="D911">
        <v>1.056413</v>
      </c>
      <c r="E911">
        <v>-46757.45</v>
      </c>
      <c r="F911">
        <v>0.2047765</v>
      </c>
      <c r="G911">
        <v>-228334</v>
      </c>
      <c r="H911">
        <v>46757.45</v>
      </c>
      <c r="I911">
        <v>48805.21</v>
      </c>
      <c r="J911">
        <v>50852.98</v>
      </c>
      <c r="K911">
        <v>52900.75</v>
      </c>
      <c r="L911">
        <v>54948.51</v>
      </c>
      <c r="M911">
        <v>56996.28</v>
      </c>
    </row>
    <row r="912" spans="1:13" x14ac:dyDescent="0.3">
      <c r="A912">
        <v>108569.3</v>
      </c>
      <c r="B912">
        <v>1.282098</v>
      </c>
      <c r="C912">
        <v>61190.59</v>
      </c>
      <c r="D912">
        <v>1.0884830000000001</v>
      </c>
      <c r="E912">
        <v>-47378.75</v>
      </c>
      <c r="F912">
        <v>0.19361449999999999</v>
      </c>
      <c r="G912">
        <v>-244706.6</v>
      </c>
      <c r="H912">
        <v>47378.75</v>
      </c>
      <c r="I912">
        <v>49314.89</v>
      </c>
      <c r="J912">
        <v>51251.040000000001</v>
      </c>
      <c r="K912">
        <v>53187.18</v>
      </c>
      <c r="L912">
        <v>55123.32</v>
      </c>
      <c r="M912">
        <v>57059.47</v>
      </c>
    </row>
    <row r="913" spans="1:13" x14ac:dyDescent="0.3">
      <c r="A913">
        <v>110799</v>
      </c>
      <c r="B913">
        <v>1.317283</v>
      </c>
      <c r="C913">
        <v>63737.96</v>
      </c>
      <c r="D913">
        <v>1.116719</v>
      </c>
      <c r="E913">
        <v>-47061.06</v>
      </c>
      <c r="F913">
        <v>0.20056350000000001</v>
      </c>
      <c r="G913">
        <v>-234644.1</v>
      </c>
      <c r="H913">
        <v>47061.06</v>
      </c>
      <c r="I913">
        <v>49066.7</v>
      </c>
      <c r="J913">
        <v>51072.33</v>
      </c>
      <c r="K913">
        <v>53077.96</v>
      </c>
      <c r="L913">
        <v>55083.6</v>
      </c>
      <c r="M913">
        <v>57089.23</v>
      </c>
    </row>
    <row r="914" spans="1:13" x14ac:dyDescent="0.3">
      <c r="A914">
        <v>125560.2</v>
      </c>
      <c r="B914">
        <v>1.4762150000000001</v>
      </c>
      <c r="C914">
        <v>74363.77</v>
      </c>
      <c r="D914">
        <v>1.3581190000000001</v>
      </c>
      <c r="E914">
        <v>-51196.39</v>
      </c>
      <c r="F914">
        <v>0.11809649999999999</v>
      </c>
      <c r="G914">
        <v>-433513.3</v>
      </c>
      <c r="H914">
        <v>51196.39</v>
      </c>
      <c r="I914">
        <v>52377.36</v>
      </c>
      <c r="J914">
        <v>53558.32</v>
      </c>
      <c r="K914">
        <v>54739.29</v>
      </c>
      <c r="L914">
        <v>55920.25</v>
      </c>
      <c r="M914">
        <v>57101.21</v>
      </c>
    </row>
    <row r="915" spans="1:13" x14ac:dyDescent="0.3">
      <c r="A915">
        <v>118434.1</v>
      </c>
      <c r="B915">
        <v>1.4121999999999999</v>
      </c>
      <c r="C915">
        <v>69593.850000000006</v>
      </c>
      <c r="D915">
        <v>1.246642</v>
      </c>
      <c r="E915">
        <v>-48840.21</v>
      </c>
      <c r="F915">
        <v>0.1655575</v>
      </c>
      <c r="G915">
        <v>-295004.5</v>
      </c>
      <c r="H915">
        <v>48840.21</v>
      </c>
      <c r="I915">
        <v>50495.79</v>
      </c>
      <c r="J915">
        <v>52151.360000000001</v>
      </c>
      <c r="K915">
        <v>53806.94</v>
      </c>
      <c r="L915">
        <v>55462.51</v>
      </c>
      <c r="M915">
        <v>57118.09</v>
      </c>
    </row>
    <row r="916" spans="1:13" x14ac:dyDescent="0.3">
      <c r="A916">
        <v>121610.6</v>
      </c>
      <c r="B916">
        <v>1.433495</v>
      </c>
      <c r="C916">
        <v>71658.55</v>
      </c>
      <c r="D916">
        <v>1.285979</v>
      </c>
      <c r="E916">
        <v>-49952.03</v>
      </c>
      <c r="F916">
        <v>0.1475168</v>
      </c>
      <c r="G916">
        <v>-338619.2</v>
      </c>
      <c r="H916">
        <v>49952.03</v>
      </c>
      <c r="I916">
        <v>51427.199999999997</v>
      </c>
      <c r="J916">
        <v>52902.37</v>
      </c>
      <c r="K916">
        <v>54377.54</v>
      </c>
      <c r="L916">
        <v>55852.71</v>
      </c>
      <c r="M916">
        <v>57327.88</v>
      </c>
    </row>
    <row r="917" spans="1:13" x14ac:dyDescent="0.3">
      <c r="A917">
        <v>112350.2</v>
      </c>
      <c r="B917">
        <v>1.3329899999999999</v>
      </c>
      <c r="C917">
        <v>64427.07</v>
      </c>
      <c r="D917">
        <v>1.1410610000000001</v>
      </c>
      <c r="E917">
        <v>-47923.17</v>
      </c>
      <c r="F917">
        <v>0.1919285</v>
      </c>
      <c r="G917">
        <v>-249692.79999999999</v>
      </c>
      <c r="H917">
        <v>47923.17</v>
      </c>
      <c r="I917">
        <v>49842.45</v>
      </c>
      <c r="J917">
        <v>51761.74</v>
      </c>
      <c r="K917">
        <v>53681.02</v>
      </c>
      <c r="L917">
        <v>55600.31</v>
      </c>
      <c r="M917">
        <v>57519.59</v>
      </c>
    </row>
    <row r="918" spans="1:13" x14ac:dyDescent="0.3">
      <c r="A918">
        <v>116873.1</v>
      </c>
      <c r="B918">
        <v>1.373901</v>
      </c>
      <c r="C918">
        <v>68011.16</v>
      </c>
      <c r="D918">
        <v>1.2006410000000001</v>
      </c>
      <c r="E918">
        <v>-48861.89</v>
      </c>
      <c r="F918">
        <v>0.17325989999999999</v>
      </c>
      <c r="G918">
        <v>-282015.09999999998</v>
      </c>
      <c r="H918">
        <v>48861.89</v>
      </c>
      <c r="I918">
        <v>50594.49</v>
      </c>
      <c r="J918">
        <v>52327.09</v>
      </c>
      <c r="K918">
        <v>54059.69</v>
      </c>
      <c r="L918">
        <v>55792.29</v>
      </c>
      <c r="M918">
        <v>57524.88</v>
      </c>
    </row>
    <row r="919" spans="1:13" x14ac:dyDescent="0.3">
      <c r="A919">
        <v>120551.1</v>
      </c>
      <c r="B919">
        <v>1.4094960000000001</v>
      </c>
      <c r="C919">
        <v>69754.58</v>
      </c>
      <c r="D919">
        <v>1.273979</v>
      </c>
      <c r="E919">
        <v>-50796.55</v>
      </c>
      <c r="F919">
        <v>0.1355169</v>
      </c>
      <c r="G919">
        <v>-374835.6</v>
      </c>
      <c r="H919">
        <v>50796.55</v>
      </c>
      <c r="I919">
        <v>52151.72</v>
      </c>
      <c r="J919">
        <v>53506.89</v>
      </c>
      <c r="K919">
        <v>54862.06</v>
      </c>
      <c r="L919">
        <v>56217.23</v>
      </c>
      <c r="M919">
        <v>57572.4</v>
      </c>
    </row>
    <row r="920" spans="1:13" x14ac:dyDescent="0.3">
      <c r="A920">
        <v>119103.5</v>
      </c>
      <c r="B920">
        <v>1.403349</v>
      </c>
      <c r="C920">
        <v>68884.160000000003</v>
      </c>
      <c r="D920">
        <v>1.254969</v>
      </c>
      <c r="E920">
        <v>-50219.37</v>
      </c>
      <c r="F920">
        <v>0.14838000000000001</v>
      </c>
      <c r="G920">
        <v>-338451</v>
      </c>
      <c r="H920">
        <v>50219.37</v>
      </c>
      <c r="I920">
        <v>51703.17</v>
      </c>
      <c r="J920">
        <v>53186.97</v>
      </c>
      <c r="K920">
        <v>54670.77</v>
      </c>
      <c r="L920">
        <v>56154.57</v>
      </c>
      <c r="M920">
        <v>57638.37</v>
      </c>
    </row>
    <row r="921" spans="1:13" x14ac:dyDescent="0.3">
      <c r="A921">
        <v>112141.6</v>
      </c>
      <c r="B921">
        <v>1.3184929999999999</v>
      </c>
      <c r="C921">
        <v>62885.8</v>
      </c>
      <c r="D921">
        <v>1.149759</v>
      </c>
      <c r="E921">
        <v>-49255.81</v>
      </c>
      <c r="F921">
        <v>0.1687342</v>
      </c>
      <c r="G921">
        <v>-291913.59999999998</v>
      </c>
      <c r="H921">
        <v>49255.81</v>
      </c>
      <c r="I921">
        <v>50943.16</v>
      </c>
      <c r="J921">
        <v>52630.5</v>
      </c>
      <c r="K921">
        <v>54317.84</v>
      </c>
      <c r="L921">
        <v>56005.18</v>
      </c>
      <c r="M921">
        <v>57692.52</v>
      </c>
    </row>
    <row r="922" spans="1:13" x14ac:dyDescent="0.3">
      <c r="A922">
        <v>106351.8</v>
      </c>
      <c r="B922">
        <v>1.26532</v>
      </c>
      <c r="C922">
        <v>60247.519999999997</v>
      </c>
      <c r="D922">
        <v>1.0332730000000001</v>
      </c>
      <c r="E922">
        <v>-46104.25</v>
      </c>
      <c r="F922">
        <v>0.232047</v>
      </c>
      <c r="G922">
        <v>-198685</v>
      </c>
      <c r="H922">
        <v>46104.25</v>
      </c>
      <c r="I922">
        <v>48424.72</v>
      </c>
      <c r="J922">
        <v>50745.19</v>
      </c>
      <c r="K922">
        <v>53065.66</v>
      </c>
      <c r="L922">
        <v>55386.13</v>
      </c>
      <c r="M922">
        <v>57706.6</v>
      </c>
    </row>
    <row r="923" spans="1:13" x14ac:dyDescent="0.3">
      <c r="A923">
        <v>111667.8</v>
      </c>
      <c r="B923">
        <v>1.3110170000000001</v>
      </c>
      <c r="C923">
        <v>63065.65</v>
      </c>
      <c r="D923">
        <v>1.127861</v>
      </c>
      <c r="E923">
        <v>-48602.1</v>
      </c>
      <c r="F923">
        <v>0.1831565</v>
      </c>
      <c r="G923">
        <v>-265358.3</v>
      </c>
      <c r="H923">
        <v>48602.1</v>
      </c>
      <c r="I923">
        <v>50433.67</v>
      </c>
      <c r="J923">
        <v>52265.23</v>
      </c>
      <c r="K923">
        <v>54096.800000000003</v>
      </c>
      <c r="L923">
        <v>55928.36</v>
      </c>
      <c r="M923">
        <v>57759.93</v>
      </c>
    </row>
    <row r="924" spans="1:13" x14ac:dyDescent="0.3">
      <c r="A924">
        <v>114116.5</v>
      </c>
      <c r="B924">
        <v>1.35039</v>
      </c>
      <c r="C924">
        <v>64958.11</v>
      </c>
      <c r="D924">
        <v>1.172148</v>
      </c>
      <c r="E924">
        <v>-49158.36</v>
      </c>
      <c r="F924">
        <v>0.1782424</v>
      </c>
      <c r="G924">
        <v>-275794.90000000002</v>
      </c>
      <c r="H924">
        <v>49158.36</v>
      </c>
      <c r="I924">
        <v>50940.79</v>
      </c>
      <c r="J924">
        <v>52723.21</v>
      </c>
      <c r="K924">
        <v>54505.63</v>
      </c>
      <c r="L924">
        <v>56288.06</v>
      </c>
      <c r="M924">
        <v>58070.48</v>
      </c>
    </row>
    <row r="925" spans="1:13" x14ac:dyDescent="0.3">
      <c r="A925">
        <v>113433.8</v>
      </c>
      <c r="B925">
        <v>1.3341590000000001</v>
      </c>
      <c r="C925">
        <v>64436.01</v>
      </c>
      <c r="D925">
        <v>1.1522049999999999</v>
      </c>
      <c r="E925">
        <v>-48997.760000000002</v>
      </c>
      <c r="F925">
        <v>0.18195439999999999</v>
      </c>
      <c r="G925">
        <v>-269285.90000000002</v>
      </c>
      <c r="H925">
        <v>48997.760000000002</v>
      </c>
      <c r="I925">
        <v>50817.3</v>
      </c>
      <c r="J925">
        <v>52636.84</v>
      </c>
      <c r="K925">
        <v>54456.39</v>
      </c>
      <c r="L925">
        <v>56275.93</v>
      </c>
      <c r="M925">
        <v>58095.48</v>
      </c>
    </row>
    <row r="926" spans="1:13" x14ac:dyDescent="0.3">
      <c r="A926">
        <v>115169.9</v>
      </c>
      <c r="B926">
        <v>1.3703190000000001</v>
      </c>
      <c r="C926">
        <v>67017.27</v>
      </c>
      <c r="D926">
        <v>1.1659889999999999</v>
      </c>
      <c r="E926">
        <v>-48152.65</v>
      </c>
      <c r="F926">
        <v>0.20433009999999999</v>
      </c>
      <c r="G926">
        <v>-235661.1</v>
      </c>
      <c r="H926">
        <v>48152.65</v>
      </c>
      <c r="I926">
        <v>50195.95</v>
      </c>
      <c r="J926">
        <v>52239.25</v>
      </c>
      <c r="K926">
        <v>54282.55</v>
      </c>
      <c r="L926">
        <v>56325.85</v>
      </c>
      <c r="M926">
        <v>58369.15</v>
      </c>
    </row>
    <row r="927" spans="1:13" x14ac:dyDescent="0.3">
      <c r="A927">
        <v>104476.4</v>
      </c>
      <c r="B927">
        <v>1.221735</v>
      </c>
      <c r="C927">
        <v>56996.05</v>
      </c>
      <c r="D927">
        <v>1.003744</v>
      </c>
      <c r="E927">
        <v>-47480.36</v>
      </c>
      <c r="F927">
        <v>0.21799080000000001</v>
      </c>
      <c r="G927">
        <v>-217809</v>
      </c>
      <c r="H927">
        <v>47480.36</v>
      </c>
      <c r="I927">
        <v>49660.27</v>
      </c>
      <c r="J927">
        <v>51840.18</v>
      </c>
      <c r="K927">
        <v>54020.08</v>
      </c>
      <c r="L927">
        <v>56199.99</v>
      </c>
      <c r="M927">
        <v>58379.9</v>
      </c>
    </row>
    <row r="928" spans="1:13" x14ac:dyDescent="0.3">
      <c r="A928">
        <v>113112.4</v>
      </c>
      <c r="B928">
        <v>1.332803</v>
      </c>
      <c r="C928">
        <v>64571.89</v>
      </c>
      <c r="D928">
        <v>1.133982</v>
      </c>
      <c r="E928">
        <v>-48540.46</v>
      </c>
      <c r="F928">
        <v>0.19882059999999999</v>
      </c>
      <c r="G928">
        <v>-244142</v>
      </c>
      <c r="H928">
        <v>48540.46</v>
      </c>
      <c r="I928">
        <v>50528.67</v>
      </c>
      <c r="J928">
        <v>52516.87</v>
      </c>
      <c r="K928">
        <v>54505.08</v>
      </c>
      <c r="L928">
        <v>56493.29</v>
      </c>
      <c r="M928">
        <v>58481.49</v>
      </c>
    </row>
    <row r="929" spans="1:13" x14ac:dyDescent="0.3">
      <c r="A929">
        <v>113780.1</v>
      </c>
      <c r="B929">
        <v>1.354085</v>
      </c>
      <c r="C929">
        <v>63992.34</v>
      </c>
      <c r="D929">
        <v>1.179246</v>
      </c>
      <c r="E929">
        <v>-49787.73</v>
      </c>
      <c r="F929">
        <v>0.17483899999999999</v>
      </c>
      <c r="G929">
        <v>-284763.3</v>
      </c>
      <c r="H929">
        <v>49787.73</v>
      </c>
      <c r="I929">
        <v>51536.12</v>
      </c>
      <c r="J929">
        <v>53284.51</v>
      </c>
      <c r="K929">
        <v>55032.9</v>
      </c>
      <c r="L929">
        <v>56781.29</v>
      </c>
      <c r="M929">
        <v>58529.68</v>
      </c>
    </row>
    <row r="930" spans="1:13" x14ac:dyDescent="0.3">
      <c r="A930">
        <v>108033.8</v>
      </c>
      <c r="B930">
        <v>1.288662</v>
      </c>
      <c r="C930">
        <v>60179.24</v>
      </c>
      <c r="D930">
        <v>1.071426</v>
      </c>
      <c r="E930">
        <v>-47854.559999999998</v>
      </c>
      <c r="F930">
        <v>0.21723600000000001</v>
      </c>
      <c r="G930">
        <v>-220288.3</v>
      </c>
      <c r="H930">
        <v>47854.559999999998</v>
      </c>
      <c r="I930">
        <v>50026.92</v>
      </c>
      <c r="J930">
        <v>52199.29</v>
      </c>
      <c r="K930">
        <v>54371.64</v>
      </c>
      <c r="L930">
        <v>56544</v>
      </c>
      <c r="M930">
        <v>58716.36</v>
      </c>
    </row>
    <row r="931" spans="1:13" x14ac:dyDescent="0.3">
      <c r="A931">
        <v>109362.4</v>
      </c>
      <c r="B931">
        <v>1.2949010000000001</v>
      </c>
      <c r="C931">
        <v>60611.9</v>
      </c>
      <c r="D931">
        <v>1.093235</v>
      </c>
      <c r="E931">
        <v>-48750.52</v>
      </c>
      <c r="F931">
        <v>0.20166590000000001</v>
      </c>
      <c r="G931">
        <v>-241739.1</v>
      </c>
      <c r="H931">
        <v>48750.52</v>
      </c>
      <c r="I931">
        <v>50767.18</v>
      </c>
      <c r="J931">
        <v>52783.839999999997</v>
      </c>
      <c r="K931">
        <v>54800.5</v>
      </c>
      <c r="L931">
        <v>56817.16</v>
      </c>
      <c r="M931">
        <v>58833.82</v>
      </c>
    </row>
    <row r="932" spans="1:13" x14ac:dyDescent="0.3">
      <c r="A932">
        <v>115906.2</v>
      </c>
      <c r="B932">
        <v>1.3569659999999999</v>
      </c>
      <c r="C932">
        <v>66181.899999999994</v>
      </c>
      <c r="D932">
        <v>1.174606</v>
      </c>
      <c r="E932">
        <v>-49724.33</v>
      </c>
      <c r="F932">
        <v>0.1823603</v>
      </c>
      <c r="G932">
        <v>-272670.8</v>
      </c>
      <c r="H932">
        <v>49724.33</v>
      </c>
      <c r="I932">
        <v>51547.93</v>
      </c>
      <c r="J932">
        <v>53371.54</v>
      </c>
      <c r="K932">
        <v>55195.14</v>
      </c>
      <c r="L932">
        <v>57018.74</v>
      </c>
      <c r="M932">
        <v>58842.34</v>
      </c>
    </row>
    <row r="933" spans="1:13" x14ac:dyDescent="0.3">
      <c r="A933">
        <v>115778.1</v>
      </c>
      <c r="B933">
        <v>1.3587549999999999</v>
      </c>
      <c r="C933">
        <v>66154.16</v>
      </c>
      <c r="D933">
        <v>1.1742429999999999</v>
      </c>
      <c r="E933">
        <v>-49623.97</v>
      </c>
      <c r="F933">
        <v>0.1845117</v>
      </c>
      <c r="G933">
        <v>-268947.59999999998</v>
      </c>
      <c r="H933">
        <v>49623.97</v>
      </c>
      <c r="I933">
        <v>51469.09</v>
      </c>
      <c r="J933">
        <v>53314.2</v>
      </c>
      <c r="K933">
        <v>55159.32</v>
      </c>
      <c r="L933">
        <v>57004.43</v>
      </c>
      <c r="M933">
        <v>58849.55</v>
      </c>
    </row>
    <row r="934" spans="1:13" x14ac:dyDescent="0.3">
      <c r="A934">
        <v>106168.3</v>
      </c>
      <c r="B934">
        <v>1.2696989999999999</v>
      </c>
      <c r="C934">
        <v>58577.07</v>
      </c>
      <c r="D934">
        <v>1.0430140000000001</v>
      </c>
      <c r="E934">
        <v>-47591.24</v>
      </c>
      <c r="F934">
        <v>0.226685</v>
      </c>
      <c r="G934">
        <v>-209944.3</v>
      </c>
      <c r="H934">
        <v>47591.24</v>
      </c>
      <c r="I934">
        <v>49858.09</v>
      </c>
      <c r="J934">
        <v>52124.94</v>
      </c>
      <c r="K934">
        <v>54391.79</v>
      </c>
      <c r="L934">
        <v>56658.64</v>
      </c>
      <c r="M934">
        <v>58925.49</v>
      </c>
    </row>
    <row r="935" spans="1:13" x14ac:dyDescent="0.3">
      <c r="A935">
        <v>107820.9</v>
      </c>
      <c r="B935">
        <v>1.256373</v>
      </c>
      <c r="C935">
        <v>58687.91</v>
      </c>
      <c r="D935">
        <v>1.0574730000000001</v>
      </c>
      <c r="E935">
        <v>-49133</v>
      </c>
      <c r="F935">
        <v>0.19889999999999999</v>
      </c>
      <c r="G935">
        <v>-247023.6</v>
      </c>
      <c r="H935">
        <v>49133</v>
      </c>
      <c r="I935">
        <v>51122</v>
      </c>
      <c r="J935">
        <v>53111</v>
      </c>
      <c r="K935">
        <v>55100</v>
      </c>
      <c r="L935">
        <v>57089</v>
      </c>
      <c r="M935">
        <v>59078</v>
      </c>
    </row>
    <row r="936" spans="1:13" x14ac:dyDescent="0.3">
      <c r="A936">
        <v>115775.7</v>
      </c>
      <c r="B936">
        <v>1.3691679999999999</v>
      </c>
      <c r="C936">
        <v>66111.8</v>
      </c>
      <c r="D936">
        <v>1.1766460000000001</v>
      </c>
      <c r="E936">
        <v>-49663.9</v>
      </c>
      <c r="F936">
        <v>0.1925219</v>
      </c>
      <c r="G936">
        <v>-257964.9</v>
      </c>
      <c r="H936">
        <v>49663.9</v>
      </c>
      <c r="I936">
        <v>51589.120000000003</v>
      </c>
      <c r="J936">
        <v>53514.34</v>
      </c>
      <c r="K936">
        <v>55439.55</v>
      </c>
      <c r="L936">
        <v>57364.78</v>
      </c>
      <c r="M936">
        <v>59290</v>
      </c>
    </row>
    <row r="937" spans="1:13" x14ac:dyDescent="0.3">
      <c r="A937">
        <v>113299.3</v>
      </c>
      <c r="B937">
        <v>1.3243860000000001</v>
      </c>
      <c r="C937">
        <v>63507.02</v>
      </c>
      <c r="D937">
        <v>1.132555</v>
      </c>
      <c r="E937">
        <v>-49792.31</v>
      </c>
      <c r="F937">
        <v>0.19183120000000001</v>
      </c>
      <c r="G937">
        <v>-259563.1</v>
      </c>
      <c r="H937">
        <v>49792.31</v>
      </c>
      <c r="I937">
        <v>51710.63</v>
      </c>
      <c r="J937">
        <v>53628.94</v>
      </c>
      <c r="K937">
        <v>55547.25</v>
      </c>
      <c r="L937">
        <v>57465.56</v>
      </c>
      <c r="M937">
        <v>59383.88</v>
      </c>
    </row>
    <row r="938" spans="1:13" x14ac:dyDescent="0.3">
      <c r="A938">
        <v>113092.6</v>
      </c>
      <c r="B938">
        <v>1.3387260000000001</v>
      </c>
      <c r="C938">
        <v>64161.51</v>
      </c>
      <c r="D938">
        <v>1.1266890000000001</v>
      </c>
      <c r="E938">
        <v>-48931.08</v>
      </c>
      <c r="F938">
        <v>0.21203730000000001</v>
      </c>
      <c r="G938">
        <v>-230766.4</v>
      </c>
      <c r="H938">
        <v>48931.08</v>
      </c>
      <c r="I938">
        <v>51051.46</v>
      </c>
      <c r="J938">
        <v>53171.83</v>
      </c>
      <c r="K938">
        <v>55292.2</v>
      </c>
      <c r="L938">
        <v>57412.57</v>
      </c>
      <c r="M938">
        <v>59532.95</v>
      </c>
    </row>
    <row r="939" spans="1:13" x14ac:dyDescent="0.3">
      <c r="A939">
        <v>122650.7</v>
      </c>
      <c r="B939">
        <v>1.4340090000000001</v>
      </c>
      <c r="C939">
        <v>70448.55</v>
      </c>
      <c r="D939">
        <v>1.277857</v>
      </c>
      <c r="E939">
        <v>-52202.18</v>
      </c>
      <c r="F939">
        <v>0.1561524</v>
      </c>
      <c r="G939">
        <v>-334302.8</v>
      </c>
      <c r="H939">
        <v>52202.18</v>
      </c>
      <c r="I939">
        <v>53763.7</v>
      </c>
      <c r="J939">
        <v>55325.23</v>
      </c>
      <c r="K939">
        <v>56886.75</v>
      </c>
      <c r="L939">
        <v>58448.27</v>
      </c>
      <c r="M939">
        <v>60009.8</v>
      </c>
    </row>
    <row r="940" spans="1:13" x14ac:dyDescent="0.3">
      <c r="A940">
        <v>108723.3</v>
      </c>
      <c r="B940">
        <v>1.2800400000000001</v>
      </c>
      <c r="C940">
        <v>59420.69</v>
      </c>
      <c r="D940">
        <v>1.0647390000000001</v>
      </c>
      <c r="E940">
        <v>-49302.65</v>
      </c>
      <c r="F940">
        <v>0.21530099999999999</v>
      </c>
      <c r="G940">
        <v>-228994</v>
      </c>
      <c r="H940">
        <v>49302.65</v>
      </c>
      <c r="I940">
        <v>51455.66</v>
      </c>
      <c r="J940">
        <v>53608.67</v>
      </c>
      <c r="K940">
        <v>55761.68</v>
      </c>
      <c r="L940">
        <v>57914.7</v>
      </c>
      <c r="M940">
        <v>60067.7</v>
      </c>
    </row>
    <row r="941" spans="1:13" x14ac:dyDescent="0.3">
      <c r="A941">
        <v>121662</v>
      </c>
      <c r="B941">
        <v>1.442161</v>
      </c>
      <c r="C941">
        <v>70504.11</v>
      </c>
      <c r="D941">
        <v>1.2625040000000001</v>
      </c>
      <c r="E941">
        <v>-51157.9</v>
      </c>
      <c r="F941">
        <v>0.17965690000000001</v>
      </c>
      <c r="G941">
        <v>-284753.40000000002</v>
      </c>
      <c r="H941">
        <v>51157.9</v>
      </c>
      <c r="I941">
        <v>52954.47</v>
      </c>
      <c r="J941">
        <v>54751.040000000001</v>
      </c>
      <c r="K941">
        <v>56547.61</v>
      </c>
      <c r="L941">
        <v>58344.17</v>
      </c>
      <c r="M941">
        <v>60140.74</v>
      </c>
    </row>
    <row r="942" spans="1:13" x14ac:dyDescent="0.3">
      <c r="A942">
        <v>115140.9</v>
      </c>
      <c r="B942">
        <v>1.3791180000000001</v>
      </c>
      <c r="C942">
        <v>65817.710000000006</v>
      </c>
      <c r="D942">
        <v>1.161592</v>
      </c>
      <c r="E942">
        <v>-49323.22</v>
      </c>
      <c r="F942">
        <v>0.217526</v>
      </c>
      <c r="G942">
        <v>-226746.4</v>
      </c>
      <c r="H942">
        <v>49323.22</v>
      </c>
      <c r="I942">
        <v>51498.48</v>
      </c>
      <c r="J942">
        <v>53673.74</v>
      </c>
      <c r="K942">
        <v>55849</v>
      </c>
      <c r="L942">
        <v>58024.26</v>
      </c>
      <c r="M942">
        <v>60199.519999999997</v>
      </c>
    </row>
    <row r="943" spans="1:13" x14ac:dyDescent="0.3">
      <c r="A943">
        <v>106062.5</v>
      </c>
      <c r="B943">
        <v>1.2450760000000001</v>
      </c>
      <c r="C943">
        <v>57431.46</v>
      </c>
      <c r="D943">
        <v>1.012885</v>
      </c>
      <c r="E943">
        <v>-48631.040000000001</v>
      </c>
      <c r="F943">
        <v>0.23219029999999999</v>
      </c>
      <c r="G943">
        <v>-209444.8</v>
      </c>
      <c r="H943">
        <v>48631.040000000001</v>
      </c>
      <c r="I943">
        <v>50952.95</v>
      </c>
      <c r="J943">
        <v>53274.85</v>
      </c>
      <c r="K943">
        <v>55596.75</v>
      </c>
      <c r="L943">
        <v>57918.65</v>
      </c>
      <c r="M943">
        <v>60240.55</v>
      </c>
    </row>
    <row r="944" spans="1:13" x14ac:dyDescent="0.3">
      <c r="A944">
        <v>120630.9</v>
      </c>
      <c r="B944">
        <v>1.4213739999999999</v>
      </c>
      <c r="C944">
        <v>69198.73</v>
      </c>
      <c r="D944">
        <v>1.2404230000000001</v>
      </c>
      <c r="E944">
        <v>-51432.18</v>
      </c>
      <c r="F944">
        <v>0.18095079999999999</v>
      </c>
      <c r="G944">
        <v>-284233</v>
      </c>
      <c r="H944">
        <v>51432.18</v>
      </c>
      <c r="I944">
        <v>53241.69</v>
      </c>
      <c r="J944">
        <v>55051.199999999997</v>
      </c>
      <c r="K944">
        <v>56860.7</v>
      </c>
      <c r="L944">
        <v>58670.21</v>
      </c>
      <c r="M944">
        <v>60479.72</v>
      </c>
    </row>
    <row r="945" spans="1:13" x14ac:dyDescent="0.3">
      <c r="A945">
        <v>120959.4</v>
      </c>
      <c r="B945">
        <v>1.443689</v>
      </c>
      <c r="C945">
        <v>69656.42</v>
      </c>
      <c r="D945">
        <v>1.2585980000000001</v>
      </c>
      <c r="E945">
        <v>-51302.97</v>
      </c>
      <c r="F945">
        <v>0.1850908</v>
      </c>
      <c r="G945">
        <v>-277177.3</v>
      </c>
      <c r="H945">
        <v>51302.97</v>
      </c>
      <c r="I945">
        <v>53153.88</v>
      </c>
      <c r="J945">
        <v>55004.79</v>
      </c>
      <c r="K945">
        <v>56855.69</v>
      </c>
      <c r="L945">
        <v>58706.6</v>
      </c>
      <c r="M945">
        <v>60557.51</v>
      </c>
    </row>
    <row r="946" spans="1:13" x14ac:dyDescent="0.3">
      <c r="A946">
        <v>122470.9</v>
      </c>
      <c r="B946">
        <v>1.437586</v>
      </c>
      <c r="C946">
        <v>70896.850000000006</v>
      </c>
      <c r="D946">
        <v>1.257034</v>
      </c>
      <c r="E946">
        <v>-51574.05</v>
      </c>
      <c r="F946">
        <v>0.18055199999999999</v>
      </c>
      <c r="G946">
        <v>-285646.5</v>
      </c>
      <c r="H946">
        <v>51574.05</v>
      </c>
      <c r="I946">
        <v>53379.57</v>
      </c>
      <c r="J946">
        <v>55185.09</v>
      </c>
      <c r="K946">
        <v>56990.61</v>
      </c>
      <c r="L946">
        <v>58796.13</v>
      </c>
      <c r="M946">
        <v>60601.65</v>
      </c>
    </row>
    <row r="947" spans="1:13" x14ac:dyDescent="0.3">
      <c r="A947">
        <v>115394.9</v>
      </c>
      <c r="B947">
        <v>1.368646</v>
      </c>
      <c r="C947">
        <v>64189.81</v>
      </c>
      <c r="D947">
        <v>1.17683</v>
      </c>
      <c r="E947">
        <v>-51205.120000000003</v>
      </c>
      <c r="F947">
        <v>0.19181590000000001</v>
      </c>
      <c r="G947">
        <v>-266949.3</v>
      </c>
      <c r="H947">
        <v>51205.120000000003</v>
      </c>
      <c r="I947">
        <v>53123.28</v>
      </c>
      <c r="J947">
        <v>55041.43</v>
      </c>
      <c r="K947">
        <v>56959.59</v>
      </c>
      <c r="L947">
        <v>58877.75</v>
      </c>
      <c r="M947">
        <v>60795.91</v>
      </c>
    </row>
    <row r="948" spans="1:13" x14ac:dyDescent="0.3">
      <c r="A948">
        <v>125567.6</v>
      </c>
      <c r="B948">
        <v>1.472243</v>
      </c>
      <c r="C948">
        <v>73132.34</v>
      </c>
      <c r="D948">
        <v>1.3030870000000001</v>
      </c>
      <c r="E948">
        <v>-52435.22</v>
      </c>
      <c r="F948">
        <v>0.1691561</v>
      </c>
      <c r="G948">
        <v>-309981.3</v>
      </c>
      <c r="H948">
        <v>52435.22</v>
      </c>
      <c r="I948">
        <v>54126.78</v>
      </c>
      <c r="J948">
        <v>55818.34</v>
      </c>
      <c r="K948">
        <v>57509.9</v>
      </c>
      <c r="L948">
        <v>59201.46</v>
      </c>
      <c r="M948">
        <v>60893.02</v>
      </c>
    </row>
    <row r="949" spans="1:13" x14ac:dyDescent="0.3">
      <c r="A949">
        <v>111518.5</v>
      </c>
      <c r="B949">
        <v>1.2942530000000001</v>
      </c>
      <c r="C949">
        <v>61074.64</v>
      </c>
      <c r="D949">
        <v>1.080754</v>
      </c>
      <c r="E949">
        <v>-50443.839999999997</v>
      </c>
      <c r="F949">
        <v>0.21349899999999999</v>
      </c>
      <c r="G949">
        <v>-236272.1</v>
      </c>
      <c r="H949">
        <v>50443.839999999997</v>
      </c>
      <c r="I949">
        <v>52578.82</v>
      </c>
      <c r="J949">
        <v>54713.82</v>
      </c>
      <c r="K949">
        <v>56848.800000000003</v>
      </c>
      <c r="L949">
        <v>58983.79</v>
      </c>
      <c r="M949">
        <v>61118.79</v>
      </c>
    </row>
    <row r="950" spans="1:13" x14ac:dyDescent="0.3">
      <c r="A950">
        <v>120511.2</v>
      </c>
      <c r="B950">
        <v>1.4116690000000001</v>
      </c>
      <c r="C950">
        <v>68011.839999999997</v>
      </c>
      <c r="D950">
        <v>1.2290160000000001</v>
      </c>
      <c r="E950">
        <v>-52499.360000000001</v>
      </c>
      <c r="F950">
        <v>0.18265319999999999</v>
      </c>
      <c r="G950">
        <v>-287426.5</v>
      </c>
      <c r="H950">
        <v>52499.360000000001</v>
      </c>
      <c r="I950">
        <v>54325.89</v>
      </c>
      <c r="J950">
        <v>56152.42</v>
      </c>
      <c r="K950">
        <v>57978.95</v>
      </c>
      <c r="L950">
        <v>59805.49</v>
      </c>
      <c r="M950">
        <v>61632.02</v>
      </c>
    </row>
    <row r="951" spans="1:13" x14ac:dyDescent="0.3">
      <c r="A951">
        <v>114425.4</v>
      </c>
      <c r="B951">
        <v>1.3683000000000001</v>
      </c>
      <c r="C951">
        <v>64242.66</v>
      </c>
      <c r="D951">
        <v>1.137551</v>
      </c>
      <c r="E951">
        <v>-50182.73</v>
      </c>
      <c r="F951">
        <v>0.23074910000000001</v>
      </c>
      <c r="G951">
        <v>-217477.5</v>
      </c>
      <c r="H951">
        <v>50182.73</v>
      </c>
      <c r="I951">
        <v>52490.23</v>
      </c>
      <c r="J951">
        <v>54797.72</v>
      </c>
      <c r="K951">
        <v>57105.21</v>
      </c>
      <c r="L951">
        <v>59412.7</v>
      </c>
      <c r="M951">
        <v>61720.19</v>
      </c>
    </row>
    <row r="952" spans="1:13" x14ac:dyDescent="0.3">
      <c r="A952">
        <v>115917.1</v>
      </c>
      <c r="B952">
        <v>1.3557140000000001</v>
      </c>
      <c r="C952">
        <v>64797.31</v>
      </c>
      <c r="D952">
        <v>1.1377710000000001</v>
      </c>
      <c r="E952">
        <v>-51119.74</v>
      </c>
      <c r="F952">
        <v>0.21794330000000001</v>
      </c>
      <c r="G952">
        <v>-234555.2</v>
      </c>
      <c r="H952">
        <v>51119.74</v>
      </c>
      <c r="I952">
        <v>53299.18</v>
      </c>
      <c r="J952">
        <v>55478.61</v>
      </c>
      <c r="K952">
        <v>57658.04</v>
      </c>
      <c r="L952">
        <v>59837.48</v>
      </c>
      <c r="M952">
        <v>62016.91</v>
      </c>
    </row>
    <row r="953" spans="1:13" x14ac:dyDescent="0.3">
      <c r="A953">
        <v>113817.5</v>
      </c>
      <c r="B953">
        <v>1.34616</v>
      </c>
      <c r="C953">
        <v>62672.43</v>
      </c>
      <c r="D953">
        <v>1.1218269999999999</v>
      </c>
      <c r="E953">
        <v>-51145.05</v>
      </c>
      <c r="F953">
        <v>0.22433249999999999</v>
      </c>
      <c r="G953">
        <v>-227987.8</v>
      </c>
      <c r="H953">
        <v>51145.05</v>
      </c>
      <c r="I953">
        <v>53388.38</v>
      </c>
      <c r="J953">
        <v>55631.7</v>
      </c>
      <c r="K953">
        <v>57875.02</v>
      </c>
      <c r="L953">
        <v>60118.35</v>
      </c>
      <c r="M953">
        <v>62361.67</v>
      </c>
    </row>
    <row r="954" spans="1:13" x14ac:dyDescent="0.3">
      <c r="A954">
        <v>125168.3</v>
      </c>
      <c r="B954">
        <v>1.4665649999999999</v>
      </c>
      <c r="C954">
        <v>72396.55</v>
      </c>
      <c r="D954">
        <v>1.271571</v>
      </c>
      <c r="E954">
        <v>-52771.77</v>
      </c>
      <c r="F954">
        <v>0.19499420000000001</v>
      </c>
      <c r="G954">
        <v>-270632.5</v>
      </c>
      <c r="H954">
        <v>52771.77</v>
      </c>
      <c r="I954">
        <v>54721.71</v>
      </c>
      <c r="J954">
        <v>56671.66</v>
      </c>
      <c r="K954">
        <v>58621.599999999999</v>
      </c>
      <c r="L954">
        <v>60571.54</v>
      </c>
      <c r="M954">
        <v>62521.48</v>
      </c>
    </row>
    <row r="955" spans="1:13" x14ac:dyDescent="0.3">
      <c r="A955">
        <v>117663.2</v>
      </c>
      <c r="B955">
        <v>1.4089469999999999</v>
      </c>
      <c r="C955">
        <v>66978.289999999994</v>
      </c>
      <c r="D955">
        <v>1.170142</v>
      </c>
      <c r="E955">
        <v>-50684.88</v>
      </c>
      <c r="F955">
        <v>0.23880509999999999</v>
      </c>
      <c r="G955">
        <v>-212243.7</v>
      </c>
      <c r="H955">
        <v>50684.88</v>
      </c>
      <c r="I955">
        <v>53072.93</v>
      </c>
      <c r="J955">
        <v>55460.98</v>
      </c>
      <c r="K955">
        <v>57849.03</v>
      </c>
      <c r="L955">
        <v>60237.08</v>
      </c>
      <c r="M955">
        <v>62625.13</v>
      </c>
    </row>
    <row r="956" spans="1:13" x14ac:dyDescent="0.3">
      <c r="A956">
        <v>118083.9</v>
      </c>
      <c r="B956">
        <v>1.4062749999999999</v>
      </c>
      <c r="C956">
        <v>66120.72</v>
      </c>
      <c r="D956">
        <v>1.1850560000000001</v>
      </c>
      <c r="E956">
        <v>-51963.23</v>
      </c>
      <c r="F956">
        <v>0.22121940000000001</v>
      </c>
      <c r="G956">
        <v>-234894.5</v>
      </c>
      <c r="H956">
        <v>51963.23</v>
      </c>
      <c r="I956">
        <v>54175.42</v>
      </c>
      <c r="J956">
        <v>56387.61</v>
      </c>
      <c r="K956">
        <v>58599.81</v>
      </c>
      <c r="L956">
        <v>60812</v>
      </c>
      <c r="M956">
        <v>63024.2</v>
      </c>
    </row>
    <row r="957" spans="1:13" x14ac:dyDescent="0.3">
      <c r="A957">
        <v>111524.5</v>
      </c>
      <c r="B957">
        <v>1.309666</v>
      </c>
      <c r="C957">
        <v>60620.7</v>
      </c>
      <c r="D957">
        <v>1.064708</v>
      </c>
      <c r="E957">
        <v>-50903.82</v>
      </c>
      <c r="F957">
        <v>0.24495800000000001</v>
      </c>
      <c r="G957">
        <v>-207806.3</v>
      </c>
      <c r="H957">
        <v>50903.82</v>
      </c>
      <c r="I957">
        <v>53353.4</v>
      </c>
      <c r="J957">
        <v>55802.98</v>
      </c>
      <c r="K957">
        <v>58252.56</v>
      </c>
      <c r="L957">
        <v>60702.14</v>
      </c>
      <c r="M957">
        <v>63151.72</v>
      </c>
    </row>
    <row r="958" spans="1:13" x14ac:dyDescent="0.3">
      <c r="A958">
        <v>121464.1</v>
      </c>
      <c r="B958">
        <v>1.430623</v>
      </c>
      <c r="C958">
        <v>68479.289999999994</v>
      </c>
      <c r="D958">
        <v>1.217611</v>
      </c>
      <c r="E958">
        <v>-52984.84</v>
      </c>
      <c r="F958">
        <v>0.21301210000000001</v>
      </c>
      <c r="G958">
        <v>-248741</v>
      </c>
      <c r="H958">
        <v>52984.84</v>
      </c>
      <c r="I958">
        <v>55114.96</v>
      </c>
      <c r="J958">
        <v>57245.09</v>
      </c>
      <c r="K958">
        <v>59375.21</v>
      </c>
      <c r="L958">
        <v>61505.33</v>
      </c>
      <c r="M958">
        <v>63635.45</v>
      </c>
    </row>
    <row r="959" spans="1:13" x14ac:dyDescent="0.3">
      <c r="A959">
        <v>114656.9</v>
      </c>
      <c r="B959">
        <v>1.3510329999999999</v>
      </c>
      <c r="C959">
        <v>62667.35</v>
      </c>
      <c r="D959">
        <v>1.1108229999999999</v>
      </c>
      <c r="E959">
        <v>-51989.57</v>
      </c>
      <c r="F959">
        <v>0.2402096</v>
      </c>
      <c r="G959">
        <v>-216434.2</v>
      </c>
      <c r="H959">
        <v>51989.57</v>
      </c>
      <c r="I959">
        <v>54391.67</v>
      </c>
      <c r="J959">
        <v>56793.77</v>
      </c>
      <c r="K959">
        <v>59195.86</v>
      </c>
      <c r="L959">
        <v>61597.96</v>
      </c>
      <c r="M959">
        <v>64000.05</v>
      </c>
    </row>
    <row r="960" spans="1:13" x14ac:dyDescent="0.3">
      <c r="A960">
        <v>117117.3</v>
      </c>
      <c r="B960">
        <v>1.373367</v>
      </c>
      <c r="C960">
        <v>64453.61</v>
      </c>
      <c r="D960">
        <v>1.145216</v>
      </c>
      <c r="E960">
        <v>-52663.7</v>
      </c>
      <c r="F960">
        <v>0.2281512</v>
      </c>
      <c r="G960">
        <v>-230828.1</v>
      </c>
      <c r="H960">
        <v>52663.7</v>
      </c>
      <c r="I960">
        <v>54945.21</v>
      </c>
      <c r="J960">
        <v>57226.720000000001</v>
      </c>
      <c r="K960">
        <v>59508.23</v>
      </c>
      <c r="L960">
        <v>61789.75</v>
      </c>
      <c r="M960">
        <v>64071.26</v>
      </c>
    </row>
    <row r="961" spans="1:13" x14ac:dyDescent="0.3">
      <c r="A961">
        <v>113282.9</v>
      </c>
      <c r="B961">
        <v>1.340036</v>
      </c>
      <c r="C961">
        <v>61200.95</v>
      </c>
      <c r="D961">
        <v>1.09562</v>
      </c>
      <c r="E961">
        <v>-52081.91</v>
      </c>
      <c r="F961">
        <v>0.2444161</v>
      </c>
      <c r="G961">
        <v>-213087.1</v>
      </c>
      <c r="H961">
        <v>52081.91</v>
      </c>
      <c r="I961">
        <v>54526.07</v>
      </c>
      <c r="J961">
        <v>56970.239999999998</v>
      </c>
      <c r="K961">
        <v>59414.400000000001</v>
      </c>
      <c r="L961">
        <v>61858.559999999998</v>
      </c>
      <c r="M961">
        <v>64302.720000000001</v>
      </c>
    </row>
    <row r="962" spans="1:13" x14ac:dyDescent="0.3">
      <c r="A962">
        <v>120832.2</v>
      </c>
      <c r="B962">
        <v>1.426377</v>
      </c>
      <c r="C962">
        <v>67197.759999999995</v>
      </c>
      <c r="D962">
        <v>1.200286</v>
      </c>
      <c r="E962">
        <v>-53634.45</v>
      </c>
      <c r="F962">
        <v>0.22609080000000001</v>
      </c>
      <c r="G962">
        <v>-237225.3</v>
      </c>
      <c r="H962">
        <v>53634.45</v>
      </c>
      <c r="I962">
        <v>55895.35</v>
      </c>
      <c r="J962">
        <v>58156.26</v>
      </c>
      <c r="K962">
        <v>60417.17</v>
      </c>
      <c r="L962">
        <v>62678.080000000002</v>
      </c>
      <c r="M962">
        <v>64938.98</v>
      </c>
    </row>
    <row r="963" spans="1:13" x14ac:dyDescent="0.3">
      <c r="A963">
        <v>113011</v>
      </c>
      <c r="B963">
        <v>1.315631</v>
      </c>
      <c r="C963">
        <v>60856.18</v>
      </c>
      <c r="D963">
        <v>1.058422</v>
      </c>
      <c r="E963">
        <v>-52154.86</v>
      </c>
      <c r="F963">
        <v>0.25720880000000002</v>
      </c>
      <c r="G963">
        <v>-202772.5</v>
      </c>
      <c r="H963">
        <v>52154.86</v>
      </c>
      <c r="I963">
        <v>54726.95</v>
      </c>
      <c r="J963">
        <v>57299.040000000001</v>
      </c>
      <c r="K963">
        <v>59871.13</v>
      </c>
      <c r="L963">
        <v>62443.21</v>
      </c>
      <c r="M963">
        <v>65015.3</v>
      </c>
    </row>
    <row r="964" spans="1:13" x14ac:dyDescent="0.3">
      <c r="A964">
        <v>113039</v>
      </c>
      <c r="B964">
        <v>1.3290789999999999</v>
      </c>
      <c r="C964">
        <v>60983.24</v>
      </c>
      <c r="D964">
        <v>1.0659940000000001</v>
      </c>
      <c r="E964">
        <v>-52055.72</v>
      </c>
      <c r="F964">
        <v>0.26308520000000002</v>
      </c>
      <c r="G964">
        <v>-197866.4</v>
      </c>
      <c r="H964">
        <v>52055.72</v>
      </c>
      <c r="I964">
        <v>54686.57</v>
      </c>
      <c r="J964">
        <v>57317.43</v>
      </c>
      <c r="K964">
        <v>59948.28</v>
      </c>
      <c r="L964">
        <v>62579.13</v>
      </c>
      <c r="M964">
        <v>65209.98</v>
      </c>
    </row>
    <row r="965" spans="1:13" x14ac:dyDescent="0.3">
      <c r="A965">
        <v>117657</v>
      </c>
      <c r="B965">
        <v>1.366646</v>
      </c>
      <c r="C965">
        <v>64091.46</v>
      </c>
      <c r="D965">
        <v>1.131435</v>
      </c>
      <c r="E965">
        <v>-53565.57</v>
      </c>
      <c r="F965">
        <v>0.23521069999999999</v>
      </c>
      <c r="G965">
        <v>-227734.5</v>
      </c>
      <c r="H965">
        <v>53565.57</v>
      </c>
      <c r="I965">
        <v>55917.68</v>
      </c>
      <c r="J965">
        <v>58269.79</v>
      </c>
      <c r="K965">
        <v>60621.89</v>
      </c>
      <c r="L965">
        <v>62974</v>
      </c>
      <c r="M965">
        <v>65326.11</v>
      </c>
    </row>
    <row r="966" spans="1:13" x14ac:dyDescent="0.3">
      <c r="A966">
        <v>126306.7</v>
      </c>
      <c r="B966">
        <v>1.488253</v>
      </c>
      <c r="C966">
        <v>72149.11</v>
      </c>
      <c r="D966">
        <v>1.2630030000000001</v>
      </c>
      <c r="E966">
        <v>-54157.58</v>
      </c>
      <c r="F966">
        <v>0.22524959999999999</v>
      </c>
      <c r="G966">
        <v>-240433.6</v>
      </c>
      <c r="H966">
        <v>54157.58</v>
      </c>
      <c r="I966">
        <v>56410.07</v>
      </c>
      <c r="J966">
        <v>58662.57</v>
      </c>
      <c r="K966">
        <v>60915.07</v>
      </c>
      <c r="L966">
        <v>63167.56</v>
      </c>
      <c r="M966">
        <v>65420.06</v>
      </c>
    </row>
    <row r="967" spans="1:13" x14ac:dyDescent="0.3">
      <c r="A967">
        <v>111928.8</v>
      </c>
      <c r="B967">
        <v>1.33619</v>
      </c>
      <c r="C967">
        <v>60061.02</v>
      </c>
      <c r="D967">
        <v>1.0590710000000001</v>
      </c>
      <c r="E967">
        <v>-51867.76</v>
      </c>
      <c r="F967">
        <v>0.2771187</v>
      </c>
      <c r="G967">
        <v>-187168</v>
      </c>
      <c r="H967">
        <v>51867.76</v>
      </c>
      <c r="I967">
        <v>54638.95</v>
      </c>
      <c r="J967">
        <v>57410.14</v>
      </c>
      <c r="K967">
        <v>60181.32</v>
      </c>
      <c r="L967">
        <v>62952.51</v>
      </c>
      <c r="M967">
        <v>65723.7</v>
      </c>
    </row>
    <row r="968" spans="1:13" x14ac:dyDescent="0.3">
      <c r="A968">
        <v>128551</v>
      </c>
      <c r="B968">
        <v>1.518796</v>
      </c>
      <c r="C968">
        <v>73084.160000000003</v>
      </c>
      <c r="D968">
        <v>1.3133680000000001</v>
      </c>
      <c r="E968">
        <v>-55466.85</v>
      </c>
      <c r="F968">
        <v>0.2054279</v>
      </c>
      <c r="G968">
        <v>-270006.40000000002</v>
      </c>
      <c r="H968">
        <v>55466.85</v>
      </c>
      <c r="I968">
        <v>57521.13</v>
      </c>
      <c r="J968">
        <v>59575.41</v>
      </c>
      <c r="K968">
        <v>61629.69</v>
      </c>
      <c r="L968">
        <v>63683.97</v>
      </c>
      <c r="M968">
        <v>65738.240000000005</v>
      </c>
    </row>
    <row r="969" spans="1:13" x14ac:dyDescent="0.3">
      <c r="A969">
        <v>118359.9</v>
      </c>
      <c r="B969">
        <v>1.3971039999999999</v>
      </c>
      <c r="C969" s="195">
        <v>65325.97</v>
      </c>
      <c r="D969">
        <v>1.138903</v>
      </c>
      <c r="E969">
        <v>-53033.88</v>
      </c>
      <c r="F969">
        <v>0.25820149999999997</v>
      </c>
      <c r="G969" s="195">
        <v>-205397.3</v>
      </c>
      <c r="H969">
        <v>53033.88</v>
      </c>
      <c r="I969">
        <v>55615.9</v>
      </c>
      <c r="J969">
        <v>58197.91</v>
      </c>
      <c r="K969">
        <v>60779.93</v>
      </c>
      <c r="L969">
        <v>63361.94</v>
      </c>
      <c r="M969">
        <v>65943.95</v>
      </c>
    </row>
    <row r="970" spans="1:13" x14ac:dyDescent="0.3">
      <c r="A970">
        <v>115941.1</v>
      </c>
      <c r="B970">
        <v>1.3661300000000001</v>
      </c>
      <c r="C970">
        <v>62982.3</v>
      </c>
      <c r="D970">
        <v>1.1012109999999999</v>
      </c>
      <c r="E970">
        <v>-52958.84</v>
      </c>
      <c r="F970">
        <v>0.26491900000000002</v>
      </c>
      <c r="G970">
        <v>-199905.7</v>
      </c>
      <c r="H970">
        <v>52958.84</v>
      </c>
      <c r="I970">
        <v>55608.03</v>
      </c>
      <c r="J970">
        <v>58257.21</v>
      </c>
      <c r="K970">
        <v>60906.41</v>
      </c>
      <c r="L970">
        <v>63555.6</v>
      </c>
      <c r="M970">
        <v>66204.789999999994</v>
      </c>
    </row>
    <row r="971" spans="1:13" x14ac:dyDescent="0.3">
      <c r="A971">
        <v>114753.1</v>
      </c>
      <c r="B971">
        <v>1.3543719999999999</v>
      </c>
      <c r="C971">
        <v>60808.95</v>
      </c>
      <c r="D971">
        <v>1.107515</v>
      </c>
      <c r="E971">
        <v>-53944.17</v>
      </c>
      <c r="F971">
        <v>0.2468573</v>
      </c>
      <c r="G971">
        <v>-218523.7</v>
      </c>
      <c r="H971">
        <v>53944.17</v>
      </c>
      <c r="I971">
        <v>56412.75</v>
      </c>
      <c r="J971">
        <v>58881.32</v>
      </c>
      <c r="K971">
        <v>61349.89</v>
      </c>
      <c r="L971">
        <v>63818.46</v>
      </c>
      <c r="M971">
        <v>66287.039999999994</v>
      </c>
    </row>
    <row r="972" spans="1:13" x14ac:dyDescent="0.3">
      <c r="A972">
        <v>116282.2</v>
      </c>
      <c r="B972">
        <v>1.371918</v>
      </c>
      <c r="C972">
        <v>63233.47</v>
      </c>
      <c r="D972">
        <v>1.101734</v>
      </c>
      <c r="E972">
        <v>-53048.73</v>
      </c>
      <c r="F972">
        <v>0.27018370000000003</v>
      </c>
      <c r="G972">
        <v>-196343.2</v>
      </c>
      <c r="H972">
        <v>53048.73</v>
      </c>
      <c r="I972">
        <v>55750.57</v>
      </c>
      <c r="J972">
        <v>58452.4</v>
      </c>
      <c r="K972">
        <v>61154.239999999998</v>
      </c>
      <c r="L972">
        <v>63856.08</v>
      </c>
      <c r="M972">
        <v>66557.91</v>
      </c>
    </row>
    <row r="973" spans="1:13" x14ac:dyDescent="0.3">
      <c r="A973">
        <v>120715.1</v>
      </c>
      <c r="B973">
        <v>1.415751</v>
      </c>
      <c r="C973">
        <v>65216.34</v>
      </c>
      <c r="D973">
        <v>1.186517</v>
      </c>
      <c r="E973">
        <v>-55498.73</v>
      </c>
      <c r="F973">
        <v>0.22923370000000001</v>
      </c>
      <c r="G973">
        <v>-242105.4</v>
      </c>
      <c r="H973">
        <v>55498.73</v>
      </c>
      <c r="I973">
        <v>57791.06</v>
      </c>
      <c r="J973">
        <v>60083.4</v>
      </c>
      <c r="K973">
        <v>62375.74</v>
      </c>
      <c r="L973">
        <v>64668.08</v>
      </c>
      <c r="M973">
        <v>66960.41</v>
      </c>
    </row>
    <row r="974" spans="1:13" x14ac:dyDescent="0.3">
      <c r="A974">
        <v>113765.3</v>
      </c>
      <c r="B974">
        <v>1.3391709999999999</v>
      </c>
      <c r="C974">
        <v>59603.839999999997</v>
      </c>
      <c r="D974">
        <v>1.079923</v>
      </c>
      <c r="E974">
        <v>-54161.440000000002</v>
      </c>
      <c r="F974">
        <v>0.25924829999999999</v>
      </c>
      <c r="G974">
        <v>-208917.3</v>
      </c>
      <c r="H974">
        <v>54161.440000000002</v>
      </c>
      <c r="I974">
        <v>56753.93</v>
      </c>
      <c r="J974">
        <v>59346.41</v>
      </c>
      <c r="K974">
        <v>61938.89</v>
      </c>
      <c r="L974">
        <v>64531.37</v>
      </c>
      <c r="M974">
        <v>67123.850000000006</v>
      </c>
    </row>
    <row r="975" spans="1:13" x14ac:dyDescent="0.3">
      <c r="A975">
        <v>119370.2</v>
      </c>
      <c r="B975">
        <v>1.406887</v>
      </c>
      <c r="C975">
        <v>64739.64</v>
      </c>
      <c r="D975">
        <v>1.1561060000000001</v>
      </c>
      <c r="E975">
        <v>-54630.57</v>
      </c>
      <c r="F975">
        <v>0.25078070000000002</v>
      </c>
      <c r="G975">
        <v>-217842</v>
      </c>
      <c r="H975">
        <v>54630.57</v>
      </c>
      <c r="I975">
        <v>57138.38</v>
      </c>
      <c r="J975">
        <v>59646.18</v>
      </c>
      <c r="K975">
        <v>62153.99</v>
      </c>
      <c r="L975">
        <v>64661.79</v>
      </c>
      <c r="M975">
        <v>67169.600000000006</v>
      </c>
    </row>
    <row r="976" spans="1:13" x14ac:dyDescent="0.3">
      <c r="A976">
        <v>118674.2</v>
      </c>
      <c r="B976">
        <v>1.38504</v>
      </c>
      <c r="C976">
        <v>63216.88</v>
      </c>
      <c r="D976">
        <v>1.150118</v>
      </c>
      <c r="E976">
        <v>-55457.36</v>
      </c>
      <c r="F976">
        <v>0.23492170000000001</v>
      </c>
      <c r="G976">
        <v>-236067.4</v>
      </c>
      <c r="H976">
        <v>55457.36</v>
      </c>
      <c r="I976">
        <v>57806.57</v>
      </c>
      <c r="J976">
        <v>60155.79</v>
      </c>
      <c r="K976">
        <v>62505.01</v>
      </c>
      <c r="L976">
        <v>64854.22</v>
      </c>
      <c r="M976">
        <v>67203.44</v>
      </c>
    </row>
    <row r="977" spans="1:13" x14ac:dyDescent="0.3">
      <c r="A977">
        <v>110736.7</v>
      </c>
      <c r="B977">
        <v>1.297936</v>
      </c>
      <c r="C977">
        <v>57567.96</v>
      </c>
      <c r="D977">
        <v>1.0161230000000001</v>
      </c>
      <c r="E977">
        <v>-53168.72</v>
      </c>
      <c r="F977">
        <v>0.28181339999999999</v>
      </c>
      <c r="G977">
        <v>-188666.4</v>
      </c>
      <c r="H977">
        <v>53168.72</v>
      </c>
      <c r="I977">
        <v>55986.85</v>
      </c>
      <c r="J977">
        <v>58804.99</v>
      </c>
      <c r="K977">
        <v>61623.12</v>
      </c>
      <c r="L977">
        <v>64441.25</v>
      </c>
      <c r="M977">
        <v>67259.39</v>
      </c>
    </row>
    <row r="978" spans="1:13" x14ac:dyDescent="0.3">
      <c r="A978">
        <v>121905.3</v>
      </c>
      <c r="B978">
        <v>1.440021</v>
      </c>
      <c r="C978">
        <v>67079.350000000006</v>
      </c>
      <c r="D978">
        <v>1.1886369999999999</v>
      </c>
      <c r="E978">
        <v>-54825.98</v>
      </c>
      <c r="F978">
        <v>0.25138389999999999</v>
      </c>
      <c r="G978">
        <v>-218096.6</v>
      </c>
      <c r="H978">
        <v>54825.98</v>
      </c>
      <c r="I978">
        <v>57339.82</v>
      </c>
      <c r="J978">
        <v>59853.66</v>
      </c>
      <c r="K978">
        <v>62367.5</v>
      </c>
      <c r="L978">
        <v>64881.34</v>
      </c>
      <c r="M978">
        <v>67395.179999999993</v>
      </c>
    </row>
    <row r="979" spans="1:13" x14ac:dyDescent="0.3">
      <c r="A979">
        <v>125564.2</v>
      </c>
      <c r="B979">
        <v>1.4910099999999999</v>
      </c>
      <c r="C979">
        <v>69445.31</v>
      </c>
      <c r="D979">
        <v>1.265442</v>
      </c>
      <c r="E979">
        <v>-56118.86</v>
      </c>
      <c r="F979">
        <v>0.22556780000000001</v>
      </c>
      <c r="G979">
        <v>-248789.3</v>
      </c>
      <c r="H979">
        <v>56118.86</v>
      </c>
      <c r="I979">
        <v>58374.54</v>
      </c>
      <c r="J979">
        <v>60630.21</v>
      </c>
      <c r="K979">
        <v>62885.89</v>
      </c>
      <c r="L979">
        <v>65141.57</v>
      </c>
      <c r="M979">
        <v>67397.25</v>
      </c>
    </row>
    <row r="980" spans="1:13" x14ac:dyDescent="0.3">
      <c r="A980">
        <v>119675.3</v>
      </c>
      <c r="B980">
        <v>1.397818</v>
      </c>
      <c r="C980">
        <v>65584.11</v>
      </c>
      <c r="D980">
        <v>1.1232930000000001</v>
      </c>
      <c r="E980">
        <v>-54091.16</v>
      </c>
      <c r="F980">
        <v>0.27452539999999997</v>
      </c>
      <c r="G980">
        <v>-197035.2</v>
      </c>
      <c r="H980">
        <v>54091.16</v>
      </c>
      <c r="I980">
        <v>56836.42</v>
      </c>
      <c r="J980">
        <v>59581.67</v>
      </c>
      <c r="K980">
        <v>62326.93</v>
      </c>
      <c r="L980">
        <v>65072.18</v>
      </c>
      <c r="M980">
        <v>67817.440000000002</v>
      </c>
    </row>
    <row r="981" spans="1:13" x14ac:dyDescent="0.3">
      <c r="A981">
        <v>111004.9</v>
      </c>
      <c r="B981">
        <v>1.2976289999999999</v>
      </c>
      <c r="C981">
        <v>57418.68</v>
      </c>
      <c r="D981">
        <v>1.011803</v>
      </c>
      <c r="E981">
        <v>-53586.27</v>
      </c>
      <c r="F981">
        <v>0.28582639999999998</v>
      </c>
      <c r="G981">
        <v>-187478.3</v>
      </c>
      <c r="H981">
        <v>53586.27</v>
      </c>
      <c r="I981">
        <v>56444.54</v>
      </c>
      <c r="J981">
        <v>59302.8</v>
      </c>
      <c r="K981">
        <v>62161.06</v>
      </c>
      <c r="L981">
        <v>65019.33</v>
      </c>
      <c r="M981">
        <v>67877.59</v>
      </c>
    </row>
    <row r="982" spans="1:13" x14ac:dyDescent="0.3">
      <c r="A982">
        <v>121909.8</v>
      </c>
      <c r="B982">
        <v>1.428474</v>
      </c>
      <c r="C982">
        <v>66074.399999999994</v>
      </c>
      <c r="D982">
        <v>1.1874709999999999</v>
      </c>
      <c r="E982">
        <v>-55835.42</v>
      </c>
      <c r="F982">
        <v>0.24100289999999999</v>
      </c>
      <c r="G982">
        <v>-231679.4</v>
      </c>
      <c r="H982">
        <v>55835.42</v>
      </c>
      <c r="I982">
        <v>58245.45</v>
      </c>
      <c r="J982">
        <v>60655.48</v>
      </c>
      <c r="K982">
        <v>63065.51</v>
      </c>
      <c r="L982">
        <v>65475.54</v>
      </c>
      <c r="M982">
        <v>67885.570000000007</v>
      </c>
    </row>
    <row r="983" spans="1:13" x14ac:dyDescent="0.3">
      <c r="A983">
        <v>109961.3</v>
      </c>
      <c r="B983">
        <v>1.29834</v>
      </c>
      <c r="C983">
        <v>57451.31</v>
      </c>
      <c r="D983">
        <v>0.99015549999999997</v>
      </c>
      <c r="E983">
        <v>-52509.94</v>
      </c>
      <c r="F983">
        <v>0.30818410000000002</v>
      </c>
      <c r="G983">
        <v>-170385</v>
      </c>
      <c r="H983">
        <v>52509.94</v>
      </c>
      <c r="I983">
        <v>55591.78</v>
      </c>
      <c r="J983">
        <v>58673.62</v>
      </c>
      <c r="K983">
        <v>61755.46</v>
      </c>
      <c r="L983">
        <v>64837.3</v>
      </c>
      <c r="M983">
        <v>67919.14</v>
      </c>
    </row>
    <row r="984" spans="1:13" x14ac:dyDescent="0.3">
      <c r="A984">
        <v>122826.3</v>
      </c>
      <c r="B984">
        <v>1.451546</v>
      </c>
      <c r="C984">
        <v>67226.710000000006</v>
      </c>
      <c r="D984">
        <v>1.188199</v>
      </c>
      <c r="E984">
        <v>-55599.55</v>
      </c>
      <c r="F984">
        <v>0.26334669999999999</v>
      </c>
      <c r="G984">
        <v>-211126.8</v>
      </c>
      <c r="H984">
        <v>55599.55</v>
      </c>
      <c r="I984">
        <v>58233.01</v>
      </c>
      <c r="J984">
        <v>60866.48</v>
      </c>
      <c r="K984">
        <v>63499.95</v>
      </c>
      <c r="L984">
        <v>66133.41</v>
      </c>
      <c r="M984">
        <v>68766.880000000005</v>
      </c>
    </row>
    <row r="985" spans="1:13" x14ac:dyDescent="0.3">
      <c r="A985">
        <v>120171.6</v>
      </c>
      <c r="B985">
        <v>1.3877409999999999</v>
      </c>
      <c r="C985">
        <v>63406.23</v>
      </c>
      <c r="D985">
        <v>1.1429370000000001</v>
      </c>
      <c r="E985">
        <v>-56765.41</v>
      </c>
      <c r="F985">
        <v>0.2448041</v>
      </c>
      <c r="G985">
        <v>-231880.9</v>
      </c>
      <c r="H985">
        <v>56765.41</v>
      </c>
      <c r="I985">
        <v>59213.45</v>
      </c>
      <c r="J985">
        <v>61661.49</v>
      </c>
      <c r="K985">
        <v>64109.53</v>
      </c>
      <c r="L985">
        <v>66557.570000000007</v>
      </c>
      <c r="M985">
        <v>69005.62</v>
      </c>
    </row>
    <row r="986" spans="1:13" x14ac:dyDescent="0.3">
      <c r="A986">
        <v>126571.7</v>
      </c>
      <c r="B986">
        <v>1.4969760000000001</v>
      </c>
      <c r="C986">
        <v>69909.34</v>
      </c>
      <c r="D986">
        <v>1.2471490000000001</v>
      </c>
      <c r="E986">
        <v>-56662.38</v>
      </c>
      <c r="F986">
        <v>0.24982689999999999</v>
      </c>
      <c r="G986">
        <v>-226806.6</v>
      </c>
      <c r="H986">
        <v>56662.38</v>
      </c>
      <c r="I986">
        <v>59160.65</v>
      </c>
      <c r="J986">
        <v>61658.92</v>
      </c>
      <c r="K986">
        <v>64157.19</v>
      </c>
      <c r="L986">
        <v>66655.460000000006</v>
      </c>
      <c r="M986">
        <v>69153.73</v>
      </c>
    </row>
    <row r="987" spans="1:13" x14ac:dyDescent="0.3">
      <c r="A987">
        <v>120693.9</v>
      </c>
      <c r="B987">
        <v>1.442507</v>
      </c>
      <c r="C987">
        <v>65405.93</v>
      </c>
      <c r="D987">
        <v>1.1541680000000001</v>
      </c>
      <c r="E987">
        <v>-55287.93</v>
      </c>
      <c r="F987">
        <v>0.28833809999999999</v>
      </c>
      <c r="G987">
        <v>-191746.9</v>
      </c>
      <c r="H987">
        <v>55287.93</v>
      </c>
      <c r="I987">
        <v>58171.3</v>
      </c>
      <c r="J987">
        <v>61054.69</v>
      </c>
      <c r="K987">
        <v>63938.07</v>
      </c>
      <c r="L987">
        <v>66821.45</v>
      </c>
      <c r="M987">
        <v>69704.83</v>
      </c>
    </row>
    <row r="988" spans="1:13" x14ac:dyDescent="0.3">
      <c r="A988">
        <v>120985.4</v>
      </c>
      <c r="B988">
        <v>1.423983</v>
      </c>
      <c r="C988">
        <v>63794.47</v>
      </c>
      <c r="D988">
        <v>1.1615180000000001</v>
      </c>
      <c r="E988">
        <v>-57190.96</v>
      </c>
      <c r="F988">
        <v>0.26246459999999999</v>
      </c>
      <c r="G988">
        <v>-217899.7</v>
      </c>
      <c r="H988">
        <v>57190.96</v>
      </c>
      <c r="I988">
        <v>59815.6</v>
      </c>
      <c r="J988">
        <v>62440.25</v>
      </c>
      <c r="K988">
        <v>65064.89</v>
      </c>
      <c r="L988">
        <v>67689.539999999994</v>
      </c>
      <c r="M988">
        <v>70314.19</v>
      </c>
    </row>
    <row r="989" spans="1:13" x14ac:dyDescent="0.3">
      <c r="A989">
        <v>122302.7</v>
      </c>
      <c r="B989">
        <v>1.437047</v>
      </c>
      <c r="C989">
        <v>65610.23</v>
      </c>
      <c r="D989">
        <v>1.158868</v>
      </c>
      <c r="E989">
        <v>-56692.45</v>
      </c>
      <c r="F989">
        <v>0.27817900000000001</v>
      </c>
      <c r="G989">
        <v>-203798.39999999999</v>
      </c>
      <c r="H989">
        <v>56692.45</v>
      </c>
      <c r="I989">
        <v>59474.23</v>
      </c>
      <c r="J989">
        <v>62256.03</v>
      </c>
      <c r="K989">
        <v>65037.82</v>
      </c>
      <c r="L989">
        <v>67819.61</v>
      </c>
      <c r="M989">
        <v>70601.399999999994</v>
      </c>
    </row>
    <row r="990" spans="1:13" x14ac:dyDescent="0.3">
      <c r="A990">
        <v>123367.7</v>
      </c>
      <c r="B990">
        <v>1.4375629999999999</v>
      </c>
      <c r="C990">
        <v>65224.31</v>
      </c>
      <c r="D990">
        <v>1.174364</v>
      </c>
      <c r="E990">
        <v>-58143.39</v>
      </c>
      <c r="F990">
        <v>0.26319959999999998</v>
      </c>
      <c r="G990">
        <v>-220909.9</v>
      </c>
      <c r="H990">
        <v>58143.39</v>
      </c>
      <c r="I990">
        <v>60775.39</v>
      </c>
      <c r="J990">
        <v>63407.39</v>
      </c>
      <c r="K990">
        <v>66039.38</v>
      </c>
      <c r="L990">
        <v>68671.38</v>
      </c>
      <c r="M990">
        <v>71303.38</v>
      </c>
    </row>
    <row r="991" spans="1:13" x14ac:dyDescent="0.3">
      <c r="A991">
        <v>110679.8</v>
      </c>
      <c r="B991">
        <v>1.303752</v>
      </c>
      <c r="C991">
        <v>55589.18</v>
      </c>
      <c r="D991">
        <v>0.97000120000000001</v>
      </c>
      <c r="E991">
        <v>-55090.59</v>
      </c>
      <c r="F991">
        <v>0.33375060000000001</v>
      </c>
      <c r="G991">
        <v>-165065.20000000001</v>
      </c>
      <c r="H991">
        <v>55090.59</v>
      </c>
      <c r="I991">
        <v>58428.1</v>
      </c>
      <c r="J991">
        <v>61765.61</v>
      </c>
      <c r="K991">
        <v>65103.11</v>
      </c>
      <c r="L991">
        <v>68440.62</v>
      </c>
      <c r="M991">
        <v>71778.13</v>
      </c>
    </row>
    <row r="992" spans="1:13" x14ac:dyDescent="0.3">
      <c r="A992">
        <v>121278.1</v>
      </c>
      <c r="B992">
        <v>1.4258690000000001</v>
      </c>
      <c r="C992">
        <v>62987.09</v>
      </c>
      <c r="D992">
        <v>1.121842</v>
      </c>
      <c r="E992">
        <v>-58290.96</v>
      </c>
      <c r="F992">
        <v>0.30402760000000001</v>
      </c>
      <c r="G992">
        <v>-191729.2</v>
      </c>
      <c r="H992">
        <v>58290.96</v>
      </c>
      <c r="I992">
        <v>61331.24</v>
      </c>
      <c r="J992">
        <v>64371.519999999997</v>
      </c>
      <c r="K992">
        <v>67411.789999999994</v>
      </c>
      <c r="L992">
        <v>70452.070000000007</v>
      </c>
      <c r="M992">
        <v>73492.34</v>
      </c>
    </row>
    <row r="993" spans="1:13" x14ac:dyDescent="0.3">
      <c r="A993">
        <v>121857.4</v>
      </c>
      <c r="B993">
        <v>1.4566209999999999</v>
      </c>
      <c r="C993">
        <v>64203.7</v>
      </c>
      <c r="D993">
        <v>1.13723</v>
      </c>
      <c r="E993">
        <v>-57653.71</v>
      </c>
      <c r="F993">
        <v>0.31939089999999998</v>
      </c>
      <c r="G993">
        <v>-180511.4</v>
      </c>
      <c r="H993">
        <v>57653.71</v>
      </c>
      <c r="I993">
        <v>60847.62</v>
      </c>
      <c r="J993">
        <v>64041.52</v>
      </c>
      <c r="K993">
        <v>67235.44</v>
      </c>
      <c r="L993">
        <v>70429.34</v>
      </c>
      <c r="M993">
        <v>73623.25</v>
      </c>
    </row>
    <row r="994" spans="1:13" x14ac:dyDescent="0.3">
      <c r="A994">
        <v>133352.4</v>
      </c>
      <c r="B994">
        <v>1.5878019999999999</v>
      </c>
      <c r="C994">
        <v>73190.63</v>
      </c>
      <c r="D994">
        <v>1.317828</v>
      </c>
      <c r="E994">
        <v>-60161.760000000002</v>
      </c>
      <c r="F994">
        <v>0.26997399999999999</v>
      </c>
      <c r="G994">
        <v>-222842.8</v>
      </c>
      <c r="H994">
        <v>60161.760000000002</v>
      </c>
      <c r="I994">
        <v>62861.5</v>
      </c>
      <c r="J994">
        <v>65561.23</v>
      </c>
      <c r="K994">
        <v>68260.98</v>
      </c>
      <c r="L994">
        <v>70960.72</v>
      </c>
      <c r="M994">
        <v>73660.460000000006</v>
      </c>
    </row>
    <row r="995" spans="1:13" x14ac:dyDescent="0.3">
      <c r="A995">
        <v>125386.7</v>
      </c>
      <c r="B995">
        <v>1.474723</v>
      </c>
      <c r="C995">
        <v>65768.83</v>
      </c>
      <c r="D995">
        <v>1.181819</v>
      </c>
      <c r="E995">
        <v>-59617.83</v>
      </c>
      <c r="F995">
        <v>0.292904</v>
      </c>
      <c r="G995">
        <v>-203540.5</v>
      </c>
      <c r="H995">
        <v>59617.83</v>
      </c>
      <c r="I995">
        <v>62546.87</v>
      </c>
      <c r="J995">
        <v>65475.91</v>
      </c>
      <c r="K995">
        <v>68404.95</v>
      </c>
      <c r="L995">
        <v>71333.990000000005</v>
      </c>
      <c r="M995">
        <v>74263.03</v>
      </c>
    </row>
    <row r="996" spans="1:13" x14ac:dyDescent="0.3">
      <c r="A996">
        <v>134410.6</v>
      </c>
      <c r="B996">
        <v>1.5892310000000001</v>
      </c>
      <c r="C996">
        <v>73177.11</v>
      </c>
      <c r="D996">
        <v>1.2987340000000001</v>
      </c>
      <c r="E996">
        <v>-61233.47</v>
      </c>
      <c r="F996">
        <v>0.29049770000000003</v>
      </c>
      <c r="G996">
        <v>-210788.2</v>
      </c>
      <c r="H996">
        <v>61233.47</v>
      </c>
      <c r="I996">
        <v>64138.45</v>
      </c>
      <c r="J996">
        <v>67043.42</v>
      </c>
      <c r="K996">
        <v>69948.399999999994</v>
      </c>
      <c r="L996">
        <v>72853.38</v>
      </c>
      <c r="M996">
        <v>75758.350000000006</v>
      </c>
    </row>
    <row r="997" spans="1:13" x14ac:dyDescent="0.3">
      <c r="A997">
        <v>123664.1</v>
      </c>
      <c r="B997">
        <v>1.4527399999999999</v>
      </c>
      <c r="C997">
        <v>62857.45</v>
      </c>
      <c r="D997">
        <v>1.1156809999999999</v>
      </c>
      <c r="E997">
        <v>-60806.61</v>
      </c>
      <c r="F997">
        <v>0.33705889999999999</v>
      </c>
      <c r="G997">
        <v>-180403.5</v>
      </c>
      <c r="H997">
        <v>60806.61</v>
      </c>
      <c r="I997">
        <v>64177.2</v>
      </c>
      <c r="J997">
        <v>67547.789999999994</v>
      </c>
      <c r="K997">
        <v>70918.38</v>
      </c>
      <c r="L997">
        <v>74288.97</v>
      </c>
      <c r="M997">
        <v>77659.55</v>
      </c>
    </row>
    <row r="998" spans="1:13" x14ac:dyDescent="0.3">
      <c r="A998">
        <v>138649.9</v>
      </c>
      <c r="B998">
        <v>1.639834</v>
      </c>
      <c r="C998">
        <v>73642.77</v>
      </c>
      <c r="D998">
        <v>1.3405320000000001</v>
      </c>
      <c r="E998">
        <v>-65007.16</v>
      </c>
      <c r="F998">
        <v>0.2993016</v>
      </c>
      <c r="G998">
        <v>-217196.1</v>
      </c>
      <c r="H998">
        <v>65007.16</v>
      </c>
      <c r="I998">
        <v>68000.17</v>
      </c>
      <c r="J998">
        <v>70993.19</v>
      </c>
      <c r="K998">
        <v>73986.2</v>
      </c>
      <c r="L998">
        <v>76979.22</v>
      </c>
      <c r="M998">
        <v>79972.23</v>
      </c>
    </row>
    <row r="999" spans="1:13" x14ac:dyDescent="0.3">
      <c r="A999">
        <v>120427.6</v>
      </c>
      <c r="B999">
        <v>1.4361969999999999</v>
      </c>
      <c r="C999">
        <v>60073.68</v>
      </c>
      <c r="D999">
        <v>1.0295030000000001</v>
      </c>
      <c r="E999">
        <v>-60353.93</v>
      </c>
      <c r="F999">
        <v>0.40669440000000001</v>
      </c>
      <c r="G999">
        <v>-148401.20000000001</v>
      </c>
      <c r="H999">
        <v>60353.93</v>
      </c>
      <c r="I999">
        <v>64420.88</v>
      </c>
      <c r="J999">
        <v>68487.820000000007</v>
      </c>
      <c r="K999">
        <v>72554.77</v>
      </c>
      <c r="L999">
        <v>76621.7</v>
      </c>
      <c r="M999">
        <v>80688.649999999994</v>
      </c>
    </row>
    <row r="1000" spans="1:13" x14ac:dyDescent="0.3">
      <c r="A1000">
        <v>126152.5</v>
      </c>
      <c r="B1000">
        <v>1.492167</v>
      </c>
      <c r="C1000">
        <v>63057.93</v>
      </c>
      <c r="D1000">
        <v>1.135586</v>
      </c>
      <c r="E1000">
        <v>-63094.53</v>
      </c>
      <c r="F1000">
        <v>0.35658069999999997</v>
      </c>
      <c r="G1000">
        <v>-176943.2</v>
      </c>
      <c r="H1000">
        <v>63094.53</v>
      </c>
      <c r="I1000">
        <v>66660.34</v>
      </c>
      <c r="J1000">
        <v>70226.14</v>
      </c>
      <c r="K1000">
        <v>73791.95</v>
      </c>
      <c r="L1000">
        <v>77357.759999999995</v>
      </c>
      <c r="M1000">
        <v>80923.56</v>
      </c>
    </row>
    <row r="1001" spans="1:13" x14ac:dyDescent="0.3">
      <c r="A1001">
        <v>127309.9</v>
      </c>
      <c r="B1001">
        <v>1.4975540000000001</v>
      </c>
      <c r="C1001">
        <v>64552.69</v>
      </c>
      <c r="D1001">
        <v>1.1140620000000001</v>
      </c>
      <c r="E1001">
        <v>-62757.21</v>
      </c>
      <c r="F1001">
        <v>0.3834921</v>
      </c>
      <c r="G1001">
        <v>-163646.70000000001</v>
      </c>
      <c r="H1001">
        <v>62757.21</v>
      </c>
      <c r="I1001">
        <v>66592.13</v>
      </c>
      <c r="J1001">
        <v>70427.05</v>
      </c>
      <c r="K1001">
        <v>74261.98</v>
      </c>
      <c r="L1001">
        <v>78096.899999999994</v>
      </c>
      <c r="M1001">
        <v>81931.820000000007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47C57-D3EB-400B-B536-34C31418CA22}">
  <dimension ref="A1:E1001"/>
  <sheetViews>
    <sheetView workbookViewId="0">
      <selection activeCell="A2" sqref="A2:C1001"/>
    </sheetView>
  </sheetViews>
  <sheetFormatPr defaultRowHeight="14.4" x14ac:dyDescent="0.3"/>
  <sheetData>
    <row r="1" spans="1:5" x14ac:dyDescent="0.3">
      <c r="A1" t="s">
        <v>154</v>
      </c>
      <c r="B1" t="s">
        <v>155</v>
      </c>
      <c r="C1" t="s">
        <v>156</v>
      </c>
    </row>
    <row r="2" spans="1:5" x14ac:dyDescent="0.3">
      <c r="A2">
        <f>'PSM output'!E2</f>
        <v>-7520.68</v>
      </c>
      <c r="B2">
        <f>'PSM output'!F2</f>
        <v>-0.45288</v>
      </c>
      <c r="C2">
        <f>'PSM output'!G2</f>
        <v>16606.34</v>
      </c>
      <c r="D2" s="224" t="s">
        <v>189</v>
      </c>
      <c r="E2" s="224"/>
    </row>
    <row r="3" spans="1:5" x14ac:dyDescent="0.3">
      <c r="A3">
        <f>'PSM output'!E3</f>
        <v>-9617.9609999999993</v>
      </c>
      <c r="B3">
        <f>'PSM output'!F3</f>
        <v>-0.43276680000000001</v>
      </c>
      <c r="C3">
        <f>'PSM output'!G3</f>
        <v>22224.35</v>
      </c>
      <c r="D3" s="6" t="s">
        <v>146</v>
      </c>
      <c r="E3" s="6" t="s">
        <v>147</v>
      </c>
    </row>
    <row r="4" spans="1:5" x14ac:dyDescent="0.3">
      <c r="A4">
        <f>'PSM output'!E4</f>
        <v>-8822.6329999999998</v>
      </c>
      <c r="B4">
        <f>'PSM output'!F4</f>
        <v>-0.39575169999999998</v>
      </c>
      <c r="C4">
        <f>'PSM output'!G4</f>
        <v>22293.35</v>
      </c>
      <c r="D4" s="6">
        <v>15000</v>
      </c>
      <c r="E4" s="6">
        <v>0.5</v>
      </c>
    </row>
    <row r="5" spans="1:5" x14ac:dyDescent="0.3">
      <c r="A5">
        <f>'PSM output'!E5</f>
        <v>-7942.9530000000004</v>
      </c>
      <c r="B5">
        <f>'PSM output'!F5</f>
        <v>-0.37227450000000001</v>
      </c>
      <c r="C5">
        <f>'PSM output'!G5</f>
        <v>21336.28</v>
      </c>
      <c r="D5" s="6">
        <v>7500</v>
      </c>
      <c r="E5" s="6">
        <v>0.25</v>
      </c>
    </row>
    <row r="6" spans="1:5" x14ac:dyDescent="0.3">
      <c r="A6">
        <f>'PSM output'!E6</f>
        <v>-13202.32</v>
      </c>
      <c r="B6">
        <f>'PSM output'!F6</f>
        <v>-0.40125359999999999</v>
      </c>
      <c r="C6">
        <f>'PSM output'!G6</f>
        <v>32902.68</v>
      </c>
      <c r="D6" s="6">
        <v>6000</v>
      </c>
      <c r="E6" s="6">
        <v>0.2</v>
      </c>
    </row>
    <row r="7" spans="1:5" x14ac:dyDescent="0.3">
      <c r="A7">
        <f>'PSM output'!E7</f>
        <v>-12265.54</v>
      </c>
      <c r="B7">
        <f>'PSM output'!F7</f>
        <v>-0.37616909999999998</v>
      </c>
      <c r="C7">
        <f>'PSM output'!G7</f>
        <v>32606.45</v>
      </c>
      <c r="D7" s="6">
        <v>3000</v>
      </c>
      <c r="E7" s="6">
        <v>0.1</v>
      </c>
    </row>
    <row r="8" spans="1:5" x14ac:dyDescent="0.3">
      <c r="A8">
        <f>'PSM output'!E8</f>
        <v>-13143.97</v>
      </c>
      <c r="B8">
        <f>'PSM output'!F8</f>
        <v>-0.38020929999999997</v>
      </c>
      <c r="C8">
        <f>'PSM output'!G8</f>
        <v>34570.35</v>
      </c>
      <c r="D8" s="6">
        <v>0</v>
      </c>
      <c r="E8" s="6">
        <v>0</v>
      </c>
    </row>
    <row r="9" spans="1:5" x14ac:dyDescent="0.3">
      <c r="A9">
        <f>'PSM output'!E9</f>
        <v>-12093.62</v>
      </c>
      <c r="B9">
        <f>'PSM output'!F9</f>
        <v>-0.3337446</v>
      </c>
      <c r="C9">
        <f>'PSM output'!G9</f>
        <v>36236.14</v>
      </c>
      <c r="D9" s="6">
        <v>-3000</v>
      </c>
      <c r="E9" s="6">
        <v>-0.1</v>
      </c>
    </row>
    <row r="10" spans="1:5" x14ac:dyDescent="0.3">
      <c r="A10">
        <f>'PSM output'!E10</f>
        <v>-12744.09</v>
      </c>
      <c r="B10">
        <f>'PSM output'!F10</f>
        <v>-0.34130260000000001</v>
      </c>
      <c r="C10">
        <f>'PSM output'!G10</f>
        <v>37339.57</v>
      </c>
      <c r="D10" s="6">
        <v>-6000</v>
      </c>
      <c r="E10" s="6">
        <v>-0.2</v>
      </c>
    </row>
    <row r="11" spans="1:5" x14ac:dyDescent="0.3">
      <c r="A11">
        <f>'PSM output'!E11</f>
        <v>-12056.76</v>
      </c>
      <c r="B11">
        <f>'PSM output'!F11</f>
        <v>-0.3115578</v>
      </c>
      <c r="C11">
        <f>'PSM output'!G11</f>
        <v>38698.300000000003</v>
      </c>
      <c r="D11" s="6">
        <v>-7500</v>
      </c>
      <c r="E11" s="6">
        <v>-0.25</v>
      </c>
    </row>
    <row r="12" spans="1:5" x14ac:dyDescent="0.3">
      <c r="A12">
        <f>'PSM output'!E12</f>
        <v>-13941.75</v>
      </c>
      <c r="B12">
        <f>'PSM output'!F12</f>
        <v>-0.3459547</v>
      </c>
      <c r="C12">
        <f>'PSM output'!G12</f>
        <v>40299.360000000001</v>
      </c>
      <c r="D12" s="6">
        <v>-15000</v>
      </c>
      <c r="E12" s="6">
        <v>-0.5</v>
      </c>
    </row>
    <row r="13" spans="1:5" x14ac:dyDescent="0.3">
      <c r="A13">
        <f>'PSM output'!E13</f>
        <v>-12088.05</v>
      </c>
      <c r="B13">
        <f>'PSM output'!F13</f>
        <v>-0.30765559999999997</v>
      </c>
      <c r="C13">
        <f>'PSM output'!G13</f>
        <v>39290.870000000003</v>
      </c>
      <c r="D13" s="6">
        <v>-22500</v>
      </c>
      <c r="E13" s="6">
        <v>-0.75</v>
      </c>
    </row>
    <row r="14" spans="1:5" x14ac:dyDescent="0.3">
      <c r="A14">
        <f>'PSM output'!E14</f>
        <v>-14500.73</v>
      </c>
      <c r="B14">
        <f>'PSM output'!F14</f>
        <v>-0.34304960000000001</v>
      </c>
      <c r="C14">
        <f>'PSM output'!G14</f>
        <v>42270.05</v>
      </c>
      <c r="D14" s="6">
        <v>-30000</v>
      </c>
      <c r="E14" s="6">
        <v>-1</v>
      </c>
    </row>
    <row r="15" spans="1:5" x14ac:dyDescent="0.3">
      <c r="A15">
        <f>'PSM output'!E15</f>
        <v>-15610.73</v>
      </c>
      <c r="B15">
        <f>'PSM output'!F15</f>
        <v>-0.36404350000000002</v>
      </c>
      <c r="C15">
        <f>'PSM output'!G15</f>
        <v>42881.51</v>
      </c>
      <c r="D15" s="6" t="s">
        <v>190</v>
      </c>
      <c r="E15" s="6"/>
    </row>
    <row r="16" spans="1:5" x14ac:dyDescent="0.3">
      <c r="A16">
        <f>'PSM output'!E16</f>
        <v>-13046.32</v>
      </c>
      <c r="B16">
        <f>'PSM output'!F16</f>
        <v>-0.29579539999999999</v>
      </c>
      <c r="C16">
        <f>'PSM output'!G16</f>
        <v>44105.89</v>
      </c>
      <c r="D16" s="6">
        <v>10000</v>
      </c>
      <c r="E16" s="6">
        <v>0.2</v>
      </c>
    </row>
    <row r="17" spans="1:5" x14ac:dyDescent="0.3">
      <c r="A17">
        <f>'PSM output'!E17</f>
        <v>-13798.23</v>
      </c>
      <c r="B17">
        <f>'PSM output'!F17</f>
        <v>-0.30972909999999998</v>
      </c>
      <c r="C17">
        <f>'PSM output'!G17</f>
        <v>44549.34</v>
      </c>
      <c r="D17" s="6">
        <v>5000</v>
      </c>
      <c r="E17" s="6">
        <v>0.1</v>
      </c>
    </row>
    <row r="18" spans="1:5" x14ac:dyDescent="0.3">
      <c r="A18">
        <f>'PSM output'!E18</f>
        <v>-14966.94</v>
      </c>
      <c r="B18">
        <f>'PSM output'!F18</f>
        <v>-0.31376929999999997</v>
      </c>
      <c r="C18">
        <f>'PSM output'!G18</f>
        <v>47700.45</v>
      </c>
      <c r="D18" s="6">
        <v>0</v>
      </c>
      <c r="E18" s="6">
        <v>0</v>
      </c>
    </row>
    <row r="19" spans="1:5" x14ac:dyDescent="0.3">
      <c r="A19">
        <f>'PSM output'!E19</f>
        <v>-16909.63</v>
      </c>
      <c r="B19">
        <f>'PSM output'!F19</f>
        <v>-0.330567</v>
      </c>
      <c r="C19">
        <f>'PSM output'!G19</f>
        <v>51153.42</v>
      </c>
      <c r="D19" s="6">
        <v>-5000</v>
      </c>
      <c r="E19" s="6">
        <v>-0.1</v>
      </c>
    </row>
    <row r="20" spans="1:5" x14ac:dyDescent="0.3">
      <c r="A20">
        <f>'PSM output'!E20</f>
        <v>-16612.330000000002</v>
      </c>
      <c r="B20">
        <f>'PSM output'!F20</f>
        <v>-0.31752970000000003</v>
      </c>
      <c r="C20">
        <f>'PSM output'!G20</f>
        <v>52317.4</v>
      </c>
      <c r="D20" s="6">
        <v>-10000</v>
      </c>
      <c r="E20" s="6">
        <v>-0.2</v>
      </c>
    </row>
    <row r="21" spans="1:5" x14ac:dyDescent="0.3">
      <c r="A21">
        <f>'PSM output'!E21</f>
        <v>-15486.71</v>
      </c>
      <c r="B21">
        <f>'PSM output'!F21</f>
        <v>-0.28604109999999999</v>
      </c>
      <c r="C21">
        <f>'PSM output'!G21</f>
        <v>54141.55</v>
      </c>
      <c r="D21" s="6">
        <v>-12500</v>
      </c>
      <c r="E21" s="6">
        <v>-0.25</v>
      </c>
    </row>
    <row r="22" spans="1:5" x14ac:dyDescent="0.3">
      <c r="A22">
        <f>'PSM output'!E22</f>
        <v>-14876.74</v>
      </c>
      <c r="B22">
        <f>'PSM output'!F22</f>
        <v>-0.26532830000000002</v>
      </c>
      <c r="C22">
        <f>'PSM output'!G22</f>
        <v>56069.19</v>
      </c>
      <c r="D22" s="6">
        <v>-25000</v>
      </c>
      <c r="E22" s="6">
        <v>-0.5</v>
      </c>
    </row>
    <row r="23" spans="1:5" x14ac:dyDescent="0.3">
      <c r="A23">
        <f>'PSM output'!E23</f>
        <v>-15928.8</v>
      </c>
      <c r="B23">
        <f>'PSM output'!F23</f>
        <v>-0.2805841</v>
      </c>
      <c r="C23">
        <f>'PSM output'!G23</f>
        <v>56770.13</v>
      </c>
      <c r="D23" s="6">
        <v>-37500</v>
      </c>
      <c r="E23" s="6">
        <v>-0.75</v>
      </c>
    </row>
    <row r="24" spans="1:5" x14ac:dyDescent="0.3">
      <c r="A24">
        <f>'PSM output'!E24</f>
        <v>-17225.57</v>
      </c>
      <c r="B24">
        <f>'PSM output'!F24</f>
        <v>-0.3059442</v>
      </c>
      <c r="C24">
        <f>'PSM output'!G24</f>
        <v>56302.98</v>
      </c>
      <c r="D24" s="6">
        <v>-50000</v>
      </c>
      <c r="E24" s="6">
        <v>-1</v>
      </c>
    </row>
    <row r="25" spans="1:5" x14ac:dyDescent="0.3">
      <c r="A25">
        <f>'PSM output'!E25</f>
        <v>-14364.58</v>
      </c>
      <c r="B25">
        <f>'PSM output'!F25</f>
        <v>-0.24821299999999999</v>
      </c>
      <c r="C25">
        <f>'PSM output'!G25</f>
        <v>57871.98</v>
      </c>
    </row>
    <row r="26" spans="1:5" x14ac:dyDescent="0.3">
      <c r="A26">
        <f>'PSM output'!E26</f>
        <v>-16729.439999999999</v>
      </c>
      <c r="B26">
        <f>'PSM output'!F26</f>
        <v>-0.2875645</v>
      </c>
      <c r="C26">
        <f>'PSM output'!G26</f>
        <v>58176.29</v>
      </c>
    </row>
    <row r="27" spans="1:5" x14ac:dyDescent="0.3">
      <c r="A27">
        <f>'PSM output'!E27</f>
        <v>-16013.99</v>
      </c>
      <c r="B27">
        <f>'PSM output'!F27</f>
        <v>-0.2509419</v>
      </c>
      <c r="C27">
        <f>'PSM output'!G27</f>
        <v>63815.53</v>
      </c>
    </row>
    <row r="28" spans="1:5" x14ac:dyDescent="0.3">
      <c r="A28">
        <f>'PSM output'!E28</f>
        <v>-17871.16</v>
      </c>
      <c r="B28">
        <f>'PSM output'!F28</f>
        <v>-0.28555350000000002</v>
      </c>
      <c r="C28">
        <f>'PSM output'!G28</f>
        <v>62584.28</v>
      </c>
    </row>
    <row r="29" spans="1:5" x14ac:dyDescent="0.3">
      <c r="A29">
        <f>'PSM output'!E29</f>
        <v>-18416.52</v>
      </c>
      <c r="B29">
        <f>'PSM output'!F29</f>
        <v>-0.28699540000000001</v>
      </c>
      <c r="C29">
        <f>'PSM output'!G29</f>
        <v>64170.07</v>
      </c>
    </row>
    <row r="30" spans="1:5" x14ac:dyDescent="0.3">
      <c r="A30">
        <f>'PSM output'!E30</f>
        <v>-18503.88</v>
      </c>
      <c r="B30">
        <f>'PSM output'!F30</f>
        <v>-0.28275050000000002</v>
      </c>
      <c r="C30">
        <f>'PSM output'!G30</f>
        <v>65442.41</v>
      </c>
    </row>
    <row r="31" spans="1:5" x14ac:dyDescent="0.3">
      <c r="A31">
        <f>'PSM output'!E31</f>
        <v>-18071.66</v>
      </c>
      <c r="B31">
        <f>'PSM output'!F31</f>
        <v>-0.26167299999999999</v>
      </c>
      <c r="C31">
        <f>'PSM output'!G31</f>
        <v>69061.990000000005</v>
      </c>
    </row>
    <row r="32" spans="1:5" x14ac:dyDescent="0.3">
      <c r="A32">
        <f>'PSM output'!E32</f>
        <v>-17885.68</v>
      </c>
      <c r="B32">
        <f>'PSM output'!F32</f>
        <v>-0.25531290000000001</v>
      </c>
      <c r="C32">
        <f>'PSM output'!G32</f>
        <v>70053.95</v>
      </c>
    </row>
    <row r="33" spans="1:3" x14ac:dyDescent="0.3">
      <c r="A33">
        <f>'PSM output'!E33</f>
        <v>-20459.62</v>
      </c>
      <c r="B33">
        <f>'PSM output'!F33</f>
        <v>-0.3039424</v>
      </c>
      <c r="C33">
        <f>'PSM output'!G33</f>
        <v>67314.12</v>
      </c>
    </row>
    <row r="34" spans="1:3" x14ac:dyDescent="0.3">
      <c r="A34">
        <f>'PSM output'!E34</f>
        <v>-18593.759999999998</v>
      </c>
      <c r="B34">
        <f>'PSM output'!F34</f>
        <v>-0.2655904</v>
      </c>
      <c r="C34">
        <f>'PSM output'!G34</f>
        <v>70009.14</v>
      </c>
    </row>
    <row r="35" spans="1:3" x14ac:dyDescent="0.3">
      <c r="A35">
        <f>'PSM output'!E35</f>
        <v>-19266.02</v>
      </c>
      <c r="B35">
        <f>'PSM output'!F35</f>
        <v>-0.27740730000000002</v>
      </c>
      <c r="C35">
        <f>'PSM output'!G35</f>
        <v>69450.289999999994</v>
      </c>
    </row>
    <row r="36" spans="1:3" x14ac:dyDescent="0.3">
      <c r="A36">
        <f>'PSM output'!E36</f>
        <v>-18956.349999999999</v>
      </c>
      <c r="B36">
        <f>'PSM output'!F36</f>
        <v>-0.2680457</v>
      </c>
      <c r="C36">
        <f>'PSM output'!G36</f>
        <v>70720.600000000006</v>
      </c>
    </row>
    <row r="37" spans="1:3" x14ac:dyDescent="0.3">
      <c r="A37">
        <f>'PSM output'!E37</f>
        <v>-18394.439999999999</v>
      </c>
      <c r="B37">
        <f>'PSM output'!F37</f>
        <v>-0.24059530000000001</v>
      </c>
      <c r="C37">
        <f>'PSM output'!G37</f>
        <v>76453.84</v>
      </c>
    </row>
    <row r="38" spans="1:3" x14ac:dyDescent="0.3">
      <c r="A38">
        <f>'PSM output'!E38</f>
        <v>-20200.73</v>
      </c>
      <c r="B38">
        <f>'PSM output'!F38</f>
        <v>-0.27541389999999999</v>
      </c>
      <c r="C38">
        <f>'PSM output'!G38</f>
        <v>73346.8</v>
      </c>
    </row>
    <row r="39" spans="1:3" x14ac:dyDescent="0.3">
      <c r="A39">
        <f>'PSM output'!E39</f>
        <v>-19470.63</v>
      </c>
      <c r="B39">
        <f>'PSM output'!F39</f>
        <v>-0.26054100000000002</v>
      </c>
      <c r="C39">
        <f>'PSM output'!G39</f>
        <v>74731.53</v>
      </c>
    </row>
    <row r="40" spans="1:3" x14ac:dyDescent="0.3">
      <c r="A40">
        <f>'PSM output'!E40</f>
        <v>-18435.75</v>
      </c>
      <c r="B40">
        <f>'PSM output'!F40</f>
        <v>-0.2329898</v>
      </c>
      <c r="C40">
        <f>'PSM output'!G40</f>
        <v>79126.86</v>
      </c>
    </row>
    <row r="41" spans="1:3" x14ac:dyDescent="0.3">
      <c r="A41">
        <f>'PSM output'!E41</f>
        <v>-18906.79</v>
      </c>
      <c r="B41">
        <f>'PSM output'!F41</f>
        <v>-0.2397174</v>
      </c>
      <c r="C41">
        <f>'PSM output'!G41</f>
        <v>78871.17</v>
      </c>
    </row>
    <row r="42" spans="1:3" x14ac:dyDescent="0.3">
      <c r="A42">
        <f>'PSM output'!E42</f>
        <v>-18273.84</v>
      </c>
      <c r="B42">
        <f>'PSM output'!F42</f>
        <v>-0.21803</v>
      </c>
      <c r="C42">
        <f>'PSM output'!G42</f>
        <v>83813.41</v>
      </c>
    </row>
    <row r="43" spans="1:3" x14ac:dyDescent="0.3">
      <c r="A43">
        <f>'PSM output'!E43</f>
        <v>-17488.419999999998</v>
      </c>
      <c r="B43">
        <f>'PSM output'!F43</f>
        <v>-0.20207749999999999</v>
      </c>
      <c r="C43">
        <f>'PSM output'!G43</f>
        <v>86543.14</v>
      </c>
    </row>
    <row r="44" spans="1:3" x14ac:dyDescent="0.3">
      <c r="A44">
        <f>'PSM output'!E44</f>
        <v>-19128.86</v>
      </c>
      <c r="B44">
        <f>'PSM output'!F44</f>
        <v>-0.23278360000000001</v>
      </c>
      <c r="C44">
        <f>'PSM output'!G44</f>
        <v>82174.45</v>
      </c>
    </row>
    <row r="45" spans="1:3" x14ac:dyDescent="0.3">
      <c r="A45">
        <f>'PSM output'!E45</f>
        <v>-19700.400000000001</v>
      </c>
      <c r="B45">
        <f>'PSM output'!F45</f>
        <v>-0.24182119999999999</v>
      </c>
      <c r="C45">
        <f>'PSM output'!G45</f>
        <v>81466.8</v>
      </c>
    </row>
    <row r="46" spans="1:3" x14ac:dyDescent="0.3">
      <c r="A46">
        <f>'PSM output'!E46</f>
        <v>-20433.16</v>
      </c>
      <c r="B46">
        <f>'PSM output'!F46</f>
        <v>-0.25644790000000001</v>
      </c>
      <c r="C46">
        <f>'PSM output'!G46</f>
        <v>79677.61</v>
      </c>
    </row>
    <row r="47" spans="1:3" x14ac:dyDescent="0.3">
      <c r="A47">
        <f>'PSM output'!E47</f>
        <v>-20528.55</v>
      </c>
      <c r="B47">
        <f>'PSM output'!F47</f>
        <v>-0.25777830000000002</v>
      </c>
      <c r="C47">
        <f>'PSM output'!G47</f>
        <v>79636.45</v>
      </c>
    </row>
    <row r="48" spans="1:3" x14ac:dyDescent="0.3">
      <c r="A48">
        <f>'PSM output'!E48</f>
        <v>-21328.69</v>
      </c>
      <c r="B48">
        <f>'PSM output'!F48</f>
        <v>-0.26876309999999998</v>
      </c>
      <c r="C48">
        <f>'PSM output'!G48</f>
        <v>79358.7</v>
      </c>
    </row>
    <row r="49" spans="1:3" x14ac:dyDescent="0.3">
      <c r="A49">
        <f>'PSM output'!E49</f>
        <v>-19579.88</v>
      </c>
      <c r="B49">
        <f>'PSM output'!F49</f>
        <v>-0.23264650000000001</v>
      </c>
      <c r="C49">
        <f>'PSM output'!G49</f>
        <v>84161.5</v>
      </c>
    </row>
    <row r="50" spans="1:3" x14ac:dyDescent="0.3">
      <c r="A50">
        <f>'PSM output'!E50</f>
        <v>-20014.2</v>
      </c>
      <c r="B50">
        <f>'PSM output'!F50</f>
        <v>-0.238677</v>
      </c>
      <c r="C50">
        <f>'PSM output'!G50</f>
        <v>83854.75</v>
      </c>
    </row>
    <row r="51" spans="1:3" x14ac:dyDescent="0.3">
      <c r="A51">
        <f>'PSM output'!E51</f>
        <v>-20644.34</v>
      </c>
      <c r="B51">
        <f>'PSM output'!F51</f>
        <v>-0.2509073</v>
      </c>
      <c r="C51">
        <f>'PSM output'!G51</f>
        <v>82278.77</v>
      </c>
    </row>
    <row r="52" spans="1:3" x14ac:dyDescent="0.3">
      <c r="A52">
        <f>'PSM output'!E52</f>
        <v>-19299.169999999998</v>
      </c>
      <c r="B52">
        <f>'PSM output'!F52</f>
        <v>-0.22255649999999999</v>
      </c>
      <c r="C52">
        <f>'PSM output'!G52</f>
        <v>86715.839999999997</v>
      </c>
    </row>
    <row r="53" spans="1:3" x14ac:dyDescent="0.3">
      <c r="A53">
        <f>'PSM output'!E53</f>
        <v>-20462.63</v>
      </c>
      <c r="B53">
        <f>'PSM output'!F53</f>
        <v>-0.23548330000000001</v>
      </c>
      <c r="C53">
        <f>'PSM output'!G53</f>
        <v>86896.33</v>
      </c>
    </row>
    <row r="54" spans="1:3" x14ac:dyDescent="0.3">
      <c r="A54">
        <f>'PSM output'!E54</f>
        <v>-20058.48</v>
      </c>
      <c r="B54">
        <f>'PSM output'!F54</f>
        <v>-0.22097310000000001</v>
      </c>
      <c r="C54">
        <f>'PSM output'!G54</f>
        <v>90773.38</v>
      </c>
    </row>
    <row r="55" spans="1:3" x14ac:dyDescent="0.3">
      <c r="A55">
        <f>'PSM output'!E55</f>
        <v>-20248.23</v>
      </c>
      <c r="B55">
        <f>'PSM output'!F55</f>
        <v>-0.22018660000000001</v>
      </c>
      <c r="C55">
        <f>'PSM output'!G55</f>
        <v>91959.44</v>
      </c>
    </row>
    <row r="56" spans="1:3" x14ac:dyDescent="0.3">
      <c r="A56">
        <f>'PSM output'!E56</f>
        <v>-22085.87</v>
      </c>
      <c r="B56">
        <f>'PSM output'!F56</f>
        <v>-0.25681690000000001</v>
      </c>
      <c r="C56">
        <f>'PSM output'!G56</f>
        <v>85998.51</v>
      </c>
    </row>
    <row r="57" spans="1:3" x14ac:dyDescent="0.3">
      <c r="A57">
        <f>'PSM output'!E57</f>
        <v>-20543.8</v>
      </c>
      <c r="B57">
        <f>'PSM output'!F57</f>
        <v>-0.22542419999999999</v>
      </c>
      <c r="C57">
        <f>'PSM output'!G57</f>
        <v>91133.99</v>
      </c>
    </row>
    <row r="58" spans="1:3" x14ac:dyDescent="0.3">
      <c r="A58">
        <f>'PSM output'!E58</f>
        <v>-21915.21</v>
      </c>
      <c r="B58">
        <f>'PSM output'!F58</f>
        <v>-0.2496353</v>
      </c>
      <c r="C58">
        <f>'PSM output'!G58</f>
        <v>87788.9</v>
      </c>
    </row>
    <row r="59" spans="1:3" x14ac:dyDescent="0.3">
      <c r="A59">
        <f>'PSM output'!E59</f>
        <v>-21285.56</v>
      </c>
      <c r="B59">
        <f>'PSM output'!F59</f>
        <v>-0.23527709999999999</v>
      </c>
      <c r="C59">
        <f>'PSM output'!G59</f>
        <v>90470.2</v>
      </c>
    </row>
    <row r="60" spans="1:3" x14ac:dyDescent="0.3">
      <c r="A60">
        <f>'PSM output'!E60</f>
        <v>-22274.79</v>
      </c>
      <c r="B60">
        <f>'PSM output'!F60</f>
        <v>-0.25464360000000003</v>
      </c>
      <c r="C60">
        <f>'PSM output'!G60</f>
        <v>87474.38</v>
      </c>
    </row>
    <row r="61" spans="1:3" x14ac:dyDescent="0.3">
      <c r="A61">
        <f>'PSM output'!E61</f>
        <v>-17520.25</v>
      </c>
      <c r="B61">
        <f>'PSM output'!F61</f>
        <v>-0.1567393</v>
      </c>
      <c r="C61">
        <f>'PSM output'!G61</f>
        <v>111779.5</v>
      </c>
    </row>
    <row r="62" spans="1:3" x14ac:dyDescent="0.3">
      <c r="A62">
        <f>'PSM output'!E62</f>
        <v>-22407.27</v>
      </c>
      <c r="B62">
        <f>'PSM output'!F62</f>
        <v>-0.2509247</v>
      </c>
      <c r="C62">
        <f>'PSM output'!G62</f>
        <v>89298.8</v>
      </c>
    </row>
    <row r="63" spans="1:3" x14ac:dyDescent="0.3">
      <c r="A63">
        <f>'PSM output'!E63</f>
        <v>-21411.34</v>
      </c>
      <c r="B63">
        <f>'PSM output'!F63</f>
        <v>-0.2265788</v>
      </c>
      <c r="C63">
        <f>'PSM output'!G63</f>
        <v>94498.43</v>
      </c>
    </row>
    <row r="64" spans="1:3" x14ac:dyDescent="0.3">
      <c r="A64">
        <f>'PSM output'!E64</f>
        <v>-20797.2</v>
      </c>
      <c r="B64">
        <f>'PSM output'!F64</f>
        <v>-0.2131488</v>
      </c>
      <c r="C64">
        <f>'PSM output'!G64</f>
        <v>97571.27</v>
      </c>
    </row>
    <row r="65" spans="1:3" x14ac:dyDescent="0.3">
      <c r="A65">
        <f>'PSM output'!E65</f>
        <v>-19404.189999999999</v>
      </c>
      <c r="B65">
        <f>'PSM output'!F65</f>
        <v>-0.1796237</v>
      </c>
      <c r="C65">
        <f>'PSM output'!G65</f>
        <v>108026.9</v>
      </c>
    </row>
    <row r="66" spans="1:3" x14ac:dyDescent="0.3">
      <c r="A66">
        <f>'PSM output'!E66</f>
        <v>-21591.59</v>
      </c>
      <c r="B66">
        <f>'PSM output'!F66</f>
        <v>-0.2230471</v>
      </c>
      <c r="C66">
        <f>'PSM output'!G66</f>
        <v>96802.8</v>
      </c>
    </row>
    <row r="67" spans="1:3" x14ac:dyDescent="0.3">
      <c r="A67">
        <f>'PSM output'!E67</f>
        <v>-20932.310000000001</v>
      </c>
      <c r="B67">
        <f>'PSM output'!F67</f>
        <v>-0.2067804</v>
      </c>
      <c r="C67">
        <f>'PSM output'!G67</f>
        <v>101229.7</v>
      </c>
    </row>
    <row r="68" spans="1:3" x14ac:dyDescent="0.3">
      <c r="A68">
        <f>'PSM output'!E68</f>
        <v>-24304.66</v>
      </c>
      <c r="B68">
        <f>'PSM output'!F68</f>
        <v>-0.26670359999999999</v>
      </c>
      <c r="C68">
        <f>'PSM output'!G68</f>
        <v>91129.87</v>
      </c>
    </row>
    <row r="69" spans="1:3" x14ac:dyDescent="0.3">
      <c r="A69">
        <f>'PSM output'!E69</f>
        <v>-22190.09</v>
      </c>
      <c r="B69">
        <f>'PSM output'!F69</f>
        <v>-0.22289110000000001</v>
      </c>
      <c r="C69">
        <f>'PSM output'!G69</f>
        <v>99555.73</v>
      </c>
    </row>
    <row r="70" spans="1:3" x14ac:dyDescent="0.3">
      <c r="A70">
        <f>'PSM output'!E70</f>
        <v>-23360.45</v>
      </c>
      <c r="B70">
        <f>'PSM output'!F70</f>
        <v>-0.2436459</v>
      </c>
      <c r="C70">
        <f>'PSM output'!G70</f>
        <v>95878.67</v>
      </c>
    </row>
    <row r="71" spans="1:3" x14ac:dyDescent="0.3">
      <c r="A71">
        <f>'PSM output'!E71</f>
        <v>-23076.41</v>
      </c>
      <c r="B71">
        <f>'PSM output'!F71</f>
        <v>-0.2347137</v>
      </c>
      <c r="C71">
        <f>'PSM output'!G71</f>
        <v>98317.27</v>
      </c>
    </row>
    <row r="72" spans="1:3" x14ac:dyDescent="0.3">
      <c r="A72">
        <f>'PSM output'!E72</f>
        <v>-22132.63</v>
      </c>
      <c r="B72">
        <f>'PSM output'!F72</f>
        <v>-0.21399370000000001</v>
      </c>
      <c r="C72">
        <f>'PSM output'!G72</f>
        <v>103426.5</v>
      </c>
    </row>
    <row r="73" spans="1:3" x14ac:dyDescent="0.3">
      <c r="A73">
        <f>'PSM output'!E73</f>
        <v>-21840.91</v>
      </c>
      <c r="B73">
        <f>'PSM output'!F73</f>
        <v>-0.2076778</v>
      </c>
      <c r="C73">
        <f>'PSM output'!G73</f>
        <v>105167.2</v>
      </c>
    </row>
    <row r="74" spans="1:3" x14ac:dyDescent="0.3">
      <c r="A74">
        <f>'PSM output'!E74</f>
        <v>-22155.77</v>
      </c>
      <c r="B74">
        <f>'PSM output'!F74</f>
        <v>-0.21227499999999999</v>
      </c>
      <c r="C74">
        <f>'PSM output'!G74</f>
        <v>104372.9</v>
      </c>
    </row>
    <row r="75" spans="1:3" x14ac:dyDescent="0.3">
      <c r="A75">
        <f>'PSM output'!E75</f>
        <v>-22379.56</v>
      </c>
      <c r="B75">
        <f>'PSM output'!F75</f>
        <v>-0.20959249999999999</v>
      </c>
      <c r="C75">
        <f>'PSM output'!G75</f>
        <v>106776.6</v>
      </c>
    </row>
    <row r="76" spans="1:3" x14ac:dyDescent="0.3">
      <c r="A76">
        <f>'PSM output'!E76</f>
        <v>-22727.93</v>
      </c>
      <c r="B76">
        <f>'PSM output'!F76</f>
        <v>-0.208869</v>
      </c>
      <c r="C76">
        <f>'PSM output'!G76</f>
        <v>108814.3</v>
      </c>
    </row>
    <row r="77" spans="1:3" x14ac:dyDescent="0.3">
      <c r="A77">
        <f>'PSM output'!E77</f>
        <v>-22385.200000000001</v>
      </c>
      <c r="B77">
        <f>'PSM output'!F77</f>
        <v>-0.20172880000000001</v>
      </c>
      <c r="C77">
        <f>'PSM output'!G77</f>
        <v>110966.8</v>
      </c>
    </row>
    <row r="78" spans="1:3" x14ac:dyDescent="0.3">
      <c r="A78">
        <f>'PSM output'!E78</f>
        <v>-23536.54</v>
      </c>
      <c r="B78">
        <f>'PSM output'!F78</f>
        <v>-0.2224334</v>
      </c>
      <c r="C78">
        <f>'PSM output'!G78</f>
        <v>105813.9</v>
      </c>
    </row>
    <row r="79" spans="1:3" x14ac:dyDescent="0.3">
      <c r="A79">
        <f>'PSM output'!E79</f>
        <v>-21411.91</v>
      </c>
      <c r="B79">
        <f>'PSM output'!F79</f>
        <v>-0.17743159999999999</v>
      </c>
      <c r="C79">
        <f>'PSM output'!G79</f>
        <v>120677</v>
      </c>
    </row>
    <row r="80" spans="1:3" x14ac:dyDescent="0.3">
      <c r="A80">
        <f>'PSM output'!E80</f>
        <v>-23127.95</v>
      </c>
      <c r="B80">
        <f>'PSM output'!F80</f>
        <v>-0.2106616</v>
      </c>
      <c r="C80">
        <f>'PSM output'!G80</f>
        <v>109787.2</v>
      </c>
    </row>
    <row r="81" spans="1:3" x14ac:dyDescent="0.3">
      <c r="A81">
        <f>'PSM output'!E81</f>
        <v>-22275.34</v>
      </c>
      <c r="B81">
        <f>'PSM output'!F81</f>
        <v>-0.1935453</v>
      </c>
      <c r="C81">
        <f>'PSM output'!G81</f>
        <v>115091</v>
      </c>
    </row>
    <row r="82" spans="1:3" x14ac:dyDescent="0.3">
      <c r="A82">
        <f>'PSM output'!E82</f>
        <v>-21171.77</v>
      </c>
      <c r="B82">
        <f>'PSM output'!F82</f>
        <v>-0.1688385</v>
      </c>
      <c r="C82">
        <f>'PSM output'!G82</f>
        <v>125396.6</v>
      </c>
    </row>
    <row r="83" spans="1:3" x14ac:dyDescent="0.3">
      <c r="A83">
        <f>'PSM output'!E83</f>
        <v>-23059.07</v>
      </c>
      <c r="B83">
        <f>'PSM output'!F83</f>
        <v>-0.2046143</v>
      </c>
      <c r="C83">
        <f>'PSM output'!G83</f>
        <v>112695.3</v>
      </c>
    </row>
    <row r="84" spans="1:3" x14ac:dyDescent="0.3">
      <c r="A84">
        <f>'PSM output'!E84</f>
        <v>-22604.65</v>
      </c>
      <c r="B84">
        <f>'PSM output'!F84</f>
        <v>-0.19241240000000001</v>
      </c>
      <c r="C84">
        <f>'PSM output'!G84</f>
        <v>117480.2</v>
      </c>
    </row>
    <row r="85" spans="1:3" x14ac:dyDescent="0.3">
      <c r="A85">
        <f>'PSM output'!E85</f>
        <v>-23091.82</v>
      </c>
      <c r="B85">
        <f>'PSM output'!F85</f>
        <v>-0.20180429999999999</v>
      </c>
      <c r="C85">
        <f>'PSM output'!G85</f>
        <v>114426.8</v>
      </c>
    </row>
    <row r="86" spans="1:3" x14ac:dyDescent="0.3">
      <c r="A86">
        <f>'PSM output'!E86</f>
        <v>-22600.41</v>
      </c>
      <c r="B86">
        <f>'PSM output'!F86</f>
        <v>-0.1904653</v>
      </c>
      <c r="C86">
        <f>'PSM output'!G86</f>
        <v>118658.9</v>
      </c>
    </row>
    <row r="87" spans="1:3" x14ac:dyDescent="0.3">
      <c r="A87">
        <f>'PSM output'!E87</f>
        <v>-22154.97</v>
      </c>
      <c r="B87">
        <f>'PSM output'!F87</f>
        <v>-0.17662159999999999</v>
      </c>
      <c r="C87">
        <f>'PSM output'!G87</f>
        <v>125437.5</v>
      </c>
    </row>
    <row r="88" spans="1:3" x14ac:dyDescent="0.3">
      <c r="A88">
        <f>'PSM output'!E88</f>
        <v>-23630.59</v>
      </c>
      <c r="B88">
        <f>'PSM output'!F88</f>
        <v>-0.2049984</v>
      </c>
      <c r="C88">
        <f>'PSM output'!G88</f>
        <v>115272.1</v>
      </c>
    </row>
    <row r="89" spans="1:3" x14ac:dyDescent="0.3">
      <c r="A89">
        <f>'PSM output'!E89</f>
        <v>-22347.85</v>
      </c>
      <c r="B89">
        <f>'PSM output'!F89</f>
        <v>-0.17888860000000001</v>
      </c>
      <c r="C89">
        <f>'PSM output'!G89</f>
        <v>124926.1</v>
      </c>
    </row>
    <row r="90" spans="1:3" x14ac:dyDescent="0.3">
      <c r="A90">
        <f>'PSM output'!E90</f>
        <v>-25562.66</v>
      </c>
      <c r="B90">
        <f>'PSM output'!F90</f>
        <v>-0.24261759999999999</v>
      </c>
      <c r="C90">
        <f>'PSM output'!G90</f>
        <v>105362</v>
      </c>
    </row>
    <row r="91" spans="1:3" x14ac:dyDescent="0.3">
      <c r="A91">
        <f>'PSM output'!E91</f>
        <v>-24842.93</v>
      </c>
      <c r="B91">
        <f>'PSM output'!F91</f>
        <v>-0.2279631</v>
      </c>
      <c r="C91">
        <f>'PSM output'!G91</f>
        <v>108977.9</v>
      </c>
    </row>
    <row r="92" spans="1:3" x14ac:dyDescent="0.3">
      <c r="A92">
        <f>'PSM output'!E92</f>
        <v>-22854.76</v>
      </c>
      <c r="B92">
        <f>'PSM output'!F92</f>
        <v>-0.1843262</v>
      </c>
      <c r="C92">
        <f>'PSM output'!G92</f>
        <v>123990.8</v>
      </c>
    </row>
    <row r="93" spans="1:3" x14ac:dyDescent="0.3">
      <c r="A93">
        <f>'PSM output'!E93</f>
        <v>-23287.75</v>
      </c>
      <c r="B93">
        <f>'PSM output'!F93</f>
        <v>-0.18300159999999999</v>
      </c>
      <c r="C93">
        <f>'PSM output'!G93</f>
        <v>127254.3</v>
      </c>
    </row>
    <row r="94" spans="1:3" x14ac:dyDescent="0.3">
      <c r="A94">
        <f>'PSM output'!E94</f>
        <v>-22288.91</v>
      </c>
      <c r="B94">
        <f>'PSM output'!F94</f>
        <v>-0.16205320000000001</v>
      </c>
      <c r="C94">
        <f>'PSM output'!G94</f>
        <v>137540.70000000001</v>
      </c>
    </row>
    <row r="95" spans="1:3" x14ac:dyDescent="0.3">
      <c r="A95">
        <f>'PSM output'!E95</f>
        <v>-24401.45</v>
      </c>
      <c r="B95">
        <f>'PSM output'!F95</f>
        <v>-0.20111039999999999</v>
      </c>
      <c r="C95">
        <f>'PSM output'!G95</f>
        <v>121333.6</v>
      </c>
    </row>
    <row r="96" spans="1:3" x14ac:dyDescent="0.3">
      <c r="A96">
        <f>'PSM output'!E96</f>
        <v>-25755.13</v>
      </c>
      <c r="B96">
        <f>'PSM output'!F96</f>
        <v>-0.22598199999999999</v>
      </c>
      <c r="C96">
        <f>'PSM output'!G96</f>
        <v>113969.9</v>
      </c>
    </row>
    <row r="97" spans="1:3" x14ac:dyDescent="0.3">
      <c r="A97">
        <f>'PSM output'!E97</f>
        <v>-24267.33</v>
      </c>
      <c r="B97">
        <f>'PSM output'!F97</f>
        <v>-0.19606779999999999</v>
      </c>
      <c r="C97">
        <f>'PSM output'!G97</f>
        <v>123770.1</v>
      </c>
    </row>
    <row r="98" spans="1:3" x14ac:dyDescent="0.3">
      <c r="A98">
        <f>'PSM output'!E98</f>
        <v>-23273.73</v>
      </c>
      <c r="B98">
        <f>'PSM output'!F98</f>
        <v>-0.17562759999999999</v>
      </c>
      <c r="C98">
        <f>'PSM output'!G98</f>
        <v>132517.5</v>
      </c>
    </row>
    <row r="99" spans="1:3" x14ac:dyDescent="0.3">
      <c r="A99">
        <f>'PSM output'!E99</f>
        <v>-22592.42</v>
      </c>
      <c r="B99">
        <f>'PSM output'!F99</f>
        <v>-0.16087099999999999</v>
      </c>
      <c r="C99">
        <f>'PSM output'!G99</f>
        <v>140438.1</v>
      </c>
    </row>
    <row r="100" spans="1:3" x14ac:dyDescent="0.3">
      <c r="A100">
        <f>'PSM output'!E100</f>
        <v>-23715.52</v>
      </c>
      <c r="B100">
        <f>'PSM output'!F100</f>
        <v>-0.1823668</v>
      </c>
      <c r="C100">
        <f>'PSM output'!G100</f>
        <v>130042.9</v>
      </c>
    </row>
    <row r="101" spans="1:3" x14ac:dyDescent="0.3">
      <c r="A101">
        <f>'PSM output'!E101</f>
        <v>-21537.4</v>
      </c>
      <c r="B101">
        <f>'PSM output'!F101</f>
        <v>-0.1385614</v>
      </c>
      <c r="C101">
        <f>'PSM output'!G101</f>
        <v>155435.79999999999</v>
      </c>
    </row>
    <row r="102" spans="1:3" x14ac:dyDescent="0.3">
      <c r="A102">
        <f>'PSM output'!E102</f>
        <v>-24286.74</v>
      </c>
      <c r="B102">
        <f>'PSM output'!F102</f>
        <v>-0.1923839</v>
      </c>
      <c r="C102">
        <f>'PSM output'!G102</f>
        <v>126241</v>
      </c>
    </row>
    <row r="103" spans="1:3" x14ac:dyDescent="0.3">
      <c r="A103">
        <f>'PSM output'!E103</f>
        <v>-25631.09</v>
      </c>
      <c r="B103">
        <f>'PSM output'!F103</f>
        <v>-0.2183851</v>
      </c>
      <c r="C103">
        <f>'PSM output'!G103</f>
        <v>117366.5</v>
      </c>
    </row>
    <row r="104" spans="1:3" x14ac:dyDescent="0.3">
      <c r="A104">
        <f>'PSM output'!E104</f>
        <v>-23566.38</v>
      </c>
      <c r="B104">
        <f>'PSM output'!F104</f>
        <v>-0.17696629999999999</v>
      </c>
      <c r="C104">
        <f>'PSM output'!G104</f>
        <v>133168.79999999999</v>
      </c>
    </row>
    <row r="105" spans="1:3" x14ac:dyDescent="0.3">
      <c r="A105">
        <f>'PSM output'!E105</f>
        <v>-22713.88</v>
      </c>
      <c r="B105">
        <f>'PSM output'!F105</f>
        <v>-0.1597508</v>
      </c>
      <c r="C105">
        <f>'PSM output'!G105</f>
        <v>142183.20000000001</v>
      </c>
    </row>
    <row r="106" spans="1:3" x14ac:dyDescent="0.3">
      <c r="A106">
        <f>'PSM output'!E106</f>
        <v>-24409.1</v>
      </c>
      <c r="B106">
        <f>'PSM output'!F106</f>
        <v>-0.19053529999999999</v>
      </c>
      <c r="C106">
        <f>'PSM output'!G106</f>
        <v>128108</v>
      </c>
    </row>
    <row r="107" spans="1:3" x14ac:dyDescent="0.3">
      <c r="A107">
        <f>'PSM output'!E107</f>
        <v>-22000.02</v>
      </c>
      <c r="B107">
        <f>'PSM output'!F107</f>
        <v>-0.1421424</v>
      </c>
      <c r="C107">
        <f>'PSM output'!G107</f>
        <v>154774.5</v>
      </c>
    </row>
    <row r="108" spans="1:3" x14ac:dyDescent="0.3">
      <c r="A108">
        <f>'PSM output'!E108</f>
        <v>-24355.87</v>
      </c>
      <c r="B108">
        <f>'PSM output'!F108</f>
        <v>-0.18867929999999999</v>
      </c>
      <c r="C108">
        <f>'PSM output'!G108</f>
        <v>129086</v>
      </c>
    </row>
    <row r="109" spans="1:3" x14ac:dyDescent="0.3">
      <c r="A109">
        <f>'PSM output'!E109</f>
        <v>-25501.48</v>
      </c>
      <c r="B109">
        <f>'PSM output'!F109</f>
        <v>-0.21108499999999999</v>
      </c>
      <c r="C109">
        <f>'PSM output'!G109</f>
        <v>120811.5</v>
      </c>
    </row>
    <row r="110" spans="1:3" x14ac:dyDescent="0.3">
      <c r="A110">
        <f>'PSM output'!E110</f>
        <v>-24053.41</v>
      </c>
      <c r="B110">
        <f>'PSM output'!F110</f>
        <v>-0.18009510000000001</v>
      </c>
      <c r="C110">
        <f>'PSM output'!G110</f>
        <v>133559.5</v>
      </c>
    </row>
    <row r="111" spans="1:3" x14ac:dyDescent="0.3">
      <c r="A111">
        <f>'PSM output'!E111</f>
        <v>-24161.49</v>
      </c>
      <c r="B111">
        <f>'PSM output'!F111</f>
        <v>-0.18112700000000001</v>
      </c>
      <c r="C111">
        <f>'PSM output'!G111</f>
        <v>133395.29999999999</v>
      </c>
    </row>
    <row r="112" spans="1:3" x14ac:dyDescent="0.3">
      <c r="A112">
        <f>'PSM output'!E112</f>
        <v>-25142.59</v>
      </c>
      <c r="B112">
        <f>'PSM output'!F112</f>
        <v>-0.19814129999999999</v>
      </c>
      <c r="C112">
        <f>'PSM output'!G112</f>
        <v>126892.2</v>
      </c>
    </row>
    <row r="113" spans="1:3" x14ac:dyDescent="0.3">
      <c r="A113">
        <f>'PSM output'!E113</f>
        <v>-21156.959999999999</v>
      </c>
      <c r="B113">
        <f>'PSM output'!F113</f>
        <v>-0.1163298</v>
      </c>
      <c r="C113">
        <f>'PSM output'!G113</f>
        <v>181870.5</v>
      </c>
    </row>
    <row r="114" spans="1:3" x14ac:dyDescent="0.3">
      <c r="A114">
        <f>'PSM output'!E114</f>
        <v>-24680.47</v>
      </c>
      <c r="B114">
        <f>'PSM output'!F114</f>
        <v>-0.1864024</v>
      </c>
      <c r="C114">
        <f>'PSM output'!G114</f>
        <v>132404.20000000001</v>
      </c>
    </row>
    <row r="115" spans="1:3" x14ac:dyDescent="0.3">
      <c r="A115">
        <f>'PSM output'!E115</f>
        <v>-24185.73</v>
      </c>
      <c r="B115">
        <f>'PSM output'!F115</f>
        <v>-0.17616499999999999</v>
      </c>
      <c r="C115">
        <f>'PSM output'!G115</f>
        <v>137290.29999999999</v>
      </c>
    </row>
    <row r="116" spans="1:3" x14ac:dyDescent="0.3">
      <c r="A116">
        <f>'PSM output'!E116</f>
        <v>-25092.81</v>
      </c>
      <c r="B116">
        <f>'PSM output'!F116</f>
        <v>-0.19314480000000001</v>
      </c>
      <c r="C116">
        <f>'PSM output'!G116</f>
        <v>129917.1</v>
      </c>
    </row>
    <row r="117" spans="1:3" x14ac:dyDescent="0.3">
      <c r="A117">
        <f>'PSM output'!E117</f>
        <v>-22345.67</v>
      </c>
      <c r="B117">
        <f>'PSM output'!F117</f>
        <v>-0.1379977</v>
      </c>
      <c r="C117">
        <f>'PSM output'!G117</f>
        <v>161927.79999999999</v>
      </c>
    </row>
    <row r="118" spans="1:3" x14ac:dyDescent="0.3">
      <c r="A118">
        <f>'PSM output'!E118</f>
        <v>-25404.02</v>
      </c>
      <c r="B118">
        <f>'PSM output'!F118</f>
        <v>-0.19896359999999999</v>
      </c>
      <c r="C118">
        <f>'PSM output'!G118</f>
        <v>127681.7</v>
      </c>
    </row>
    <row r="119" spans="1:3" x14ac:dyDescent="0.3">
      <c r="A119">
        <f>'PSM output'!E119</f>
        <v>-23574.23</v>
      </c>
      <c r="B119">
        <f>'PSM output'!F119</f>
        <v>-0.15839929999999999</v>
      </c>
      <c r="C119">
        <f>'PSM output'!G119</f>
        <v>148827.79999999999</v>
      </c>
    </row>
    <row r="120" spans="1:3" x14ac:dyDescent="0.3">
      <c r="A120">
        <f>'PSM output'!E120</f>
        <v>-24933.33</v>
      </c>
      <c r="B120">
        <f>'PSM output'!F120</f>
        <v>-0.17894969999999999</v>
      </c>
      <c r="C120">
        <f>'PSM output'!G120</f>
        <v>139331.5</v>
      </c>
    </row>
    <row r="121" spans="1:3" x14ac:dyDescent="0.3">
      <c r="A121">
        <f>'PSM output'!E121</f>
        <v>-25112.78</v>
      </c>
      <c r="B121">
        <f>'PSM output'!F121</f>
        <v>-0.18247769999999999</v>
      </c>
      <c r="C121">
        <f>'PSM output'!G121</f>
        <v>137621.1</v>
      </c>
    </row>
    <row r="122" spans="1:3" x14ac:dyDescent="0.3">
      <c r="A122">
        <f>'PSM output'!E122</f>
        <v>-23397.95</v>
      </c>
      <c r="B122">
        <f>'PSM output'!F122</f>
        <v>-0.1478727</v>
      </c>
      <c r="C122">
        <f>'PSM output'!G122</f>
        <v>158230.39999999999</v>
      </c>
    </row>
    <row r="123" spans="1:3" x14ac:dyDescent="0.3">
      <c r="A123">
        <f>'PSM output'!E123</f>
        <v>-24128.1</v>
      </c>
      <c r="B123">
        <f>'PSM output'!F123</f>
        <v>-0.16202430000000001</v>
      </c>
      <c r="C123">
        <f>'PSM output'!G123</f>
        <v>148916.6</v>
      </c>
    </row>
    <row r="124" spans="1:3" x14ac:dyDescent="0.3">
      <c r="A124">
        <f>'PSM output'!E124</f>
        <v>-25229.38</v>
      </c>
      <c r="B124">
        <f>'PSM output'!F124</f>
        <v>-0.18207860000000001</v>
      </c>
      <c r="C124">
        <f>'PSM output'!G124</f>
        <v>138563.1</v>
      </c>
    </row>
    <row r="125" spans="1:3" x14ac:dyDescent="0.3">
      <c r="A125">
        <f>'PSM output'!E125</f>
        <v>-23487.7</v>
      </c>
      <c r="B125">
        <f>'PSM output'!F125</f>
        <v>-0.1463042</v>
      </c>
      <c r="C125">
        <f>'PSM output'!G125</f>
        <v>160540.1</v>
      </c>
    </row>
    <row r="126" spans="1:3" x14ac:dyDescent="0.3">
      <c r="A126">
        <f>'PSM output'!E126</f>
        <v>-26263.73</v>
      </c>
      <c r="B126">
        <f>'PSM output'!F126</f>
        <v>-0.19961229999999999</v>
      </c>
      <c r="C126">
        <f>'PSM output'!G126</f>
        <v>131573.79999999999</v>
      </c>
    </row>
    <row r="127" spans="1:3" x14ac:dyDescent="0.3">
      <c r="A127">
        <f>'PSM output'!E127</f>
        <v>-24525.85</v>
      </c>
      <c r="B127">
        <f>'PSM output'!F127</f>
        <v>-0.16383619999999999</v>
      </c>
      <c r="C127">
        <f>'PSM output'!G127</f>
        <v>149697.4</v>
      </c>
    </row>
    <row r="128" spans="1:3" x14ac:dyDescent="0.3">
      <c r="A128">
        <f>'PSM output'!E128</f>
        <v>-23965.8</v>
      </c>
      <c r="B128">
        <f>'PSM output'!F128</f>
        <v>-0.15093219999999999</v>
      </c>
      <c r="C128">
        <f>'PSM output'!G128</f>
        <v>158785.20000000001</v>
      </c>
    </row>
    <row r="129" spans="1:3" x14ac:dyDescent="0.3">
      <c r="A129">
        <f>'PSM output'!E129</f>
        <v>-25716.7</v>
      </c>
      <c r="B129">
        <f>'PSM output'!F129</f>
        <v>-0.1859449</v>
      </c>
      <c r="C129">
        <f>'PSM output'!G129</f>
        <v>138302.79999999999</v>
      </c>
    </row>
    <row r="130" spans="1:3" x14ac:dyDescent="0.3">
      <c r="A130">
        <f>'PSM output'!E130</f>
        <v>-25618.38</v>
      </c>
      <c r="B130">
        <f>'PSM output'!F130</f>
        <v>-0.1795081</v>
      </c>
      <c r="C130">
        <f>'PSM output'!G130</f>
        <v>142714.29999999999</v>
      </c>
    </row>
    <row r="131" spans="1:3" x14ac:dyDescent="0.3">
      <c r="A131">
        <f>'PSM output'!E131</f>
        <v>-25832.99</v>
      </c>
      <c r="B131">
        <f>'PSM output'!F131</f>
        <v>-0.1828784</v>
      </c>
      <c r="C131">
        <f>'PSM output'!G131</f>
        <v>141257.79999999999</v>
      </c>
    </row>
    <row r="132" spans="1:3" x14ac:dyDescent="0.3">
      <c r="A132">
        <f>'PSM output'!E132</f>
        <v>-25574.16</v>
      </c>
      <c r="B132">
        <f>'PSM output'!F132</f>
        <v>-0.1769713</v>
      </c>
      <c r="C132">
        <f>'PSM output'!G132</f>
        <v>144510.20000000001</v>
      </c>
    </row>
    <row r="133" spans="1:3" x14ac:dyDescent="0.3">
      <c r="A133">
        <f>'PSM output'!E133</f>
        <v>-24992.7</v>
      </c>
      <c r="B133">
        <f>'PSM output'!F133</f>
        <v>-0.16498679999999999</v>
      </c>
      <c r="C133">
        <f>'PSM output'!G133</f>
        <v>151483</v>
      </c>
    </row>
    <row r="134" spans="1:3" x14ac:dyDescent="0.3">
      <c r="A134">
        <f>'PSM output'!E134</f>
        <v>-23614.77</v>
      </c>
      <c r="B134">
        <f>'PSM output'!F134</f>
        <v>-0.13541600000000001</v>
      </c>
      <c r="C134">
        <f>'PSM output'!G134</f>
        <v>174386.8</v>
      </c>
    </row>
    <row r="135" spans="1:3" x14ac:dyDescent="0.3">
      <c r="A135">
        <f>'PSM output'!E135</f>
        <v>-23231.89</v>
      </c>
      <c r="B135">
        <f>'PSM output'!F135</f>
        <v>-0.12751879999999999</v>
      </c>
      <c r="C135">
        <f>'PSM output'!G135</f>
        <v>182184.1</v>
      </c>
    </row>
    <row r="136" spans="1:3" x14ac:dyDescent="0.3">
      <c r="A136">
        <f>'PSM output'!E136</f>
        <v>-24124.03</v>
      </c>
      <c r="B136">
        <f>'PSM output'!F136</f>
        <v>-0.1424657</v>
      </c>
      <c r="C136">
        <f>'PSM output'!G136</f>
        <v>169332.2</v>
      </c>
    </row>
    <row r="137" spans="1:3" x14ac:dyDescent="0.3">
      <c r="A137">
        <f>'PSM output'!E137</f>
        <v>-25099.27</v>
      </c>
      <c r="B137">
        <f>'PSM output'!F137</f>
        <v>-0.16090760000000001</v>
      </c>
      <c r="C137">
        <f>'PSM output'!G137</f>
        <v>155985.60000000001</v>
      </c>
    </row>
    <row r="138" spans="1:3" x14ac:dyDescent="0.3">
      <c r="A138">
        <f>'PSM output'!E138</f>
        <v>-24633.93</v>
      </c>
      <c r="B138">
        <f>'PSM output'!F138</f>
        <v>-0.1476102</v>
      </c>
      <c r="C138">
        <f>'PSM output'!G138</f>
        <v>166885</v>
      </c>
    </row>
    <row r="139" spans="1:3" x14ac:dyDescent="0.3">
      <c r="A139">
        <f>'PSM output'!E139</f>
        <v>-26379.78</v>
      </c>
      <c r="B139">
        <f>'PSM output'!F139</f>
        <v>-0.18072189999999999</v>
      </c>
      <c r="C139">
        <f>'PSM output'!G139</f>
        <v>145968.9</v>
      </c>
    </row>
    <row r="140" spans="1:3" x14ac:dyDescent="0.3">
      <c r="A140">
        <f>'PSM output'!E140</f>
        <v>-27191.200000000001</v>
      </c>
      <c r="B140">
        <f>'PSM output'!F140</f>
        <v>-0.19532179999999999</v>
      </c>
      <c r="C140">
        <f>'PSM output'!G140</f>
        <v>139212.29999999999</v>
      </c>
    </row>
    <row r="141" spans="1:3" x14ac:dyDescent="0.3">
      <c r="A141">
        <f>'PSM output'!E141</f>
        <v>-26911.23</v>
      </c>
      <c r="B141">
        <f>'PSM output'!F141</f>
        <v>-0.18856200000000001</v>
      </c>
      <c r="C141">
        <f>'PSM output'!G141</f>
        <v>142718.20000000001</v>
      </c>
    </row>
    <row r="142" spans="1:3" x14ac:dyDescent="0.3">
      <c r="A142">
        <f>'PSM output'!E142</f>
        <v>-26803.3</v>
      </c>
      <c r="B142">
        <f>'PSM output'!F142</f>
        <v>-0.18481839999999999</v>
      </c>
      <c r="C142">
        <f>'PSM output'!G142</f>
        <v>145025.1</v>
      </c>
    </row>
    <row r="143" spans="1:3" x14ac:dyDescent="0.3">
      <c r="A143">
        <f>'PSM output'!E143</f>
        <v>-25474.44</v>
      </c>
      <c r="B143">
        <f>'PSM output'!F143</f>
        <v>-0.1565945</v>
      </c>
      <c r="C143">
        <f>'PSM output'!G143</f>
        <v>162677.70000000001</v>
      </c>
    </row>
    <row r="144" spans="1:3" x14ac:dyDescent="0.3">
      <c r="A144">
        <f>'PSM output'!E144</f>
        <v>-27443.200000000001</v>
      </c>
      <c r="B144">
        <f>'PSM output'!F144</f>
        <v>-0.1956155</v>
      </c>
      <c r="C144">
        <f>'PSM output'!G144</f>
        <v>140291.5</v>
      </c>
    </row>
    <row r="145" spans="1:3" x14ac:dyDescent="0.3">
      <c r="A145">
        <f>'PSM output'!E145</f>
        <v>-24289.35</v>
      </c>
      <c r="B145">
        <f>'PSM output'!F145</f>
        <v>-0.1306137</v>
      </c>
      <c r="C145">
        <f>'PSM output'!G145</f>
        <v>185963.3</v>
      </c>
    </row>
    <row r="146" spans="1:3" x14ac:dyDescent="0.3">
      <c r="A146">
        <f>'PSM output'!E146</f>
        <v>-24189.91</v>
      </c>
      <c r="B146">
        <f>'PSM output'!F146</f>
        <v>-0.1286157</v>
      </c>
      <c r="C146">
        <f>'PSM output'!G146</f>
        <v>188078.9</v>
      </c>
    </row>
    <row r="147" spans="1:3" x14ac:dyDescent="0.3">
      <c r="A147">
        <f>'PSM output'!E147</f>
        <v>-26620.55</v>
      </c>
      <c r="B147">
        <f>'PSM output'!F147</f>
        <v>-0.174153</v>
      </c>
      <c r="C147">
        <f>'PSM output'!G147</f>
        <v>152857.29999999999</v>
      </c>
    </row>
    <row r="148" spans="1:3" x14ac:dyDescent="0.3">
      <c r="A148">
        <f>'PSM output'!E148</f>
        <v>-26506.45</v>
      </c>
      <c r="B148">
        <f>'PSM output'!F148</f>
        <v>-0.17011390000000001</v>
      </c>
      <c r="C148">
        <f>'PSM output'!G148</f>
        <v>155815.9</v>
      </c>
    </row>
    <row r="149" spans="1:3" x14ac:dyDescent="0.3">
      <c r="A149">
        <f>'PSM output'!E149</f>
        <v>-26691.85</v>
      </c>
      <c r="B149">
        <f>'PSM output'!F149</f>
        <v>-0.17304020000000001</v>
      </c>
      <c r="C149">
        <f>'PSM output'!G149</f>
        <v>154252.4</v>
      </c>
    </row>
    <row r="150" spans="1:3" x14ac:dyDescent="0.3">
      <c r="A150">
        <f>'PSM output'!E150</f>
        <v>-25567.29</v>
      </c>
      <c r="B150">
        <f>'PSM output'!F150</f>
        <v>-0.14885599999999999</v>
      </c>
      <c r="C150">
        <f>'PSM output'!G150</f>
        <v>171758.5</v>
      </c>
    </row>
    <row r="151" spans="1:3" x14ac:dyDescent="0.3">
      <c r="A151">
        <f>'PSM output'!E151</f>
        <v>-23887.62</v>
      </c>
      <c r="B151">
        <f>'PSM output'!F151</f>
        <v>-0.1144477</v>
      </c>
      <c r="C151">
        <f>'PSM output'!G151</f>
        <v>208720.8</v>
      </c>
    </row>
    <row r="152" spans="1:3" x14ac:dyDescent="0.3">
      <c r="A152">
        <f>'PSM output'!E152</f>
        <v>-25840.46</v>
      </c>
      <c r="B152">
        <f>'PSM output'!F152</f>
        <v>-0.15216850000000001</v>
      </c>
      <c r="C152">
        <f>'PSM output'!G152</f>
        <v>169814.8</v>
      </c>
    </row>
    <row r="153" spans="1:3" x14ac:dyDescent="0.3">
      <c r="A153">
        <f>'PSM output'!E153</f>
        <v>-25974.16</v>
      </c>
      <c r="B153">
        <f>'PSM output'!F153</f>
        <v>-0.15342349999999999</v>
      </c>
      <c r="C153">
        <f>'PSM output'!G153</f>
        <v>169297.1</v>
      </c>
    </row>
    <row r="154" spans="1:3" x14ac:dyDescent="0.3">
      <c r="A154">
        <f>'PSM output'!E154</f>
        <v>-27266.79</v>
      </c>
      <c r="B154">
        <f>'PSM output'!F154</f>
        <v>-0.17716290000000001</v>
      </c>
      <c r="C154">
        <f>'PSM output'!G154</f>
        <v>153908</v>
      </c>
    </row>
    <row r="155" spans="1:3" x14ac:dyDescent="0.3">
      <c r="A155">
        <f>'PSM output'!E155</f>
        <v>-28123.13</v>
      </c>
      <c r="B155">
        <f>'PSM output'!F155</f>
        <v>-0.19421630000000001</v>
      </c>
      <c r="C155">
        <f>'PSM output'!G155</f>
        <v>144803.20000000001</v>
      </c>
    </row>
    <row r="156" spans="1:3" x14ac:dyDescent="0.3">
      <c r="A156">
        <f>'PSM output'!E156</f>
        <v>-25940.27</v>
      </c>
      <c r="B156">
        <f>'PSM output'!F156</f>
        <v>-0.1503912</v>
      </c>
      <c r="C156">
        <f>'PSM output'!G156</f>
        <v>172485.3</v>
      </c>
    </row>
    <row r="157" spans="1:3" x14ac:dyDescent="0.3">
      <c r="A157">
        <f>'PSM output'!E157</f>
        <v>-23527.08</v>
      </c>
      <c r="B157">
        <f>'PSM output'!F157</f>
        <v>-9.7915299999999997E-2</v>
      </c>
      <c r="C157">
        <f>'PSM output'!G157</f>
        <v>240280</v>
      </c>
    </row>
    <row r="158" spans="1:3" x14ac:dyDescent="0.3">
      <c r="A158">
        <f>'PSM output'!E158</f>
        <v>-26792.79</v>
      </c>
      <c r="B158">
        <f>'PSM output'!F158</f>
        <v>-0.15866720000000001</v>
      </c>
      <c r="C158">
        <f>'PSM output'!G158</f>
        <v>168861.5</v>
      </c>
    </row>
    <row r="159" spans="1:3" x14ac:dyDescent="0.3">
      <c r="A159">
        <f>'PSM output'!E159</f>
        <v>-26324.720000000001</v>
      </c>
      <c r="B159">
        <f>'PSM output'!F159</f>
        <v>-0.1491497</v>
      </c>
      <c r="C159">
        <f>'PSM output'!G159</f>
        <v>176498.7</v>
      </c>
    </row>
    <row r="160" spans="1:3" x14ac:dyDescent="0.3">
      <c r="A160">
        <f>'PSM output'!E160</f>
        <v>-25259.16</v>
      </c>
      <c r="B160">
        <f>'PSM output'!F160</f>
        <v>-0.12743740000000001</v>
      </c>
      <c r="C160">
        <f>'PSM output'!G160</f>
        <v>198208.5</v>
      </c>
    </row>
    <row r="161" spans="1:3" x14ac:dyDescent="0.3">
      <c r="A161">
        <f>'PSM output'!E161</f>
        <v>-27325.279999999999</v>
      </c>
      <c r="B161">
        <f>'PSM output'!F161</f>
        <v>-0.16746269999999999</v>
      </c>
      <c r="C161">
        <f>'PSM output'!G161</f>
        <v>163172.29999999999</v>
      </c>
    </row>
    <row r="162" spans="1:3" x14ac:dyDescent="0.3">
      <c r="A162">
        <f>'PSM output'!E162</f>
        <v>-25737.13</v>
      </c>
      <c r="B162">
        <f>'PSM output'!F162</f>
        <v>-0.13359499999999999</v>
      </c>
      <c r="C162">
        <f>'PSM output'!G162</f>
        <v>192650.4</v>
      </c>
    </row>
    <row r="163" spans="1:3" x14ac:dyDescent="0.3">
      <c r="A163">
        <f>'PSM output'!E163</f>
        <v>-26017.9</v>
      </c>
      <c r="B163">
        <f>'PSM output'!F163</f>
        <v>-0.13824339999999999</v>
      </c>
      <c r="C163">
        <f>'PSM output'!G163</f>
        <v>188203.5</v>
      </c>
    </row>
    <row r="164" spans="1:3" x14ac:dyDescent="0.3">
      <c r="A164">
        <f>'PSM output'!E164</f>
        <v>-23269.37</v>
      </c>
      <c r="B164">
        <f>'PSM output'!F164</f>
        <v>-8.2264799999999999E-2</v>
      </c>
      <c r="C164">
        <f>'PSM output'!G164</f>
        <v>282859.40000000002</v>
      </c>
    </row>
    <row r="165" spans="1:3" x14ac:dyDescent="0.3">
      <c r="A165">
        <f>'PSM output'!E165</f>
        <v>-25643.31</v>
      </c>
      <c r="B165">
        <f>'PSM output'!F165</f>
        <v>-0.1294739</v>
      </c>
      <c r="C165">
        <f>'PSM output'!G165</f>
        <v>198057.7</v>
      </c>
    </row>
    <row r="166" spans="1:3" x14ac:dyDescent="0.3">
      <c r="A166">
        <f>'PSM output'!E166</f>
        <v>-27509.95</v>
      </c>
      <c r="B166">
        <f>'PSM output'!F166</f>
        <v>-0.16455700000000001</v>
      </c>
      <c r="C166">
        <f>'PSM output'!G166</f>
        <v>167175.79999999999</v>
      </c>
    </row>
    <row r="167" spans="1:3" x14ac:dyDescent="0.3">
      <c r="A167">
        <f>'PSM output'!E167</f>
        <v>-29209.17</v>
      </c>
      <c r="B167">
        <f>'PSM output'!F167</f>
        <v>-0.1983114</v>
      </c>
      <c r="C167">
        <f>'PSM output'!G167</f>
        <v>147289.4</v>
      </c>
    </row>
    <row r="168" spans="1:3" x14ac:dyDescent="0.3">
      <c r="A168">
        <f>'PSM output'!E168</f>
        <v>-26281.919999999998</v>
      </c>
      <c r="B168">
        <f>'PSM output'!F168</f>
        <v>-0.13886770000000001</v>
      </c>
      <c r="C168">
        <f>'PSM output'!G168</f>
        <v>189258.7</v>
      </c>
    </row>
    <row r="169" spans="1:3" x14ac:dyDescent="0.3">
      <c r="A169">
        <f>'PSM output'!E169</f>
        <v>-28225.55</v>
      </c>
      <c r="B169">
        <f>'PSM output'!F169</f>
        <v>-0.17680609999999999</v>
      </c>
      <c r="C169">
        <f>'PSM output'!G169</f>
        <v>159641.29999999999</v>
      </c>
    </row>
    <row r="170" spans="1:3" x14ac:dyDescent="0.3">
      <c r="A170">
        <f>'PSM output'!E170</f>
        <v>-25836.91</v>
      </c>
      <c r="B170">
        <f>'PSM output'!F170</f>
        <v>-0.1247957</v>
      </c>
      <c r="C170">
        <f>'PSM output'!G170</f>
        <v>207033.7</v>
      </c>
    </row>
    <row r="171" spans="1:3" x14ac:dyDescent="0.3">
      <c r="A171">
        <f>'PSM output'!E171</f>
        <v>-27012.66</v>
      </c>
      <c r="B171">
        <f>'PSM output'!F171</f>
        <v>-0.14787420000000001</v>
      </c>
      <c r="C171">
        <f>'PSM output'!G171</f>
        <v>182673.2</v>
      </c>
    </row>
    <row r="172" spans="1:3" x14ac:dyDescent="0.3">
      <c r="A172">
        <f>'PSM output'!E172</f>
        <v>-27406.38</v>
      </c>
      <c r="B172">
        <f>'PSM output'!F172</f>
        <v>-0.15520909999999999</v>
      </c>
      <c r="C172">
        <f>'PSM output'!G172</f>
        <v>176577.2</v>
      </c>
    </row>
    <row r="173" spans="1:3" x14ac:dyDescent="0.3">
      <c r="A173">
        <f>'PSM output'!E173</f>
        <v>-26022.98</v>
      </c>
      <c r="B173">
        <f>'PSM output'!F173</f>
        <v>-0.12521489999999999</v>
      </c>
      <c r="C173">
        <f>'PSM output'!G173</f>
        <v>207826.5</v>
      </c>
    </row>
    <row r="174" spans="1:3" x14ac:dyDescent="0.3">
      <c r="A174">
        <f>'PSM output'!E174</f>
        <v>-26818.04</v>
      </c>
      <c r="B174">
        <f>'PSM output'!F174</f>
        <v>-0.13983300000000001</v>
      </c>
      <c r="C174">
        <f>'PSM output'!G174</f>
        <v>191786.2</v>
      </c>
    </row>
    <row r="175" spans="1:3" x14ac:dyDescent="0.3">
      <c r="A175">
        <f>'PSM output'!E175</f>
        <v>-28530.34</v>
      </c>
      <c r="B175">
        <f>'PSM output'!F175</f>
        <v>-0.17111100000000001</v>
      </c>
      <c r="C175">
        <f>'PSM output'!G175</f>
        <v>166735.79999999999</v>
      </c>
    </row>
    <row r="176" spans="1:3" x14ac:dyDescent="0.3">
      <c r="A176">
        <f>'PSM output'!E176</f>
        <v>-26767.87</v>
      </c>
      <c r="B176">
        <f>'PSM output'!F176</f>
        <v>-0.1357256</v>
      </c>
      <c r="C176">
        <f>'PSM output'!G176</f>
        <v>197220.5</v>
      </c>
    </row>
    <row r="177" spans="1:3" x14ac:dyDescent="0.3">
      <c r="A177">
        <f>'PSM output'!E177</f>
        <v>-26629.16</v>
      </c>
      <c r="B177">
        <f>'PSM output'!F177</f>
        <v>-0.1287613</v>
      </c>
      <c r="C177">
        <f>'PSM output'!G177</f>
        <v>206810.3</v>
      </c>
    </row>
    <row r="178" spans="1:3" x14ac:dyDescent="0.3">
      <c r="A178">
        <f>'PSM output'!E178</f>
        <v>-25912.92</v>
      </c>
      <c r="B178">
        <f>'PSM output'!F178</f>
        <v>-0.1138662</v>
      </c>
      <c r="C178">
        <f>'PSM output'!G178</f>
        <v>227573.4</v>
      </c>
    </row>
    <row r="179" spans="1:3" x14ac:dyDescent="0.3">
      <c r="A179">
        <f>'PSM output'!E179</f>
        <v>-26694.16</v>
      </c>
      <c r="B179">
        <f>'PSM output'!F179</f>
        <v>-0.12913269999999999</v>
      </c>
      <c r="C179">
        <f>'PSM output'!G179</f>
        <v>206718.7</v>
      </c>
    </row>
    <row r="180" spans="1:3" x14ac:dyDescent="0.3">
      <c r="A180">
        <f>'PSM output'!E180</f>
        <v>-30058.91</v>
      </c>
      <c r="B180">
        <f>'PSM output'!F180</f>
        <v>-0.1962864</v>
      </c>
      <c r="C180">
        <f>'PSM output'!G180</f>
        <v>153138</v>
      </c>
    </row>
    <row r="181" spans="1:3" x14ac:dyDescent="0.3">
      <c r="A181">
        <f>'PSM output'!E181</f>
        <v>-29254.06</v>
      </c>
      <c r="B181">
        <f>'PSM output'!F181</f>
        <v>-0.17979419999999999</v>
      </c>
      <c r="C181">
        <f>'PSM output'!G181</f>
        <v>162708.6</v>
      </c>
    </row>
    <row r="182" spans="1:3" x14ac:dyDescent="0.3">
      <c r="A182">
        <f>'PSM output'!E182</f>
        <v>-27940.36</v>
      </c>
      <c r="B182">
        <f>'PSM output'!F182</f>
        <v>-0.15103900000000001</v>
      </c>
      <c r="C182">
        <f>'PSM output'!G182</f>
        <v>184987.7</v>
      </c>
    </row>
    <row r="183" spans="1:3" x14ac:dyDescent="0.3">
      <c r="A183">
        <f>'PSM output'!E183</f>
        <v>-26796.36</v>
      </c>
      <c r="B183">
        <f>'PSM output'!F183</f>
        <v>-0.1258862</v>
      </c>
      <c r="C183">
        <f>'PSM output'!G183</f>
        <v>212861.8</v>
      </c>
    </row>
    <row r="184" spans="1:3" x14ac:dyDescent="0.3">
      <c r="A184">
        <f>'PSM output'!E184</f>
        <v>-27278.76</v>
      </c>
      <c r="B184">
        <f>'PSM output'!F184</f>
        <v>-0.13484779999999999</v>
      </c>
      <c r="C184">
        <f>'PSM output'!G184</f>
        <v>202293</v>
      </c>
    </row>
    <row r="185" spans="1:3" x14ac:dyDescent="0.3">
      <c r="A185">
        <f>'PSM output'!E185</f>
        <v>-27334.68</v>
      </c>
      <c r="B185">
        <f>'PSM output'!F185</f>
        <v>-0.13577139999999999</v>
      </c>
      <c r="C185">
        <f>'PSM output'!G185</f>
        <v>201328.7</v>
      </c>
    </row>
    <row r="186" spans="1:3" x14ac:dyDescent="0.3">
      <c r="A186">
        <f>'PSM output'!E186</f>
        <v>-28001.84</v>
      </c>
      <c r="B186">
        <f>'PSM output'!F186</f>
        <v>-0.14899370000000001</v>
      </c>
      <c r="C186">
        <f>'PSM output'!G186</f>
        <v>187939.8</v>
      </c>
    </row>
    <row r="187" spans="1:3" x14ac:dyDescent="0.3">
      <c r="A187">
        <f>'PSM output'!E187</f>
        <v>-26740.95</v>
      </c>
      <c r="B187">
        <f>'PSM output'!F187</f>
        <v>-0.123502</v>
      </c>
      <c r="C187">
        <f>'PSM output'!G187</f>
        <v>216522.3</v>
      </c>
    </row>
    <row r="188" spans="1:3" x14ac:dyDescent="0.3">
      <c r="A188">
        <f>'PSM output'!E188</f>
        <v>-27239.439999999999</v>
      </c>
      <c r="B188">
        <f>'PSM output'!F188</f>
        <v>-0.12963179999999999</v>
      </c>
      <c r="C188">
        <f>'PSM output'!G188</f>
        <v>210129.4</v>
      </c>
    </row>
    <row r="189" spans="1:3" x14ac:dyDescent="0.3">
      <c r="A189">
        <f>'PSM output'!E189</f>
        <v>-27718.799999999999</v>
      </c>
      <c r="B189">
        <f>'PSM output'!F189</f>
        <v>-0.13726469999999999</v>
      </c>
      <c r="C189">
        <f>'PSM output'!G189</f>
        <v>201936.8</v>
      </c>
    </row>
    <row r="190" spans="1:3" x14ac:dyDescent="0.3">
      <c r="A190">
        <f>'PSM output'!E190</f>
        <v>-25681.77</v>
      </c>
      <c r="B190">
        <f>'PSM output'!F190</f>
        <v>-9.4612500000000002E-2</v>
      </c>
      <c r="C190">
        <f>'PSM output'!G190</f>
        <v>271441.59999999998</v>
      </c>
    </row>
    <row r="191" spans="1:3" x14ac:dyDescent="0.3">
      <c r="A191">
        <f>'PSM output'!E191</f>
        <v>-25353.71</v>
      </c>
      <c r="B191">
        <f>'PSM output'!F191</f>
        <v>-8.7274099999999993E-2</v>
      </c>
      <c r="C191">
        <f>'PSM output'!G191</f>
        <v>290506.8</v>
      </c>
    </row>
    <row r="192" spans="1:3" x14ac:dyDescent="0.3">
      <c r="A192">
        <f>'PSM output'!E192</f>
        <v>-28193.31</v>
      </c>
      <c r="B192">
        <f>'PSM output'!F192</f>
        <v>-0.14377490000000001</v>
      </c>
      <c r="C192">
        <f>'PSM output'!G192</f>
        <v>196093.5</v>
      </c>
    </row>
    <row r="193" spans="1:3" x14ac:dyDescent="0.3">
      <c r="A193">
        <f>'PSM output'!E193</f>
        <v>-27280.48</v>
      </c>
      <c r="B193">
        <f>'PSM output'!F193</f>
        <v>-0.1255028</v>
      </c>
      <c r="C193">
        <f>'PSM output'!G193</f>
        <v>217369.4</v>
      </c>
    </row>
    <row r="194" spans="1:3" x14ac:dyDescent="0.3">
      <c r="A194">
        <f>'PSM output'!E194</f>
        <v>-28906.95</v>
      </c>
      <c r="B194">
        <f>'PSM output'!F194</f>
        <v>-0.1574451</v>
      </c>
      <c r="C194">
        <f>'PSM output'!G194</f>
        <v>183600.2</v>
      </c>
    </row>
    <row r="195" spans="1:3" x14ac:dyDescent="0.3">
      <c r="A195">
        <f>'PSM output'!E195</f>
        <v>-27507.54</v>
      </c>
      <c r="B195">
        <f>'PSM output'!F195</f>
        <v>-0.1293175</v>
      </c>
      <c r="C195">
        <f>'PSM output'!G195</f>
        <v>212713.2</v>
      </c>
    </row>
    <row r="196" spans="1:3" x14ac:dyDescent="0.3">
      <c r="A196">
        <f>'PSM output'!E196</f>
        <v>-25223.32</v>
      </c>
      <c r="B196">
        <f>'PSM output'!F196</f>
        <v>-8.3130099999999998E-2</v>
      </c>
      <c r="C196">
        <f>'PSM output'!G196</f>
        <v>303419.8</v>
      </c>
    </row>
    <row r="197" spans="1:3" x14ac:dyDescent="0.3">
      <c r="A197">
        <f>'PSM output'!E197</f>
        <v>-27062.77</v>
      </c>
      <c r="B197">
        <f>'PSM output'!F197</f>
        <v>-0.11957619999999999</v>
      </c>
      <c r="C197">
        <f>'PSM output'!G197</f>
        <v>226322.4</v>
      </c>
    </row>
    <row r="198" spans="1:3" x14ac:dyDescent="0.3">
      <c r="A198">
        <f>'PSM output'!E198</f>
        <v>-27404.2</v>
      </c>
      <c r="B198">
        <f>'PSM output'!F198</f>
        <v>-0.12601780000000001</v>
      </c>
      <c r="C198">
        <f>'PSM output'!G198</f>
        <v>217462.9</v>
      </c>
    </row>
    <row r="199" spans="1:3" x14ac:dyDescent="0.3">
      <c r="A199">
        <f>'PSM output'!E199</f>
        <v>-28774.09</v>
      </c>
      <c r="B199">
        <f>'PSM output'!F199</f>
        <v>-0.15292449999999999</v>
      </c>
      <c r="C199">
        <f>'PSM output'!G199</f>
        <v>188158.8</v>
      </c>
    </row>
    <row r="200" spans="1:3" x14ac:dyDescent="0.3">
      <c r="A200">
        <f>'PSM output'!E200</f>
        <v>-27804.23</v>
      </c>
      <c r="B200">
        <f>'PSM output'!F200</f>
        <v>-0.13264809999999999</v>
      </c>
      <c r="C200">
        <f>'PSM output'!G200</f>
        <v>209608.9</v>
      </c>
    </row>
    <row r="201" spans="1:3" x14ac:dyDescent="0.3">
      <c r="A201">
        <f>'PSM output'!E201</f>
        <v>-28348.13</v>
      </c>
      <c r="B201">
        <f>'PSM output'!F201</f>
        <v>-0.14226620000000001</v>
      </c>
      <c r="C201">
        <f>'PSM output'!G201</f>
        <v>199261.3</v>
      </c>
    </row>
    <row r="202" spans="1:3" x14ac:dyDescent="0.3">
      <c r="A202">
        <f>'PSM output'!E202</f>
        <v>-28489.759999999998</v>
      </c>
      <c r="B202">
        <f>'PSM output'!F202</f>
        <v>-0.14500830000000001</v>
      </c>
      <c r="C202">
        <f>'PSM output'!G202</f>
        <v>196469.8</v>
      </c>
    </row>
    <row r="203" spans="1:3" x14ac:dyDescent="0.3">
      <c r="A203">
        <f>'PSM output'!E203</f>
        <v>-29460.45</v>
      </c>
      <c r="B203">
        <f>'PSM output'!F203</f>
        <v>-0.16278609999999999</v>
      </c>
      <c r="C203">
        <f>'PSM output'!G203</f>
        <v>180976.4</v>
      </c>
    </row>
    <row r="204" spans="1:3" x14ac:dyDescent="0.3">
      <c r="A204">
        <f>'PSM output'!E204</f>
        <v>-28235.42</v>
      </c>
      <c r="B204">
        <f>'PSM output'!F204</f>
        <v>-0.13691010000000001</v>
      </c>
      <c r="C204">
        <f>'PSM output'!G204</f>
        <v>206233.3</v>
      </c>
    </row>
    <row r="205" spans="1:3" x14ac:dyDescent="0.3">
      <c r="A205">
        <f>'PSM output'!E205</f>
        <v>-26820.63</v>
      </c>
      <c r="B205">
        <f>'PSM output'!F205</f>
        <v>-0.101058</v>
      </c>
      <c r="C205">
        <f>'PSM output'!G205</f>
        <v>265398.3</v>
      </c>
    </row>
    <row r="206" spans="1:3" x14ac:dyDescent="0.3">
      <c r="A206">
        <f>'PSM output'!E206</f>
        <v>-28271.57</v>
      </c>
      <c r="B206">
        <f>'PSM output'!F206</f>
        <v>-0.12997510000000001</v>
      </c>
      <c r="C206">
        <f>'PSM output'!G206</f>
        <v>217515.3</v>
      </c>
    </row>
    <row r="207" spans="1:3" x14ac:dyDescent="0.3">
      <c r="A207">
        <f>'PSM output'!E207</f>
        <v>-26932.17</v>
      </c>
      <c r="B207">
        <f>'PSM output'!F207</f>
        <v>-0.1028033</v>
      </c>
      <c r="C207">
        <f>'PSM output'!G207</f>
        <v>261977.60000000001</v>
      </c>
    </row>
    <row r="208" spans="1:3" x14ac:dyDescent="0.3">
      <c r="A208">
        <f>'PSM output'!E208</f>
        <v>-28547.16</v>
      </c>
      <c r="B208">
        <f>'PSM output'!F208</f>
        <v>-0.13404440000000001</v>
      </c>
      <c r="C208">
        <f>'PSM output'!G208</f>
        <v>212967.9</v>
      </c>
    </row>
    <row r="209" spans="1:3" x14ac:dyDescent="0.3">
      <c r="A209">
        <f>'PSM output'!E209</f>
        <v>-27821.23</v>
      </c>
      <c r="B209">
        <f>'PSM output'!F209</f>
        <v>-0.11889669999999999</v>
      </c>
      <c r="C209">
        <f>'PSM output'!G209</f>
        <v>233995</v>
      </c>
    </row>
    <row r="210" spans="1:3" x14ac:dyDescent="0.3">
      <c r="A210">
        <f>'PSM output'!E210</f>
        <v>-27978.3</v>
      </c>
      <c r="B210">
        <f>'PSM output'!F210</f>
        <v>-0.121491</v>
      </c>
      <c r="C210">
        <f>'PSM output'!G210</f>
        <v>230291.20000000001</v>
      </c>
    </row>
    <row r="211" spans="1:3" x14ac:dyDescent="0.3">
      <c r="A211">
        <f>'PSM output'!E211</f>
        <v>-28853.360000000001</v>
      </c>
      <c r="B211">
        <f>'PSM output'!F211</f>
        <v>-0.13860359999999999</v>
      </c>
      <c r="C211">
        <f>'PSM output'!G211</f>
        <v>208171.8</v>
      </c>
    </row>
    <row r="212" spans="1:3" x14ac:dyDescent="0.3">
      <c r="A212">
        <f>'PSM output'!E212</f>
        <v>-29578.02</v>
      </c>
      <c r="B212">
        <f>'PSM output'!F212</f>
        <v>-0.15168180000000001</v>
      </c>
      <c r="C212">
        <f>'PSM output'!G212</f>
        <v>195000.5</v>
      </c>
    </row>
    <row r="213" spans="1:3" x14ac:dyDescent="0.3">
      <c r="A213">
        <f>'PSM output'!E213</f>
        <v>-27759.11</v>
      </c>
      <c r="B213">
        <f>'PSM output'!F213</f>
        <v>-0.11388529999999999</v>
      </c>
      <c r="C213">
        <f>'PSM output'!G213</f>
        <v>243746.2</v>
      </c>
    </row>
    <row r="214" spans="1:3" x14ac:dyDescent="0.3">
      <c r="A214">
        <f>'PSM output'!E214</f>
        <v>-29429.81</v>
      </c>
      <c r="B214">
        <f>'PSM output'!F214</f>
        <v>-0.14550640000000001</v>
      </c>
      <c r="C214">
        <f>'PSM output'!G214</f>
        <v>202257.9</v>
      </c>
    </row>
    <row r="215" spans="1:3" x14ac:dyDescent="0.3">
      <c r="A215">
        <f>'PSM output'!E215</f>
        <v>-28465.71</v>
      </c>
      <c r="B215">
        <f>'PSM output'!F215</f>
        <v>-0.1261004</v>
      </c>
      <c r="C215">
        <f>'PSM output'!G215</f>
        <v>225738.4</v>
      </c>
    </row>
    <row r="216" spans="1:3" x14ac:dyDescent="0.3">
      <c r="A216">
        <f>'PSM output'!E216</f>
        <v>-30481.09</v>
      </c>
      <c r="B216">
        <f>'PSM output'!F216</f>
        <v>-0.16574759999999999</v>
      </c>
      <c r="C216">
        <f>'PSM output'!G216</f>
        <v>183900.6</v>
      </c>
    </row>
    <row r="217" spans="1:3" x14ac:dyDescent="0.3">
      <c r="A217">
        <f>'PSM output'!E217</f>
        <v>-26630.23</v>
      </c>
      <c r="B217">
        <f>'PSM output'!F217</f>
        <v>-8.7595300000000001E-2</v>
      </c>
      <c r="C217">
        <f>'PSM output'!G217</f>
        <v>304014.2</v>
      </c>
    </row>
    <row r="218" spans="1:3" x14ac:dyDescent="0.3">
      <c r="A218">
        <f>'PSM output'!E218</f>
        <v>-28241.78</v>
      </c>
      <c r="B218">
        <f>'PSM output'!F218</f>
        <v>-0.1187742</v>
      </c>
      <c r="C218">
        <f>'PSM output'!G218</f>
        <v>237777.1</v>
      </c>
    </row>
    <row r="219" spans="1:3" x14ac:dyDescent="0.3">
      <c r="A219">
        <f>'PSM output'!E219</f>
        <v>-27875.39</v>
      </c>
      <c r="B219">
        <f>'PSM output'!F219</f>
        <v>-0.1109467</v>
      </c>
      <c r="C219">
        <f>'PSM output'!G219</f>
        <v>251250.4</v>
      </c>
    </row>
    <row r="220" spans="1:3" x14ac:dyDescent="0.3">
      <c r="A220">
        <f>'PSM output'!E220</f>
        <v>-27518.89</v>
      </c>
      <c r="B220">
        <f>'PSM output'!F220</f>
        <v>-0.10260859999999999</v>
      </c>
      <c r="C220">
        <f>'PSM output'!G220</f>
        <v>268192.90000000002</v>
      </c>
    </row>
    <row r="221" spans="1:3" x14ac:dyDescent="0.3">
      <c r="A221">
        <f>'PSM output'!E221</f>
        <v>-29852.79</v>
      </c>
      <c r="B221">
        <f>'PSM output'!F221</f>
        <v>-0.14775869999999999</v>
      </c>
      <c r="C221">
        <f>'PSM output'!G221</f>
        <v>202037.4</v>
      </c>
    </row>
    <row r="222" spans="1:3" x14ac:dyDescent="0.3">
      <c r="A222">
        <f>'PSM output'!E222</f>
        <v>-28362.25</v>
      </c>
      <c r="B222">
        <f>'PSM output'!F222</f>
        <v>-0.11786530000000001</v>
      </c>
      <c r="C222">
        <f>'PSM output'!G222</f>
        <v>240632.7</v>
      </c>
    </row>
    <row r="223" spans="1:3" x14ac:dyDescent="0.3">
      <c r="A223">
        <f>'PSM output'!E223</f>
        <v>-28871.11</v>
      </c>
      <c r="B223">
        <f>'PSM output'!F223</f>
        <v>-0.12784400000000001</v>
      </c>
      <c r="C223">
        <f>'PSM output'!G223</f>
        <v>225830.8</v>
      </c>
    </row>
    <row r="224" spans="1:3" x14ac:dyDescent="0.3">
      <c r="A224">
        <f>'PSM output'!E224</f>
        <v>-28353.43</v>
      </c>
      <c r="B224">
        <f>'PSM output'!F224</f>
        <v>-0.11748550000000001</v>
      </c>
      <c r="C224">
        <f>'PSM output'!G224</f>
        <v>241335.5</v>
      </c>
    </row>
    <row r="225" spans="1:3" x14ac:dyDescent="0.3">
      <c r="A225">
        <f>'PSM output'!E225</f>
        <v>-29730.16</v>
      </c>
      <c r="B225">
        <f>'PSM output'!F225</f>
        <v>-0.14410149999999999</v>
      </c>
      <c r="C225">
        <f>'PSM output'!G225</f>
        <v>206314</v>
      </c>
    </row>
    <row r="226" spans="1:3" x14ac:dyDescent="0.3">
      <c r="A226">
        <f>'PSM output'!E226</f>
        <v>-28753.55</v>
      </c>
      <c r="B226">
        <f>'PSM output'!F226</f>
        <v>-0.12409679999999999</v>
      </c>
      <c r="C226">
        <f>'PSM output'!G226</f>
        <v>231702.7</v>
      </c>
    </row>
    <row r="227" spans="1:3" x14ac:dyDescent="0.3">
      <c r="A227">
        <f>'PSM output'!E227</f>
        <v>-28778.34</v>
      </c>
      <c r="B227">
        <f>'PSM output'!F227</f>
        <v>-0.1228482</v>
      </c>
      <c r="C227">
        <f>'PSM output'!G227</f>
        <v>234259.4</v>
      </c>
    </row>
    <row r="228" spans="1:3" x14ac:dyDescent="0.3">
      <c r="A228">
        <f>'PSM output'!E228</f>
        <v>-30501.37</v>
      </c>
      <c r="B228">
        <f>'PSM output'!F228</f>
        <v>-0.15714590000000001</v>
      </c>
      <c r="C228">
        <f>'PSM output'!G228</f>
        <v>194095.9</v>
      </c>
    </row>
    <row r="229" spans="1:3" x14ac:dyDescent="0.3">
      <c r="A229">
        <f>'PSM output'!E229</f>
        <v>-28064.76</v>
      </c>
      <c r="B229">
        <f>'PSM output'!F229</f>
        <v>-0.1081975</v>
      </c>
      <c r="C229">
        <f>'PSM output'!G229</f>
        <v>259384.7</v>
      </c>
    </row>
    <row r="230" spans="1:3" x14ac:dyDescent="0.3">
      <c r="A230">
        <f>'PSM output'!E230</f>
        <v>-29135.93</v>
      </c>
      <c r="B230">
        <f>'PSM output'!F230</f>
        <v>-0.12906219999999999</v>
      </c>
      <c r="C230">
        <f>'PSM output'!G230</f>
        <v>225751.1</v>
      </c>
    </row>
    <row r="231" spans="1:3" x14ac:dyDescent="0.3">
      <c r="A231">
        <f>'PSM output'!E231</f>
        <v>-26908.42</v>
      </c>
      <c r="B231">
        <f>'PSM output'!F231</f>
        <v>-8.4451100000000001E-2</v>
      </c>
      <c r="C231">
        <f>'PSM output'!G231</f>
        <v>318627.3</v>
      </c>
    </row>
    <row r="232" spans="1:3" x14ac:dyDescent="0.3">
      <c r="A232">
        <f>'PSM output'!E232</f>
        <v>-28425.91</v>
      </c>
      <c r="B232">
        <f>'PSM output'!F232</f>
        <v>-0.1145403</v>
      </c>
      <c r="C232">
        <f>'PSM output'!G232</f>
        <v>248173.8</v>
      </c>
    </row>
    <row r="233" spans="1:3" x14ac:dyDescent="0.3">
      <c r="A233">
        <f>'PSM output'!E233</f>
        <v>-27981.360000000001</v>
      </c>
      <c r="B233">
        <f>'PSM output'!F233</f>
        <v>-0.1022578</v>
      </c>
      <c r="C233">
        <f>'PSM output'!G233</f>
        <v>273635.3</v>
      </c>
    </row>
    <row r="234" spans="1:3" x14ac:dyDescent="0.3">
      <c r="A234">
        <f>'PSM output'!E234</f>
        <v>-28607.439999999999</v>
      </c>
      <c r="B234">
        <f>'PSM output'!F234</f>
        <v>-0.1145902</v>
      </c>
      <c r="C234">
        <f>'PSM output'!G234</f>
        <v>249650</v>
      </c>
    </row>
    <row r="235" spans="1:3" x14ac:dyDescent="0.3">
      <c r="A235">
        <f>'PSM output'!E235</f>
        <v>-28868.07</v>
      </c>
      <c r="B235">
        <f>'PSM output'!F235</f>
        <v>-0.1193031</v>
      </c>
      <c r="C235">
        <f>'PSM output'!G235</f>
        <v>241972.5</v>
      </c>
    </row>
    <row r="236" spans="1:3" x14ac:dyDescent="0.3">
      <c r="A236">
        <f>'PSM output'!E236</f>
        <v>-28025.16</v>
      </c>
      <c r="B236">
        <f>'PSM output'!F236</f>
        <v>-9.9412299999999995E-2</v>
      </c>
      <c r="C236">
        <f>'PSM output'!G236</f>
        <v>281908.3</v>
      </c>
    </row>
    <row r="237" spans="1:3" x14ac:dyDescent="0.3">
      <c r="A237">
        <f>'PSM output'!E237</f>
        <v>-27842.98</v>
      </c>
      <c r="B237">
        <f>'PSM output'!F237</f>
        <v>-9.5072699999999996E-2</v>
      </c>
      <c r="C237">
        <f>'PSM output'!G237</f>
        <v>292859.8</v>
      </c>
    </row>
    <row r="238" spans="1:3" x14ac:dyDescent="0.3">
      <c r="A238">
        <f>'PSM output'!E238</f>
        <v>-29498.11</v>
      </c>
      <c r="B238">
        <f>'PSM output'!F238</f>
        <v>-0.1260781</v>
      </c>
      <c r="C238">
        <f>'PSM output'!G238</f>
        <v>233966.9</v>
      </c>
    </row>
    <row r="239" spans="1:3" x14ac:dyDescent="0.3">
      <c r="A239">
        <f>'PSM output'!E239</f>
        <v>-29393.23</v>
      </c>
      <c r="B239">
        <f>'PSM output'!F239</f>
        <v>-0.1225219</v>
      </c>
      <c r="C239">
        <f>'PSM output'!G239</f>
        <v>239901.9</v>
      </c>
    </row>
    <row r="240" spans="1:3" x14ac:dyDescent="0.3">
      <c r="A240">
        <f>'PSM output'!E240</f>
        <v>-29091.32</v>
      </c>
      <c r="B240">
        <f>'PSM output'!F240</f>
        <v>-0.1154958</v>
      </c>
      <c r="C240">
        <f>'PSM output'!G240</f>
        <v>251882.1</v>
      </c>
    </row>
    <row r="241" spans="1:3" x14ac:dyDescent="0.3">
      <c r="A241">
        <f>'PSM output'!E241</f>
        <v>-27008.02</v>
      </c>
      <c r="B241">
        <f>'PSM output'!F241</f>
        <v>-7.3688000000000003E-2</v>
      </c>
      <c r="C241">
        <f>'PSM output'!G241</f>
        <v>366518.5</v>
      </c>
    </row>
    <row r="242" spans="1:3" x14ac:dyDescent="0.3">
      <c r="A242">
        <f>'PSM output'!E242</f>
        <v>-28872.28</v>
      </c>
      <c r="B242">
        <f>'PSM output'!F242</f>
        <v>-0.11079509999999999</v>
      </c>
      <c r="C242">
        <f>'PSM output'!G242</f>
        <v>260591.6</v>
      </c>
    </row>
    <row r="243" spans="1:3" x14ac:dyDescent="0.3">
      <c r="A243">
        <f>'PSM output'!E243</f>
        <v>-27400.63</v>
      </c>
      <c r="B243">
        <f>'PSM output'!F243</f>
        <v>-8.03957E-2</v>
      </c>
      <c r="C243">
        <f>'PSM output'!G243</f>
        <v>340822.1</v>
      </c>
    </row>
    <row r="244" spans="1:3" x14ac:dyDescent="0.3">
      <c r="A244">
        <f>'PSM output'!E244</f>
        <v>-28442.880000000001</v>
      </c>
      <c r="B244">
        <f>'PSM output'!F244</f>
        <v>-9.9428500000000003E-2</v>
      </c>
      <c r="C244">
        <f>'PSM output'!G244</f>
        <v>286063.5</v>
      </c>
    </row>
    <row r="245" spans="1:3" x14ac:dyDescent="0.3">
      <c r="A245">
        <f>'PSM output'!E245</f>
        <v>-29768.12</v>
      </c>
      <c r="B245">
        <f>'PSM output'!F245</f>
        <v>-0.125226</v>
      </c>
      <c r="C245">
        <f>'PSM output'!G245</f>
        <v>237715.1</v>
      </c>
    </row>
    <row r="246" spans="1:3" x14ac:dyDescent="0.3">
      <c r="A246">
        <f>'PSM output'!E246</f>
        <v>-29536.16</v>
      </c>
      <c r="B246">
        <f>'PSM output'!F246</f>
        <v>-0.12025619999999999</v>
      </c>
      <c r="C246">
        <f>'PSM output'!G246</f>
        <v>245610.4</v>
      </c>
    </row>
    <row r="247" spans="1:3" x14ac:dyDescent="0.3">
      <c r="A247">
        <f>'PSM output'!E247</f>
        <v>-28997.02</v>
      </c>
      <c r="B247">
        <f>'PSM output'!F247</f>
        <v>-0.107798</v>
      </c>
      <c r="C247">
        <f>'PSM output'!G247</f>
        <v>268994.09999999998</v>
      </c>
    </row>
    <row r="248" spans="1:3" x14ac:dyDescent="0.3">
      <c r="A248">
        <f>'PSM output'!E248</f>
        <v>-29426.82</v>
      </c>
      <c r="B248">
        <f>'PSM output'!F248</f>
        <v>-0.1162007</v>
      </c>
      <c r="C248">
        <f>'PSM output'!G248</f>
        <v>253241.4</v>
      </c>
    </row>
    <row r="249" spans="1:3" x14ac:dyDescent="0.3">
      <c r="A249">
        <f>'PSM output'!E249</f>
        <v>-32122.2</v>
      </c>
      <c r="B249">
        <f>'PSM output'!F249</f>
        <v>-0.1683964</v>
      </c>
      <c r="C249">
        <f>'PSM output'!G249</f>
        <v>190753.5</v>
      </c>
    </row>
    <row r="250" spans="1:3" x14ac:dyDescent="0.3">
      <c r="A250">
        <f>'PSM output'!E250</f>
        <v>-29432.240000000002</v>
      </c>
      <c r="B250">
        <f>'PSM output'!F250</f>
        <v>-0.1143713</v>
      </c>
      <c r="C250">
        <f>'PSM output'!G250</f>
        <v>257339.4</v>
      </c>
    </row>
    <row r="251" spans="1:3" x14ac:dyDescent="0.3">
      <c r="A251">
        <f>'PSM output'!E251</f>
        <v>-31385.83</v>
      </c>
      <c r="B251">
        <f>'PSM output'!F251</f>
        <v>-0.15282090000000001</v>
      </c>
      <c r="C251">
        <f>'PSM output'!G251</f>
        <v>205376.5</v>
      </c>
    </row>
    <row r="252" spans="1:3" x14ac:dyDescent="0.3">
      <c r="A252">
        <f>'PSM output'!E252</f>
        <v>-28552.39</v>
      </c>
      <c r="B252">
        <f>'PSM output'!F252</f>
        <v>-9.35029E-2</v>
      </c>
      <c r="C252">
        <f>'PSM output'!G252</f>
        <v>305363.8</v>
      </c>
    </row>
    <row r="253" spans="1:3" x14ac:dyDescent="0.3">
      <c r="A253">
        <f>'PSM output'!E253</f>
        <v>-29591.4</v>
      </c>
      <c r="B253">
        <f>'PSM output'!F253</f>
        <v>-0.1127596</v>
      </c>
      <c r="C253">
        <f>'PSM output'!G253</f>
        <v>262429.09999999998</v>
      </c>
    </row>
    <row r="254" spans="1:3" x14ac:dyDescent="0.3">
      <c r="A254">
        <f>'PSM output'!E254</f>
        <v>-29506.3</v>
      </c>
      <c r="B254">
        <f>'PSM output'!F254</f>
        <v>-0.11076519999999999</v>
      </c>
      <c r="C254">
        <f>'PSM output'!G254</f>
        <v>266386</v>
      </c>
    </row>
    <row r="255" spans="1:3" x14ac:dyDescent="0.3">
      <c r="A255">
        <f>'PSM output'!E255</f>
        <v>-27814.69</v>
      </c>
      <c r="B255">
        <f>'PSM output'!F255</f>
        <v>-7.6788499999999996E-2</v>
      </c>
      <c r="C255">
        <f>'PSM output'!G255</f>
        <v>362224.4</v>
      </c>
    </row>
    <row r="256" spans="1:3" x14ac:dyDescent="0.3">
      <c r="A256">
        <f>'PSM output'!E256</f>
        <v>-29007.48</v>
      </c>
      <c r="B256">
        <f>'PSM output'!F256</f>
        <v>-0.100077</v>
      </c>
      <c r="C256">
        <f>'PSM output'!G256</f>
        <v>289851.5</v>
      </c>
    </row>
    <row r="257" spans="1:3" x14ac:dyDescent="0.3">
      <c r="A257">
        <f>'PSM output'!E257</f>
        <v>-27743.88</v>
      </c>
      <c r="B257">
        <f>'PSM output'!F257</f>
        <v>-7.1534399999999998E-2</v>
      </c>
      <c r="C257">
        <f>'PSM output'!G257</f>
        <v>387839.8</v>
      </c>
    </row>
    <row r="258" spans="1:3" x14ac:dyDescent="0.3">
      <c r="A258">
        <f>'PSM output'!E258</f>
        <v>-28574.1</v>
      </c>
      <c r="B258">
        <f>'PSM output'!F258</f>
        <v>-8.7167599999999998E-2</v>
      </c>
      <c r="C258">
        <f>'PSM output'!G258</f>
        <v>327806.40000000002</v>
      </c>
    </row>
    <row r="259" spans="1:3" x14ac:dyDescent="0.3">
      <c r="A259">
        <f>'PSM output'!E259</f>
        <v>-26816.9</v>
      </c>
      <c r="B259">
        <f>'PSM output'!F259</f>
        <v>-5.1716900000000003E-2</v>
      </c>
      <c r="C259">
        <f>'PSM output'!G259</f>
        <v>518532.3</v>
      </c>
    </row>
    <row r="260" spans="1:3" x14ac:dyDescent="0.3">
      <c r="A260">
        <f>'PSM output'!E260</f>
        <v>-28532.62</v>
      </c>
      <c r="B260">
        <f>'PSM output'!F260</f>
        <v>-8.5997000000000004E-2</v>
      </c>
      <c r="C260">
        <f>'PSM output'!G260</f>
        <v>331786.3</v>
      </c>
    </row>
    <row r="261" spans="1:3" x14ac:dyDescent="0.3">
      <c r="A261">
        <f>'PSM output'!E261</f>
        <v>-27305.71</v>
      </c>
      <c r="B261">
        <f>'PSM output'!F261</f>
        <v>-5.9799400000000003E-2</v>
      </c>
      <c r="C261">
        <f>'PSM output'!G261</f>
        <v>456621.6</v>
      </c>
    </row>
    <row r="262" spans="1:3" x14ac:dyDescent="0.3">
      <c r="A262">
        <f>'PSM output'!E262</f>
        <v>-28573.22</v>
      </c>
      <c r="B262">
        <f>'PSM output'!F262</f>
        <v>-8.5123500000000005E-2</v>
      </c>
      <c r="C262">
        <f>'PSM output'!G262</f>
        <v>335667.7</v>
      </c>
    </row>
    <row r="263" spans="1:3" x14ac:dyDescent="0.3">
      <c r="A263">
        <f>'PSM output'!E263</f>
        <v>-29322.89</v>
      </c>
      <c r="B263">
        <f>'PSM output'!F263</f>
        <v>-9.7795000000000007E-2</v>
      </c>
      <c r="C263">
        <f>'PSM output'!G263</f>
        <v>299840.3</v>
      </c>
    </row>
    <row r="264" spans="1:3" x14ac:dyDescent="0.3">
      <c r="A264">
        <f>'PSM output'!E264</f>
        <v>-30457.51</v>
      </c>
      <c r="B264">
        <f>'PSM output'!F264</f>
        <v>-0.1203399</v>
      </c>
      <c r="C264">
        <f>'PSM output'!G264</f>
        <v>253095.7</v>
      </c>
    </row>
    <row r="265" spans="1:3" x14ac:dyDescent="0.3">
      <c r="A265">
        <f>'PSM output'!E265</f>
        <v>-30762.31</v>
      </c>
      <c r="B265">
        <f>'PSM output'!F265</f>
        <v>-0.12550559999999999</v>
      </c>
      <c r="C265">
        <f>'PSM output'!G265</f>
        <v>245107.20000000001</v>
      </c>
    </row>
    <row r="266" spans="1:3" x14ac:dyDescent="0.3">
      <c r="A266">
        <f>'PSM output'!E266</f>
        <v>-29597.45</v>
      </c>
      <c r="B266">
        <f>'PSM output'!F266</f>
        <v>-9.5569799999999996E-2</v>
      </c>
      <c r="C266">
        <f>'PSM output'!G266</f>
        <v>309694.40000000002</v>
      </c>
    </row>
    <row r="267" spans="1:3" x14ac:dyDescent="0.3">
      <c r="A267">
        <f>'PSM output'!E267</f>
        <v>-29163.03</v>
      </c>
      <c r="B267">
        <f>'PSM output'!F267</f>
        <v>-8.6278900000000006E-2</v>
      </c>
      <c r="C267">
        <f>'PSM output'!G267</f>
        <v>338008.8</v>
      </c>
    </row>
    <row r="268" spans="1:3" x14ac:dyDescent="0.3">
      <c r="A268">
        <f>'PSM output'!E268</f>
        <v>-29330.639999999999</v>
      </c>
      <c r="B268">
        <f>'PSM output'!F268</f>
        <v>-8.8806300000000005E-2</v>
      </c>
      <c r="C268">
        <f>'PSM output'!G268</f>
        <v>330276.7</v>
      </c>
    </row>
    <row r="269" spans="1:3" x14ac:dyDescent="0.3">
      <c r="A269">
        <f>'PSM output'!E269</f>
        <v>-30604.76</v>
      </c>
      <c r="B269">
        <f>'PSM output'!F269</f>
        <v>-0.1136807</v>
      </c>
      <c r="C269">
        <f>'PSM output'!G269</f>
        <v>269216.8</v>
      </c>
    </row>
    <row r="270" spans="1:3" x14ac:dyDescent="0.3">
      <c r="A270">
        <f>'PSM output'!E270</f>
        <v>-30811.07</v>
      </c>
      <c r="B270">
        <f>'PSM output'!F270</f>
        <v>-0.1165175</v>
      </c>
      <c r="C270">
        <f>'PSM output'!G270</f>
        <v>264432.90000000002</v>
      </c>
    </row>
    <row r="271" spans="1:3" x14ac:dyDescent="0.3">
      <c r="A271">
        <f>'PSM output'!E271</f>
        <v>-28856.71</v>
      </c>
      <c r="B271">
        <f>'PSM output'!F271</f>
        <v>-7.4871699999999999E-2</v>
      </c>
      <c r="C271">
        <f>'PSM output'!G271</f>
        <v>385415.7</v>
      </c>
    </row>
    <row r="272" spans="1:3" x14ac:dyDescent="0.3">
      <c r="A272">
        <f>'PSM output'!E272</f>
        <v>-31319.27</v>
      </c>
      <c r="B272">
        <f>'PSM output'!F272</f>
        <v>-0.1214755</v>
      </c>
      <c r="C272">
        <f>'PSM output'!G272</f>
        <v>257823.8</v>
      </c>
    </row>
    <row r="273" spans="1:3" x14ac:dyDescent="0.3">
      <c r="A273">
        <f>'PSM output'!E273</f>
        <v>-29362.62</v>
      </c>
      <c r="B273">
        <f>'PSM output'!F273</f>
        <v>-8.1246700000000005E-2</v>
      </c>
      <c r="C273">
        <f>'PSM output'!G273</f>
        <v>361400.6</v>
      </c>
    </row>
    <row r="274" spans="1:3" x14ac:dyDescent="0.3">
      <c r="A274">
        <f>'PSM output'!E274</f>
        <v>-30329.55</v>
      </c>
      <c r="B274">
        <f>'PSM output'!F274</f>
        <v>-9.7364999999999993E-2</v>
      </c>
      <c r="C274">
        <f>'PSM output'!G274</f>
        <v>311503.5</v>
      </c>
    </row>
    <row r="275" spans="1:3" x14ac:dyDescent="0.3">
      <c r="A275">
        <f>'PSM output'!E275</f>
        <v>-29717.79</v>
      </c>
      <c r="B275">
        <f>'PSM output'!F275</f>
        <v>-8.4180400000000002E-2</v>
      </c>
      <c r="C275">
        <f>'PSM output'!G275</f>
        <v>353025.2</v>
      </c>
    </row>
    <row r="276" spans="1:3" x14ac:dyDescent="0.3">
      <c r="A276">
        <f>'PSM output'!E276</f>
        <v>-30466.59</v>
      </c>
      <c r="B276">
        <f>'PSM output'!F276</f>
        <v>-9.9026299999999998E-2</v>
      </c>
      <c r="C276">
        <f>'PSM output'!G276</f>
        <v>307661.5</v>
      </c>
    </row>
    <row r="277" spans="1:3" x14ac:dyDescent="0.3">
      <c r="A277">
        <f>'PSM output'!E277</f>
        <v>-30281.09</v>
      </c>
      <c r="B277">
        <f>'PSM output'!F277</f>
        <v>-9.4715999999999995E-2</v>
      </c>
      <c r="C277">
        <f>'PSM output'!G277</f>
        <v>319704.2</v>
      </c>
    </row>
    <row r="278" spans="1:3" x14ac:dyDescent="0.3">
      <c r="A278">
        <f>'PSM output'!E278</f>
        <v>-30213.71</v>
      </c>
      <c r="B278">
        <f>'PSM output'!F278</f>
        <v>-9.1597200000000004E-2</v>
      </c>
      <c r="C278">
        <f>'PSM output'!G278</f>
        <v>329854.09999999998</v>
      </c>
    </row>
    <row r="279" spans="1:3" x14ac:dyDescent="0.3">
      <c r="A279">
        <f>'PSM output'!E279</f>
        <v>-29136.11</v>
      </c>
      <c r="B279">
        <f>'PSM output'!F279</f>
        <v>-6.9938700000000006E-2</v>
      </c>
      <c r="C279">
        <f>'PSM output'!G279</f>
        <v>416595.20000000001</v>
      </c>
    </row>
    <row r="280" spans="1:3" x14ac:dyDescent="0.3">
      <c r="A280">
        <f>'PSM output'!E280</f>
        <v>-30517.98</v>
      </c>
      <c r="B280">
        <f>'PSM output'!F280</f>
        <v>-9.6056100000000005E-2</v>
      </c>
      <c r="C280">
        <f>'PSM output'!G280</f>
        <v>317709.90000000002</v>
      </c>
    </row>
    <row r="281" spans="1:3" x14ac:dyDescent="0.3">
      <c r="A281">
        <f>'PSM output'!E281</f>
        <v>-30793.8</v>
      </c>
      <c r="B281">
        <f>'PSM output'!F281</f>
        <v>-0.1006117</v>
      </c>
      <c r="C281">
        <f>'PSM output'!G281</f>
        <v>306065.8</v>
      </c>
    </row>
    <row r="282" spans="1:3" x14ac:dyDescent="0.3">
      <c r="A282">
        <f>'PSM output'!E282</f>
        <v>-30968.99</v>
      </c>
      <c r="B282">
        <f>'PSM output'!F282</f>
        <v>-0.10349559999999999</v>
      </c>
      <c r="C282">
        <f>'PSM output'!G282</f>
        <v>299230</v>
      </c>
    </row>
    <row r="283" spans="1:3" x14ac:dyDescent="0.3">
      <c r="A283">
        <f>'PSM output'!E283</f>
        <v>-29561.56</v>
      </c>
      <c r="B283">
        <f>'PSM output'!F283</f>
        <v>-7.4288400000000004E-2</v>
      </c>
      <c r="C283">
        <f>'PSM output'!G283</f>
        <v>397929.9</v>
      </c>
    </row>
    <row r="284" spans="1:3" x14ac:dyDescent="0.3">
      <c r="A284">
        <f>'PSM output'!E284</f>
        <v>-31071.040000000001</v>
      </c>
      <c r="B284">
        <f>'PSM output'!F284</f>
        <v>-0.1040571</v>
      </c>
      <c r="C284">
        <f>'PSM output'!G284</f>
        <v>298596.09999999998</v>
      </c>
    </row>
    <row r="285" spans="1:3" x14ac:dyDescent="0.3">
      <c r="A285">
        <f>'PSM output'!E285</f>
        <v>-29369.72</v>
      </c>
      <c r="B285">
        <f>'PSM output'!F285</f>
        <v>-6.8861599999999995E-2</v>
      </c>
      <c r="C285">
        <f>'PSM output'!G285</f>
        <v>426503.6</v>
      </c>
    </row>
    <row r="286" spans="1:3" x14ac:dyDescent="0.3">
      <c r="A286">
        <f>'PSM output'!E286</f>
        <v>-29300.61</v>
      </c>
      <c r="B286">
        <f>'PSM output'!F286</f>
        <v>-6.5874100000000005E-2</v>
      </c>
      <c r="C286">
        <f>'PSM output'!G286</f>
        <v>444797.1</v>
      </c>
    </row>
    <row r="287" spans="1:3" x14ac:dyDescent="0.3">
      <c r="A287">
        <f>'PSM output'!E287</f>
        <v>-30226.880000000001</v>
      </c>
      <c r="B287">
        <f>'PSM output'!F287</f>
        <v>-8.3999400000000002E-2</v>
      </c>
      <c r="C287">
        <f>'PSM output'!G287</f>
        <v>359846.3</v>
      </c>
    </row>
    <row r="288" spans="1:3" x14ac:dyDescent="0.3">
      <c r="A288">
        <f>'PSM output'!E288</f>
        <v>-31751.69</v>
      </c>
      <c r="B288">
        <f>'PSM output'!F288</f>
        <v>-0.1143565</v>
      </c>
      <c r="C288">
        <f>'PSM output'!G288</f>
        <v>277655.3</v>
      </c>
    </row>
    <row r="289" spans="1:3" x14ac:dyDescent="0.3">
      <c r="A289">
        <f>'PSM output'!E289</f>
        <v>-32872.589999999997</v>
      </c>
      <c r="B289">
        <f>'PSM output'!F289</f>
        <v>-0.13643710000000001</v>
      </c>
      <c r="C289">
        <f>'PSM output'!G289</f>
        <v>240935.9</v>
      </c>
    </row>
    <row r="290" spans="1:3" x14ac:dyDescent="0.3">
      <c r="A290">
        <f>'PSM output'!E290</f>
        <v>-29001.49</v>
      </c>
      <c r="B290">
        <f>'PSM output'!F290</f>
        <v>-5.6390000000000003E-2</v>
      </c>
      <c r="C290">
        <f>'PSM output'!G290</f>
        <v>514301.6</v>
      </c>
    </row>
    <row r="291" spans="1:3" x14ac:dyDescent="0.3">
      <c r="A291">
        <f>'PSM output'!E291</f>
        <v>-31113.37</v>
      </c>
      <c r="B291">
        <f>'PSM output'!F291</f>
        <v>-9.81432E-2</v>
      </c>
      <c r="C291">
        <f>'PSM output'!G291</f>
        <v>317020</v>
      </c>
    </row>
    <row r="292" spans="1:3" x14ac:dyDescent="0.3">
      <c r="A292">
        <f>'PSM output'!E292</f>
        <v>-30938.94</v>
      </c>
      <c r="B292">
        <f>'PSM output'!F292</f>
        <v>-9.4580200000000003E-2</v>
      </c>
      <c r="C292">
        <f>'PSM output'!G292</f>
        <v>327118.59999999998</v>
      </c>
    </row>
    <row r="293" spans="1:3" x14ac:dyDescent="0.3">
      <c r="A293">
        <f>'PSM output'!E293</f>
        <v>-28948.79</v>
      </c>
      <c r="B293">
        <f>'PSM output'!F293</f>
        <v>-5.2230499999999999E-2</v>
      </c>
      <c r="C293">
        <f>'PSM output'!G293</f>
        <v>554250.80000000005</v>
      </c>
    </row>
    <row r="294" spans="1:3" x14ac:dyDescent="0.3">
      <c r="A294">
        <f>'PSM output'!E294</f>
        <v>-31411.3</v>
      </c>
      <c r="B294">
        <f>'PSM output'!F294</f>
        <v>-0.10058640000000001</v>
      </c>
      <c r="C294">
        <f>'PSM output'!G294</f>
        <v>312281.7</v>
      </c>
    </row>
    <row r="295" spans="1:3" x14ac:dyDescent="0.3">
      <c r="A295">
        <f>'PSM output'!E295</f>
        <v>-29075.81</v>
      </c>
      <c r="B295">
        <f>'PSM output'!F295</f>
        <v>-5.1846099999999999E-2</v>
      </c>
      <c r="C295">
        <f>'PSM output'!G295</f>
        <v>560809.5</v>
      </c>
    </row>
    <row r="296" spans="1:3" x14ac:dyDescent="0.3">
      <c r="A296">
        <f>'PSM output'!E296</f>
        <v>-31131.3</v>
      </c>
      <c r="B296">
        <f>'PSM output'!F296</f>
        <v>-8.9049100000000006E-2</v>
      </c>
      <c r="C296">
        <f>'PSM output'!G296</f>
        <v>349597</v>
      </c>
    </row>
    <row r="297" spans="1:3" x14ac:dyDescent="0.3">
      <c r="A297">
        <f>'PSM output'!E297</f>
        <v>-29630.35</v>
      </c>
      <c r="B297">
        <f>'PSM output'!F297</f>
        <v>-5.7363400000000002E-2</v>
      </c>
      <c r="C297">
        <f>'PSM output'!G297</f>
        <v>516537.7</v>
      </c>
    </row>
    <row r="298" spans="1:3" x14ac:dyDescent="0.3">
      <c r="A298">
        <f>'PSM output'!E298</f>
        <v>-31309.63</v>
      </c>
      <c r="B298">
        <f>'PSM output'!F298</f>
        <v>-8.8308200000000003E-2</v>
      </c>
      <c r="C298">
        <f>'PSM output'!G298</f>
        <v>354549.5</v>
      </c>
    </row>
    <row r="299" spans="1:3" x14ac:dyDescent="0.3">
      <c r="A299">
        <f>'PSM output'!E299</f>
        <v>-31284.83</v>
      </c>
      <c r="B299">
        <f>'PSM output'!F299</f>
        <v>-8.7783700000000006E-2</v>
      </c>
      <c r="C299">
        <f>'PSM output'!G299</f>
        <v>356385.4</v>
      </c>
    </row>
    <row r="300" spans="1:3" x14ac:dyDescent="0.3">
      <c r="A300">
        <f>'PSM output'!E300</f>
        <v>-28756.05</v>
      </c>
      <c r="B300">
        <f>'PSM output'!F300</f>
        <v>-3.6914700000000002E-2</v>
      </c>
      <c r="C300">
        <f>'PSM output'!G300</f>
        <v>778986.3</v>
      </c>
    </row>
    <row r="301" spans="1:3" x14ac:dyDescent="0.3">
      <c r="A301">
        <f>'PSM output'!E301</f>
        <v>-32917.480000000003</v>
      </c>
      <c r="B301">
        <f>'PSM output'!F301</f>
        <v>-0.1178843</v>
      </c>
      <c r="C301">
        <f>'PSM output'!G301</f>
        <v>279235.59999999998</v>
      </c>
    </row>
    <row r="302" spans="1:3" x14ac:dyDescent="0.3">
      <c r="A302">
        <f>'PSM output'!E302</f>
        <v>-30223.77</v>
      </c>
      <c r="B302">
        <f>'PSM output'!F302</f>
        <v>-6.3794500000000004E-2</v>
      </c>
      <c r="C302">
        <f>'PSM output'!G302</f>
        <v>473767.6</v>
      </c>
    </row>
    <row r="303" spans="1:3" x14ac:dyDescent="0.3">
      <c r="A303">
        <f>'PSM output'!E303</f>
        <v>-29996.77</v>
      </c>
      <c r="B303">
        <f>'PSM output'!F303</f>
        <v>-5.8225399999999997E-2</v>
      </c>
      <c r="C303">
        <f>'PSM output'!G303</f>
        <v>515183.7</v>
      </c>
    </row>
    <row r="304" spans="1:3" x14ac:dyDescent="0.3">
      <c r="A304">
        <f>'PSM output'!E304</f>
        <v>-30627.13</v>
      </c>
      <c r="B304">
        <f>'PSM output'!F304</f>
        <v>-6.9856500000000002E-2</v>
      </c>
      <c r="C304">
        <f>'PSM output'!G304</f>
        <v>438429</v>
      </c>
    </row>
    <row r="305" spans="1:3" x14ac:dyDescent="0.3">
      <c r="A305">
        <f>'PSM output'!E305</f>
        <v>-33805.61</v>
      </c>
      <c r="B305">
        <f>'PSM output'!F305</f>
        <v>-0.13293769999999999</v>
      </c>
      <c r="C305">
        <f>'PSM output'!G305</f>
        <v>254296.7</v>
      </c>
    </row>
    <row r="306" spans="1:3" x14ac:dyDescent="0.3">
      <c r="A306">
        <f>'PSM output'!E306</f>
        <v>-31379.119999999999</v>
      </c>
      <c r="B306">
        <f>'PSM output'!F306</f>
        <v>-8.3556500000000006E-2</v>
      </c>
      <c r="C306">
        <f>'PSM output'!G306</f>
        <v>375543.6</v>
      </c>
    </row>
    <row r="307" spans="1:3" x14ac:dyDescent="0.3">
      <c r="A307">
        <f>'PSM output'!E307</f>
        <v>-32932.25</v>
      </c>
      <c r="B307">
        <f>'PSM output'!F307</f>
        <v>-0.1137692</v>
      </c>
      <c r="C307">
        <f>'PSM output'!G307</f>
        <v>289465.5</v>
      </c>
    </row>
    <row r="308" spans="1:3" x14ac:dyDescent="0.3">
      <c r="A308">
        <f>'PSM output'!E308</f>
        <v>-30893.96</v>
      </c>
      <c r="B308">
        <f>'PSM output'!F308</f>
        <v>-7.2522799999999998E-2</v>
      </c>
      <c r="C308">
        <f>'PSM output'!G308</f>
        <v>425989.9</v>
      </c>
    </row>
    <row r="309" spans="1:3" x14ac:dyDescent="0.3">
      <c r="A309">
        <f>'PSM output'!E309</f>
        <v>-31345.87</v>
      </c>
      <c r="B309">
        <f>'PSM output'!F309</f>
        <v>-8.1170900000000004E-2</v>
      </c>
      <c r="C309">
        <f>'PSM output'!G309</f>
        <v>386171.2</v>
      </c>
    </row>
    <row r="310" spans="1:3" x14ac:dyDescent="0.3">
      <c r="A310">
        <f>'PSM output'!E310</f>
        <v>-30394.92</v>
      </c>
      <c r="B310">
        <f>'PSM output'!F310</f>
        <v>-6.0487399999999997E-2</v>
      </c>
      <c r="C310">
        <f>'PSM output'!G310</f>
        <v>502500.2</v>
      </c>
    </row>
    <row r="311" spans="1:3" x14ac:dyDescent="0.3">
      <c r="A311">
        <f>'PSM output'!E311</f>
        <v>-30373.1</v>
      </c>
      <c r="B311">
        <f>'PSM output'!F311</f>
        <v>-5.9395799999999999E-2</v>
      </c>
      <c r="C311">
        <f>'PSM output'!G311</f>
        <v>511367.9</v>
      </c>
    </row>
    <row r="312" spans="1:3" x14ac:dyDescent="0.3">
      <c r="A312">
        <f>'PSM output'!E312</f>
        <v>-33071.97</v>
      </c>
      <c r="B312">
        <f>'PSM output'!F312</f>
        <v>-0.1124148</v>
      </c>
      <c r="C312">
        <f>'PSM output'!G312</f>
        <v>294195.8</v>
      </c>
    </row>
    <row r="313" spans="1:3" x14ac:dyDescent="0.3">
      <c r="A313">
        <f>'PSM output'!E313</f>
        <v>-30409.13</v>
      </c>
      <c r="B313">
        <f>'PSM output'!F313</f>
        <v>-5.8101699999999999E-2</v>
      </c>
      <c r="C313">
        <f>'PSM output'!G313</f>
        <v>523378.1</v>
      </c>
    </row>
    <row r="314" spans="1:3" x14ac:dyDescent="0.3">
      <c r="A314">
        <f>'PSM output'!E314</f>
        <v>-29755.09</v>
      </c>
      <c r="B314">
        <f>'PSM output'!F314</f>
        <v>-4.4660100000000001E-2</v>
      </c>
      <c r="C314">
        <f>'PSM output'!G314</f>
        <v>666256.69999999995</v>
      </c>
    </row>
    <row r="315" spans="1:3" x14ac:dyDescent="0.3">
      <c r="A315">
        <f>'PSM output'!E315</f>
        <v>-29817.96</v>
      </c>
      <c r="B315">
        <f>'PSM output'!F315</f>
        <v>-4.5603200000000003E-2</v>
      </c>
      <c r="C315">
        <f>'PSM output'!G315</f>
        <v>653857.4</v>
      </c>
    </row>
    <row r="316" spans="1:3" x14ac:dyDescent="0.3">
      <c r="A316">
        <f>'PSM output'!E316</f>
        <v>-30135.79</v>
      </c>
      <c r="B316">
        <f>'PSM output'!F316</f>
        <v>-5.1460899999999997E-2</v>
      </c>
      <c r="C316">
        <f>'PSM output'!G316</f>
        <v>585606</v>
      </c>
    </row>
    <row r="317" spans="1:3" x14ac:dyDescent="0.3">
      <c r="A317">
        <f>'PSM output'!E317</f>
        <v>-31902.01</v>
      </c>
      <c r="B317">
        <f>'PSM output'!F317</f>
        <v>-8.6456699999999997E-2</v>
      </c>
      <c r="C317">
        <f>'PSM output'!G317</f>
        <v>368994.3</v>
      </c>
    </row>
    <row r="318" spans="1:3" x14ac:dyDescent="0.3">
      <c r="A318">
        <f>'PSM output'!E318</f>
        <v>-31214.51</v>
      </c>
      <c r="B318">
        <f>'PSM output'!F318</f>
        <v>-7.2028200000000001E-2</v>
      </c>
      <c r="C318">
        <f>'PSM output'!G318</f>
        <v>433365.3</v>
      </c>
    </row>
    <row r="319" spans="1:3" x14ac:dyDescent="0.3">
      <c r="A319">
        <f>'PSM output'!E319</f>
        <v>-29488.95</v>
      </c>
      <c r="B319">
        <f>'PSM output'!F319</f>
        <v>-3.6184300000000003E-2</v>
      </c>
      <c r="C319">
        <f>'PSM output'!G319</f>
        <v>814965.1</v>
      </c>
    </row>
    <row r="320" spans="1:3" x14ac:dyDescent="0.3">
      <c r="A320">
        <f>'PSM output'!E320</f>
        <v>-32861.730000000003</v>
      </c>
      <c r="B320">
        <f>'PSM output'!F320</f>
        <v>-9.9368499999999998E-2</v>
      </c>
      <c r="C320">
        <f>'PSM output'!G320</f>
        <v>330705.90000000002</v>
      </c>
    </row>
    <row r="321" spans="1:3" x14ac:dyDescent="0.3">
      <c r="A321">
        <f>'PSM output'!E321</f>
        <v>-32155.97</v>
      </c>
      <c r="B321">
        <f>'PSM output'!F321</f>
        <v>-8.5135699999999995E-2</v>
      </c>
      <c r="C321">
        <f>'PSM output'!G321</f>
        <v>377702.5</v>
      </c>
    </row>
    <row r="322" spans="1:3" x14ac:dyDescent="0.3">
      <c r="A322">
        <f>'PSM output'!E322</f>
        <v>-31379.02</v>
      </c>
      <c r="B322">
        <f>'PSM output'!F322</f>
        <v>-6.9207000000000005E-2</v>
      </c>
      <c r="C322">
        <f>'PSM output'!G322</f>
        <v>453408.4</v>
      </c>
    </row>
    <row r="323" spans="1:3" x14ac:dyDescent="0.3">
      <c r="A323">
        <f>'PSM output'!E323</f>
        <v>-32245.81</v>
      </c>
      <c r="B323">
        <f>'PSM output'!F323</f>
        <v>-8.5791900000000004E-2</v>
      </c>
      <c r="C323">
        <f>'PSM output'!G323</f>
        <v>375860.6</v>
      </c>
    </row>
    <row r="324" spans="1:3" x14ac:dyDescent="0.3">
      <c r="A324">
        <f>'PSM output'!E324</f>
        <v>-30755.93</v>
      </c>
      <c r="B324">
        <f>'PSM output'!F324</f>
        <v>-5.5554199999999998E-2</v>
      </c>
      <c r="C324">
        <f>'PSM output'!G324</f>
        <v>553620.80000000005</v>
      </c>
    </row>
    <row r="325" spans="1:3" x14ac:dyDescent="0.3">
      <c r="A325">
        <f>'PSM output'!E325</f>
        <v>-31892.2</v>
      </c>
      <c r="B325">
        <f>'PSM output'!F325</f>
        <v>-7.7361600000000003E-2</v>
      </c>
      <c r="C325">
        <f>'PSM output'!G325</f>
        <v>412248.6</v>
      </c>
    </row>
    <row r="326" spans="1:3" x14ac:dyDescent="0.3">
      <c r="A326">
        <f>'PSM output'!E326</f>
        <v>-30465.88</v>
      </c>
      <c r="B326">
        <f>'PSM output'!F326</f>
        <v>-4.8411500000000003E-2</v>
      </c>
      <c r="C326">
        <f>'PSM output'!G326</f>
        <v>629310.9</v>
      </c>
    </row>
    <row r="327" spans="1:3" x14ac:dyDescent="0.3">
      <c r="A327">
        <f>'PSM output'!E327</f>
        <v>-32926.57</v>
      </c>
      <c r="B327">
        <f>'PSM output'!F327</f>
        <v>-9.5578899999999994E-2</v>
      </c>
      <c r="C327">
        <f>'PSM output'!G327</f>
        <v>344496.2</v>
      </c>
    </row>
    <row r="328" spans="1:3" x14ac:dyDescent="0.3">
      <c r="A328">
        <f>'PSM output'!E328</f>
        <v>-32233.59</v>
      </c>
      <c r="B328">
        <f>'PSM output'!F328</f>
        <v>-8.0490400000000004E-2</v>
      </c>
      <c r="C328">
        <f>'PSM output'!G328</f>
        <v>400465.3</v>
      </c>
    </row>
    <row r="329" spans="1:3" x14ac:dyDescent="0.3">
      <c r="A329">
        <f>'PSM output'!E329</f>
        <v>-30802.16</v>
      </c>
      <c r="B329">
        <f>'PSM output'!F329</f>
        <v>-5.1372099999999997E-2</v>
      </c>
      <c r="C329">
        <f>'PSM output'!G329</f>
        <v>599589.80000000005</v>
      </c>
    </row>
    <row r="330" spans="1:3" x14ac:dyDescent="0.3">
      <c r="A330">
        <f>'PSM output'!E330</f>
        <v>-31856.26</v>
      </c>
      <c r="B330">
        <f>'PSM output'!F330</f>
        <v>-7.2132500000000002E-2</v>
      </c>
      <c r="C330">
        <f>'PSM output'!G330</f>
        <v>441635.5</v>
      </c>
    </row>
    <row r="331" spans="1:3" x14ac:dyDescent="0.3">
      <c r="A331">
        <f>'PSM output'!E331</f>
        <v>-31992.53</v>
      </c>
      <c r="B331">
        <f>'PSM output'!F331</f>
        <v>-7.4516299999999994E-2</v>
      </c>
      <c r="C331">
        <f>'PSM output'!G331</f>
        <v>429336</v>
      </c>
    </row>
    <row r="332" spans="1:3" x14ac:dyDescent="0.3">
      <c r="A332">
        <f>'PSM output'!E332</f>
        <v>-31962.42</v>
      </c>
      <c r="B332">
        <f>'PSM output'!F332</f>
        <v>-7.2826100000000005E-2</v>
      </c>
      <c r="C332">
        <f>'PSM output'!G332</f>
        <v>438886.6</v>
      </c>
    </row>
    <row r="333" spans="1:3" x14ac:dyDescent="0.3">
      <c r="A333">
        <f>'PSM output'!E333</f>
        <v>-33778.94</v>
      </c>
      <c r="B333">
        <f>'PSM output'!F333</f>
        <v>-0.10817789999999999</v>
      </c>
      <c r="C333">
        <f>'PSM output'!G333</f>
        <v>312253.59999999998</v>
      </c>
    </row>
    <row r="334" spans="1:3" x14ac:dyDescent="0.3">
      <c r="A334">
        <f>'PSM output'!E334</f>
        <v>-30266.98</v>
      </c>
      <c r="B334">
        <f>'PSM output'!F334</f>
        <v>-3.7892799999999997E-2</v>
      </c>
      <c r="C334">
        <f>'PSM output'!G334</f>
        <v>798752.5</v>
      </c>
    </row>
    <row r="335" spans="1:3" x14ac:dyDescent="0.3">
      <c r="A335">
        <f>'PSM output'!E335</f>
        <v>-32638.38</v>
      </c>
      <c r="B335">
        <f>'PSM output'!F335</f>
        <v>-8.5180500000000006E-2</v>
      </c>
      <c r="C335">
        <f>'PSM output'!G335</f>
        <v>383167.2</v>
      </c>
    </row>
    <row r="336" spans="1:3" x14ac:dyDescent="0.3">
      <c r="A336">
        <f>'PSM output'!E336</f>
        <v>-30548.52</v>
      </c>
      <c r="B336">
        <f>'PSM output'!F336</f>
        <v>-4.2555599999999999E-2</v>
      </c>
      <c r="C336">
        <f>'PSM output'!G336</f>
        <v>717850.2</v>
      </c>
    </row>
    <row r="337" spans="1:3" x14ac:dyDescent="0.3">
      <c r="A337">
        <f>'PSM output'!E337</f>
        <v>-31213.52</v>
      </c>
      <c r="B337">
        <f>'PSM output'!F337</f>
        <v>-5.4994899999999999E-2</v>
      </c>
      <c r="C337">
        <f>'PSM output'!G337</f>
        <v>567570.80000000005</v>
      </c>
    </row>
    <row r="338" spans="1:3" x14ac:dyDescent="0.3">
      <c r="A338">
        <f>'PSM output'!E338</f>
        <v>-31960.77</v>
      </c>
      <c r="B338">
        <f>'PSM output'!F338</f>
        <v>-6.9092399999999998E-2</v>
      </c>
      <c r="C338">
        <f>'PSM output'!G338</f>
        <v>462580.1</v>
      </c>
    </row>
    <row r="339" spans="1:3" x14ac:dyDescent="0.3">
      <c r="A339">
        <f>'PSM output'!E339</f>
        <v>-31216.560000000001</v>
      </c>
      <c r="B339">
        <f>'PSM output'!F339</f>
        <v>-5.3963499999999998E-2</v>
      </c>
      <c r="C339">
        <f>'PSM output'!G339</f>
        <v>578475.1</v>
      </c>
    </row>
    <row r="340" spans="1:3" x14ac:dyDescent="0.3">
      <c r="A340">
        <f>'PSM output'!E340</f>
        <v>-32124.78</v>
      </c>
      <c r="B340">
        <f>'PSM output'!F340</f>
        <v>-7.2006500000000001E-2</v>
      </c>
      <c r="C340">
        <f>'PSM output'!G340</f>
        <v>446137.5</v>
      </c>
    </row>
    <row r="341" spans="1:3" x14ac:dyDescent="0.3">
      <c r="A341">
        <f>'PSM output'!E341</f>
        <v>-31959.41</v>
      </c>
      <c r="B341">
        <f>'PSM output'!F341</f>
        <v>-6.66659E-2</v>
      </c>
      <c r="C341">
        <f>'PSM output'!G341</f>
        <v>479396.8</v>
      </c>
    </row>
    <row r="342" spans="1:3" x14ac:dyDescent="0.3">
      <c r="A342">
        <f>'PSM output'!E342</f>
        <v>-31988.63</v>
      </c>
      <c r="B342">
        <f>'PSM output'!F342</f>
        <v>-6.4903000000000002E-2</v>
      </c>
      <c r="C342">
        <f>'PSM output'!G342</f>
        <v>492868.2</v>
      </c>
    </row>
    <row r="343" spans="1:3" x14ac:dyDescent="0.3">
      <c r="A343">
        <f>'PSM output'!E343</f>
        <v>-31928.41</v>
      </c>
      <c r="B343">
        <f>'PSM output'!F343</f>
        <v>-6.3331700000000005E-2</v>
      </c>
      <c r="C343">
        <f>'PSM output'!G343</f>
        <v>504145.7</v>
      </c>
    </row>
    <row r="344" spans="1:3" x14ac:dyDescent="0.3">
      <c r="A344">
        <f>'PSM output'!E344</f>
        <v>-31821.88</v>
      </c>
      <c r="B344">
        <f>'PSM output'!F344</f>
        <v>-5.978E-2</v>
      </c>
      <c r="C344">
        <f>'PSM output'!G344</f>
        <v>532316.5</v>
      </c>
    </row>
    <row r="345" spans="1:3" x14ac:dyDescent="0.3">
      <c r="A345">
        <f>'PSM output'!E345</f>
        <v>-34425.050000000003</v>
      </c>
      <c r="B345">
        <f>'PSM output'!F345</f>
        <v>-0.1115196</v>
      </c>
      <c r="C345">
        <f>'PSM output'!G345</f>
        <v>308690.7</v>
      </c>
    </row>
    <row r="346" spans="1:3" x14ac:dyDescent="0.3">
      <c r="A346">
        <f>'PSM output'!E346</f>
        <v>-33259.870000000003</v>
      </c>
      <c r="B346">
        <f>'PSM output'!F346</f>
        <v>-8.8201000000000002E-2</v>
      </c>
      <c r="C346">
        <f>'PSM output'!G346</f>
        <v>377091.5</v>
      </c>
    </row>
    <row r="347" spans="1:3" x14ac:dyDescent="0.3">
      <c r="A347">
        <f>'PSM output'!E347</f>
        <v>-32906.17</v>
      </c>
      <c r="B347">
        <f>'PSM output'!F347</f>
        <v>-8.1016900000000003E-2</v>
      </c>
      <c r="C347">
        <f>'PSM output'!G347</f>
        <v>406164.3</v>
      </c>
    </row>
    <row r="348" spans="1:3" x14ac:dyDescent="0.3">
      <c r="A348">
        <f>'PSM output'!E348</f>
        <v>-32135.05</v>
      </c>
      <c r="B348">
        <f>'PSM output'!F348</f>
        <v>-6.4537600000000001E-2</v>
      </c>
      <c r="C348">
        <f>'PSM output'!G348</f>
        <v>497927.2</v>
      </c>
    </row>
    <row r="349" spans="1:3" x14ac:dyDescent="0.3">
      <c r="A349">
        <f>'PSM output'!E349</f>
        <v>-32603.83</v>
      </c>
      <c r="B349">
        <f>'PSM output'!F349</f>
        <v>-7.3861499999999997E-2</v>
      </c>
      <c r="C349">
        <f>'PSM output'!G349</f>
        <v>441418.6</v>
      </c>
    </row>
    <row r="350" spans="1:3" x14ac:dyDescent="0.3">
      <c r="A350">
        <f>'PSM output'!E350</f>
        <v>-29843.47</v>
      </c>
      <c r="B350">
        <f>'PSM output'!F350</f>
        <v>-1.8167599999999999E-2</v>
      </c>
      <c r="C350">
        <f>'PSM output'!G350</f>
        <v>1642674</v>
      </c>
    </row>
    <row r="351" spans="1:3" x14ac:dyDescent="0.3">
      <c r="A351">
        <f>'PSM output'!E351</f>
        <v>-32215.54</v>
      </c>
      <c r="B351">
        <f>'PSM output'!F351</f>
        <v>-6.5532199999999999E-2</v>
      </c>
      <c r="C351">
        <f>'PSM output'!G351</f>
        <v>491598.6</v>
      </c>
    </row>
    <row r="352" spans="1:3" x14ac:dyDescent="0.3">
      <c r="A352">
        <f>'PSM output'!E352</f>
        <v>-28918.13</v>
      </c>
      <c r="B352">
        <f>'PSM output'!F352</f>
        <v>5.3180000000000002E-4</v>
      </c>
      <c r="C352">
        <f>'PSM output'!G352</f>
        <v>-54400000</v>
      </c>
    </row>
    <row r="353" spans="1:3" x14ac:dyDescent="0.3">
      <c r="A353">
        <f>'PSM output'!E353</f>
        <v>-32594.84</v>
      </c>
      <c r="B353">
        <f>'PSM output'!F353</f>
        <v>-7.0181099999999996E-2</v>
      </c>
      <c r="C353">
        <f>'PSM output'!G353</f>
        <v>464438.8</v>
      </c>
    </row>
    <row r="354" spans="1:3" x14ac:dyDescent="0.3">
      <c r="A354">
        <f>'PSM output'!E354</f>
        <v>-32979.629999999997</v>
      </c>
      <c r="B354">
        <f>'PSM output'!F354</f>
        <v>-7.7393400000000001E-2</v>
      </c>
      <c r="C354">
        <f>'PSM output'!G354</f>
        <v>426129.6</v>
      </c>
    </row>
    <row r="355" spans="1:3" x14ac:dyDescent="0.3">
      <c r="A355">
        <f>'PSM output'!E355</f>
        <v>-30782.59</v>
      </c>
      <c r="B355">
        <f>'PSM output'!F355</f>
        <v>-3.1282699999999997E-2</v>
      </c>
      <c r="C355">
        <f>'PSM output'!G355</f>
        <v>984014.3</v>
      </c>
    </row>
    <row r="356" spans="1:3" x14ac:dyDescent="0.3">
      <c r="A356">
        <f>'PSM output'!E356</f>
        <v>-33460.879999999997</v>
      </c>
      <c r="B356">
        <f>'PSM output'!F356</f>
        <v>-8.3778000000000005E-2</v>
      </c>
      <c r="C356">
        <f>'PSM output'!G356</f>
        <v>399399.3</v>
      </c>
    </row>
    <row r="357" spans="1:3" x14ac:dyDescent="0.3">
      <c r="A357">
        <f>'PSM output'!E357</f>
        <v>-31299.63</v>
      </c>
      <c r="B357">
        <f>'PSM output'!F357</f>
        <v>-4.0443899999999998E-2</v>
      </c>
      <c r="C357">
        <f>'PSM output'!G357</f>
        <v>773902.5</v>
      </c>
    </row>
    <row r="358" spans="1:3" x14ac:dyDescent="0.3">
      <c r="A358">
        <f>'PSM output'!E358</f>
        <v>-30025.82</v>
      </c>
      <c r="B358">
        <f>'PSM output'!F358</f>
        <v>-1.4933E-2</v>
      </c>
      <c r="C358">
        <f>'PSM output'!G358</f>
        <v>2010704</v>
      </c>
    </row>
    <row r="359" spans="1:3" x14ac:dyDescent="0.3">
      <c r="A359">
        <f>'PSM output'!E359</f>
        <v>-32033.040000000001</v>
      </c>
      <c r="B359">
        <f>'PSM output'!F359</f>
        <v>-5.4983499999999998E-2</v>
      </c>
      <c r="C359">
        <f>'PSM output'!G359</f>
        <v>582593.69999999995</v>
      </c>
    </row>
    <row r="360" spans="1:3" x14ac:dyDescent="0.3">
      <c r="A360">
        <f>'PSM output'!E360</f>
        <v>-31361.7</v>
      </c>
      <c r="B360">
        <f>'PSM output'!F360</f>
        <v>-4.1045900000000003E-2</v>
      </c>
      <c r="C360">
        <f>'PSM output'!G360</f>
        <v>764064.1</v>
      </c>
    </row>
    <row r="361" spans="1:3" x14ac:dyDescent="0.3">
      <c r="A361">
        <f>'PSM output'!E361</f>
        <v>-34301.85</v>
      </c>
      <c r="B361">
        <f>'PSM output'!F361</f>
        <v>-9.9711400000000006E-2</v>
      </c>
      <c r="C361">
        <f>'PSM output'!G361</f>
        <v>344011.3</v>
      </c>
    </row>
    <row r="362" spans="1:3" x14ac:dyDescent="0.3">
      <c r="A362">
        <f>'PSM output'!E362</f>
        <v>-32705.22</v>
      </c>
      <c r="B362">
        <f>'PSM output'!F362</f>
        <v>-6.7709800000000001E-2</v>
      </c>
      <c r="C362">
        <f>'PSM output'!G362</f>
        <v>483020.4</v>
      </c>
    </row>
    <row r="363" spans="1:3" x14ac:dyDescent="0.3">
      <c r="A363">
        <f>'PSM output'!E363</f>
        <v>-33525.160000000003</v>
      </c>
      <c r="B363">
        <f>'PSM output'!F363</f>
        <v>-8.1944199999999995E-2</v>
      </c>
      <c r="C363">
        <f>'PSM output'!G363</f>
        <v>409121.6</v>
      </c>
    </row>
    <row r="364" spans="1:3" x14ac:dyDescent="0.3">
      <c r="A364">
        <f>'PSM output'!E364</f>
        <v>-33891.230000000003</v>
      </c>
      <c r="B364">
        <f>'PSM output'!F364</f>
        <v>-8.8995900000000003E-2</v>
      </c>
      <c r="C364">
        <f>'PSM output'!G364</f>
        <v>380817.7</v>
      </c>
    </row>
    <row r="365" spans="1:3" x14ac:dyDescent="0.3">
      <c r="A365">
        <f>'PSM output'!E365</f>
        <v>-34684.76</v>
      </c>
      <c r="B365">
        <f>'PSM output'!F365</f>
        <v>-0.1044105</v>
      </c>
      <c r="C365">
        <f>'PSM output'!G365</f>
        <v>332196</v>
      </c>
    </row>
    <row r="366" spans="1:3" x14ac:dyDescent="0.3">
      <c r="A366">
        <f>'PSM output'!E366</f>
        <v>-33695.06</v>
      </c>
      <c r="B366">
        <f>'PSM output'!F366</f>
        <v>-8.4528599999999995E-2</v>
      </c>
      <c r="C366">
        <f>'PSM output'!G366</f>
        <v>398623.4</v>
      </c>
    </row>
    <row r="367" spans="1:3" x14ac:dyDescent="0.3">
      <c r="A367">
        <f>'PSM output'!E367</f>
        <v>-30876.39</v>
      </c>
      <c r="B367">
        <f>'PSM output'!F367</f>
        <v>-2.7524900000000001E-2</v>
      </c>
      <c r="C367">
        <f>'PSM output'!G367</f>
        <v>1121760</v>
      </c>
    </row>
    <row r="368" spans="1:3" x14ac:dyDescent="0.3">
      <c r="A368">
        <f>'PSM output'!E368</f>
        <v>-33727.18</v>
      </c>
      <c r="B368">
        <f>'PSM output'!F368</f>
        <v>-8.3377000000000007E-2</v>
      </c>
      <c r="C368">
        <f>'PSM output'!G368</f>
        <v>404514.2</v>
      </c>
    </row>
    <row r="369" spans="1:3" x14ac:dyDescent="0.3">
      <c r="A369">
        <f>'PSM output'!E369</f>
        <v>-32270.01</v>
      </c>
      <c r="B369">
        <f>'PSM output'!F369</f>
        <v>-5.42015E-2</v>
      </c>
      <c r="C369">
        <f>'PSM output'!G369</f>
        <v>595371.30000000005</v>
      </c>
    </row>
    <row r="370" spans="1:3" x14ac:dyDescent="0.3">
      <c r="A370">
        <f>'PSM output'!E370</f>
        <v>-31922.91</v>
      </c>
      <c r="B370">
        <f>'PSM output'!F370</f>
        <v>-4.6865200000000003E-2</v>
      </c>
      <c r="C370">
        <f>'PSM output'!G370</f>
        <v>681164.1</v>
      </c>
    </row>
    <row r="371" spans="1:3" x14ac:dyDescent="0.3">
      <c r="A371">
        <f>'PSM output'!E371</f>
        <v>-32423.9</v>
      </c>
      <c r="B371">
        <f>'PSM output'!F371</f>
        <v>-5.4393999999999998E-2</v>
      </c>
      <c r="C371">
        <f>'PSM output'!G371</f>
        <v>596093.19999999995</v>
      </c>
    </row>
    <row r="372" spans="1:3" x14ac:dyDescent="0.3">
      <c r="A372">
        <f>'PSM output'!E372</f>
        <v>-34092.910000000003</v>
      </c>
      <c r="B372">
        <f>'PSM output'!F372</f>
        <v>-8.7706699999999999E-2</v>
      </c>
      <c r="C372">
        <f>'PSM output'!G372</f>
        <v>388715.1</v>
      </c>
    </row>
    <row r="373" spans="1:3" x14ac:dyDescent="0.3">
      <c r="A373">
        <f>'PSM output'!E373</f>
        <v>-31579.95</v>
      </c>
      <c r="B373">
        <f>'PSM output'!F373</f>
        <v>-3.6488699999999999E-2</v>
      </c>
      <c r="C373">
        <f>'PSM output'!G373</f>
        <v>865473.3</v>
      </c>
    </row>
    <row r="374" spans="1:3" x14ac:dyDescent="0.3">
      <c r="A374">
        <f>'PSM output'!E374</f>
        <v>-33210.629999999997</v>
      </c>
      <c r="B374">
        <f>'PSM output'!F374</f>
        <v>-6.9101800000000005E-2</v>
      </c>
      <c r="C374">
        <f>'PSM output'!G374</f>
        <v>480604.3</v>
      </c>
    </row>
    <row r="375" spans="1:3" x14ac:dyDescent="0.3">
      <c r="A375">
        <f>'PSM output'!E375</f>
        <v>-32072.82</v>
      </c>
      <c r="B375">
        <f>'PSM output'!F375</f>
        <v>-4.3683899999999998E-2</v>
      </c>
      <c r="C375">
        <f>'PSM output'!G375</f>
        <v>734202.6</v>
      </c>
    </row>
    <row r="376" spans="1:3" x14ac:dyDescent="0.3">
      <c r="A376">
        <f>'PSM output'!E376</f>
        <v>-32845.440000000002</v>
      </c>
      <c r="B376">
        <f>'PSM output'!F376</f>
        <v>-5.8868499999999997E-2</v>
      </c>
      <c r="C376">
        <f>'PSM output'!G376</f>
        <v>557945.59999999998</v>
      </c>
    </row>
    <row r="377" spans="1:3" x14ac:dyDescent="0.3">
      <c r="A377">
        <f>'PSM output'!E377</f>
        <v>-32860.879999999997</v>
      </c>
      <c r="B377">
        <f>'PSM output'!F377</f>
        <v>-5.91234E-2</v>
      </c>
      <c r="C377">
        <f>'PSM output'!G377</f>
        <v>555801.59999999998</v>
      </c>
    </row>
    <row r="378" spans="1:3" x14ac:dyDescent="0.3">
      <c r="A378">
        <f>'PSM output'!E378</f>
        <v>-31575.09</v>
      </c>
      <c r="B378">
        <f>'PSM output'!F378</f>
        <v>-3.2004199999999997E-2</v>
      </c>
      <c r="C378">
        <f>'PSM output'!G378</f>
        <v>986590.8</v>
      </c>
    </row>
    <row r="379" spans="1:3" x14ac:dyDescent="0.3">
      <c r="A379">
        <f>'PSM output'!E379</f>
        <v>-37009.550000000003</v>
      </c>
      <c r="B379">
        <f>'PSM output'!F379</f>
        <v>-0.1384823</v>
      </c>
      <c r="C379">
        <f>'PSM output'!G379</f>
        <v>267251.09999999998</v>
      </c>
    </row>
    <row r="380" spans="1:3" x14ac:dyDescent="0.3">
      <c r="A380">
        <f>'PSM output'!E380</f>
        <v>-31802.720000000001</v>
      </c>
      <c r="B380">
        <f>'PSM output'!F380</f>
        <v>-3.30137E-2</v>
      </c>
      <c r="C380">
        <f>'PSM output'!G380</f>
        <v>963318.8</v>
      </c>
    </row>
    <row r="381" spans="1:3" x14ac:dyDescent="0.3">
      <c r="A381">
        <f>'PSM output'!E381</f>
        <v>-32900.44</v>
      </c>
      <c r="B381">
        <f>'PSM output'!F381</f>
        <v>-5.49551E-2</v>
      </c>
      <c r="C381">
        <f>'PSM output'!G381</f>
        <v>598678.30000000005</v>
      </c>
    </row>
    <row r="382" spans="1:3" x14ac:dyDescent="0.3">
      <c r="A382">
        <f>'PSM output'!E382</f>
        <v>-31771.53</v>
      </c>
      <c r="B382">
        <f>'PSM output'!F382</f>
        <v>-3.0076100000000001E-2</v>
      </c>
      <c r="C382">
        <f>'PSM output'!G382</f>
        <v>1056370</v>
      </c>
    </row>
    <row r="383" spans="1:3" x14ac:dyDescent="0.3">
      <c r="A383">
        <f>'PSM output'!E383</f>
        <v>-33996.81</v>
      </c>
      <c r="B383">
        <f>'PSM output'!F383</f>
        <v>-7.45199E-2</v>
      </c>
      <c r="C383">
        <f>'PSM output'!G383</f>
        <v>456211.4</v>
      </c>
    </row>
    <row r="384" spans="1:3" x14ac:dyDescent="0.3">
      <c r="A384">
        <f>'PSM output'!E384</f>
        <v>-32220.639999999999</v>
      </c>
      <c r="B384">
        <f>'PSM output'!F384</f>
        <v>-3.7678700000000002E-2</v>
      </c>
      <c r="C384">
        <f>'PSM output'!G384</f>
        <v>855141.6</v>
      </c>
    </row>
    <row r="385" spans="1:3" x14ac:dyDescent="0.3">
      <c r="A385">
        <f>'PSM output'!E385</f>
        <v>-34467.800000000003</v>
      </c>
      <c r="B385">
        <f>'PSM output'!F385</f>
        <v>-8.1525600000000004E-2</v>
      </c>
      <c r="C385">
        <f>'PSM output'!G385</f>
        <v>422785.2</v>
      </c>
    </row>
    <row r="386" spans="1:3" x14ac:dyDescent="0.3">
      <c r="A386">
        <f>'PSM output'!E386</f>
        <v>-32811.93</v>
      </c>
      <c r="B386">
        <f>'PSM output'!F386</f>
        <v>-4.7556000000000001E-2</v>
      </c>
      <c r="C386">
        <f>'PSM output'!G386</f>
        <v>689963.4</v>
      </c>
    </row>
    <row r="387" spans="1:3" x14ac:dyDescent="0.3">
      <c r="A387">
        <f>'PSM output'!E387</f>
        <v>-32924.47</v>
      </c>
      <c r="B387">
        <f>'PSM output'!F387</f>
        <v>-4.9455800000000001E-2</v>
      </c>
      <c r="C387">
        <f>'PSM output'!G387</f>
        <v>665735.80000000005</v>
      </c>
    </row>
    <row r="388" spans="1:3" x14ac:dyDescent="0.3">
      <c r="A388">
        <f>'PSM output'!E388</f>
        <v>-33737.800000000003</v>
      </c>
      <c r="B388">
        <f>'PSM output'!F388</f>
        <v>-6.4995499999999998E-2</v>
      </c>
      <c r="C388">
        <f>'PSM output'!G388</f>
        <v>519078.9</v>
      </c>
    </row>
    <row r="389" spans="1:3" x14ac:dyDescent="0.3">
      <c r="A389">
        <f>'PSM output'!E389</f>
        <v>-32487.41</v>
      </c>
      <c r="B389">
        <f>'PSM output'!F389</f>
        <v>-3.8161E-2</v>
      </c>
      <c r="C389">
        <f>'PSM output'!G389</f>
        <v>851324.1</v>
      </c>
    </row>
    <row r="390" spans="1:3" x14ac:dyDescent="0.3">
      <c r="A390">
        <f>'PSM output'!E390</f>
        <v>-31497.68</v>
      </c>
      <c r="B390">
        <f>'PSM output'!F390</f>
        <v>-1.6081999999999999E-2</v>
      </c>
      <c r="C390">
        <f>'PSM output'!G390</f>
        <v>1958562</v>
      </c>
    </row>
    <row r="391" spans="1:3" x14ac:dyDescent="0.3">
      <c r="A391">
        <f>'PSM output'!E391</f>
        <v>-32091.84</v>
      </c>
      <c r="B391">
        <f>'PSM output'!F391</f>
        <v>-2.6459E-2</v>
      </c>
      <c r="C391">
        <f>'PSM output'!G391</f>
        <v>1212891</v>
      </c>
    </row>
    <row r="392" spans="1:3" x14ac:dyDescent="0.3">
      <c r="A392">
        <f>'PSM output'!E392</f>
        <v>-33854.980000000003</v>
      </c>
      <c r="B392">
        <f>'PSM output'!F392</f>
        <v>-6.0914799999999998E-2</v>
      </c>
      <c r="C392">
        <f>'PSM output'!G392</f>
        <v>555776.30000000005</v>
      </c>
    </row>
    <row r="393" spans="1:3" x14ac:dyDescent="0.3">
      <c r="A393">
        <f>'PSM output'!E393</f>
        <v>-33510.71</v>
      </c>
      <c r="B393">
        <f>'PSM output'!F393</f>
        <v>-5.3913000000000003E-2</v>
      </c>
      <c r="C393">
        <f>'PSM output'!G393</f>
        <v>621570.19999999995</v>
      </c>
    </row>
    <row r="394" spans="1:3" x14ac:dyDescent="0.3">
      <c r="A394">
        <f>'PSM output'!E394</f>
        <v>-32486.38</v>
      </c>
      <c r="B394">
        <f>'PSM output'!F394</f>
        <v>-3.2434699999999997E-2</v>
      </c>
      <c r="C394">
        <f>'PSM output'!G394</f>
        <v>1001593</v>
      </c>
    </row>
    <row r="395" spans="1:3" x14ac:dyDescent="0.3">
      <c r="A395">
        <f>'PSM output'!E395</f>
        <v>-32138.34</v>
      </c>
      <c r="B395">
        <f>'PSM output'!F395</f>
        <v>-2.5378100000000001E-2</v>
      </c>
      <c r="C395">
        <f>'PSM output'!G395</f>
        <v>1266380</v>
      </c>
    </row>
    <row r="396" spans="1:3" x14ac:dyDescent="0.3">
      <c r="A396">
        <f>'PSM output'!E396</f>
        <v>-33923.919999999998</v>
      </c>
      <c r="B396">
        <f>'PSM output'!F396</f>
        <v>-6.0209800000000001E-2</v>
      </c>
      <c r="C396">
        <f>'PSM output'!G396</f>
        <v>563429.1</v>
      </c>
    </row>
    <row r="397" spans="1:3" x14ac:dyDescent="0.3">
      <c r="A397">
        <f>'PSM output'!E397</f>
        <v>-34980.32</v>
      </c>
      <c r="B397">
        <f>'PSM output'!F397</f>
        <v>-8.1220700000000007E-2</v>
      </c>
      <c r="C397">
        <f>'PSM output'!G397</f>
        <v>430682.1</v>
      </c>
    </row>
    <row r="398" spans="1:3" x14ac:dyDescent="0.3">
      <c r="A398">
        <f>'PSM output'!E398</f>
        <v>-33150.550000000003</v>
      </c>
      <c r="B398">
        <f>'PSM output'!F398</f>
        <v>-4.3890199999999997E-2</v>
      </c>
      <c r="C398">
        <f>'PSM output'!G398</f>
        <v>755305.7</v>
      </c>
    </row>
    <row r="399" spans="1:3" x14ac:dyDescent="0.3">
      <c r="A399">
        <f>'PSM output'!E399</f>
        <v>-33934.76</v>
      </c>
      <c r="B399">
        <f>'PSM output'!F399</f>
        <v>-5.9326900000000002E-2</v>
      </c>
      <c r="C399">
        <f>'PSM output'!G399</f>
        <v>571996.30000000005</v>
      </c>
    </row>
    <row r="400" spans="1:3" x14ac:dyDescent="0.3">
      <c r="A400">
        <f>'PSM output'!E400</f>
        <v>-31975.27</v>
      </c>
      <c r="B400">
        <f>'PSM output'!F400</f>
        <v>-1.9247400000000001E-2</v>
      </c>
      <c r="C400">
        <f>'PSM output'!G400</f>
        <v>1661276</v>
      </c>
    </row>
    <row r="401" spans="1:3" x14ac:dyDescent="0.3">
      <c r="A401">
        <f>'PSM output'!E401</f>
        <v>-34013.78</v>
      </c>
      <c r="B401">
        <f>'PSM output'!F401</f>
        <v>-5.9391399999999997E-2</v>
      </c>
      <c r="C401">
        <f>'PSM output'!G401</f>
        <v>572705.69999999995</v>
      </c>
    </row>
    <row r="402" spans="1:3" x14ac:dyDescent="0.3">
      <c r="A402">
        <f>'PSM output'!E402</f>
        <v>-33884.94</v>
      </c>
      <c r="B402">
        <f>'PSM output'!F402</f>
        <v>-5.6365499999999999E-2</v>
      </c>
      <c r="C402">
        <f>'PSM output'!G402</f>
        <v>601164.6</v>
      </c>
    </row>
    <row r="403" spans="1:3" x14ac:dyDescent="0.3">
      <c r="A403">
        <f>'PSM output'!E403</f>
        <v>-32596.79</v>
      </c>
      <c r="B403">
        <f>'PSM output'!F403</f>
        <v>-3.0115200000000002E-2</v>
      </c>
      <c r="C403">
        <f>'PSM output'!G403</f>
        <v>1082402</v>
      </c>
    </row>
    <row r="404" spans="1:3" x14ac:dyDescent="0.3">
      <c r="A404">
        <f>'PSM output'!E404</f>
        <v>-33546.019999999997</v>
      </c>
      <c r="B404">
        <f>'PSM output'!F404</f>
        <v>-4.8699699999999999E-2</v>
      </c>
      <c r="C404">
        <f>'PSM output'!G404</f>
        <v>688833.8</v>
      </c>
    </row>
    <row r="405" spans="1:3" x14ac:dyDescent="0.3">
      <c r="A405">
        <f>'PSM output'!E405</f>
        <v>-33568.660000000003</v>
      </c>
      <c r="B405">
        <f>'PSM output'!F405</f>
        <v>-4.6867499999999999E-2</v>
      </c>
      <c r="C405">
        <f>'PSM output'!G405</f>
        <v>716246.1</v>
      </c>
    </row>
    <row r="406" spans="1:3" x14ac:dyDescent="0.3">
      <c r="A406">
        <f>'PSM output'!E406</f>
        <v>-34371.440000000002</v>
      </c>
      <c r="B406">
        <f>'PSM output'!F406</f>
        <v>-6.1719900000000001E-2</v>
      </c>
      <c r="C406">
        <f>'PSM output'!G406</f>
        <v>556894</v>
      </c>
    </row>
    <row r="407" spans="1:3" x14ac:dyDescent="0.3">
      <c r="A407">
        <f>'PSM output'!E407</f>
        <v>-34226.550000000003</v>
      </c>
      <c r="B407">
        <f>'PSM output'!F407</f>
        <v>-5.7988499999999998E-2</v>
      </c>
      <c r="C407">
        <f>'PSM output'!G407</f>
        <v>590229.80000000005</v>
      </c>
    </row>
    <row r="408" spans="1:3" x14ac:dyDescent="0.3">
      <c r="A408">
        <f>'PSM output'!E408</f>
        <v>-32708.37</v>
      </c>
      <c r="B408">
        <f>'PSM output'!F408</f>
        <v>-2.60477E-2</v>
      </c>
      <c r="C408">
        <f>'PSM output'!G408</f>
        <v>1255710</v>
      </c>
    </row>
    <row r="409" spans="1:3" x14ac:dyDescent="0.3">
      <c r="A409">
        <f>'PSM output'!E409</f>
        <v>-32793.300000000003</v>
      </c>
      <c r="B409">
        <f>'PSM output'!F409</f>
        <v>-2.7306299999999999E-2</v>
      </c>
      <c r="C409">
        <f>'PSM output'!G409</f>
        <v>1200942</v>
      </c>
    </row>
    <row r="410" spans="1:3" x14ac:dyDescent="0.3">
      <c r="A410">
        <f>'PSM output'!E410</f>
        <v>-32429.200000000001</v>
      </c>
      <c r="B410">
        <f>'PSM output'!F410</f>
        <v>-1.9986500000000001E-2</v>
      </c>
      <c r="C410">
        <f>'PSM output'!G410</f>
        <v>1622555</v>
      </c>
    </row>
    <row r="411" spans="1:3" x14ac:dyDescent="0.3">
      <c r="A411">
        <f>'PSM output'!E411</f>
        <v>-33615.910000000003</v>
      </c>
      <c r="B411">
        <f>'PSM output'!F411</f>
        <v>-4.2377199999999997E-2</v>
      </c>
      <c r="C411">
        <f>'PSM output'!G411</f>
        <v>793254.1</v>
      </c>
    </row>
    <row r="412" spans="1:3" x14ac:dyDescent="0.3">
      <c r="A412">
        <f>'PSM output'!E412</f>
        <v>-34394.730000000003</v>
      </c>
      <c r="B412">
        <f>'PSM output'!F412</f>
        <v>-5.7560300000000002E-2</v>
      </c>
      <c r="C412">
        <f>'PSM output'!G412</f>
        <v>597542.30000000005</v>
      </c>
    </row>
    <row r="413" spans="1:3" x14ac:dyDescent="0.3">
      <c r="A413">
        <f>'PSM output'!E413</f>
        <v>-32805.65</v>
      </c>
      <c r="B413">
        <f>'PSM output'!F413</f>
        <v>-2.0818900000000001E-2</v>
      </c>
      <c r="C413">
        <f>'PSM output'!G413</f>
        <v>1575759</v>
      </c>
    </row>
    <row r="414" spans="1:3" x14ac:dyDescent="0.3">
      <c r="A414">
        <f>'PSM output'!E414</f>
        <v>-33761.33</v>
      </c>
      <c r="B414">
        <f>'PSM output'!F414</f>
        <v>-3.9486800000000002E-2</v>
      </c>
      <c r="C414">
        <f>'PSM output'!G414</f>
        <v>855003.6</v>
      </c>
    </row>
    <row r="415" spans="1:3" x14ac:dyDescent="0.3">
      <c r="A415">
        <f>'PSM output'!E415</f>
        <v>-35131.15</v>
      </c>
      <c r="B415">
        <f>'PSM output'!F415</f>
        <v>-6.5717800000000007E-2</v>
      </c>
      <c r="C415">
        <f>'PSM output'!G415</f>
        <v>534575.69999999995</v>
      </c>
    </row>
    <row r="416" spans="1:3" x14ac:dyDescent="0.3">
      <c r="A416">
        <f>'PSM output'!E416</f>
        <v>-35180.339999999997</v>
      </c>
      <c r="B416">
        <f>'PSM output'!F416</f>
        <v>-6.5579999999999999E-2</v>
      </c>
      <c r="C416">
        <f>'PSM output'!G416</f>
        <v>536449.1</v>
      </c>
    </row>
    <row r="417" spans="1:3" x14ac:dyDescent="0.3">
      <c r="A417">
        <f>'PSM output'!E417</f>
        <v>-33168.980000000003</v>
      </c>
      <c r="B417">
        <f>'PSM output'!F417</f>
        <v>-2.0497700000000001E-2</v>
      </c>
      <c r="C417">
        <f>'PSM output'!G417</f>
        <v>1618182</v>
      </c>
    </row>
    <row r="418" spans="1:3" x14ac:dyDescent="0.3">
      <c r="A418">
        <f>'PSM output'!E418</f>
        <v>-36091.279999999999</v>
      </c>
      <c r="B418">
        <f>'PSM output'!F418</f>
        <v>-7.6086200000000007E-2</v>
      </c>
      <c r="C418">
        <f>'PSM output'!G418</f>
        <v>474347.5</v>
      </c>
    </row>
    <row r="419" spans="1:3" x14ac:dyDescent="0.3">
      <c r="A419">
        <f>'PSM output'!E419</f>
        <v>-34277.449999999997</v>
      </c>
      <c r="B419">
        <f>'PSM output'!F419</f>
        <v>-3.76955E-2</v>
      </c>
      <c r="C419">
        <f>'PSM output'!G419</f>
        <v>909323.9</v>
      </c>
    </row>
    <row r="420" spans="1:3" x14ac:dyDescent="0.3">
      <c r="A420">
        <f>'PSM output'!E420</f>
        <v>-34971.879999999997</v>
      </c>
      <c r="B420">
        <f>'PSM output'!F420</f>
        <v>-5.1295800000000003E-2</v>
      </c>
      <c r="C420">
        <f>'PSM output'!G420</f>
        <v>681769.5</v>
      </c>
    </row>
    <row r="421" spans="1:3" x14ac:dyDescent="0.3">
      <c r="A421">
        <f>'PSM output'!E421</f>
        <v>-32630.5</v>
      </c>
      <c r="B421">
        <f>'PSM output'!F421</f>
        <v>-4.1488000000000002E-3</v>
      </c>
      <c r="C421">
        <f>'PSM output'!G421</f>
        <v>7864968</v>
      </c>
    </row>
    <row r="422" spans="1:3" x14ac:dyDescent="0.3">
      <c r="A422">
        <f>'PSM output'!E422</f>
        <v>-34101.279999999999</v>
      </c>
      <c r="B422">
        <f>'PSM output'!F422</f>
        <v>-3.3461100000000001E-2</v>
      </c>
      <c r="C422">
        <f>'PSM output'!G422</f>
        <v>1019132</v>
      </c>
    </row>
    <row r="423" spans="1:3" x14ac:dyDescent="0.3">
      <c r="A423">
        <f>'PSM output'!E423</f>
        <v>-34122.589999999997</v>
      </c>
      <c r="B423">
        <f>'PSM output'!F423</f>
        <v>-3.1626700000000001E-2</v>
      </c>
      <c r="C423">
        <f>'PSM output'!G423</f>
        <v>1078917</v>
      </c>
    </row>
    <row r="424" spans="1:3" x14ac:dyDescent="0.3">
      <c r="A424">
        <f>'PSM output'!E424</f>
        <v>-34874.089999999997</v>
      </c>
      <c r="B424">
        <f>'PSM output'!F424</f>
        <v>-4.54004E-2</v>
      </c>
      <c r="C424">
        <f>'PSM output'!G424</f>
        <v>768145.3</v>
      </c>
    </row>
    <row r="425" spans="1:3" x14ac:dyDescent="0.3">
      <c r="A425">
        <f>'PSM output'!E425</f>
        <v>-33603.870000000003</v>
      </c>
      <c r="B425">
        <f>'PSM output'!F425</f>
        <v>-1.8497799999999998E-2</v>
      </c>
      <c r="C425">
        <f>'PSM output'!G425</f>
        <v>1816639</v>
      </c>
    </row>
    <row r="426" spans="1:3" x14ac:dyDescent="0.3">
      <c r="A426">
        <f>'PSM output'!E426</f>
        <v>-33312.53</v>
      </c>
      <c r="B426">
        <f>'PSM output'!F426</f>
        <v>-1.1788099999999999E-2</v>
      </c>
      <c r="C426">
        <f>'PSM output'!G426</f>
        <v>2825939</v>
      </c>
    </row>
    <row r="427" spans="1:3" x14ac:dyDescent="0.3">
      <c r="A427">
        <f>'PSM output'!E427</f>
        <v>-33364.71</v>
      </c>
      <c r="B427">
        <f>'PSM output'!F427</f>
        <v>-1.20473E-2</v>
      </c>
      <c r="C427">
        <f>'PSM output'!G427</f>
        <v>2769479</v>
      </c>
    </row>
    <row r="428" spans="1:3" x14ac:dyDescent="0.3">
      <c r="A428">
        <f>'PSM output'!E428</f>
        <v>-33453.879999999997</v>
      </c>
      <c r="B428">
        <f>'PSM output'!F428</f>
        <v>-1.35125E-2</v>
      </c>
      <c r="C428">
        <f>'PSM output'!G428</f>
        <v>2475775</v>
      </c>
    </row>
    <row r="429" spans="1:3" x14ac:dyDescent="0.3">
      <c r="A429">
        <f>'PSM output'!E429</f>
        <v>-32733.18</v>
      </c>
      <c r="B429">
        <f>'PSM output'!F429</f>
        <v>1.3136999999999999E-3</v>
      </c>
      <c r="C429">
        <f>'PSM output'!G429</f>
        <v>-24900000</v>
      </c>
    </row>
    <row r="430" spans="1:3" x14ac:dyDescent="0.3">
      <c r="A430">
        <f>'PSM output'!E430</f>
        <v>-35678.839999999997</v>
      </c>
      <c r="B430">
        <f>'PSM output'!F430</f>
        <v>-5.7023499999999998E-2</v>
      </c>
      <c r="C430">
        <f>'PSM output'!G430</f>
        <v>625686.4</v>
      </c>
    </row>
    <row r="431" spans="1:3" x14ac:dyDescent="0.3">
      <c r="A431">
        <f>'PSM output'!E431</f>
        <v>-34135.5</v>
      </c>
      <c r="B431">
        <f>'PSM output'!F431</f>
        <v>-2.60377E-2</v>
      </c>
      <c r="C431">
        <f>'PSM output'!G431</f>
        <v>1311003</v>
      </c>
    </row>
    <row r="432" spans="1:3" x14ac:dyDescent="0.3">
      <c r="A432">
        <f>'PSM output'!E432</f>
        <v>-33738.730000000003</v>
      </c>
      <c r="B432">
        <f>'PSM output'!F432</f>
        <v>-1.6260699999999999E-2</v>
      </c>
      <c r="C432">
        <f>'PSM output'!G432</f>
        <v>2074858</v>
      </c>
    </row>
    <row r="433" spans="1:3" x14ac:dyDescent="0.3">
      <c r="A433">
        <f>'PSM output'!E433</f>
        <v>-34144.769999999997</v>
      </c>
      <c r="B433">
        <f>'PSM output'!F433</f>
        <v>-2.3577799999999999E-2</v>
      </c>
      <c r="C433">
        <f>'PSM output'!G433</f>
        <v>1448174</v>
      </c>
    </row>
    <row r="434" spans="1:3" x14ac:dyDescent="0.3">
      <c r="A434">
        <f>'PSM output'!E434</f>
        <v>-37866.379999999997</v>
      </c>
      <c r="B434">
        <f>'PSM output'!F434</f>
        <v>-9.7790100000000005E-2</v>
      </c>
      <c r="C434">
        <f>'PSM output'!G434</f>
        <v>387220.9</v>
      </c>
    </row>
    <row r="435" spans="1:3" x14ac:dyDescent="0.3">
      <c r="A435">
        <f>'PSM output'!E435</f>
        <v>-34315.67</v>
      </c>
      <c r="B435">
        <f>'PSM output'!F435</f>
        <v>-2.5206200000000002E-2</v>
      </c>
      <c r="C435">
        <f>'PSM output'!G435</f>
        <v>1361398</v>
      </c>
    </row>
    <row r="436" spans="1:3" x14ac:dyDescent="0.3">
      <c r="A436">
        <f>'PSM output'!E436</f>
        <v>-33566.699999999997</v>
      </c>
      <c r="B436">
        <f>'PSM output'!F436</f>
        <v>-9.3056000000000007E-3</v>
      </c>
      <c r="C436">
        <f>'PSM output'!G436</f>
        <v>3607152</v>
      </c>
    </row>
    <row r="437" spans="1:3" x14ac:dyDescent="0.3">
      <c r="A437">
        <f>'PSM output'!E437</f>
        <v>-33172.68</v>
      </c>
      <c r="B437">
        <f>'PSM output'!F437</f>
        <v>-6.801E-4</v>
      </c>
      <c r="C437">
        <f>'PSM output'!G437</f>
        <v>48800000</v>
      </c>
    </row>
    <row r="438" spans="1:3" x14ac:dyDescent="0.3">
      <c r="A438">
        <f>'PSM output'!E438</f>
        <v>-34528.46</v>
      </c>
      <c r="B438">
        <f>'PSM output'!F438</f>
        <v>-2.7223899999999999E-2</v>
      </c>
      <c r="C438">
        <f>'PSM output'!G438</f>
        <v>1268312</v>
      </c>
    </row>
    <row r="439" spans="1:3" x14ac:dyDescent="0.3">
      <c r="A439">
        <f>'PSM output'!E439</f>
        <v>-34287.21</v>
      </c>
      <c r="B439">
        <f>'PSM output'!F439</f>
        <v>-2.1812999999999999E-2</v>
      </c>
      <c r="C439">
        <f>'PSM output'!G439</f>
        <v>1571868</v>
      </c>
    </row>
    <row r="440" spans="1:3" x14ac:dyDescent="0.3">
      <c r="A440">
        <f>'PSM output'!E440</f>
        <v>-35792.339999999997</v>
      </c>
      <c r="B440">
        <f>'PSM output'!F440</f>
        <v>-5.0846599999999999E-2</v>
      </c>
      <c r="C440">
        <f>'PSM output'!G440</f>
        <v>703928.3</v>
      </c>
    </row>
    <row r="441" spans="1:3" x14ac:dyDescent="0.3">
      <c r="A441">
        <f>'PSM output'!E441</f>
        <v>-37041.67</v>
      </c>
      <c r="B441">
        <f>'PSM output'!F441</f>
        <v>-7.5022699999999998E-2</v>
      </c>
      <c r="C441">
        <f>'PSM output'!G441</f>
        <v>493739.5</v>
      </c>
    </row>
    <row r="442" spans="1:3" x14ac:dyDescent="0.3">
      <c r="A442">
        <f>'PSM output'!E442</f>
        <v>-34731.360000000001</v>
      </c>
      <c r="B442">
        <f>'PSM output'!F442</f>
        <v>-2.80334E-2</v>
      </c>
      <c r="C442">
        <f>'PSM output'!G442</f>
        <v>1238929</v>
      </c>
    </row>
    <row r="443" spans="1:3" x14ac:dyDescent="0.3">
      <c r="A443">
        <f>'PSM output'!E443</f>
        <v>-35251</v>
      </c>
      <c r="B443">
        <f>'PSM output'!F443</f>
        <v>-3.74103E-2</v>
      </c>
      <c r="C443">
        <f>'PSM output'!G443</f>
        <v>942281.6</v>
      </c>
    </row>
    <row r="444" spans="1:3" x14ac:dyDescent="0.3">
      <c r="A444">
        <f>'PSM output'!E444</f>
        <v>-34177.89</v>
      </c>
      <c r="B444">
        <f>'PSM output'!F444</f>
        <v>-1.24054E-2</v>
      </c>
      <c r="C444">
        <f>'PSM output'!G444</f>
        <v>2755083</v>
      </c>
    </row>
    <row r="445" spans="1:3" x14ac:dyDescent="0.3">
      <c r="A445">
        <f>'PSM output'!E445</f>
        <v>-36091.050000000003</v>
      </c>
      <c r="B445">
        <f>'PSM output'!F445</f>
        <v>-5.0438400000000001E-2</v>
      </c>
      <c r="C445">
        <f>'PSM output'!G445</f>
        <v>715546.9</v>
      </c>
    </row>
    <row r="446" spans="1:3" x14ac:dyDescent="0.3">
      <c r="A446">
        <f>'PSM output'!E446</f>
        <v>-35912.620000000003</v>
      </c>
      <c r="B446">
        <f>'PSM output'!F446</f>
        <v>-4.6113599999999998E-2</v>
      </c>
      <c r="C446">
        <f>'PSM output'!G446</f>
        <v>778785.6</v>
      </c>
    </row>
    <row r="447" spans="1:3" x14ac:dyDescent="0.3">
      <c r="A447">
        <f>'PSM output'!E447</f>
        <v>-33334.71</v>
      </c>
      <c r="B447">
        <f>'PSM output'!F447</f>
        <v>6.7292000000000003E-3</v>
      </c>
      <c r="C447">
        <f>'PSM output'!G447</f>
        <v>-4953708</v>
      </c>
    </row>
    <row r="448" spans="1:3" x14ac:dyDescent="0.3">
      <c r="A448">
        <f>'PSM output'!E448</f>
        <v>-37564.269999999997</v>
      </c>
      <c r="B448">
        <f>'PSM output'!F448</f>
        <v>-7.7261300000000005E-2</v>
      </c>
      <c r="C448">
        <f>'PSM output'!G448</f>
        <v>486197.5</v>
      </c>
    </row>
    <row r="449" spans="1:3" x14ac:dyDescent="0.3">
      <c r="A449">
        <f>'PSM output'!E449</f>
        <v>-36785.67</v>
      </c>
      <c r="B449">
        <f>'PSM output'!F449</f>
        <v>-6.1534999999999999E-2</v>
      </c>
      <c r="C449">
        <f>'PSM output'!G449</f>
        <v>597800.80000000005</v>
      </c>
    </row>
    <row r="450" spans="1:3" x14ac:dyDescent="0.3">
      <c r="A450">
        <f>'PSM output'!E450</f>
        <v>-36396.47</v>
      </c>
      <c r="B450">
        <f>'PSM output'!F450</f>
        <v>-5.3579000000000002E-2</v>
      </c>
      <c r="C450">
        <f>'PSM output'!G450</f>
        <v>679305.1</v>
      </c>
    </row>
    <row r="451" spans="1:3" x14ac:dyDescent="0.3">
      <c r="A451">
        <f>'PSM output'!E451</f>
        <v>-33561.040000000001</v>
      </c>
      <c r="B451">
        <f>'PSM output'!F451</f>
        <v>3.4102E-3</v>
      </c>
      <c r="C451">
        <f>'PSM output'!G451</f>
        <v>-9841312</v>
      </c>
    </row>
    <row r="452" spans="1:3" x14ac:dyDescent="0.3">
      <c r="A452">
        <f>'PSM output'!E452</f>
        <v>-34616.959999999999</v>
      </c>
      <c r="B452">
        <f>'PSM output'!F452</f>
        <v>-1.7283300000000001E-2</v>
      </c>
      <c r="C452">
        <f>'PSM output'!G452</f>
        <v>2002912</v>
      </c>
    </row>
    <row r="453" spans="1:3" x14ac:dyDescent="0.3">
      <c r="A453">
        <f>'PSM output'!E453</f>
        <v>-33438.39</v>
      </c>
      <c r="B453">
        <f>'PSM output'!F453</f>
        <v>6.7730999999999998E-3</v>
      </c>
      <c r="C453">
        <f>'PSM output'!G453</f>
        <v>-4936930</v>
      </c>
    </row>
    <row r="454" spans="1:3" x14ac:dyDescent="0.3">
      <c r="A454">
        <f>'PSM output'!E454</f>
        <v>-34846.800000000003</v>
      </c>
      <c r="B454">
        <f>'PSM output'!F454</f>
        <v>-2.13747E-2</v>
      </c>
      <c r="C454">
        <f>'PSM output'!G454</f>
        <v>1630282</v>
      </c>
    </row>
    <row r="455" spans="1:3" x14ac:dyDescent="0.3">
      <c r="A455">
        <f>'PSM output'!E455</f>
        <v>-35067.769999999997</v>
      </c>
      <c r="B455">
        <f>'PSM output'!F455</f>
        <v>-2.5739700000000001E-2</v>
      </c>
      <c r="C455">
        <f>'PSM output'!G455</f>
        <v>1362402</v>
      </c>
    </row>
    <row r="456" spans="1:3" x14ac:dyDescent="0.3">
      <c r="A456">
        <f>'PSM output'!E456</f>
        <v>-34103.61</v>
      </c>
      <c r="B456">
        <f>'PSM output'!F456</f>
        <v>-6.0564E-3</v>
      </c>
      <c r="C456">
        <f>'PSM output'!G456</f>
        <v>5630978</v>
      </c>
    </row>
    <row r="457" spans="1:3" x14ac:dyDescent="0.3">
      <c r="A457">
        <f>'PSM output'!E457</f>
        <v>-34669.1</v>
      </c>
      <c r="B457">
        <f>'PSM output'!F457</f>
        <v>-1.7038299999999999E-2</v>
      </c>
      <c r="C457">
        <f>'PSM output'!G457</f>
        <v>2034769</v>
      </c>
    </row>
    <row r="458" spans="1:3" x14ac:dyDescent="0.3">
      <c r="A458">
        <f>'PSM output'!E458</f>
        <v>-34474.559999999998</v>
      </c>
      <c r="B458">
        <f>'PSM output'!F458</f>
        <v>-1.3075E-2</v>
      </c>
      <c r="C458">
        <f>'PSM output'!G458</f>
        <v>2636679</v>
      </c>
    </row>
    <row r="459" spans="1:3" x14ac:dyDescent="0.3">
      <c r="A459">
        <f>'PSM output'!E459</f>
        <v>-34904.480000000003</v>
      </c>
      <c r="B459">
        <f>'PSM output'!F459</f>
        <v>-1.86131E-2</v>
      </c>
      <c r="C459">
        <f>'PSM output'!G459</f>
        <v>1875264</v>
      </c>
    </row>
    <row r="460" spans="1:3" x14ac:dyDescent="0.3">
      <c r="A460">
        <f>'PSM output'!E460</f>
        <v>-33082.269999999997</v>
      </c>
      <c r="B460">
        <f>'PSM output'!F460</f>
        <v>1.9986199999999999E-2</v>
      </c>
      <c r="C460">
        <f>'PSM output'!G460</f>
        <v>-1655260</v>
      </c>
    </row>
    <row r="461" spans="1:3" x14ac:dyDescent="0.3">
      <c r="A461">
        <f>'PSM output'!E461</f>
        <v>-32870.199999999997</v>
      </c>
      <c r="B461">
        <f>'PSM output'!F461</f>
        <v>2.43734E-2</v>
      </c>
      <c r="C461">
        <f>'PSM output'!G461</f>
        <v>-1348609</v>
      </c>
    </row>
    <row r="462" spans="1:3" x14ac:dyDescent="0.3">
      <c r="A462">
        <f>'PSM output'!E462</f>
        <v>-37753.379999999997</v>
      </c>
      <c r="B462">
        <f>'PSM output'!F462</f>
        <v>-7.3074799999999995E-2</v>
      </c>
      <c r="C462">
        <f>'PSM output'!G462</f>
        <v>516640.1</v>
      </c>
    </row>
    <row r="463" spans="1:3" x14ac:dyDescent="0.3">
      <c r="A463">
        <f>'PSM output'!E463</f>
        <v>-36582.589999999997</v>
      </c>
      <c r="B463">
        <f>'PSM output'!F463</f>
        <v>-4.9281999999999999E-2</v>
      </c>
      <c r="C463">
        <f>'PSM output'!G463</f>
        <v>742312.1</v>
      </c>
    </row>
    <row r="464" spans="1:3" x14ac:dyDescent="0.3">
      <c r="A464">
        <f>'PSM output'!E464</f>
        <v>-35081.39</v>
      </c>
      <c r="B464">
        <f>'PSM output'!F464</f>
        <v>-1.9196600000000001E-2</v>
      </c>
      <c r="C464">
        <f>'PSM output'!G464</f>
        <v>1827477</v>
      </c>
    </row>
    <row r="465" spans="1:3" x14ac:dyDescent="0.3">
      <c r="A465">
        <f>'PSM output'!E465</f>
        <v>-35265.160000000003</v>
      </c>
      <c r="B465">
        <f>'PSM output'!F465</f>
        <v>-2.2723799999999999E-2</v>
      </c>
      <c r="C465">
        <f>'PSM output'!G465</f>
        <v>1551905</v>
      </c>
    </row>
    <row r="466" spans="1:3" x14ac:dyDescent="0.3">
      <c r="A466">
        <f>'PSM output'!E466</f>
        <v>-34692.28</v>
      </c>
      <c r="B466">
        <f>'PSM output'!F466</f>
        <v>-9.9380000000000007E-3</v>
      </c>
      <c r="C466">
        <f>'PSM output'!G466</f>
        <v>3490871</v>
      </c>
    </row>
    <row r="467" spans="1:3" x14ac:dyDescent="0.3">
      <c r="A467">
        <f>'PSM output'!E467</f>
        <v>-36593.18</v>
      </c>
      <c r="B467">
        <f>'PSM output'!F467</f>
        <v>-4.35684E-2</v>
      </c>
      <c r="C467">
        <f>'PSM output'!G467</f>
        <v>839902.4</v>
      </c>
    </row>
    <row r="468" spans="1:3" x14ac:dyDescent="0.3">
      <c r="A468">
        <f>'PSM output'!E468</f>
        <v>-34718.959999999999</v>
      </c>
      <c r="B468">
        <f>'PSM output'!F468</f>
        <v>-5.3407999999999997E-3</v>
      </c>
      <c r="C468">
        <f>'PSM output'!G468</f>
        <v>6500687</v>
      </c>
    </row>
    <row r="469" spans="1:3" x14ac:dyDescent="0.3">
      <c r="A469">
        <f>'PSM output'!E469</f>
        <v>-35804.019999999997</v>
      </c>
      <c r="B469">
        <f>'PSM output'!F469</f>
        <v>-2.6265500000000001E-2</v>
      </c>
      <c r="C469">
        <f>'PSM output'!G469</f>
        <v>1363158</v>
      </c>
    </row>
    <row r="470" spans="1:3" x14ac:dyDescent="0.3">
      <c r="A470">
        <f>'PSM output'!E470</f>
        <v>-35459.97</v>
      </c>
      <c r="B470">
        <f>'PSM output'!F470</f>
        <v>-1.83264E-2</v>
      </c>
      <c r="C470">
        <f>'PSM output'!G470</f>
        <v>1934912</v>
      </c>
    </row>
    <row r="471" spans="1:3" x14ac:dyDescent="0.3">
      <c r="A471">
        <f>'PSM output'!E471</f>
        <v>-34839.33</v>
      </c>
      <c r="B471">
        <f>'PSM output'!F471</f>
        <v>-5.5510000000000004E-3</v>
      </c>
      <c r="C471">
        <f>'PSM output'!G471</f>
        <v>6276248</v>
      </c>
    </row>
    <row r="472" spans="1:3" x14ac:dyDescent="0.3">
      <c r="A472">
        <f>'PSM output'!E472</f>
        <v>-37719.360000000001</v>
      </c>
      <c r="B472">
        <f>'PSM output'!F472</f>
        <v>-6.1877599999999998E-2</v>
      </c>
      <c r="C472">
        <f>'PSM output'!G472</f>
        <v>609580.1</v>
      </c>
    </row>
    <row r="473" spans="1:3" x14ac:dyDescent="0.3">
      <c r="A473">
        <f>'PSM output'!E473</f>
        <v>-34858.74</v>
      </c>
      <c r="B473">
        <f>'PSM output'!F473</f>
        <v>-4.5304999999999998E-3</v>
      </c>
      <c r="C473">
        <f>'PSM output'!G473</f>
        <v>7694154</v>
      </c>
    </row>
    <row r="474" spans="1:3" x14ac:dyDescent="0.3">
      <c r="A474">
        <f>'PSM output'!E474</f>
        <v>-34798.300000000003</v>
      </c>
      <c r="B474">
        <f>'PSM output'!F474</f>
        <v>-2.1248999999999999E-3</v>
      </c>
      <c r="C474">
        <f>'PSM output'!G474</f>
        <v>16400000</v>
      </c>
    </row>
    <row r="475" spans="1:3" x14ac:dyDescent="0.3">
      <c r="A475">
        <f>'PSM output'!E475</f>
        <v>-36176.14</v>
      </c>
      <c r="B475">
        <f>'PSM output'!F475</f>
        <v>-2.9073600000000002E-2</v>
      </c>
      <c r="C475">
        <f>'PSM output'!G475</f>
        <v>1244295</v>
      </c>
    </row>
    <row r="476" spans="1:3" x14ac:dyDescent="0.3">
      <c r="A476">
        <f>'PSM output'!E476</f>
        <v>-34230.82</v>
      </c>
      <c r="B476">
        <f>'PSM output'!F476</f>
        <v>1.0581500000000001E-2</v>
      </c>
      <c r="C476">
        <f>'PSM output'!G476</f>
        <v>-3234971</v>
      </c>
    </row>
    <row r="477" spans="1:3" x14ac:dyDescent="0.3">
      <c r="A477">
        <f>'PSM output'!E477</f>
        <v>-35337.730000000003</v>
      </c>
      <c r="B477">
        <f>'PSM output'!F477</f>
        <v>-1.14348E-2</v>
      </c>
      <c r="C477">
        <f>'PSM output'!G477</f>
        <v>3090369</v>
      </c>
    </row>
    <row r="478" spans="1:3" x14ac:dyDescent="0.3">
      <c r="A478">
        <f>'PSM output'!E478</f>
        <v>-35774.269999999997</v>
      </c>
      <c r="B478">
        <f>'PSM output'!F478</f>
        <v>-1.9997399999999999E-2</v>
      </c>
      <c r="C478">
        <f>'PSM output'!G478</f>
        <v>1788950</v>
      </c>
    </row>
    <row r="479" spans="1:3" x14ac:dyDescent="0.3">
      <c r="A479">
        <f>'PSM output'!E479</f>
        <v>-33683.699999999997</v>
      </c>
      <c r="B479">
        <f>'PSM output'!F479</f>
        <v>2.29883E-2</v>
      </c>
      <c r="C479">
        <f>'PSM output'!G479</f>
        <v>-1465253</v>
      </c>
    </row>
    <row r="480" spans="1:3" x14ac:dyDescent="0.3">
      <c r="A480">
        <f>'PSM output'!E480</f>
        <v>-35590.550000000003</v>
      </c>
      <c r="B480">
        <f>'PSM output'!F480</f>
        <v>-1.42411E-2</v>
      </c>
      <c r="C480">
        <f>'PSM output'!G480</f>
        <v>2499144</v>
      </c>
    </row>
    <row r="481" spans="1:3" x14ac:dyDescent="0.3">
      <c r="A481">
        <f>'PSM output'!E481</f>
        <v>-33867.410000000003</v>
      </c>
      <c r="B481">
        <f>'PSM output'!F481</f>
        <v>2.0753899999999999E-2</v>
      </c>
      <c r="C481">
        <f>'PSM output'!G481</f>
        <v>-1631861</v>
      </c>
    </row>
    <row r="482" spans="1:3" x14ac:dyDescent="0.3">
      <c r="A482">
        <f>'PSM output'!E482</f>
        <v>-36792.31</v>
      </c>
      <c r="B482">
        <f>'PSM output'!F482</f>
        <v>-3.7235699999999997E-2</v>
      </c>
      <c r="C482">
        <f>'PSM output'!G482</f>
        <v>988091.4</v>
      </c>
    </row>
    <row r="483" spans="1:3" x14ac:dyDescent="0.3">
      <c r="A483">
        <f>'PSM output'!E483</f>
        <v>-36144.54</v>
      </c>
      <c r="B483">
        <f>'PSM output'!F483</f>
        <v>-2.2475200000000001E-2</v>
      </c>
      <c r="C483">
        <f>'PSM output'!G483</f>
        <v>1608194</v>
      </c>
    </row>
    <row r="484" spans="1:3" x14ac:dyDescent="0.3">
      <c r="A484">
        <f>'PSM output'!E484</f>
        <v>-33528.730000000003</v>
      </c>
      <c r="B484">
        <f>'PSM output'!F484</f>
        <v>2.9941200000000001E-2</v>
      </c>
      <c r="C484">
        <f>'PSM output'!G484</f>
        <v>-1119819</v>
      </c>
    </row>
    <row r="485" spans="1:3" x14ac:dyDescent="0.3">
      <c r="A485">
        <f>'PSM output'!E485</f>
        <v>-33697.550000000003</v>
      </c>
      <c r="B485">
        <f>'PSM output'!F485</f>
        <v>2.6910199999999999E-2</v>
      </c>
      <c r="C485">
        <f>'PSM output'!G485</f>
        <v>-1252223</v>
      </c>
    </row>
    <row r="486" spans="1:3" x14ac:dyDescent="0.3">
      <c r="A486">
        <f>'PSM output'!E486</f>
        <v>-33511.32</v>
      </c>
      <c r="B486">
        <f>'PSM output'!F486</f>
        <v>3.2260400000000002E-2</v>
      </c>
      <c r="C486">
        <f>'PSM output'!G486</f>
        <v>-1038775</v>
      </c>
    </row>
    <row r="487" spans="1:3" x14ac:dyDescent="0.3">
      <c r="A487">
        <f>'PSM output'!E487</f>
        <v>-35597.11</v>
      </c>
      <c r="B487">
        <f>'PSM output'!F487</f>
        <v>-6.0331999999999998E-3</v>
      </c>
      <c r="C487">
        <f>'PSM output'!G487</f>
        <v>5900221</v>
      </c>
    </row>
    <row r="488" spans="1:3" x14ac:dyDescent="0.3">
      <c r="A488">
        <f>'PSM output'!E488</f>
        <v>-36734.959999999999</v>
      </c>
      <c r="B488">
        <f>'PSM output'!F488</f>
        <v>-2.8060100000000001E-2</v>
      </c>
      <c r="C488">
        <f>'PSM output'!G488</f>
        <v>1309154</v>
      </c>
    </row>
    <row r="489" spans="1:3" x14ac:dyDescent="0.3">
      <c r="A489">
        <f>'PSM output'!E489</f>
        <v>-35472.629999999997</v>
      </c>
      <c r="B489">
        <f>'PSM output'!F489</f>
        <v>-2.3267000000000001E-3</v>
      </c>
      <c r="C489">
        <f>'PSM output'!G489</f>
        <v>15200000</v>
      </c>
    </row>
    <row r="490" spans="1:3" x14ac:dyDescent="0.3">
      <c r="A490">
        <f>'PSM output'!E490</f>
        <v>-36500.839999999997</v>
      </c>
      <c r="B490">
        <f>'PSM output'!F490</f>
        <v>-2.23702E-2</v>
      </c>
      <c r="C490">
        <f>'PSM output'!G490</f>
        <v>1631671</v>
      </c>
    </row>
    <row r="491" spans="1:3" x14ac:dyDescent="0.3">
      <c r="A491">
        <f>'PSM output'!E491</f>
        <v>-38369.730000000003</v>
      </c>
      <c r="B491">
        <f>'PSM output'!F491</f>
        <v>-5.9532300000000003E-2</v>
      </c>
      <c r="C491">
        <f>'PSM output'!G491</f>
        <v>644519.6</v>
      </c>
    </row>
    <row r="492" spans="1:3" x14ac:dyDescent="0.3">
      <c r="A492">
        <f>'PSM output'!E492</f>
        <v>-36086.5</v>
      </c>
      <c r="B492">
        <f>'PSM output'!F492</f>
        <v>-1.35394E-2</v>
      </c>
      <c r="C492">
        <f>'PSM output'!G492</f>
        <v>2665289</v>
      </c>
    </row>
    <row r="493" spans="1:3" x14ac:dyDescent="0.3">
      <c r="A493">
        <f>'PSM output'!E493</f>
        <v>-35619.660000000003</v>
      </c>
      <c r="B493">
        <f>'PSM output'!F493</f>
        <v>-3.1521000000000001E-3</v>
      </c>
      <c r="C493">
        <f>'PSM output'!G493</f>
        <v>11300000</v>
      </c>
    </row>
    <row r="494" spans="1:3" x14ac:dyDescent="0.3">
      <c r="A494">
        <f>'PSM output'!E494</f>
        <v>-37660.18</v>
      </c>
      <c r="B494">
        <f>'PSM output'!F494</f>
        <v>-4.3577200000000003E-2</v>
      </c>
      <c r="C494">
        <f>'PSM output'!G494</f>
        <v>864217.59999999998</v>
      </c>
    </row>
    <row r="495" spans="1:3" x14ac:dyDescent="0.3">
      <c r="A495">
        <f>'PSM output'!E495</f>
        <v>-36733.980000000003</v>
      </c>
      <c r="B495">
        <f>'PSM output'!F495</f>
        <v>-2.4959700000000001E-2</v>
      </c>
      <c r="C495">
        <f>'PSM output'!G495</f>
        <v>1471733</v>
      </c>
    </row>
    <row r="496" spans="1:3" x14ac:dyDescent="0.3">
      <c r="A496">
        <f>'PSM output'!E496</f>
        <v>-35139.75</v>
      </c>
      <c r="B496">
        <f>'PSM output'!F496</f>
        <v>7.4511999999999998E-3</v>
      </c>
      <c r="C496">
        <f>'PSM output'!G496</f>
        <v>-4716000</v>
      </c>
    </row>
    <row r="497" spans="1:3" x14ac:dyDescent="0.3">
      <c r="A497">
        <f>'PSM output'!E497</f>
        <v>-35602.120000000003</v>
      </c>
      <c r="B497">
        <f>'PSM output'!F497</f>
        <v>-1.3553E-3</v>
      </c>
      <c r="C497">
        <f>'PSM output'!G497</f>
        <v>26300000</v>
      </c>
    </row>
    <row r="498" spans="1:3" x14ac:dyDescent="0.3">
      <c r="A498">
        <f>'PSM output'!E498</f>
        <v>-36225.72</v>
      </c>
      <c r="B498">
        <f>'PSM output'!F498</f>
        <v>-9.7944E-3</v>
      </c>
      <c r="C498">
        <f>'PSM output'!G498</f>
        <v>3698633</v>
      </c>
    </row>
    <row r="499" spans="1:3" x14ac:dyDescent="0.3">
      <c r="A499">
        <f>'PSM output'!E499</f>
        <v>-37383.230000000003</v>
      </c>
      <c r="B499">
        <f>'PSM output'!F499</f>
        <v>-3.1466800000000003E-2</v>
      </c>
      <c r="C499">
        <f>'PSM output'!G499</f>
        <v>1188020</v>
      </c>
    </row>
    <row r="500" spans="1:3" x14ac:dyDescent="0.3">
      <c r="A500">
        <f>'PSM output'!E500</f>
        <v>-37295.370000000003</v>
      </c>
      <c r="B500">
        <f>'PSM output'!F500</f>
        <v>-2.8867500000000001E-2</v>
      </c>
      <c r="C500">
        <f>'PSM output'!G500</f>
        <v>1291951</v>
      </c>
    </row>
    <row r="501" spans="1:3" x14ac:dyDescent="0.3">
      <c r="A501">
        <f>'PSM output'!E501</f>
        <v>-34515.47</v>
      </c>
      <c r="B501">
        <f>'PSM output'!F501</f>
        <v>2.7147299999999999E-2</v>
      </c>
      <c r="C501">
        <f>'PSM output'!G501</f>
        <v>-1271415</v>
      </c>
    </row>
    <row r="502" spans="1:3" x14ac:dyDescent="0.3">
      <c r="A502">
        <f>'PSM output'!E502</f>
        <v>-36086.239999999998</v>
      </c>
      <c r="B502">
        <f>'PSM output'!F502</f>
        <v>-3.8582E-3</v>
      </c>
      <c r="C502">
        <f>'PSM output'!G502</f>
        <v>9353108</v>
      </c>
    </row>
    <row r="503" spans="1:3" x14ac:dyDescent="0.3">
      <c r="A503">
        <f>'PSM output'!E503</f>
        <v>-35176.959999999999</v>
      </c>
      <c r="B503">
        <f>'PSM output'!F503</f>
        <v>1.48904E-2</v>
      </c>
      <c r="C503">
        <f>'PSM output'!G503</f>
        <v>-2362387</v>
      </c>
    </row>
    <row r="504" spans="1:3" x14ac:dyDescent="0.3">
      <c r="A504">
        <f>'PSM output'!E504</f>
        <v>-36231.980000000003</v>
      </c>
      <c r="B504">
        <f>'PSM output'!F504</f>
        <v>-6.0052999999999999E-3</v>
      </c>
      <c r="C504">
        <f>'PSM output'!G504</f>
        <v>6033348</v>
      </c>
    </row>
    <row r="505" spans="1:3" x14ac:dyDescent="0.3">
      <c r="A505">
        <f>'PSM output'!E505</f>
        <v>-37531.82</v>
      </c>
      <c r="B505">
        <f>'PSM output'!F505</f>
        <v>-3.1928100000000001E-2</v>
      </c>
      <c r="C505">
        <f>'PSM output'!G505</f>
        <v>1175512</v>
      </c>
    </row>
    <row r="506" spans="1:3" x14ac:dyDescent="0.3">
      <c r="A506">
        <f>'PSM output'!E506</f>
        <v>-36377.519999999997</v>
      </c>
      <c r="B506">
        <f>'PSM output'!F506</f>
        <v>-8.116E-3</v>
      </c>
      <c r="C506">
        <f>'PSM output'!G506</f>
        <v>4482194</v>
      </c>
    </row>
    <row r="507" spans="1:3" x14ac:dyDescent="0.3">
      <c r="A507">
        <f>'PSM output'!E507</f>
        <v>-34119.449999999997</v>
      </c>
      <c r="B507">
        <f>'PSM output'!F507</f>
        <v>3.8294799999999997E-2</v>
      </c>
      <c r="C507">
        <f>'PSM output'!G507</f>
        <v>-890968.4</v>
      </c>
    </row>
    <row r="508" spans="1:3" x14ac:dyDescent="0.3">
      <c r="A508">
        <f>'PSM output'!E508</f>
        <v>-35600.61</v>
      </c>
      <c r="B508">
        <f>'PSM output'!F508</f>
        <v>9.1342999999999997E-3</v>
      </c>
      <c r="C508">
        <f>'PSM output'!G508</f>
        <v>-3897468</v>
      </c>
    </row>
    <row r="509" spans="1:3" x14ac:dyDescent="0.3">
      <c r="A509">
        <f>'PSM output'!E509</f>
        <v>-37035.53</v>
      </c>
      <c r="B509">
        <f>'PSM output'!F509</f>
        <v>-1.8636799999999999E-2</v>
      </c>
      <c r="C509">
        <f>'PSM output'!G509</f>
        <v>1987224</v>
      </c>
    </row>
    <row r="510" spans="1:3" x14ac:dyDescent="0.3">
      <c r="A510">
        <f>'PSM output'!E510</f>
        <v>-34964.800000000003</v>
      </c>
      <c r="B510">
        <f>'PSM output'!F510</f>
        <v>2.3050000000000001E-2</v>
      </c>
      <c r="C510">
        <f>'PSM output'!G510</f>
        <v>-1516914</v>
      </c>
    </row>
    <row r="511" spans="1:3" x14ac:dyDescent="0.3">
      <c r="A511">
        <f>'PSM output'!E511</f>
        <v>-35741.54</v>
      </c>
      <c r="B511">
        <f>'PSM output'!F511</f>
        <v>8.7241000000000003E-3</v>
      </c>
      <c r="C511">
        <f>'PSM output'!G511</f>
        <v>-4096877</v>
      </c>
    </row>
    <row r="512" spans="1:3" x14ac:dyDescent="0.3">
      <c r="A512">
        <f>'PSM output'!E512</f>
        <v>-37894.269999999997</v>
      </c>
      <c r="B512">
        <f>'PSM output'!F512</f>
        <v>-3.4200700000000001E-2</v>
      </c>
      <c r="C512">
        <f>'PSM output'!G512</f>
        <v>1107998</v>
      </c>
    </row>
    <row r="513" spans="1:3" x14ac:dyDescent="0.3">
      <c r="A513">
        <f>'PSM output'!E513</f>
        <v>-35340.089999999997</v>
      </c>
      <c r="B513">
        <f>'PSM output'!F513</f>
        <v>1.7648199999999999E-2</v>
      </c>
      <c r="C513">
        <f>'PSM output'!G513</f>
        <v>-2002473</v>
      </c>
    </row>
    <row r="514" spans="1:3" x14ac:dyDescent="0.3">
      <c r="A514">
        <f>'PSM output'!E514</f>
        <v>-36684.04</v>
      </c>
      <c r="B514">
        <f>'PSM output'!F514</f>
        <v>-8.2357000000000003E-3</v>
      </c>
      <c r="C514">
        <f>'PSM output'!G514</f>
        <v>4454275</v>
      </c>
    </row>
    <row r="515" spans="1:3" x14ac:dyDescent="0.3">
      <c r="A515">
        <f>'PSM output'!E515</f>
        <v>-36016.31</v>
      </c>
      <c r="B515">
        <f>'PSM output'!F515</f>
        <v>5.4199000000000001E-3</v>
      </c>
      <c r="C515">
        <f>'PSM output'!G515</f>
        <v>-6645260</v>
      </c>
    </row>
    <row r="516" spans="1:3" x14ac:dyDescent="0.3">
      <c r="A516">
        <f>'PSM output'!E516</f>
        <v>-37269.29</v>
      </c>
      <c r="B516">
        <f>'PSM output'!F516</f>
        <v>-1.7069299999999999E-2</v>
      </c>
      <c r="C516">
        <f>'PSM output'!G516</f>
        <v>2183406</v>
      </c>
    </row>
    <row r="517" spans="1:3" x14ac:dyDescent="0.3">
      <c r="A517">
        <f>'PSM output'!E517</f>
        <v>-36018.25</v>
      </c>
      <c r="B517">
        <f>'PSM output'!F517</f>
        <v>8.1563E-3</v>
      </c>
      <c r="C517">
        <f>'PSM output'!G517</f>
        <v>-4416004</v>
      </c>
    </row>
    <row r="518" spans="1:3" x14ac:dyDescent="0.3">
      <c r="A518">
        <f>'PSM output'!E518</f>
        <v>-34939.839999999997</v>
      </c>
      <c r="B518">
        <f>'PSM output'!F518</f>
        <v>2.97282E-2</v>
      </c>
      <c r="C518">
        <f>'PSM output'!G518</f>
        <v>-1175311</v>
      </c>
    </row>
    <row r="519" spans="1:3" x14ac:dyDescent="0.3">
      <c r="A519">
        <f>'PSM output'!E519</f>
        <v>-36144.879999999997</v>
      </c>
      <c r="B519">
        <f>'PSM output'!F519</f>
        <v>5.8262000000000001E-3</v>
      </c>
      <c r="C519">
        <f>'PSM output'!G519</f>
        <v>-6203814</v>
      </c>
    </row>
    <row r="520" spans="1:3" x14ac:dyDescent="0.3">
      <c r="A520">
        <f>'PSM output'!E520</f>
        <v>-34769.300000000003</v>
      </c>
      <c r="B520">
        <f>'PSM output'!F520</f>
        <v>3.3650199999999998E-2</v>
      </c>
      <c r="C520">
        <f>'PSM output'!G520</f>
        <v>-1033258</v>
      </c>
    </row>
    <row r="521" spans="1:3" x14ac:dyDescent="0.3">
      <c r="A521">
        <f>'PSM output'!E521</f>
        <v>-36709.58</v>
      </c>
      <c r="B521">
        <f>'PSM output'!F521</f>
        <v>-5.0578000000000003E-3</v>
      </c>
      <c r="C521">
        <f>'PSM output'!G521</f>
        <v>7257996</v>
      </c>
    </row>
    <row r="522" spans="1:3" x14ac:dyDescent="0.3">
      <c r="A522">
        <f>'PSM output'!E522</f>
        <v>-35506.980000000003</v>
      </c>
      <c r="B522">
        <f>'PSM output'!F522</f>
        <v>1.94025E-2</v>
      </c>
      <c r="C522">
        <f>'PSM output'!G522</f>
        <v>-1830021</v>
      </c>
    </row>
    <row r="523" spans="1:3" x14ac:dyDescent="0.3">
      <c r="A523">
        <f>'PSM output'!E523</f>
        <v>-34611.760000000002</v>
      </c>
      <c r="B523">
        <f>'PSM output'!F523</f>
        <v>3.84356E-2</v>
      </c>
      <c r="C523">
        <f>'PSM output'!G523</f>
        <v>-900513.5</v>
      </c>
    </row>
    <row r="524" spans="1:3" x14ac:dyDescent="0.3">
      <c r="A524">
        <f>'PSM output'!E524</f>
        <v>-36862.449999999997</v>
      </c>
      <c r="B524">
        <f>'PSM output'!F524</f>
        <v>-5.6896999999999998E-3</v>
      </c>
      <c r="C524">
        <f>'PSM output'!G524</f>
        <v>6478757</v>
      </c>
    </row>
    <row r="525" spans="1:3" x14ac:dyDescent="0.3">
      <c r="A525">
        <f>'PSM output'!E525</f>
        <v>-38400.44</v>
      </c>
      <c r="B525">
        <f>'PSM output'!F525</f>
        <v>-3.6054099999999999E-2</v>
      </c>
      <c r="C525">
        <f>'PSM output'!G525</f>
        <v>1065077</v>
      </c>
    </row>
    <row r="526" spans="1:3" x14ac:dyDescent="0.3">
      <c r="A526">
        <f>'PSM output'!E526</f>
        <v>-36390.699999999997</v>
      </c>
      <c r="B526">
        <f>'PSM output'!F526</f>
        <v>6.0412E-3</v>
      </c>
      <c r="C526">
        <f>'PSM output'!G526</f>
        <v>-6023784</v>
      </c>
    </row>
    <row r="527" spans="1:3" x14ac:dyDescent="0.3">
      <c r="A527">
        <f>'PSM output'!E527</f>
        <v>-36463.879999999997</v>
      </c>
      <c r="B527">
        <f>'PSM output'!F527</f>
        <v>5.0645999999999998E-3</v>
      </c>
      <c r="C527">
        <f>'PSM output'!G527</f>
        <v>-7199745</v>
      </c>
    </row>
    <row r="528" spans="1:3" x14ac:dyDescent="0.3">
      <c r="A528">
        <f>'PSM output'!E528</f>
        <v>-36415.019999999997</v>
      </c>
      <c r="B528">
        <f>'PSM output'!F528</f>
        <v>7.2186999999999998E-3</v>
      </c>
      <c r="C528">
        <f>'PSM output'!G528</f>
        <v>-5044527</v>
      </c>
    </row>
    <row r="529" spans="1:3" x14ac:dyDescent="0.3">
      <c r="A529">
        <f>'PSM output'!E529</f>
        <v>-37769.18</v>
      </c>
      <c r="B529">
        <f>'PSM output'!F529</f>
        <v>-1.9566199999999999E-2</v>
      </c>
      <c r="C529">
        <f>'PSM output'!G529</f>
        <v>1930330</v>
      </c>
    </row>
    <row r="530" spans="1:3" x14ac:dyDescent="0.3">
      <c r="A530">
        <f>'PSM output'!E530</f>
        <v>-36883.910000000003</v>
      </c>
      <c r="B530">
        <f>'PSM output'!F530</f>
        <v>-1.5353000000000001E-3</v>
      </c>
      <c r="C530">
        <f>'PSM output'!G530</f>
        <v>24000000</v>
      </c>
    </row>
    <row r="531" spans="1:3" x14ac:dyDescent="0.3">
      <c r="A531">
        <f>'PSM output'!E531</f>
        <v>-37384.800000000003</v>
      </c>
      <c r="B531">
        <f>'PSM output'!F531</f>
        <v>-1.13752E-2</v>
      </c>
      <c r="C531">
        <f>'PSM output'!G531</f>
        <v>3286522</v>
      </c>
    </row>
    <row r="532" spans="1:3" x14ac:dyDescent="0.3">
      <c r="A532">
        <f>'PSM output'!E532</f>
        <v>-35206.03</v>
      </c>
      <c r="B532">
        <f>'PSM output'!F532</f>
        <v>3.4267400000000003E-2</v>
      </c>
      <c r="C532">
        <f>'PSM output'!G532</f>
        <v>-1027391</v>
      </c>
    </row>
    <row r="533" spans="1:3" x14ac:dyDescent="0.3">
      <c r="A533">
        <f>'PSM output'!E533</f>
        <v>-36670.04</v>
      </c>
      <c r="B533">
        <f>'PSM output'!F533</f>
        <v>5.6943000000000002E-3</v>
      </c>
      <c r="C533">
        <f>'PSM output'!G533</f>
        <v>-6439814</v>
      </c>
    </row>
    <row r="534" spans="1:3" x14ac:dyDescent="0.3">
      <c r="A534">
        <f>'PSM output'!E534</f>
        <v>-38393.089999999997</v>
      </c>
      <c r="B534">
        <f>'PSM output'!F534</f>
        <v>-2.8588100000000002E-2</v>
      </c>
      <c r="C534">
        <f>'PSM output'!G534</f>
        <v>1342976</v>
      </c>
    </row>
    <row r="535" spans="1:3" x14ac:dyDescent="0.3">
      <c r="A535">
        <f>'PSM output'!E535</f>
        <v>-36496.449999999997</v>
      </c>
      <c r="B535">
        <f>'PSM output'!F535</f>
        <v>9.8004000000000008E-3</v>
      </c>
      <c r="C535">
        <f>'PSM output'!G535</f>
        <v>-3723962</v>
      </c>
    </row>
    <row r="536" spans="1:3" x14ac:dyDescent="0.3">
      <c r="A536">
        <f>'PSM output'!E536</f>
        <v>-35973.550000000003</v>
      </c>
      <c r="B536">
        <f>'PSM output'!F536</f>
        <v>2.04149E-2</v>
      </c>
      <c r="C536">
        <f>'PSM output'!G536</f>
        <v>-1762118</v>
      </c>
    </row>
    <row r="537" spans="1:3" x14ac:dyDescent="0.3">
      <c r="A537">
        <f>'PSM output'!E537</f>
        <v>-37221.879999999997</v>
      </c>
      <c r="B537">
        <f>'PSM output'!F537</f>
        <v>-4.4079000000000002E-3</v>
      </c>
      <c r="C537">
        <f>'PSM output'!G537</f>
        <v>8444391</v>
      </c>
    </row>
    <row r="538" spans="1:3" x14ac:dyDescent="0.3">
      <c r="A538">
        <f>'PSM output'!E538</f>
        <v>-37430.94</v>
      </c>
      <c r="B538">
        <f>'PSM output'!F538</f>
        <v>-8.1174000000000003E-3</v>
      </c>
      <c r="C538">
        <f>'PSM output'!G538</f>
        <v>4611177</v>
      </c>
    </row>
    <row r="539" spans="1:3" x14ac:dyDescent="0.3">
      <c r="A539">
        <f>'PSM output'!E539</f>
        <v>-38265.300000000003</v>
      </c>
      <c r="B539">
        <f>'PSM output'!F539</f>
        <v>-2.3214100000000001E-2</v>
      </c>
      <c r="C539">
        <f>'PSM output'!G539</f>
        <v>1648365</v>
      </c>
    </row>
    <row r="540" spans="1:3" x14ac:dyDescent="0.3">
      <c r="A540">
        <f>'PSM output'!E540</f>
        <v>-38018.5</v>
      </c>
      <c r="B540">
        <f>'PSM output'!F540</f>
        <v>-1.8174200000000001E-2</v>
      </c>
      <c r="C540">
        <f>'PSM output'!G540</f>
        <v>2091897</v>
      </c>
    </row>
    <row r="541" spans="1:3" x14ac:dyDescent="0.3">
      <c r="A541">
        <f>'PSM output'!E541</f>
        <v>-35346.57</v>
      </c>
      <c r="B541">
        <f>'PSM output'!F541</f>
        <v>3.5604799999999999E-2</v>
      </c>
      <c r="C541">
        <f>'PSM output'!G541</f>
        <v>-992746.4</v>
      </c>
    </row>
    <row r="542" spans="1:3" x14ac:dyDescent="0.3">
      <c r="A542">
        <f>'PSM output'!E542</f>
        <v>-37150.19</v>
      </c>
      <c r="B542">
        <f>'PSM output'!F542</f>
        <v>-3.6230000000000002E-4</v>
      </c>
      <c r="C542">
        <f>'PSM output'!G542</f>
        <v>103000000</v>
      </c>
    </row>
    <row r="543" spans="1:3" x14ac:dyDescent="0.3">
      <c r="A543">
        <f>'PSM output'!E543</f>
        <v>-37480.94</v>
      </c>
      <c r="B543">
        <f>'PSM output'!F543</f>
        <v>-6.9071000000000002E-3</v>
      </c>
      <c r="C543">
        <f>'PSM output'!G543</f>
        <v>5426432</v>
      </c>
    </row>
    <row r="544" spans="1:3" x14ac:dyDescent="0.3">
      <c r="A544">
        <f>'PSM output'!E544</f>
        <v>-36806.660000000003</v>
      </c>
      <c r="B544">
        <f>'PSM output'!F544</f>
        <v>7.3829999999999998E-3</v>
      </c>
      <c r="C544">
        <f>'PSM output'!G544</f>
        <v>-4985333</v>
      </c>
    </row>
    <row r="545" spans="1:3" x14ac:dyDescent="0.3">
      <c r="A545">
        <f>'PSM output'!E545</f>
        <v>-34714.81</v>
      </c>
      <c r="B545">
        <f>'PSM output'!F545</f>
        <v>4.9385400000000003E-2</v>
      </c>
      <c r="C545">
        <f>'PSM output'!G545</f>
        <v>-702936.4</v>
      </c>
    </row>
    <row r="546" spans="1:3" x14ac:dyDescent="0.3">
      <c r="A546">
        <f>'PSM output'!E546</f>
        <v>-35166.5</v>
      </c>
      <c r="B546">
        <f>'PSM output'!F546</f>
        <v>4.0765799999999998E-2</v>
      </c>
      <c r="C546">
        <f>'PSM output'!G546</f>
        <v>-862647.8</v>
      </c>
    </row>
    <row r="547" spans="1:3" x14ac:dyDescent="0.3">
      <c r="A547">
        <f>'PSM output'!E547</f>
        <v>-37140.04</v>
      </c>
      <c r="B547">
        <f>'PSM output'!F547</f>
        <v>1.7469E-3</v>
      </c>
      <c r="C547">
        <f>'PSM output'!G547</f>
        <v>-21300000</v>
      </c>
    </row>
    <row r="548" spans="1:3" x14ac:dyDescent="0.3">
      <c r="A548">
        <f>'PSM output'!E548</f>
        <v>-35522.51</v>
      </c>
      <c r="B548">
        <f>'PSM output'!F548</f>
        <v>3.4992000000000002E-2</v>
      </c>
      <c r="C548">
        <f>'PSM output'!G548</f>
        <v>-1015161</v>
      </c>
    </row>
    <row r="549" spans="1:3" x14ac:dyDescent="0.3">
      <c r="A549">
        <f>'PSM output'!E549</f>
        <v>-36614.559999999998</v>
      </c>
      <c r="B549">
        <f>'PSM output'!F549</f>
        <v>1.3547099999999999E-2</v>
      </c>
      <c r="C549">
        <f>'PSM output'!G549</f>
        <v>-2702768</v>
      </c>
    </row>
    <row r="550" spans="1:3" x14ac:dyDescent="0.3">
      <c r="A550">
        <f>'PSM output'!E550</f>
        <v>-36873.99</v>
      </c>
      <c r="B550">
        <f>'PSM output'!F550</f>
        <v>9.9539999999999993E-3</v>
      </c>
      <c r="C550">
        <f>'PSM output'!G550</f>
        <v>-3704448</v>
      </c>
    </row>
    <row r="551" spans="1:3" x14ac:dyDescent="0.3">
      <c r="A551">
        <f>'PSM output'!E551</f>
        <v>-37269.58</v>
      </c>
      <c r="B551">
        <f>'PSM output'!F551</f>
        <v>2.0834E-3</v>
      </c>
      <c r="C551">
        <f>'PSM output'!G551</f>
        <v>-17900000</v>
      </c>
    </row>
    <row r="552" spans="1:3" x14ac:dyDescent="0.3">
      <c r="A552">
        <f>'PSM output'!E552</f>
        <v>-37040.42</v>
      </c>
      <c r="B552">
        <f>'PSM output'!F552</f>
        <v>7.2513999999999999E-3</v>
      </c>
      <c r="C552">
        <f>'PSM output'!G552</f>
        <v>-5108050</v>
      </c>
    </row>
    <row r="553" spans="1:3" x14ac:dyDescent="0.3">
      <c r="A553">
        <f>'PSM output'!E553</f>
        <v>-37374.35</v>
      </c>
      <c r="B553">
        <f>'PSM output'!F553</f>
        <v>1.3217000000000001E-3</v>
      </c>
      <c r="C553">
        <f>'PSM output'!G553</f>
        <v>-28300000</v>
      </c>
    </row>
    <row r="554" spans="1:3" x14ac:dyDescent="0.3">
      <c r="A554">
        <f>'PSM output'!E554</f>
        <v>-36359.5</v>
      </c>
      <c r="B554">
        <f>'PSM output'!F554</f>
        <v>2.1768599999999999E-2</v>
      </c>
      <c r="C554">
        <f>'PSM output'!G554</f>
        <v>-1670275</v>
      </c>
    </row>
    <row r="555" spans="1:3" x14ac:dyDescent="0.3">
      <c r="A555">
        <f>'PSM output'!E555</f>
        <v>-36766.21</v>
      </c>
      <c r="B555">
        <f>'PSM output'!F555</f>
        <v>1.38274E-2</v>
      </c>
      <c r="C555">
        <f>'PSM output'!G555</f>
        <v>-2658931</v>
      </c>
    </row>
    <row r="556" spans="1:3" x14ac:dyDescent="0.3">
      <c r="A556">
        <f>'PSM output'!E556</f>
        <v>-35404.660000000003</v>
      </c>
      <c r="B556">
        <f>'PSM output'!F556</f>
        <v>4.2222900000000001E-2</v>
      </c>
      <c r="C556">
        <f>'PSM output'!G556</f>
        <v>-838518.9</v>
      </c>
    </row>
    <row r="557" spans="1:3" x14ac:dyDescent="0.3">
      <c r="A557">
        <f>'PSM output'!E557</f>
        <v>-37531.29</v>
      </c>
      <c r="B557">
        <f>'PSM output'!F557</f>
        <v>6.97E-5</v>
      </c>
      <c r="C557">
        <f>'PSM output'!G557</f>
        <v>-538000000</v>
      </c>
    </row>
    <row r="558" spans="1:3" x14ac:dyDescent="0.3">
      <c r="A558">
        <f>'PSM output'!E558</f>
        <v>-37870.129999999997</v>
      </c>
      <c r="B558">
        <f>'PSM output'!F558</f>
        <v>-6.3955000000000001E-3</v>
      </c>
      <c r="C558">
        <f>'PSM output'!G558</f>
        <v>5921410</v>
      </c>
    </row>
    <row r="559" spans="1:3" x14ac:dyDescent="0.3">
      <c r="A559">
        <f>'PSM output'!E559</f>
        <v>-36429.980000000003</v>
      </c>
      <c r="B559">
        <f>'PSM output'!F559</f>
        <v>2.27932E-2</v>
      </c>
      <c r="C559">
        <f>'PSM output'!G559</f>
        <v>-1598285</v>
      </c>
    </row>
    <row r="560" spans="1:3" x14ac:dyDescent="0.3">
      <c r="A560">
        <f>'PSM output'!E560</f>
        <v>-37776.32</v>
      </c>
      <c r="B560">
        <f>'PSM output'!F560</f>
        <v>-3.9576999999999998E-3</v>
      </c>
      <c r="C560">
        <f>'PSM output'!G560</f>
        <v>9544902</v>
      </c>
    </row>
    <row r="561" spans="1:3" x14ac:dyDescent="0.3">
      <c r="A561">
        <f>'PSM output'!E561</f>
        <v>-36329.49</v>
      </c>
      <c r="B561">
        <f>'PSM output'!F561</f>
        <v>2.6785900000000001E-2</v>
      </c>
      <c r="C561">
        <f>'PSM output'!G561</f>
        <v>-1356294</v>
      </c>
    </row>
    <row r="562" spans="1:3" x14ac:dyDescent="0.3">
      <c r="A562">
        <f>'PSM output'!E562</f>
        <v>-35238.69</v>
      </c>
      <c r="B562">
        <f>'PSM output'!F562</f>
        <v>4.9309699999999998E-2</v>
      </c>
      <c r="C562">
        <f>'PSM output'!G562</f>
        <v>-714639.6</v>
      </c>
    </row>
    <row r="563" spans="1:3" x14ac:dyDescent="0.3">
      <c r="A563">
        <f>'PSM output'!E563</f>
        <v>-37115.35</v>
      </c>
      <c r="B563">
        <f>'PSM output'!F563</f>
        <v>1.32049E-2</v>
      </c>
      <c r="C563">
        <f>'PSM output'!G563</f>
        <v>-2810719</v>
      </c>
    </row>
    <row r="564" spans="1:3" x14ac:dyDescent="0.3">
      <c r="A564">
        <f>'PSM output'!E564</f>
        <v>-36065.949999999997</v>
      </c>
      <c r="B564">
        <f>'PSM output'!F564</f>
        <v>3.5327699999999997E-2</v>
      </c>
      <c r="C564">
        <f>'PSM output'!G564</f>
        <v>-1020898</v>
      </c>
    </row>
    <row r="565" spans="1:3" x14ac:dyDescent="0.3">
      <c r="A565">
        <f>'PSM output'!E565</f>
        <v>-38705.08</v>
      </c>
      <c r="B565">
        <f>'PSM output'!F565</f>
        <v>-1.7163999999999999E-2</v>
      </c>
      <c r="C565">
        <f>'PSM output'!G565</f>
        <v>2255016</v>
      </c>
    </row>
    <row r="566" spans="1:3" x14ac:dyDescent="0.3">
      <c r="A566">
        <f>'PSM output'!E566</f>
        <v>-36492.559999999998</v>
      </c>
      <c r="B566">
        <f>'PSM output'!F566</f>
        <v>2.8296499999999999E-2</v>
      </c>
      <c r="C566">
        <f>'PSM output'!G566</f>
        <v>-1289651</v>
      </c>
    </row>
    <row r="567" spans="1:3" x14ac:dyDescent="0.3">
      <c r="A567">
        <f>'PSM output'!E567</f>
        <v>-40033.69</v>
      </c>
      <c r="B567">
        <f>'PSM output'!F567</f>
        <v>-4.1748300000000002E-2</v>
      </c>
      <c r="C567">
        <f>'PSM output'!G567</f>
        <v>958930.1</v>
      </c>
    </row>
    <row r="568" spans="1:3" x14ac:dyDescent="0.3">
      <c r="A568">
        <f>'PSM output'!E568</f>
        <v>-36561.519999999997</v>
      </c>
      <c r="B568">
        <f>'PSM output'!F568</f>
        <v>2.8953799999999998E-2</v>
      </c>
      <c r="C568">
        <f>'PSM output'!G568</f>
        <v>-1262754</v>
      </c>
    </row>
    <row r="569" spans="1:3" x14ac:dyDescent="0.3">
      <c r="A569">
        <f>'PSM output'!E569</f>
        <v>-37146.160000000003</v>
      </c>
      <c r="B569">
        <f>'PSM output'!F569</f>
        <v>1.72672E-2</v>
      </c>
      <c r="C569">
        <f>'PSM output'!G569</f>
        <v>-2151253</v>
      </c>
    </row>
    <row r="570" spans="1:3" x14ac:dyDescent="0.3">
      <c r="A570">
        <f>'PSM output'!E570</f>
        <v>-38857.68</v>
      </c>
      <c r="B570">
        <f>'PSM output'!F570</f>
        <v>-1.69395E-2</v>
      </c>
      <c r="C570">
        <f>'PSM output'!G570</f>
        <v>2293907</v>
      </c>
    </row>
    <row r="571" spans="1:3" x14ac:dyDescent="0.3">
      <c r="A571">
        <f>'PSM output'!E571</f>
        <v>-35367.08</v>
      </c>
      <c r="B571">
        <f>'PSM output'!F571</f>
        <v>5.3615299999999998E-2</v>
      </c>
      <c r="C571">
        <f>'PSM output'!G571</f>
        <v>-659644.9</v>
      </c>
    </row>
    <row r="572" spans="1:3" x14ac:dyDescent="0.3">
      <c r="A572">
        <f>'PSM output'!E572</f>
        <v>-38107.69</v>
      </c>
      <c r="B572">
        <f>'PSM output'!F572</f>
        <v>-1.1954000000000001E-3</v>
      </c>
      <c r="C572">
        <f>'PSM output'!G572</f>
        <v>31900000</v>
      </c>
    </row>
    <row r="573" spans="1:3" x14ac:dyDescent="0.3">
      <c r="A573">
        <f>'PSM output'!E573</f>
        <v>-37549.32</v>
      </c>
      <c r="B573">
        <f>'PSM output'!F573</f>
        <v>1.0346299999999999E-2</v>
      </c>
      <c r="C573">
        <f>'PSM output'!G573</f>
        <v>-3629253</v>
      </c>
    </row>
    <row r="574" spans="1:3" x14ac:dyDescent="0.3">
      <c r="A574">
        <f>'PSM output'!E574</f>
        <v>-38152.089999999997</v>
      </c>
      <c r="B574">
        <f>'PSM output'!F574</f>
        <v>-1.1714E-3</v>
      </c>
      <c r="C574">
        <f>'PSM output'!G574</f>
        <v>32600000</v>
      </c>
    </row>
    <row r="575" spans="1:3" x14ac:dyDescent="0.3">
      <c r="A575">
        <f>'PSM output'!E575</f>
        <v>-38189.86</v>
      </c>
      <c r="B575">
        <f>'PSM output'!F575</f>
        <v>-1.5332E-3</v>
      </c>
      <c r="C575">
        <f>'PSM output'!G575</f>
        <v>24900000</v>
      </c>
    </row>
    <row r="576" spans="1:3" x14ac:dyDescent="0.3">
      <c r="A576">
        <f>'PSM output'!E576</f>
        <v>-37502.81</v>
      </c>
      <c r="B576">
        <f>'PSM output'!F576</f>
        <v>1.2471299999999999E-2</v>
      </c>
      <c r="C576">
        <f>'PSM output'!G576</f>
        <v>-3007125</v>
      </c>
    </row>
    <row r="577" spans="1:3" x14ac:dyDescent="0.3">
      <c r="A577">
        <f>'PSM output'!E577</f>
        <v>-35944.26</v>
      </c>
      <c r="B577">
        <f>'PSM output'!F577</f>
        <v>4.3661100000000001E-2</v>
      </c>
      <c r="C577">
        <f>'PSM output'!G577</f>
        <v>-823255.6</v>
      </c>
    </row>
    <row r="578" spans="1:3" x14ac:dyDescent="0.3">
      <c r="A578">
        <f>'PSM output'!E578</f>
        <v>-35895.120000000003</v>
      </c>
      <c r="B578">
        <f>'PSM output'!F578</f>
        <v>4.59146E-2</v>
      </c>
      <c r="C578">
        <f>'PSM output'!G578</f>
        <v>-781779.2</v>
      </c>
    </row>
    <row r="579" spans="1:3" x14ac:dyDescent="0.3">
      <c r="A579">
        <f>'PSM output'!E579</f>
        <v>-35671.800000000003</v>
      </c>
      <c r="B579">
        <f>'PSM output'!F579</f>
        <v>5.4304699999999997E-2</v>
      </c>
      <c r="C579">
        <f>'PSM output'!G579</f>
        <v>-656882.1</v>
      </c>
    </row>
    <row r="580" spans="1:3" x14ac:dyDescent="0.3">
      <c r="A580">
        <f>'PSM output'!E580</f>
        <v>-37553.379999999997</v>
      </c>
      <c r="B580">
        <f>'PSM output'!F580</f>
        <v>1.7429500000000001E-2</v>
      </c>
      <c r="C580">
        <f>'PSM output'!G580</f>
        <v>-2154591</v>
      </c>
    </row>
    <row r="581" spans="1:3" x14ac:dyDescent="0.3">
      <c r="A581">
        <f>'PSM output'!E581</f>
        <v>-37207.07</v>
      </c>
      <c r="B581">
        <f>'PSM output'!F581</f>
        <v>2.7062699999999999E-2</v>
      </c>
      <c r="C581">
        <f>'PSM output'!G581</f>
        <v>-1374849</v>
      </c>
    </row>
    <row r="582" spans="1:3" x14ac:dyDescent="0.3">
      <c r="A582">
        <f>'PSM output'!E582</f>
        <v>-36649.26</v>
      </c>
      <c r="B582">
        <f>'PSM output'!F582</f>
        <v>3.8750300000000001E-2</v>
      </c>
      <c r="C582">
        <f>'PSM output'!G582</f>
        <v>-945780.2</v>
      </c>
    </row>
    <row r="583" spans="1:3" x14ac:dyDescent="0.3">
      <c r="A583">
        <f>'PSM output'!E583</f>
        <v>-35912.92</v>
      </c>
      <c r="B583">
        <f>'PSM output'!F583</f>
        <v>5.3833100000000002E-2</v>
      </c>
      <c r="C583">
        <f>'PSM output'!G583</f>
        <v>-667115.69999999995</v>
      </c>
    </row>
    <row r="584" spans="1:3" x14ac:dyDescent="0.3">
      <c r="A584">
        <f>'PSM output'!E584</f>
        <v>-37625.269999999997</v>
      </c>
      <c r="B584">
        <f>'PSM output'!F584</f>
        <v>2.0003099999999999E-2</v>
      </c>
      <c r="C584">
        <f>'PSM output'!G584</f>
        <v>-1880974</v>
      </c>
    </row>
    <row r="585" spans="1:3" x14ac:dyDescent="0.3">
      <c r="A585">
        <f>'PSM output'!E585</f>
        <v>-39368.01</v>
      </c>
      <c r="B585">
        <f>'PSM output'!F585</f>
        <v>-1.43573E-2</v>
      </c>
      <c r="C585">
        <f>'PSM output'!G585</f>
        <v>2742015</v>
      </c>
    </row>
    <row r="586" spans="1:3" x14ac:dyDescent="0.3">
      <c r="A586">
        <f>'PSM output'!E586</f>
        <v>-37813.89</v>
      </c>
      <c r="B586">
        <f>'PSM output'!F586</f>
        <v>1.6847000000000001E-2</v>
      </c>
      <c r="C586">
        <f>'PSM output'!G586</f>
        <v>-2244546</v>
      </c>
    </row>
    <row r="587" spans="1:3" x14ac:dyDescent="0.3">
      <c r="A587">
        <f>'PSM output'!E587</f>
        <v>-35941.56</v>
      </c>
      <c r="B587">
        <f>'PSM output'!F587</f>
        <v>5.4442900000000002E-2</v>
      </c>
      <c r="C587">
        <f>'PSM output'!G587</f>
        <v>-660170.1</v>
      </c>
    </row>
    <row r="588" spans="1:3" x14ac:dyDescent="0.3">
      <c r="A588">
        <f>'PSM output'!E588</f>
        <v>-38507.089999999997</v>
      </c>
      <c r="B588">
        <f>'PSM output'!F588</f>
        <v>3.2642999999999999E-3</v>
      </c>
      <c r="C588">
        <f>'PSM output'!G588</f>
        <v>-11800000</v>
      </c>
    </row>
    <row r="589" spans="1:3" x14ac:dyDescent="0.3">
      <c r="A589">
        <f>'PSM output'!E589</f>
        <v>-38907</v>
      </c>
      <c r="B589">
        <f>'PSM output'!F589</f>
        <v>-3.9778000000000001E-3</v>
      </c>
      <c r="C589">
        <f>'PSM output'!G589</f>
        <v>9781095</v>
      </c>
    </row>
    <row r="590" spans="1:3" x14ac:dyDescent="0.3">
      <c r="A590">
        <f>'PSM output'!E590</f>
        <v>-37181.69</v>
      </c>
      <c r="B590">
        <f>'PSM output'!F590</f>
        <v>3.1376599999999998E-2</v>
      </c>
      <c r="C590">
        <f>'PSM output'!G590</f>
        <v>-1185013</v>
      </c>
    </row>
    <row r="591" spans="1:3" x14ac:dyDescent="0.3">
      <c r="A591">
        <f>'PSM output'!E591</f>
        <v>-37712.449999999997</v>
      </c>
      <c r="B591">
        <f>'PSM output'!F591</f>
        <v>2.31086E-2</v>
      </c>
      <c r="C591">
        <f>'PSM output'!G591</f>
        <v>-1631966</v>
      </c>
    </row>
    <row r="592" spans="1:3" x14ac:dyDescent="0.3">
      <c r="A592">
        <f>'PSM output'!E592</f>
        <v>-38331.230000000003</v>
      </c>
      <c r="B592">
        <f>'PSM output'!F592</f>
        <v>1.09771E-2</v>
      </c>
      <c r="C592">
        <f>'PSM output'!G592</f>
        <v>-3491912</v>
      </c>
    </row>
    <row r="593" spans="1:3" x14ac:dyDescent="0.3">
      <c r="A593">
        <f>'PSM output'!E593</f>
        <v>-38145.199999999997</v>
      </c>
      <c r="B593">
        <f>'PSM output'!F593</f>
        <v>1.7218399999999998E-2</v>
      </c>
      <c r="C593">
        <f>'PSM output'!G593</f>
        <v>-2215381</v>
      </c>
    </row>
    <row r="594" spans="1:3" x14ac:dyDescent="0.3">
      <c r="A594">
        <f>'PSM output'!E594</f>
        <v>-37643.800000000003</v>
      </c>
      <c r="B594">
        <f>'PSM output'!F594</f>
        <v>3.2906400000000002E-2</v>
      </c>
      <c r="C594">
        <f>'PSM output'!G594</f>
        <v>-1143966</v>
      </c>
    </row>
    <row r="595" spans="1:3" x14ac:dyDescent="0.3">
      <c r="A595">
        <f>'PSM output'!E595</f>
        <v>-37087.06</v>
      </c>
      <c r="B595">
        <f>'PSM output'!F595</f>
        <v>4.4578899999999998E-2</v>
      </c>
      <c r="C595">
        <f>'PSM output'!G595</f>
        <v>-831941.9</v>
      </c>
    </row>
    <row r="596" spans="1:3" x14ac:dyDescent="0.3">
      <c r="A596">
        <f>'PSM output'!E596</f>
        <v>-40206.49</v>
      </c>
      <c r="B596">
        <f>'PSM output'!F596</f>
        <v>-1.4936400000000001E-2</v>
      </c>
      <c r="C596">
        <f>'PSM output'!G596</f>
        <v>2691838</v>
      </c>
    </row>
    <row r="597" spans="1:3" x14ac:dyDescent="0.3">
      <c r="A597">
        <f>'PSM output'!E597</f>
        <v>-37210.82</v>
      </c>
      <c r="B597">
        <f>'PSM output'!F597</f>
        <v>4.5337700000000002E-2</v>
      </c>
      <c r="C597">
        <f>'PSM output'!G597</f>
        <v>-820748.4</v>
      </c>
    </row>
    <row r="598" spans="1:3" x14ac:dyDescent="0.3">
      <c r="A598">
        <f>'PSM output'!E598</f>
        <v>-36366.31</v>
      </c>
      <c r="B598">
        <f>'PSM output'!F598</f>
        <v>6.2376300000000003E-2</v>
      </c>
      <c r="C598">
        <f>'PSM output'!G598</f>
        <v>-583015.30000000005</v>
      </c>
    </row>
    <row r="599" spans="1:3" x14ac:dyDescent="0.3">
      <c r="A599">
        <f>'PSM output'!E599</f>
        <v>-39048.07</v>
      </c>
      <c r="B599">
        <f>'PSM output'!F599</f>
        <v>9.5931999999999996E-3</v>
      </c>
      <c r="C599">
        <f>'PSM output'!G599</f>
        <v>-4070370</v>
      </c>
    </row>
    <row r="600" spans="1:3" x14ac:dyDescent="0.3">
      <c r="A600">
        <f>'PSM output'!E600</f>
        <v>-39064.29</v>
      </c>
      <c r="B600">
        <f>'PSM output'!F600</f>
        <v>1.04443E-2</v>
      </c>
      <c r="C600">
        <f>'PSM output'!G600</f>
        <v>-3740256</v>
      </c>
    </row>
    <row r="601" spans="1:3" x14ac:dyDescent="0.3">
      <c r="A601">
        <f>'PSM output'!E601</f>
        <v>-38545.410000000003</v>
      </c>
      <c r="B601">
        <f>'PSM output'!F601</f>
        <v>2.1709900000000001E-2</v>
      </c>
      <c r="C601">
        <f>'PSM output'!G601</f>
        <v>-1775475</v>
      </c>
    </row>
    <row r="602" spans="1:3" x14ac:dyDescent="0.3">
      <c r="A602">
        <f>'PSM output'!E602</f>
        <v>-38327</v>
      </c>
      <c r="B602">
        <f>'PSM output'!F602</f>
        <v>2.7315099999999998E-2</v>
      </c>
      <c r="C602">
        <f>'PSM output'!G602</f>
        <v>-1403141</v>
      </c>
    </row>
    <row r="603" spans="1:3" x14ac:dyDescent="0.3">
      <c r="A603">
        <f>'PSM output'!E603</f>
        <v>-40292.480000000003</v>
      </c>
      <c r="B603">
        <f>'PSM output'!F603</f>
        <v>-1.0028E-2</v>
      </c>
      <c r="C603">
        <f>'PSM output'!G603</f>
        <v>4017996</v>
      </c>
    </row>
    <row r="604" spans="1:3" x14ac:dyDescent="0.3">
      <c r="A604">
        <f>'PSM output'!E604</f>
        <v>-38871.22</v>
      </c>
      <c r="B604">
        <f>'PSM output'!F604</f>
        <v>1.8662100000000001E-2</v>
      </c>
      <c r="C604">
        <f>'PSM output'!G604</f>
        <v>-2082897</v>
      </c>
    </row>
    <row r="605" spans="1:3" x14ac:dyDescent="0.3">
      <c r="A605">
        <f>'PSM output'!E605</f>
        <v>-40337.129999999997</v>
      </c>
      <c r="B605">
        <f>'PSM output'!F605</f>
        <v>-9.3209999999999994E-3</v>
      </c>
      <c r="C605">
        <f>'PSM output'!G605</f>
        <v>4327566</v>
      </c>
    </row>
    <row r="606" spans="1:3" x14ac:dyDescent="0.3">
      <c r="A606">
        <f>'PSM output'!E606</f>
        <v>-40063.269999999997</v>
      </c>
      <c r="B606">
        <f>'PSM output'!F606</f>
        <v>-3.5715999999999999E-3</v>
      </c>
      <c r="C606">
        <f>'PSM output'!G606</f>
        <v>11200000</v>
      </c>
    </row>
    <row r="607" spans="1:3" x14ac:dyDescent="0.3">
      <c r="A607">
        <f>'PSM output'!E607</f>
        <v>-40250.71</v>
      </c>
      <c r="B607">
        <f>'PSM output'!F607</f>
        <v>-6.4323999999999996E-3</v>
      </c>
      <c r="C607">
        <f>'PSM output'!G607</f>
        <v>6257482</v>
      </c>
    </row>
    <row r="608" spans="1:3" x14ac:dyDescent="0.3">
      <c r="A608">
        <f>'PSM output'!E608</f>
        <v>-40781.93</v>
      </c>
      <c r="B608">
        <f>'PSM output'!F608</f>
        <v>-1.6282999999999999E-2</v>
      </c>
      <c r="C608">
        <f>'PSM output'!G608</f>
        <v>2504566</v>
      </c>
    </row>
    <row r="609" spans="1:3" x14ac:dyDescent="0.3">
      <c r="A609">
        <f>'PSM output'!E609</f>
        <v>-38722.86</v>
      </c>
      <c r="B609">
        <f>'PSM output'!F609</f>
        <v>2.52082E-2</v>
      </c>
      <c r="C609">
        <f>'PSM output'!G609</f>
        <v>-1536119</v>
      </c>
    </row>
    <row r="610" spans="1:3" x14ac:dyDescent="0.3">
      <c r="A610">
        <f>'PSM output'!E610</f>
        <v>-39197.129999999997</v>
      </c>
      <c r="B610">
        <f>'PSM output'!F610</f>
        <v>1.5892099999999999E-2</v>
      </c>
      <c r="C610">
        <f>'PSM output'!G610</f>
        <v>-2466447</v>
      </c>
    </row>
    <row r="611" spans="1:3" x14ac:dyDescent="0.3">
      <c r="A611">
        <f>'PSM output'!E611</f>
        <v>-39253.019999999997</v>
      </c>
      <c r="B611">
        <f>'PSM output'!F611</f>
        <v>1.6675800000000001E-2</v>
      </c>
      <c r="C611">
        <f>'PSM output'!G611</f>
        <v>-2353887</v>
      </c>
    </row>
    <row r="612" spans="1:3" x14ac:dyDescent="0.3">
      <c r="A612">
        <f>'PSM output'!E612</f>
        <v>-38021.760000000002</v>
      </c>
      <c r="B612">
        <f>'PSM output'!F612</f>
        <v>4.3426399999999997E-2</v>
      </c>
      <c r="C612">
        <f>'PSM output'!G612</f>
        <v>-875544.9</v>
      </c>
    </row>
    <row r="613" spans="1:3" x14ac:dyDescent="0.3">
      <c r="A613">
        <f>'PSM output'!E613</f>
        <v>-39015.089999999997</v>
      </c>
      <c r="B613">
        <f>'PSM output'!F613</f>
        <v>2.4618999999999999E-2</v>
      </c>
      <c r="C613">
        <f>'PSM output'!G613</f>
        <v>-1584757</v>
      </c>
    </row>
    <row r="614" spans="1:3" x14ac:dyDescent="0.3">
      <c r="A614">
        <f>'PSM output'!E614</f>
        <v>-39391.06</v>
      </c>
      <c r="B614">
        <f>'PSM output'!F614</f>
        <v>1.7654699999999999E-2</v>
      </c>
      <c r="C614">
        <f>'PSM output'!G614</f>
        <v>-2231200</v>
      </c>
    </row>
    <row r="615" spans="1:3" x14ac:dyDescent="0.3">
      <c r="A615">
        <f>'PSM output'!E615</f>
        <v>-39430.639999999999</v>
      </c>
      <c r="B615">
        <f>'PSM output'!F615</f>
        <v>1.72275E-2</v>
      </c>
      <c r="C615">
        <f>'PSM output'!G615</f>
        <v>-2288816</v>
      </c>
    </row>
    <row r="616" spans="1:3" x14ac:dyDescent="0.3">
      <c r="A616">
        <f>'PSM output'!E616</f>
        <v>-39283.440000000002</v>
      </c>
      <c r="B616">
        <f>'PSM output'!F616</f>
        <v>2.0901200000000002E-2</v>
      </c>
      <c r="C616">
        <f>'PSM output'!G616</f>
        <v>-1879482</v>
      </c>
    </row>
    <row r="617" spans="1:3" x14ac:dyDescent="0.3">
      <c r="A617">
        <f>'PSM output'!E617</f>
        <v>-38113.51</v>
      </c>
      <c r="B617">
        <f>'PSM output'!F617</f>
        <v>4.5363300000000002E-2</v>
      </c>
      <c r="C617">
        <f>'PSM output'!G617</f>
        <v>-840183.6</v>
      </c>
    </row>
    <row r="618" spans="1:3" x14ac:dyDescent="0.3">
      <c r="A618">
        <f>'PSM output'!E618</f>
        <v>-38605.160000000003</v>
      </c>
      <c r="B618">
        <f>'PSM output'!F618</f>
        <v>3.5613899999999997E-2</v>
      </c>
      <c r="C618">
        <f>'PSM output'!G618</f>
        <v>-1083991</v>
      </c>
    </row>
    <row r="619" spans="1:3" x14ac:dyDescent="0.3">
      <c r="A619">
        <f>'PSM output'!E619</f>
        <v>-38273.65</v>
      </c>
      <c r="B619">
        <f>'PSM output'!F619</f>
        <v>4.29567E-2</v>
      </c>
      <c r="C619">
        <f>'PSM output'!G619</f>
        <v>-890981.8</v>
      </c>
    </row>
    <row r="620" spans="1:3" x14ac:dyDescent="0.3">
      <c r="A620">
        <f>'PSM output'!E620</f>
        <v>-40146.28</v>
      </c>
      <c r="B620">
        <f>'PSM output'!F620</f>
        <v>6.7257999999999997E-3</v>
      </c>
      <c r="C620">
        <f>'PSM output'!G620</f>
        <v>-5969008</v>
      </c>
    </row>
    <row r="621" spans="1:3" x14ac:dyDescent="0.3">
      <c r="A621">
        <f>'PSM output'!E621</f>
        <v>-40109.360000000001</v>
      </c>
      <c r="B621">
        <f>'PSM output'!F621</f>
        <v>8.1992000000000002E-3</v>
      </c>
      <c r="C621">
        <f>'PSM output'!G621</f>
        <v>-4891854</v>
      </c>
    </row>
    <row r="622" spans="1:3" x14ac:dyDescent="0.3">
      <c r="A622">
        <f>'PSM output'!E622</f>
        <v>-38035.660000000003</v>
      </c>
      <c r="B622">
        <f>'PSM output'!F622</f>
        <v>4.99572E-2</v>
      </c>
      <c r="C622">
        <f>'PSM output'!G622</f>
        <v>-761365.6</v>
      </c>
    </row>
    <row r="623" spans="1:3" x14ac:dyDescent="0.3">
      <c r="A623">
        <f>'PSM output'!E623</f>
        <v>-37042.480000000003</v>
      </c>
      <c r="B623">
        <f>'PSM output'!F623</f>
        <v>7.0000999999999994E-2</v>
      </c>
      <c r="C623">
        <f>'PSM output'!G623</f>
        <v>-529170.80000000005</v>
      </c>
    </row>
    <row r="624" spans="1:3" x14ac:dyDescent="0.3">
      <c r="A624">
        <f>'PSM output'!E624</f>
        <v>-39224.629999999997</v>
      </c>
      <c r="B624">
        <f>'PSM output'!F624</f>
        <v>2.6679499999999998E-2</v>
      </c>
      <c r="C624">
        <f>'PSM output'!G624</f>
        <v>-1470215</v>
      </c>
    </row>
    <row r="625" spans="1:3" x14ac:dyDescent="0.3">
      <c r="A625">
        <f>'PSM output'!E625</f>
        <v>-39700.11</v>
      </c>
      <c r="B625">
        <f>'PSM output'!F625</f>
        <v>1.85086E-2</v>
      </c>
      <c r="C625">
        <f>'PSM output'!G625</f>
        <v>-2144960</v>
      </c>
    </row>
    <row r="626" spans="1:3" x14ac:dyDescent="0.3">
      <c r="A626">
        <f>'PSM output'!E626</f>
        <v>-37905.33</v>
      </c>
      <c r="B626">
        <f>'PSM output'!F626</f>
        <v>5.4405000000000002E-2</v>
      </c>
      <c r="C626">
        <f>'PSM output'!G626</f>
        <v>-696725.4</v>
      </c>
    </row>
    <row r="627" spans="1:3" x14ac:dyDescent="0.3">
      <c r="A627">
        <f>'PSM output'!E627</f>
        <v>-38271.919999999998</v>
      </c>
      <c r="B627">
        <f>'PSM output'!F627</f>
        <v>4.8821900000000001E-2</v>
      </c>
      <c r="C627">
        <f>'PSM output'!G627</f>
        <v>-783908.5</v>
      </c>
    </row>
    <row r="628" spans="1:3" x14ac:dyDescent="0.3">
      <c r="A628">
        <f>'PSM output'!E628</f>
        <v>-37357.06</v>
      </c>
      <c r="B628">
        <f>'PSM output'!F628</f>
        <v>6.9000099999999995E-2</v>
      </c>
      <c r="C628">
        <f>'PSM output'!G628</f>
        <v>-541405.80000000005</v>
      </c>
    </row>
    <row r="629" spans="1:3" x14ac:dyDescent="0.3">
      <c r="A629">
        <f>'PSM output'!E629</f>
        <v>-39520.21</v>
      </c>
      <c r="B629">
        <f>'PSM output'!F629</f>
        <v>2.5937999999999999E-2</v>
      </c>
      <c r="C629">
        <f>'PSM output'!G629</f>
        <v>-1523639</v>
      </c>
    </row>
    <row r="630" spans="1:3" x14ac:dyDescent="0.3">
      <c r="A630">
        <f>'PSM output'!E630</f>
        <v>-38798.15</v>
      </c>
      <c r="B630">
        <f>'PSM output'!F630</f>
        <v>4.0500300000000003E-2</v>
      </c>
      <c r="C630">
        <f>'PSM output'!G630</f>
        <v>-957972.3</v>
      </c>
    </row>
    <row r="631" spans="1:3" x14ac:dyDescent="0.3">
      <c r="A631">
        <f>'PSM output'!E631</f>
        <v>-38925.74</v>
      </c>
      <c r="B631">
        <f>'PSM output'!F631</f>
        <v>3.8002399999999999E-2</v>
      </c>
      <c r="C631">
        <f>'PSM output'!G631</f>
        <v>-1024298</v>
      </c>
    </row>
    <row r="632" spans="1:3" x14ac:dyDescent="0.3">
      <c r="A632">
        <f>'PSM output'!E632</f>
        <v>-39494.800000000003</v>
      </c>
      <c r="B632">
        <f>'PSM output'!F632</f>
        <v>2.83355E-2</v>
      </c>
      <c r="C632">
        <f>'PSM output'!G632</f>
        <v>-1393830</v>
      </c>
    </row>
    <row r="633" spans="1:3" x14ac:dyDescent="0.3">
      <c r="A633">
        <f>'PSM output'!E633</f>
        <v>-38687.519999999997</v>
      </c>
      <c r="B633">
        <f>'PSM output'!F633</f>
        <v>4.6902699999999999E-2</v>
      </c>
      <c r="C633">
        <f>'PSM output'!G633</f>
        <v>-824847</v>
      </c>
    </row>
    <row r="634" spans="1:3" x14ac:dyDescent="0.3">
      <c r="A634">
        <f>'PSM output'!E634</f>
        <v>-40267.75</v>
      </c>
      <c r="B634">
        <f>'PSM output'!F634</f>
        <v>1.52996E-2</v>
      </c>
      <c r="C634">
        <f>'PSM output'!G634</f>
        <v>-2631955</v>
      </c>
    </row>
    <row r="635" spans="1:3" x14ac:dyDescent="0.3">
      <c r="A635">
        <f>'PSM output'!E635</f>
        <v>-40475.129999999997</v>
      </c>
      <c r="B635">
        <f>'PSM output'!F635</f>
        <v>1.14529E-2</v>
      </c>
      <c r="C635">
        <f>'PSM output'!G635</f>
        <v>-3534046</v>
      </c>
    </row>
    <row r="636" spans="1:3" x14ac:dyDescent="0.3">
      <c r="A636">
        <f>'PSM output'!E636</f>
        <v>-38621.019999999997</v>
      </c>
      <c r="B636">
        <f>'PSM output'!F636</f>
        <v>4.9368099999999998E-2</v>
      </c>
      <c r="C636">
        <f>'PSM output'!G636</f>
        <v>-782306.6</v>
      </c>
    </row>
    <row r="637" spans="1:3" x14ac:dyDescent="0.3">
      <c r="A637">
        <f>'PSM output'!E637</f>
        <v>-37604.089999999997</v>
      </c>
      <c r="B637">
        <f>'PSM output'!F637</f>
        <v>6.9766999999999996E-2</v>
      </c>
      <c r="C637">
        <f>'PSM output'!G637</f>
        <v>-538995.30000000005</v>
      </c>
    </row>
    <row r="638" spans="1:3" x14ac:dyDescent="0.3">
      <c r="A638">
        <f>'PSM output'!E638</f>
        <v>-39630.04</v>
      </c>
      <c r="B638">
        <f>'PSM output'!F638</f>
        <v>2.9287899999999999E-2</v>
      </c>
      <c r="C638">
        <f>'PSM output'!G638</f>
        <v>-1353118</v>
      </c>
    </row>
    <row r="639" spans="1:3" x14ac:dyDescent="0.3">
      <c r="A639">
        <f>'PSM output'!E639</f>
        <v>-38227.35</v>
      </c>
      <c r="B639">
        <f>'PSM output'!F639</f>
        <v>5.77948E-2</v>
      </c>
      <c r="C639">
        <f>'PSM output'!G639</f>
        <v>-661432.30000000005</v>
      </c>
    </row>
    <row r="640" spans="1:3" x14ac:dyDescent="0.3">
      <c r="A640">
        <f>'PSM output'!E640</f>
        <v>-38960.160000000003</v>
      </c>
      <c r="B640">
        <f>'PSM output'!F640</f>
        <v>4.32856E-2</v>
      </c>
      <c r="C640">
        <f>'PSM output'!G640</f>
        <v>-900071.8</v>
      </c>
    </row>
    <row r="641" spans="1:3" x14ac:dyDescent="0.3">
      <c r="A641">
        <f>'PSM output'!E641</f>
        <v>-39599.589999999997</v>
      </c>
      <c r="B641">
        <f>'PSM output'!F641</f>
        <v>3.1912799999999998E-2</v>
      </c>
      <c r="C641">
        <f>'PSM output'!G641</f>
        <v>-1240869</v>
      </c>
    </row>
    <row r="642" spans="1:3" x14ac:dyDescent="0.3">
      <c r="A642">
        <f>'PSM output'!E642</f>
        <v>-38988.879999999997</v>
      </c>
      <c r="B642">
        <f>'PSM output'!F642</f>
        <v>4.48753E-2</v>
      </c>
      <c r="C642">
        <f>'PSM output'!G642</f>
        <v>-868827.8</v>
      </c>
    </row>
    <row r="643" spans="1:3" x14ac:dyDescent="0.3">
      <c r="A643">
        <f>'PSM output'!E643</f>
        <v>-40110.379999999997</v>
      </c>
      <c r="B643">
        <f>'PSM output'!F643</f>
        <v>2.2514699999999999E-2</v>
      </c>
      <c r="C643">
        <f>'PSM output'!G643</f>
        <v>-1781520</v>
      </c>
    </row>
    <row r="644" spans="1:3" x14ac:dyDescent="0.3">
      <c r="A644">
        <f>'PSM output'!E644</f>
        <v>-39475.300000000003</v>
      </c>
      <c r="B644">
        <f>'PSM output'!F644</f>
        <v>3.5553300000000003E-2</v>
      </c>
      <c r="C644">
        <f>'PSM output'!G644</f>
        <v>-1110312</v>
      </c>
    </row>
    <row r="645" spans="1:3" x14ac:dyDescent="0.3">
      <c r="A645">
        <f>'PSM output'!E645</f>
        <v>-38632.61</v>
      </c>
      <c r="B645">
        <f>'PSM output'!F645</f>
        <v>5.4870599999999999E-2</v>
      </c>
      <c r="C645">
        <f>'PSM output'!G645</f>
        <v>-704067.5</v>
      </c>
    </row>
    <row r="646" spans="1:3" x14ac:dyDescent="0.3">
      <c r="A646">
        <f>'PSM output'!E646</f>
        <v>-38641.49</v>
      </c>
      <c r="B646">
        <f>'PSM output'!F646</f>
        <v>5.5274799999999999E-2</v>
      </c>
      <c r="C646">
        <f>'PSM output'!G646</f>
        <v>-699079.2</v>
      </c>
    </row>
    <row r="647" spans="1:3" x14ac:dyDescent="0.3">
      <c r="A647">
        <f>'PSM output'!E647</f>
        <v>-38369.879999999997</v>
      </c>
      <c r="B647">
        <f>'PSM output'!F647</f>
        <v>6.1236499999999999E-2</v>
      </c>
      <c r="C647">
        <f>'PSM output'!G647</f>
        <v>-626585.1</v>
      </c>
    </row>
    <row r="648" spans="1:3" x14ac:dyDescent="0.3">
      <c r="A648">
        <f>'PSM output'!E648</f>
        <v>-38341.730000000003</v>
      </c>
      <c r="B648">
        <f>'PSM output'!F648</f>
        <v>6.1804100000000001E-2</v>
      </c>
      <c r="C648">
        <f>'PSM output'!G648</f>
        <v>-620375.69999999995</v>
      </c>
    </row>
    <row r="649" spans="1:3" x14ac:dyDescent="0.3">
      <c r="A649">
        <f>'PSM output'!E649</f>
        <v>-38908.699999999997</v>
      </c>
      <c r="B649">
        <f>'PSM output'!F649</f>
        <v>5.1267500000000001E-2</v>
      </c>
      <c r="C649">
        <f>'PSM output'!G649</f>
        <v>-758934.8</v>
      </c>
    </row>
    <row r="650" spans="1:3" x14ac:dyDescent="0.3">
      <c r="A650">
        <f>'PSM output'!E650</f>
        <v>-39914.85</v>
      </c>
      <c r="B650">
        <f>'PSM output'!F650</f>
        <v>3.1756300000000001E-2</v>
      </c>
      <c r="C650">
        <f>'PSM output'!G650</f>
        <v>-1256912</v>
      </c>
    </row>
    <row r="651" spans="1:3" x14ac:dyDescent="0.3">
      <c r="A651">
        <f>'PSM output'!E651</f>
        <v>-39628.519999999997</v>
      </c>
      <c r="B651">
        <f>'PSM output'!F651</f>
        <v>3.8802999999999997E-2</v>
      </c>
      <c r="C651">
        <f>'PSM output'!G651</f>
        <v>-1021275</v>
      </c>
    </row>
    <row r="652" spans="1:3" x14ac:dyDescent="0.3">
      <c r="A652">
        <f>'PSM output'!E652</f>
        <v>-39303.4</v>
      </c>
      <c r="B652">
        <f>'PSM output'!F652</f>
        <v>4.5966399999999998E-2</v>
      </c>
      <c r="C652">
        <f>'PSM output'!G652</f>
        <v>-855046.5</v>
      </c>
    </row>
    <row r="653" spans="1:3" x14ac:dyDescent="0.3">
      <c r="A653">
        <f>'PSM output'!E653</f>
        <v>-39311.019999999997</v>
      </c>
      <c r="B653">
        <f>'PSM output'!F653</f>
        <v>4.6209300000000002E-2</v>
      </c>
      <c r="C653">
        <f>'PSM output'!G653</f>
        <v>-850715.9</v>
      </c>
    </row>
    <row r="654" spans="1:3" x14ac:dyDescent="0.3">
      <c r="A654">
        <f>'PSM output'!E654</f>
        <v>-39079.4</v>
      </c>
      <c r="B654">
        <f>'PSM output'!F654</f>
        <v>5.1103700000000002E-2</v>
      </c>
      <c r="C654">
        <f>'PSM output'!G654</f>
        <v>-764707.6</v>
      </c>
    </row>
    <row r="655" spans="1:3" x14ac:dyDescent="0.3">
      <c r="A655">
        <f>'PSM output'!E655</f>
        <v>-39810.800000000003</v>
      </c>
      <c r="B655">
        <f>'PSM output'!F655</f>
        <v>3.7578599999999997E-2</v>
      </c>
      <c r="C655">
        <f>'PSM output'!G655</f>
        <v>-1059401</v>
      </c>
    </row>
    <row r="656" spans="1:3" x14ac:dyDescent="0.3">
      <c r="A656">
        <f>'PSM output'!E656</f>
        <v>-40157.68</v>
      </c>
      <c r="B656">
        <f>'PSM output'!F656</f>
        <v>3.1251099999999997E-2</v>
      </c>
      <c r="C656">
        <f>'PSM output'!G656</f>
        <v>-1285002</v>
      </c>
    </row>
    <row r="657" spans="1:3" x14ac:dyDescent="0.3">
      <c r="A657">
        <f>'PSM output'!E657</f>
        <v>-38030.129999999997</v>
      </c>
      <c r="B657">
        <f>'PSM output'!F657</f>
        <v>7.3943599999999998E-2</v>
      </c>
      <c r="C657">
        <f>'PSM output'!G657</f>
        <v>-514312.5</v>
      </c>
    </row>
    <row r="658" spans="1:3" x14ac:dyDescent="0.3">
      <c r="A658">
        <f>'PSM output'!E658</f>
        <v>-40217.769999999997</v>
      </c>
      <c r="B658">
        <f>'PSM output'!F658</f>
        <v>3.0284200000000001E-2</v>
      </c>
      <c r="C658">
        <f>'PSM output'!G658</f>
        <v>-1328013</v>
      </c>
    </row>
    <row r="659" spans="1:3" x14ac:dyDescent="0.3">
      <c r="A659">
        <f>'PSM output'!E659</f>
        <v>-40393.129999999997</v>
      </c>
      <c r="B659">
        <f>'PSM output'!F659</f>
        <v>2.8199399999999999E-2</v>
      </c>
      <c r="C659">
        <f>'PSM output'!G659</f>
        <v>-1432409</v>
      </c>
    </row>
    <row r="660" spans="1:3" x14ac:dyDescent="0.3">
      <c r="A660">
        <f>'PSM output'!E660</f>
        <v>-40442.81</v>
      </c>
      <c r="B660">
        <f>'PSM output'!F660</f>
        <v>2.8567599999999999E-2</v>
      </c>
      <c r="C660">
        <f>'PSM output'!G660</f>
        <v>-1415691</v>
      </c>
    </row>
    <row r="661" spans="1:3" x14ac:dyDescent="0.3">
      <c r="A661">
        <f>'PSM output'!E661</f>
        <v>-38063.78</v>
      </c>
      <c r="B661">
        <f>'PSM output'!F661</f>
        <v>7.6873700000000003E-2</v>
      </c>
      <c r="C661">
        <f>'PSM output'!G661</f>
        <v>-495147.2</v>
      </c>
    </row>
    <row r="662" spans="1:3" x14ac:dyDescent="0.3">
      <c r="A662">
        <f>'PSM output'!E662</f>
        <v>-40253.49</v>
      </c>
      <c r="B662">
        <f>'PSM output'!F662</f>
        <v>3.3132300000000003E-2</v>
      </c>
      <c r="C662">
        <f>'PSM output'!G662</f>
        <v>-1214932</v>
      </c>
    </row>
    <row r="663" spans="1:3" x14ac:dyDescent="0.3">
      <c r="A663">
        <f>'PSM output'!E663</f>
        <v>-39762.78</v>
      </c>
      <c r="B663">
        <f>'PSM output'!F663</f>
        <v>4.4439800000000002E-2</v>
      </c>
      <c r="C663">
        <f>'PSM output'!G663</f>
        <v>-894756.3</v>
      </c>
    </row>
    <row r="664" spans="1:3" x14ac:dyDescent="0.3">
      <c r="A664">
        <f>'PSM output'!E664</f>
        <v>-40510.089999999997</v>
      </c>
      <c r="B664">
        <f>'PSM output'!F664</f>
        <v>2.9739700000000001E-2</v>
      </c>
      <c r="C664">
        <f>'PSM output'!G664</f>
        <v>-1362154</v>
      </c>
    </row>
    <row r="665" spans="1:3" x14ac:dyDescent="0.3">
      <c r="A665">
        <f>'PSM output'!E665</f>
        <v>-39199.230000000003</v>
      </c>
      <c r="B665">
        <f>'PSM output'!F665</f>
        <v>5.6965200000000001E-2</v>
      </c>
      <c r="C665">
        <f>'PSM output'!G665</f>
        <v>-688125.6</v>
      </c>
    </row>
    <row r="666" spans="1:3" x14ac:dyDescent="0.3">
      <c r="A666">
        <f>'PSM output'!E666</f>
        <v>-40331.440000000002</v>
      </c>
      <c r="B666">
        <f>'PSM output'!F666</f>
        <v>3.45438E-2</v>
      </c>
      <c r="C666">
        <f>'PSM output'!G666</f>
        <v>-1167547</v>
      </c>
    </row>
    <row r="667" spans="1:3" x14ac:dyDescent="0.3">
      <c r="A667">
        <f>'PSM output'!E667</f>
        <v>-40309.050000000003</v>
      </c>
      <c r="B667">
        <f>'PSM output'!F667</f>
        <v>3.55129E-2</v>
      </c>
      <c r="C667">
        <f>'PSM output'!G667</f>
        <v>-1135053</v>
      </c>
    </row>
    <row r="668" spans="1:3" x14ac:dyDescent="0.3">
      <c r="A668">
        <f>'PSM output'!E668</f>
        <v>-40569.760000000002</v>
      </c>
      <c r="B668">
        <f>'PSM output'!F668</f>
        <v>3.05536E-2</v>
      </c>
      <c r="C668">
        <f>'PSM output'!G668</f>
        <v>-1327823</v>
      </c>
    </row>
    <row r="669" spans="1:3" x14ac:dyDescent="0.3">
      <c r="A669">
        <f>'PSM output'!E669</f>
        <v>-39007.269999999997</v>
      </c>
      <c r="B669">
        <f>'PSM output'!F669</f>
        <v>6.1910899999999998E-2</v>
      </c>
      <c r="C669">
        <f>'PSM output'!G669</f>
        <v>-630055.30000000005</v>
      </c>
    </row>
    <row r="670" spans="1:3" x14ac:dyDescent="0.3">
      <c r="A670">
        <f>'PSM output'!E670</f>
        <v>-38917.75</v>
      </c>
      <c r="B670">
        <f>'PSM output'!F670</f>
        <v>6.3745899999999994E-2</v>
      </c>
      <c r="C670">
        <f>'PSM output'!G670</f>
        <v>-610514.19999999995</v>
      </c>
    </row>
    <row r="671" spans="1:3" x14ac:dyDescent="0.3">
      <c r="A671">
        <f>'PSM output'!E671</f>
        <v>-40305.300000000003</v>
      </c>
      <c r="B671">
        <f>'PSM output'!F671</f>
        <v>3.7017500000000002E-2</v>
      </c>
      <c r="C671">
        <f>'PSM output'!G671</f>
        <v>-1088818</v>
      </c>
    </row>
    <row r="672" spans="1:3" x14ac:dyDescent="0.3">
      <c r="A672">
        <f>'PSM output'!E672</f>
        <v>-38986.370000000003</v>
      </c>
      <c r="B672">
        <f>'PSM output'!F672</f>
        <v>6.5956200000000006E-2</v>
      </c>
      <c r="C672">
        <f>'PSM output'!G672</f>
        <v>-591094.5</v>
      </c>
    </row>
    <row r="673" spans="1:3" x14ac:dyDescent="0.3">
      <c r="A673">
        <f>'PSM output'!E673</f>
        <v>-41057.21</v>
      </c>
      <c r="B673">
        <f>'PSM output'!F673</f>
        <v>2.4718E-2</v>
      </c>
      <c r="C673">
        <f>'PSM output'!G673</f>
        <v>-1661022</v>
      </c>
    </row>
    <row r="674" spans="1:3" x14ac:dyDescent="0.3">
      <c r="A674">
        <f>'PSM output'!E674</f>
        <v>-39733.949999999997</v>
      </c>
      <c r="B674">
        <f>'PSM output'!F674</f>
        <v>5.1505000000000002E-2</v>
      </c>
      <c r="C674">
        <f>'PSM output'!G674</f>
        <v>-771458.6</v>
      </c>
    </row>
    <row r="675" spans="1:3" x14ac:dyDescent="0.3">
      <c r="A675">
        <f>'PSM output'!E675</f>
        <v>-40001.410000000003</v>
      </c>
      <c r="B675">
        <f>'PSM output'!F675</f>
        <v>4.7350499999999997E-2</v>
      </c>
      <c r="C675">
        <f>'PSM output'!G675</f>
        <v>-844793.4</v>
      </c>
    </row>
    <row r="676" spans="1:3" x14ac:dyDescent="0.3">
      <c r="A676">
        <f>'PSM output'!E676</f>
        <v>-38855.08</v>
      </c>
      <c r="B676">
        <f>'PSM output'!F676</f>
        <v>7.3159199999999994E-2</v>
      </c>
      <c r="C676">
        <f>'PSM output'!G676</f>
        <v>-531103</v>
      </c>
    </row>
    <row r="677" spans="1:3" x14ac:dyDescent="0.3">
      <c r="A677">
        <f>'PSM output'!E677</f>
        <v>-39801.339999999997</v>
      </c>
      <c r="B677">
        <f>'PSM output'!F677</f>
        <v>5.44761E-2</v>
      </c>
      <c r="C677">
        <f>'PSM output'!G677</f>
        <v>-730619.8</v>
      </c>
    </row>
    <row r="678" spans="1:3" x14ac:dyDescent="0.3">
      <c r="A678">
        <f>'PSM output'!E678</f>
        <v>-39606.69</v>
      </c>
      <c r="B678">
        <f>'PSM output'!F678</f>
        <v>6.0124499999999997E-2</v>
      </c>
      <c r="C678">
        <f>'PSM output'!G678</f>
        <v>-658744.4</v>
      </c>
    </row>
    <row r="679" spans="1:3" x14ac:dyDescent="0.3">
      <c r="A679">
        <f>'PSM output'!E679</f>
        <v>-41358.21</v>
      </c>
      <c r="B679">
        <f>'PSM output'!F679</f>
        <v>2.5943500000000001E-2</v>
      </c>
      <c r="C679">
        <f>'PSM output'!G679</f>
        <v>-1594164</v>
      </c>
    </row>
    <row r="680" spans="1:3" x14ac:dyDescent="0.3">
      <c r="A680">
        <f>'PSM output'!E680</f>
        <v>-38966.79</v>
      </c>
      <c r="B680">
        <f>'PSM output'!F680</f>
        <v>7.5035500000000005E-2</v>
      </c>
      <c r="C680">
        <f>'PSM output'!G680</f>
        <v>-519311.7</v>
      </c>
    </row>
    <row r="681" spans="1:3" x14ac:dyDescent="0.3">
      <c r="A681">
        <f>'PSM output'!E681</f>
        <v>-40347.449999999997</v>
      </c>
      <c r="B681">
        <f>'PSM output'!F681</f>
        <v>4.76573E-2</v>
      </c>
      <c r="C681">
        <f>'PSM output'!G681</f>
        <v>-846617.3</v>
      </c>
    </row>
    <row r="682" spans="1:3" x14ac:dyDescent="0.3">
      <c r="A682">
        <f>'PSM output'!E682</f>
        <v>-39637.14</v>
      </c>
      <c r="B682">
        <f>'PSM output'!F682</f>
        <v>6.3205200000000003E-2</v>
      </c>
      <c r="C682">
        <f>'PSM output'!G682</f>
        <v>-627117.9</v>
      </c>
    </row>
    <row r="683" spans="1:3" x14ac:dyDescent="0.3">
      <c r="A683">
        <f>'PSM output'!E683</f>
        <v>-40167.03</v>
      </c>
      <c r="B683">
        <f>'PSM output'!F683</f>
        <v>5.3348100000000002E-2</v>
      </c>
      <c r="C683">
        <f>'PSM output'!G683</f>
        <v>-752923.9</v>
      </c>
    </row>
    <row r="684" spans="1:3" x14ac:dyDescent="0.3">
      <c r="A684">
        <f>'PSM output'!E684</f>
        <v>-38569.25</v>
      </c>
      <c r="B684">
        <f>'PSM output'!F684</f>
        <v>8.5373500000000005E-2</v>
      </c>
      <c r="C684">
        <f>'PSM output'!G684</f>
        <v>-451770.6</v>
      </c>
    </row>
    <row r="685" spans="1:3" x14ac:dyDescent="0.3">
      <c r="A685">
        <f>'PSM output'!E685</f>
        <v>-39781.03</v>
      </c>
      <c r="B685">
        <f>'PSM output'!F685</f>
        <v>6.1148300000000003E-2</v>
      </c>
      <c r="C685">
        <f>'PSM output'!G685</f>
        <v>-650566.6</v>
      </c>
    </row>
    <row r="686" spans="1:3" x14ac:dyDescent="0.3">
      <c r="A686">
        <f>'PSM output'!E686</f>
        <v>-40175.33</v>
      </c>
      <c r="B686">
        <f>'PSM output'!F686</f>
        <v>5.42481E-2</v>
      </c>
      <c r="C686">
        <f>'PSM output'!G686</f>
        <v>-740585.1</v>
      </c>
    </row>
    <row r="687" spans="1:3" x14ac:dyDescent="0.3">
      <c r="A687">
        <f>'PSM output'!E687</f>
        <v>-39356.11</v>
      </c>
      <c r="B687">
        <f>'PSM output'!F687</f>
        <v>7.1879700000000005E-2</v>
      </c>
      <c r="C687">
        <f>'PSM output'!G687</f>
        <v>-547527.1</v>
      </c>
    </row>
    <row r="688" spans="1:3" x14ac:dyDescent="0.3">
      <c r="A688">
        <f>'PSM output'!E688</f>
        <v>-40497.51</v>
      </c>
      <c r="B688">
        <f>'PSM output'!F688</f>
        <v>4.9079299999999999E-2</v>
      </c>
      <c r="C688">
        <f>'PSM output'!G688</f>
        <v>-825144.4</v>
      </c>
    </row>
    <row r="689" spans="1:3" x14ac:dyDescent="0.3">
      <c r="A689">
        <f>'PSM output'!E689</f>
        <v>-39586.519999999997</v>
      </c>
      <c r="B689">
        <f>'PSM output'!F689</f>
        <v>6.7582600000000007E-2</v>
      </c>
      <c r="C689">
        <f>'PSM output'!G689</f>
        <v>-585750.1</v>
      </c>
    </row>
    <row r="690" spans="1:3" x14ac:dyDescent="0.3">
      <c r="A690">
        <f>'PSM output'!E690</f>
        <v>-41318.300000000003</v>
      </c>
      <c r="B690">
        <f>'PSM output'!F690</f>
        <v>3.2971300000000002E-2</v>
      </c>
      <c r="C690">
        <f>'PSM output'!G690</f>
        <v>-1253161</v>
      </c>
    </row>
    <row r="691" spans="1:3" x14ac:dyDescent="0.3">
      <c r="A691">
        <f>'PSM output'!E691</f>
        <v>-40283.160000000003</v>
      </c>
      <c r="B691">
        <f>'PSM output'!F691</f>
        <v>5.4586299999999997E-2</v>
      </c>
      <c r="C691">
        <f>'PSM output'!G691</f>
        <v>-737972.2</v>
      </c>
    </row>
    <row r="692" spans="1:3" x14ac:dyDescent="0.3">
      <c r="A692">
        <f>'PSM output'!E692</f>
        <v>-39383.730000000003</v>
      </c>
      <c r="B692">
        <f>'PSM output'!F692</f>
        <v>7.3107000000000005E-2</v>
      </c>
      <c r="C692">
        <f>'PSM output'!G692</f>
        <v>-538713.4</v>
      </c>
    </row>
    <row r="693" spans="1:3" x14ac:dyDescent="0.3">
      <c r="A693">
        <f>'PSM output'!E693</f>
        <v>-41278.15</v>
      </c>
      <c r="B693">
        <f>'PSM output'!F693</f>
        <v>3.6074500000000002E-2</v>
      </c>
      <c r="C693">
        <f>'PSM output'!G693</f>
        <v>-1144247</v>
      </c>
    </row>
    <row r="694" spans="1:3" x14ac:dyDescent="0.3">
      <c r="A694">
        <f>'PSM output'!E694</f>
        <v>-40474.050000000003</v>
      </c>
      <c r="B694">
        <f>'PSM output'!F694</f>
        <v>5.2696E-2</v>
      </c>
      <c r="C694">
        <f>'PSM output'!G694</f>
        <v>-768067.1</v>
      </c>
    </row>
    <row r="695" spans="1:3" x14ac:dyDescent="0.3">
      <c r="A695">
        <f>'PSM output'!E695</f>
        <v>-39909.279999999999</v>
      </c>
      <c r="B695">
        <f>'PSM output'!F695</f>
        <v>6.4971799999999996E-2</v>
      </c>
      <c r="C695">
        <f>'PSM output'!G695</f>
        <v>-614255.4</v>
      </c>
    </row>
    <row r="696" spans="1:3" x14ac:dyDescent="0.3">
      <c r="A696">
        <f>'PSM output'!E696</f>
        <v>-40090.550000000003</v>
      </c>
      <c r="B696">
        <f>'PSM output'!F696</f>
        <v>6.1924699999999999E-2</v>
      </c>
      <c r="C696">
        <f>'PSM output'!G696</f>
        <v>-647408.19999999995</v>
      </c>
    </row>
    <row r="697" spans="1:3" x14ac:dyDescent="0.3">
      <c r="A697">
        <f>'PSM output'!E697</f>
        <v>-38357.58</v>
      </c>
      <c r="B697">
        <f>'PSM output'!F697</f>
        <v>9.8513500000000004E-2</v>
      </c>
      <c r="C697">
        <f>'PSM output'!G697</f>
        <v>-389363.8</v>
      </c>
    </row>
    <row r="698" spans="1:3" x14ac:dyDescent="0.3">
      <c r="A698">
        <f>'PSM output'!E698</f>
        <v>-39646.910000000003</v>
      </c>
      <c r="B698">
        <f>'PSM output'!F698</f>
        <v>7.2727399999999998E-2</v>
      </c>
      <c r="C698">
        <f>'PSM output'!G698</f>
        <v>-545143.69999999995</v>
      </c>
    </row>
    <row r="699" spans="1:3" x14ac:dyDescent="0.3">
      <c r="A699">
        <f>'PSM output'!E699</f>
        <v>-40738.239999999998</v>
      </c>
      <c r="B699">
        <f>'PSM output'!F699</f>
        <v>5.1084900000000003E-2</v>
      </c>
      <c r="C699">
        <f>'PSM output'!G699</f>
        <v>-797461.9</v>
      </c>
    </row>
    <row r="700" spans="1:3" x14ac:dyDescent="0.3">
      <c r="A700">
        <f>'PSM output'!E700</f>
        <v>-40961.21</v>
      </c>
      <c r="B700">
        <f>'PSM output'!F700</f>
        <v>4.6671700000000003E-2</v>
      </c>
      <c r="C700">
        <f>'PSM output'!G700</f>
        <v>-877644.7</v>
      </c>
    </row>
    <row r="701" spans="1:3" x14ac:dyDescent="0.3">
      <c r="A701">
        <f>'PSM output'!E701</f>
        <v>-40762.97</v>
      </c>
      <c r="B701">
        <f>'PSM output'!F701</f>
        <v>5.0784700000000002E-2</v>
      </c>
      <c r="C701">
        <f>'PSM output'!G701</f>
        <v>-802662.3</v>
      </c>
    </row>
    <row r="702" spans="1:3" x14ac:dyDescent="0.3">
      <c r="A702">
        <f>'PSM output'!E702</f>
        <v>-40690.730000000003</v>
      </c>
      <c r="B702">
        <f>'PSM output'!F702</f>
        <v>5.2541299999999999E-2</v>
      </c>
      <c r="C702">
        <f>'PSM output'!G702</f>
        <v>-774452.9</v>
      </c>
    </row>
    <row r="703" spans="1:3" x14ac:dyDescent="0.3">
      <c r="A703">
        <f>'PSM output'!E703</f>
        <v>-41253.51</v>
      </c>
      <c r="B703">
        <f>'PSM output'!F703</f>
        <v>4.2463099999999997E-2</v>
      </c>
      <c r="C703">
        <f>'PSM output'!G703</f>
        <v>-971515.1</v>
      </c>
    </row>
    <row r="704" spans="1:3" x14ac:dyDescent="0.3">
      <c r="A704">
        <f>'PSM output'!E704</f>
        <v>-39351.11</v>
      </c>
      <c r="B704">
        <f>'PSM output'!F704</f>
        <v>8.1184300000000001E-2</v>
      </c>
      <c r="C704">
        <f>'PSM output'!G704</f>
        <v>-484713.5</v>
      </c>
    </row>
    <row r="705" spans="1:3" x14ac:dyDescent="0.3">
      <c r="A705">
        <f>'PSM output'!E705</f>
        <v>-39190.54</v>
      </c>
      <c r="B705">
        <f>'PSM output'!F705</f>
        <v>8.4802000000000002E-2</v>
      </c>
      <c r="C705">
        <f>'PSM output'!G705</f>
        <v>-462141.5</v>
      </c>
    </row>
    <row r="706" spans="1:3" x14ac:dyDescent="0.3">
      <c r="A706">
        <f>'PSM output'!E706</f>
        <v>-39243.22</v>
      </c>
      <c r="B706">
        <f>'PSM output'!F706</f>
        <v>8.4330199999999994E-2</v>
      </c>
      <c r="C706">
        <f>'PSM output'!G706</f>
        <v>-465351.9</v>
      </c>
    </row>
    <row r="707" spans="1:3" x14ac:dyDescent="0.3">
      <c r="A707">
        <f>'PSM output'!E707</f>
        <v>-40503.99</v>
      </c>
      <c r="B707">
        <f>'PSM output'!F707</f>
        <v>5.92098E-2</v>
      </c>
      <c r="C707">
        <f>'PSM output'!G707</f>
        <v>-684075.6</v>
      </c>
    </row>
    <row r="708" spans="1:3" x14ac:dyDescent="0.3">
      <c r="A708">
        <f>'PSM output'!E708</f>
        <v>-38677.93</v>
      </c>
      <c r="B708">
        <f>'PSM output'!F708</f>
        <v>9.8711499999999994E-2</v>
      </c>
      <c r="C708">
        <f>'PSM output'!G708</f>
        <v>-391828.1</v>
      </c>
    </row>
    <row r="709" spans="1:3" x14ac:dyDescent="0.3">
      <c r="A709">
        <f>'PSM output'!E709</f>
        <v>-40646.300000000003</v>
      </c>
      <c r="B709">
        <f>'PSM output'!F709</f>
        <v>5.9507299999999999E-2</v>
      </c>
      <c r="C709">
        <f>'PSM output'!G709</f>
        <v>-683047.8</v>
      </c>
    </row>
    <row r="710" spans="1:3" x14ac:dyDescent="0.3">
      <c r="A710">
        <f>'PSM output'!E710</f>
        <v>-41010.839999999997</v>
      </c>
      <c r="B710">
        <f>'PSM output'!F710</f>
        <v>5.3256499999999998E-2</v>
      </c>
      <c r="C710">
        <f>'PSM output'!G710</f>
        <v>-770062.4</v>
      </c>
    </row>
    <row r="711" spans="1:3" x14ac:dyDescent="0.3">
      <c r="A711">
        <f>'PSM output'!E711</f>
        <v>-40164.269999999997</v>
      </c>
      <c r="B711">
        <f>'PSM output'!F711</f>
        <v>7.0240399999999995E-2</v>
      </c>
      <c r="C711">
        <f>'PSM output'!G711</f>
        <v>-571811.80000000005</v>
      </c>
    </row>
    <row r="712" spans="1:3" x14ac:dyDescent="0.3">
      <c r="A712">
        <f>'PSM output'!E712</f>
        <v>-40429.07</v>
      </c>
      <c r="B712">
        <f>'PSM output'!F712</f>
        <v>6.6730600000000001E-2</v>
      </c>
      <c r="C712">
        <f>'PSM output'!G712</f>
        <v>-605854.9</v>
      </c>
    </row>
    <row r="713" spans="1:3" x14ac:dyDescent="0.3">
      <c r="A713">
        <f>'PSM output'!E713</f>
        <v>-41181.050000000003</v>
      </c>
      <c r="B713">
        <f>'PSM output'!F713</f>
        <v>5.19383E-2</v>
      </c>
      <c r="C713">
        <f>'PSM output'!G713</f>
        <v>-792884.2</v>
      </c>
    </row>
    <row r="714" spans="1:3" x14ac:dyDescent="0.3">
      <c r="A714">
        <f>'PSM output'!E714</f>
        <v>-38911.040000000001</v>
      </c>
      <c r="B714">
        <f>'PSM output'!F714</f>
        <v>9.7371100000000002E-2</v>
      </c>
      <c r="C714">
        <f>'PSM output'!G714</f>
        <v>-399615.8</v>
      </c>
    </row>
    <row r="715" spans="1:3" x14ac:dyDescent="0.3">
      <c r="A715">
        <f>'PSM output'!E715</f>
        <v>-40282.769999999997</v>
      </c>
      <c r="B715">
        <f>'PSM output'!F715</f>
        <v>7.0036299999999996E-2</v>
      </c>
      <c r="C715">
        <f>'PSM output'!G715</f>
        <v>-575170</v>
      </c>
    </row>
    <row r="716" spans="1:3" x14ac:dyDescent="0.3">
      <c r="A716">
        <f>'PSM output'!E716</f>
        <v>-41236.870000000003</v>
      </c>
      <c r="B716">
        <f>'PSM output'!F716</f>
        <v>5.1962500000000002E-2</v>
      </c>
      <c r="C716">
        <f>'PSM output'!G716</f>
        <v>-793589.1</v>
      </c>
    </row>
    <row r="717" spans="1:3" x14ac:dyDescent="0.3">
      <c r="A717">
        <f>'PSM output'!E717</f>
        <v>-40845.58</v>
      </c>
      <c r="B717">
        <f>'PSM output'!F717</f>
        <v>6.0690300000000003E-2</v>
      </c>
      <c r="C717">
        <f>'PSM output'!G717</f>
        <v>-673016.8</v>
      </c>
    </row>
    <row r="718" spans="1:3" x14ac:dyDescent="0.3">
      <c r="A718">
        <f>'PSM output'!E718</f>
        <v>-39467.78</v>
      </c>
      <c r="B718">
        <f>'PSM output'!F718</f>
        <v>8.8322200000000003E-2</v>
      </c>
      <c r="C718">
        <f>'PSM output'!G718</f>
        <v>-446861.5</v>
      </c>
    </row>
    <row r="719" spans="1:3" x14ac:dyDescent="0.3">
      <c r="A719">
        <f>'PSM output'!E719</f>
        <v>-39631.29</v>
      </c>
      <c r="B719">
        <f>'PSM output'!F719</f>
        <v>8.6803199999999997E-2</v>
      </c>
      <c r="C719">
        <f>'PSM output'!G719</f>
        <v>-456564.8</v>
      </c>
    </row>
    <row r="720" spans="1:3" x14ac:dyDescent="0.3">
      <c r="A720">
        <f>'PSM output'!E720</f>
        <v>-39698.29</v>
      </c>
      <c r="B720">
        <f>'PSM output'!F720</f>
        <v>8.8909600000000005E-2</v>
      </c>
      <c r="C720">
        <f>'PSM output'!G720</f>
        <v>-446501.6</v>
      </c>
    </row>
    <row r="721" spans="1:3" x14ac:dyDescent="0.3">
      <c r="A721">
        <f>'PSM output'!E721</f>
        <v>-41228.22</v>
      </c>
      <c r="B721">
        <f>'PSM output'!F721</f>
        <v>5.8426100000000002E-2</v>
      </c>
      <c r="C721">
        <f>'PSM output'!G721</f>
        <v>-705646.8</v>
      </c>
    </row>
    <row r="722" spans="1:3" x14ac:dyDescent="0.3">
      <c r="A722">
        <f>'PSM output'!E722</f>
        <v>-40995.78</v>
      </c>
      <c r="B722">
        <f>'PSM output'!F722</f>
        <v>6.3135499999999997E-2</v>
      </c>
      <c r="C722">
        <f>'PSM output'!G722</f>
        <v>-649330.1</v>
      </c>
    </row>
    <row r="723" spans="1:3" x14ac:dyDescent="0.3">
      <c r="A723">
        <f>'PSM output'!E723</f>
        <v>-39888.199999999997</v>
      </c>
      <c r="B723">
        <f>'PSM output'!F723</f>
        <v>8.5994600000000004E-2</v>
      </c>
      <c r="C723">
        <f>'PSM output'!G723</f>
        <v>-463845.4</v>
      </c>
    </row>
    <row r="724" spans="1:3" x14ac:dyDescent="0.3">
      <c r="A724">
        <f>'PSM output'!E724</f>
        <v>-41829.51</v>
      </c>
      <c r="B724">
        <f>'PSM output'!F724</f>
        <v>4.8281699999999997E-2</v>
      </c>
      <c r="C724">
        <f>'PSM output'!G724</f>
        <v>-866364.1</v>
      </c>
    </row>
    <row r="725" spans="1:3" x14ac:dyDescent="0.3">
      <c r="A725">
        <f>'PSM output'!E725</f>
        <v>-40608.239999999998</v>
      </c>
      <c r="B725">
        <f>'PSM output'!F725</f>
        <v>7.2720599999999996E-2</v>
      </c>
      <c r="C725">
        <f>'PSM output'!G725</f>
        <v>-558414.19999999995</v>
      </c>
    </row>
    <row r="726" spans="1:3" x14ac:dyDescent="0.3">
      <c r="A726">
        <f>'PSM output'!E726</f>
        <v>-41670.050000000003</v>
      </c>
      <c r="B726">
        <f>'PSM output'!F726</f>
        <v>5.3146600000000002E-2</v>
      </c>
      <c r="C726">
        <f>'PSM output'!G726</f>
        <v>-784058.6</v>
      </c>
    </row>
    <row r="727" spans="1:3" x14ac:dyDescent="0.3">
      <c r="A727">
        <f>'PSM output'!E727</f>
        <v>-39582.49</v>
      </c>
      <c r="B727">
        <f>'PSM output'!F727</f>
        <v>9.5016600000000007E-2</v>
      </c>
      <c r="C727">
        <f>'PSM output'!G727</f>
        <v>-416585</v>
      </c>
    </row>
    <row r="728" spans="1:3" x14ac:dyDescent="0.3">
      <c r="A728">
        <f>'PSM output'!E728</f>
        <v>-41040.339999999997</v>
      </c>
      <c r="B728">
        <f>'PSM output'!F728</f>
        <v>6.5976900000000005E-2</v>
      </c>
      <c r="C728">
        <f>'PSM output'!G728</f>
        <v>-622041.4</v>
      </c>
    </row>
    <row r="729" spans="1:3" x14ac:dyDescent="0.3">
      <c r="A729">
        <f>'PSM output'!E729</f>
        <v>-42922.92</v>
      </c>
      <c r="B729">
        <f>'PSM output'!F729</f>
        <v>2.8737800000000001E-2</v>
      </c>
      <c r="C729">
        <f>'PSM output'!G729</f>
        <v>-1493606</v>
      </c>
    </row>
    <row r="730" spans="1:3" x14ac:dyDescent="0.3">
      <c r="A730">
        <f>'PSM output'!E730</f>
        <v>-41228.28</v>
      </c>
      <c r="B730">
        <f>'PSM output'!F730</f>
        <v>6.28219E-2</v>
      </c>
      <c r="C730">
        <f>'PSM output'!G730</f>
        <v>-656272.80000000005</v>
      </c>
    </row>
    <row r="731" spans="1:3" x14ac:dyDescent="0.3">
      <c r="A731">
        <f>'PSM output'!E731</f>
        <v>-42092.12</v>
      </c>
      <c r="B731">
        <f>'PSM output'!F731</f>
        <v>4.5610699999999997E-2</v>
      </c>
      <c r="C731">
        <f>'PSM output'!G731</f>
        <v>-922856.9</v>
      </c>
    </row>
    <row r="732" spans="1:3" x14ac:dyDescent="0.3">
      <c r="A732">
        <f>'PSM output'!E732</f>
        <v>-39928.879999999997</v>
      </c>
      <c r="B732">
        <f>'PSM output'!F732</f>
        <v>9.2053399999999994E-2</v>
      </c>
      <c r="C732">
        <f>'PSM output'!G732</f>
        <v>-433757.7</v>
      </c>
    </row>
    <row r="733" spans="1:3" x14ac:dyDescent="0.3">
      <c r="A733">
        <f>'PSM output'!E733</f>
        <v>-40871.93</v>
      </c>
      <c r="B733">
        <f>'PSM output'!F733</f>
        <v>7.5626899999999997E-2</v>
      </c>
      <c r="C733">
        <f>'PSM output'!G733</f>
        <v>-540442.1</v>
      </c>
    </row>
    <row r="734" spans="1:3" x14ac:dyDescent="0.3">
      <c r="A734">
        <f>'PSM output'!E734</f>
        <v>-42370.79</v>
      </c>
      <c r="B734">
        <f>'PSM output'!F734</f>
        <v>4.5775299999999998E-2</v>
      </c>
      <c r="C734">
        <f>'PSM output'!G734</f>
        <v>-925625.7</v>
      </c>
    </row>
    <row r="735" spans="1:3" x14ac:dyDescent="0.3">
      <c r="A735">
        <f>'PSM output'!E735</f>
        <v>-41268.35</v>
      </c>
      <c r="B735">
        <f>'PSM output'!F735</f>
        <v>7.02435E-2</v>
      </c>
      <c r="C735">
        <f>'PSM output'!G735</f>
        <v>-587504.30000000005</v>
      </c>
    </row>
    <row r="736" spans="1:3" x14ac:dyDescent="0.3">
      <c r="A736">
        <f>'PSM output'!E736</f>
        <v>-41231.269999999997</v>
      </c>
      <c r="B736">
        <f>'PSM output'!F736</f>
        <v>7.2254100000000002E-2</v>
      </c>
      <c r="C736">
        <f>'PSM output'!G736</f>
        <v>-570643</v>
      </c>
    </row>
    <row r="737" spans="1:3" x14ac:dyDescent="0.3">
      <c r="A737">
        <f>'PSM output'!E737</f>
        <v>-39968.370000000003</v>
      </c>
      <c r="B737">
        <f>'PSM output'!F737</f>
        <v>0.1014173</v>
      </c>
      <c r="C737">
        <f>'PSM output'!G737</f>
        <v>-394098.2</v>
      </c>
    </row>
    <row r="738" spans="1:3" x14ac:dyDescent="0.3">
      <c r="A738">
        <f>'PSM output'!E738</f>
        <v>-42181.63</v>
      </c>
      <c r="B738">
        <f>'PSM output'!F738</f>
        <v>5.77241E-2</v>
      </c>
      <c r="C738">
        <f>'PSM output'!G738</f>
        <v>-730745.3</v>
      </c>
    </row>
    <row r="739" spans="1:3" x14ac:dyDescent="0.3">
      <c r="A739">
        <f>'PSM output'!E739</f>
        <v>-40719.949999999997</v>
      </c>
      <c r="B739">
        <f>'PSM output'!F739</f>
        <v>8.8262199999999999E-2</v>
      </c>
      <c r="C739">
        <f>'PSM output'!G739</f>
        <v>-461352</v>
      </c>
    </row>
    <row r="740" spans="1:3" x14ac:dyDescent="0.3">
      <c r="A740">
        <f>'PSM output'!E740</f>
        <v>-41348.5</v>
      </c>
      <c r="B740">
        <f>'PSM output'!F740</f>
        <v>7.7340699999999998E-2</v>
      </c>
      <c r="C740">
        <f>'PSM output'!G740</f>
        <v>-534627.80000000005</v>
      </c>
    </row>
    <row r="741" spans="1:3" x14ac:dyDescent="0.3">
      <c r="A741">
        <f>'PSM output'!E741</f>
        <v>-42176.38</v>
      </c>
      <c r="B741">
        <f>'PSM output'!F741</f>
        <v>6.1366700000000003E-2</v>
      </c>
      <c r="C741">
        <f>'PSM output'!G741</f>
        <v>-687284.8</v>
      </c>
    </row>
    <row r="742" spans="1:3" x14ac:dyDescent="0.3">
      <c r="A742">
        <f>'PSM output'!E742</f>
        <v>-42826.44</v>
      </c>
      <c r="B742">
        <f>'PSM output'!F742</f>
        <v>4.8450100000000003E-2</v>
      </c>
      <c r="C742">
        <f>'PSM output'!G742</f>
        <v>-883928.6</v>
      </c>
    </row>
    <row r="743" spans="1:3" x14ac:dyDescent="0.3">
      <c r="A743">
        <f>'PSM output'!E743</f>
        <v>-41870.019999999997</v>
      </c>
      <c r="B743">
        <f>'PSM output'!F743</f>
        <v>7.2567499999999993E-2</v>
      </c>
      <c r="C743">
        <f>'PSM output'!G743</f>
        <v>-576980.6</v>
      </c>
    </row>
    <row r="744" spans="1:3" x14ac:dyDescent="0.3">
      <c r="A744">
        <f>'PSM output'!E744</f>
        <v>-41012.160000000003</v>
      </c>
      <c r="B744">
        <f>'PSM output'!F744</f>
        <v>9.5157500000000006E-2</v>
      </c>
      <c r="C744">
        <f>'PSM output'!G744</f>
        <v>-430992.4</v>
      </c>
    </row>
    <row r="745" spans="1:3" x14ac:dyDescent="0.3">
      <c r="A745">
        <f>'PSM output'!E745</f>
        <v>-41125.39</v>
      </c>
      <c r="B745">
        <f>'PSM output'!F745</f>
        <v>9.3043399999999998E-2</v>
      </c>
      <c r="C745">
        <f>'PSM output'!G745</f>
        <v>-442002</v>
      </c>
    </row>
    <row r="746" spans="1:3" x14ac:dyDescent="0.3">
      <c r="A746">
        <f>'PSM output'!E746</f>
        <v>-42003.08</v>
      </c>
      <c r="B746">
        <f>'PSM output'!F746</f>
        <v>7.5989500000000001E-2</v>
      </c>
      <c r="C746">
        <f>'PSM output'!G746</f>
        <v>-552748.6</v>
      </c>
    </row>
    <row r="747" spans="1:3" x14ac:dyDescent="0.3">
      <c r="A747">
        <f>'PSM output'!E747</f>
        <v>-41678.769999999997</v>
      </c>
      <c r="B747">
        <f>'PSM output'!F747</f>
        <v>8.4625500000000006E-2</v>
      </c>
      <c r="C747">
        <f>'PSM output'!G747</f>
        <v>-492508.5</v>
      </c>
    </row>
    <row r="748" spans="1:3" x14ac:dyDescent="0.3">
      <c r="A748">
        <f>'PSM output'!E748</f>
        <v>-40309.64</v>
      </c>
      <c r="B748">
        <f>'PSM output'!F748</f>
        <v>0.1128802</v>
      </c>
      <c r="C748">
        <f>'PSM output'!G748</f>
        <v>-357101</v>
      </c>
    </row>
    <row r="749" spans="1:3" x14ac:dyDescent="0.3">
      <c r="A749">
        <f>'PSM output'!E749</f>
        <v>-41625.17</v>
      </c>
      <c r="B749">
        <f>'PSM output'!F749</f>
        <v>8.7054500000000007E-2</v>
      </c>
      <c r="C749">
        <f>'PSM output'!G749</f>
        <v>-478150.8</v>
      </c>
    </row>
    <row r="750" spans="1:3" x14ac:dyDescent="0.3">
      <c r="A750">
        <f>'PSM output'!E750</f>
        <v>-42493.77</v>
      </c>
      <c r="B750">
        <f>'PSM output'!F750</f>
        <v>7.1062E-2</v>
      </c>
      <c r="C750">
        <f>'PSM output'!G750</f>
        <v>-597981.9</v>
      </c>
    </row>
    <row r="751" spans="1:3" x14ac:dyDescent="0.3">
      <c r="A751">
        <f>'PSM output'!E751</f>
        <v>-43092.12</v>
      </c>
      <c r="B751">
        <f>'PSM output'!F751</f>
        <v>6.0219200000000001E-2</v>
      </c>
      <c r="C751">
        <f>'PSM output'!G751</f>
        <v>-715588.1</v>
      </c>
    </row>
    <row r="752" spans="1:3" x14ac:dyDescent="0.3">
      <c r="A752">
        <f>'PSM output'!E752</f>
        <v>-40985.31</v>
      </c>
      <c r="B752">
        <f>'PSM output'!F752</f>
        <v>0.10247050000000001</v>
      </c>
      <c r="C752">
        <f>'PSM output'!G752</f>
        <v>-399971.7</v>
      </c>
    </row>
    <row r="753" spans="1:3" x14ac:dyDescent="0.3">
      <c r="A753">
        <f>'PSM output'!E753</f>
        <v>-41219.56</v>
      </c>
      <c r="B753">
        <f>'PSM output'!F753</f>
        <v>9.8024E-2</v>
      </c>
      <c r="C753">
        <f>'PSM output'!G753</f>
        <v>-420504.8</v>
      </c>
    </row>
    <row r="754" spans="1:3" x14ac:dyDescent="0.3">
      <c r="A754">
        <f>'PSM output'!E754</f>
        <v>-40124.449999999997</v>
      </c>
      <c r="B754">
        <f>'PSM output'!F754</f>
        <v>0.1204109</v>
      </c>
      <c r="C754">
        <f>'PSM output'!G754</f>
        <v>-333229.3</v>
      </c>
    </row>
    <row r="755" spans="1:3" x14ac:dyDescent="0.3">
      <c r="A755">
        <f>'PSM output'!E755</f>
        <v>-42646.64</v>
      </c>
      <c r="B755">
        <f>'PSM output'!F755</f>
        <v>7.0044999999999996E-2</v>
      </c>
      <c r="C755">
        <f>'PSM output'!G755</f>
        <v>-608846.30000000005</v>
      </c>
    </row>
    <row r="756" spans="1:3" x14ac:dyDescent="0.3">
      <c r="A756">
        <f>'PSM output'!E756</f>
        <v>-42300.28</v>
      </c>
      <c r="B756">
        <f>'PSM output'!F756</f>
        <v>7.7354800000000001E-2</v>
      </c>
      <c r="C756">
        <f>'PSM output'!G756</f>
        <v>-546834.69999999995</v>
      </c>
    </row>
    <row r="757" spans="1:3" x14ac:dyDescent="0.3">
      <c r="A757">
        <f>'PSM output'!E757</f>
        <v>-40593.089999999997</v>
      </c>
      <c r="B757">
        <f>'PSM output'!F757</f>
        <v>0.1125085</v>
      </c>
      <c r="C757">
        <f>'PSM output'!G757</f>
        <v>-360800.1</v>
      </c>
    </row>
    <row r="758" spans="1:3" x14ac:dyDescent="0.3">
      <c r="A758">
        <f>'PSM output'!E758</f>
        <v>-42115.54</v>
      </c>
      <c r="B758">
        <f>'PSM output'!F758</f>
        <v>8.2097299999999998E-2</v>
      </c>
      <c r="C758">
        <f>'PSM output'!G758</f>
        <v>-512995.5</v>
      </c>
    </row>
    <row r="759" spans="1:3" x14ac:dyDescent="0.3">
      <c r="A759">
        <f>'PSM output'!E759</f>
        <v>-42313.73</v>
      </c>
      <c r="B759">
        <f>'PSM output'!F759</f>
        <v>7.8326199999999999E-2</v>
      </c>
      <c r="C759">
        <f>'PSM output'!G759</f>
        <v>-540224.30000000005</v>
      </c>
    </row>
    <row r="760" spans="1:3" x14ac:dyDescent="0.3">
      <c r="A760">
        <f>'PSM output'!E760</f>
        <v>-39627.71</v>
      </c>
      <c r="B760">
        <f>'PSM output'!F760</f>
        <v>0.13244320000000001</v>
      </c>
      <c r="C760">
        <f>'PSM output'!G760</f>
        <v>-299205.3</v>
      </c>
    </row>
    <row r="761" spans="1:3" x14ac:dyDescent="0.3">
      <c r="A761">
        <f>'PSM output'!E761</f>
        <v>-42036.52</v>
      </c>
      <c r="B761">
        <f>'PSM output'!F761</f>
        <v>8.7039699999999998E-2</v>
      </c>
      <c r="C761">
        <f>'PSM output'!G761</f>
        <v>-482958</v>
      </c>
    </row>
    <row r="762" spans="1:3" x14ac:dyDescent="0.3">
      <c r="A762">
        <f>'PSM output'!E762</f>
        <v>-42290.49</v>
      </c>
      <c r="B762">
        <f>'PSM output'!F762</f>
        <v>8.2704200000000005E-2</v>
      </c>
      <c r="C762">
        <f>'PSM output'!G762</f>
        <v>-511346.4</v>
      </c>
    </row>
    <row r="763" spans="1:3" x14ac:dyDescent="0.3">
      <c r="A763">
        <f>'PSM output'!E763</f>
        <v>-41864.32</v>
      </c>
      <c r="B763">
        <f>'PSM output'!F763</f>
        <v>9.1593599999999997E-2</v>
      </c>
      <c r="C763">
        <f>'PSM output'!G763</f>
        <v>-457065.9</v>
      </c>
    </row>
    <row r="764" spans="1:3" x14ac:dyDescent="0.3">
      <c r="A764">
        <f>'PSM output'!E764</f>
        <v>-42732.02</v>
      </c>
      <c r="B764">
        <f>'PSM output'!F764</f>
        <v>7.6315400000000005E-2</v>
      </c>
      <c r="C764">
        <f>'PSM output'!G764</f>
        <v>-559939.6</v>
      </c>
    </row>
    <row r="765" spans="1:3" x14ac:dyDescent="0.3">
      <c r="A765">
        <f>'PSM output'!E765</f>
        <v>-44254.98</v>
      </c>
      <c r="B765">
        <f>'PSM output'!F765</f>
        <v>4.69218E-2</v>
      </c>
      <c r="C765">
        <f>'PSM output'!G765</f>
        <v>-943163.7</v>
      </c>
    </row>
    <row r="766" spans="1:3" x14ac:dyDescent="0.3">
      <c r="A766">
        <f>'PSM output'!E766</f>
        <v>-41774.839999999997</v>
      </c>
      <c r="B766">
        <f>'PSM output'!F766</f>
        <v>9.8037399999999997E-2</v>
      </c>
      <c r="C766">
        <f>'PSM output'!G766</f>
        <v>-426111.4</v>
      </c>
    </row>
    <row r="767" spans="1:3" x14ac:dyDescent="0.3">
      <c r="A767">
        <f>'PSM output'!E767</f>
        <v>-42822.95</v>
      </c>
      <c r="B767">
        <f>'PSM output'!F767</f>
        <v>7.7323000000000003E-2</v>
      </c>
      <c r="C767">
        <f>'PSM output'!G767</f>
        <v>-553819.30000000005</v>
      </c>
    </row>
    <row r="768" spans="1:3" x14ac:dyDescent="0.3">
      <c r="A768">
        <f>'PSM output'!E768</f>
        <v>-43283.199999999997</v>
      </c>
      <c r="B768">
        <f>'PSM output'!F768</f>
        <v>6.8906800000000004E-2</v>
      </c>
      <c r="C768">
        <f>'PSM output'!G768</f>
        <v>-628141.30000000005</v>
      </c>
    </row>
    <row r="769" spans="1:3" x14ac:dyDescent="0.3">
      <c r="A769">
        <f>'PSM output'!E769</f>
        <v>-43453.95</v>
      </c>
      <c r="B769">
        <f>'PSM output'!F769</f>
        <v>6.7643999999999996E-2</v>
      </c>
      <c r="C769">
        <f>'PSM output'!G769</f>
        <v>-642391.80000000005</v>
      </c>
    </row>
    <row r="770" spans="1:3" x14ac:dyDescent="0.3">
      <c r="A770">
        <f>'PSM output'!E770</f>
        <v>-42878.42</v>
      </c>
      <c r="B770">
        <f>'PSM output'!F770</f>
        <v>8.0384399999999995E-2</v>
      </c>
      <c r="C770">
        <f>'PSM output'!G770</f>
        <v>-533417.4</v>
      </c>
    </row>
    <row r="771" spans="1:3" x14ac:dyDescent="0.3">
      <c r="A771">
        <f>'PSM output'!E771</f>
        <v>-43095.95</v>
      </c>
      <c r="B771">
        <f>'PSM output'!F771</f>
        <v>7.7707999999999999E-2</v>
      </c>
      <c r="C771">
        <f>'PSM output'!G771</f>
        <v>-554588.30000000005</v>
      </c>
    </row>
    <row r="772" spans="1:3" x14ac:dyDescent="0.3">
      <c r="A772">
        <f>'PSM output'!E772</f>
        <v>-41219.42</v>
      </c>
      <c r="B772">
        <f>'PSM output'!F772</f>
        <v>0.11703429999999999</v>
      </c>
      <c r="C772">
        <f>'PSM output'!G772</f>
        <v>-352199.4</v>
      </c>
    </row>
    <row r="773" spans="1:3" x14ac:dyDescent="0.3">
      <c r="A773">
        <f>'PSM output'!E773</f>
        <v>-44339.21</v>
      </c>
      <c r="B773">
        <f>'PSM output'!F773</f>
        <v>5.6170900000000003E-2</v>
      </c>
      <c r="C773">
        <f>'PSM output'!G773</f>
        <v>-789362.1</v>
      </c>
    </row>
    <row r="774" spans="1:3" x14ac:dyDescent="0.3">
      <c r="A774">
        <f>'PSM output'!E774</f>
        <v>-43604.26</v>
      </c>
      <c r="B774">
        <f>'PSM output'!F774</f>
        <v>7.2045100000000001E-2</v>
      </c>
      <c r="C774">
        <f>'PSM output'!G774</f>
        <v>-605235.69999999995</v>
      </c>
    </row>
    <row r="775" spans="1:3" x14ac:dyDescent="0.3">
      <c r="A775">
        <f>'PSM output'!E775</f>
        <v>-44450.43</v>
      </c>
      <c r="B775">
        <f>'PSM output'!F775</f>
        <v>5.6828900000000002E-2</v>
      </c>
      <c r="C775">
        <f>'PSM output'!G775</f>
        <v>-782180.6</v>
      </c>
    </row>
    <row r="776" spans="1:3" x14ac:dyDescent="0.3">
      <c r="A776">
        <f>'PSM output'!E776</f>
        <v>-43269.45</v>
      </c>
      <c r="B776">
        <f>'PSM output'!F776</f>
        <v>8.1381099999999998E-2</v>
      </c>
      <c r="C776">
        <f>'PSM output'!G776</f>
        <v>-531689.30000000005</v>
      </c>
    </row>
    <row r="777" spans="1:3" x14ac:dyDescent="0.3">
      <c r="A777">
        <f>'PSM output'!E777</f>
        <v>-42402.8</v>
      </c>
      <c r="B777">
        <f>'PSM output'!F777</f>
        <v>9.9463200000000002E-2</v>
      </c>
      <c r="C777">
        <f>'PSM output'!G777</f>
        <v>-426316.3</v>
      </c>
    </row>
    <row r="778" spans="1:3" x14ac:dyDescent="0.3">
      <c r="A778">
        <f>'PSM output'!E778</f>
        <v>-41823.56</v>
      </c>
      <c r="B778">
        <f>'PSM output'!F778</f>
        <v>0.1119955</v>
      </c>
      <c r="C778">
        <f>'PSM output'!G778</f>
        <v>-373439.8</v>
      </c>
    </row>
    <row r="779" spans="1:3" x14ac:dyDescent="0.3">
      <c r="A779">
        <f>'PSM output'!E779</f>
        <v>-41154.79</v>
      </c>
      <c r="B779">
        <f>'PSM output'!F779</f>
        <v>0.12698709999999999</v>
      </c>
      <c r="C779">
        <f>'PSM output'!G779</f>
        <v>-324086.3</v>
      </c>
    </row>
    <row r="780" spans="1:3" x14ac:dyDescent="0.3">
      <c r="A780">
        <f>'PSM output'!E780</f>
        <v>-44065.84</v>
      </c>
      <c r="B780">
        <f>'PSM output'!F780</f>
        <v>6.9396100000000002E-2</v>
      </c>
      <c r="C780">
        <f>'PSM output'!G780</f>
        <v>-634989.9</v>
      </c>
    </row>
    <row r="781" spans="1:3" x14ac:dyDescent="0.3">
      <c r="A781">
        <f>'PSM output'!E781</f>
        <v>-43892.94</v>
      </c>
      <c r="B781">
        <f>'PSM output'!F781</f>
        <v>7.4273800000000001E-2</v>
      </c>
      <c r="C781">
        <f>'PSM output'!G781</f>
        <v>-590961.1</v>
      </c>
    </row>
    <row r="782" spans="1:3" x14ac:dyDescent="0.3">
      <c r="A782">
        <f>'PSM output'!E782</f>
        <v>-44096.68</v>
      </c>
      <c r="B782">
        <f>'PSM output'!F782</f>
        <v>7.1251499999999995E-2</v>
      </c>
      <c r="C782">
        <f>'PSM output'!G782</f>
        <v>-618887.6</v>
      </c>
    </row>
    <row r="783" spans="1:3" x14ac:dyDescent="0.3">
      <c r="A783">
        <f>'PSM output'!E783</f>
        <v>-44896.98</v>
      </c>
      <c r="B783">
        <f>'PSM output'!F783</f>
        <v>5.5306300000000003E-2</v>
      </c>
      <c r="C783">
        <f>'PSM output'!G783</f>
        <v>-811787.5</v>
      </c>
    </row>
    <row r="784" spans="1:3" x14ac:dyDescent="0.3">
      <c r="A784">
        <f>'PSM output'!E784</f>
        <v>-41822.17</v>
      </c>
      <c r="B784">
        <f>'PSM output'!F784</f>
        <v>0.1169206</v>
      </c>
      <c r="C784">
        <f>'PSM output'!G784</f>
        <v>-357697.3</v>
      </c>
    </row>
    <row r="785" spans="1:3" x14ac:dyDescent="0.3">
      <c r="A785">
        <f>'PSM output'!E785</f>
        <v>-42928.49</v>
      </c>
      <c r="B785">
        <f>'PSM output'!F785</f>
        <v>9.5376600000000006E-2</v>
      </c>
      <c r="C785">
        <f>'PSM output'!G785</f>
        <v>-450094.5</v>
      </c>
    </row>
    <row r="786" spans="1:3" x14ac:dyDescent="0.3">
      <c r="A786">
        <f>'PSM output'!E786</f>
        <v>-44031.32</v>
      </c>
      <c r="B786">
        <f>'PSM output'!F786</f>
        <v>7.4513099999999999E-2</v>
      </c>
      <c r="C786">
        <f>'PSM output'!G786</f>
        <v>-590920.69999999995</v>
      </c>
    </row>
    <row r="787" spans="1:3" x14ac:dyDescent="0.3">
      <c r="A787">
        <f>'PSM output'!E787</f>
        <v>-42221.39</v>
      </c>
      <c r="B787">
        <f>'PSM output'!F787</f>
        <v>0.1112711</v>
      </c>
      <c r="C787">
        <f>'PSM output'!G787</f>
        <v>-379446</v>
      </c>
    </row>
    <row r="788" spans="1:3" x14ac:dyDescent="0.3">
      <c r="A788">
        <f>'PSM output'!E788</f>
        <v>-43713.43</v>
      </c>
      <c r="B788">
        <f>'PSM output'!F788</f>
        <v>8.2273799999999994E-2</v>
      </c>
      <c r="C788">
        <f>'PSM output'!G788</f>
        <v>-531316.19999999995</v>
      </c>
    </row>
    <row r="789" spans="1:3" x14ac:dyDescent="0.3">
      <c r="A789">
        <f>'PSM output'!E789</f>
        <v>-42498.720000000001</v>
      </c>
      <c r="B789">
        <f>'PSM output'!F789</f>
        <v>0.1092685</v>
      </c>
      <c r="C789">
        <f>'PSM output'!G789</f>
        <v>-388938.3</v>
      </c>
    </row>
    <row r="790" spans="1:3" x14ac:dyDescent="0.3">
      <c r="A790">
        <f>'PSM output'!E790</f>
        <v>-42297.58</v>
      </c>
      <c r="B790">
        <f>'PSM output'!F790</f>
        <v>0.1144454</v>
      </c>
      <c r="C790">
        <f>'PSM output'!G790</f>
        <v>-369587.3</v>
      </c>
    </row>
    <row r="791" spans="1:3" x14ac:dyDescent="0.3">
      <c r="A791">
        <f>'PSM output'!E791</f>
        <v>-43899.41</v>
      </c>
      <c r="B791">
        <f>'PSM output'!F791</f>
        <v>8.6201399999999997E-2</v>
      </c>
      <c r="C791">
        <f>'PSM output'!G791</f>
        <v>-509265.5</v>
      </c>
    </row>
    <row r="792" spans="1:3" x14ac:dyDescent="0.3">
      <c r="A792">
        <f>'PSM output'!E792</f>
        <v>-42384.47</v>
      </c>
      <c r="B792">
        <f>'PSM output'!F792</f>
        <v>0.1178708</v>
      </c>
      <c r="C792">
        <f>'PSM output'!G792</f>
        <v>-359584.1</v>
      </c>
    </row>
    <row r="793" spans="1:3" x14ac:dyDescent="0.3">
      <c r="A793">
        <f>'PSM output'!E793</f>
        <v>-42594.86</v>
      </c>
      <c r="B793">
        <f>'PSM output'!F793</f>
        <v>0.1143383</v>
      </c>
      <c r="C793">
        <f>'PSM output'!G793</f>
        <v>-372533.7</v>
      </c>
    </row>
    <row r="794" spans="1:3" x14ac:dyDescent="0.3">
      <c r="A794">
        <f>'PSM output'!E794</f>
        <v>-42062.3</v>
      </c>
      <c r="B794">
        <f>'PSM output'!F794</f>
        <v>0.12641069999999999</v>
      </c>
      <c r="C794">
        <f>'PSM output'!G794</f>
        <v>-332743.2</v>
      </c>
    </row>
    <row r="795" spans="1:3" x14ac:dyDescent="0.3">
      <c r="A795">
        <f>'PSM output'!E795</f>
        <v>-42160.11</v>
      </c>
      <c r="B795">
        <f>'PSM output'!F795</f>
        <v>0.1260898</v>
      </c>
      <c r="C795">
        <f>'PSM output'!G795</f>
        <v>-334365.7</v>
      </c>
    </row>
    <row r="796" spans="1:3" x14ac:dyDescent="0.3">
      <c r="A796">
        <f>'PSM output'!E796</f>
        <v>-44295.76</v>
      </c>
      <c r="B796">
        <f>'PSM output'!F796</f>
        <v>8.4010000000000001E-2</v>
      </c>
      <c r="C796">
        <f>'PSM output'!G796</f>
        <v>-527267.6</v>
      </c>
    </row>
    <row r="797" spans="1:3" x14ac:dyDescent="0.3">
      <c r="A797">
        <f>'PSM output'!E797</f>
        <v>-43058.22</v>
      </c>
      <c r="B797">
        <f>'PSM output'!F797</f>
        <v>0.1093256</v>
      </c>
      <c r="C797">
        <f>'PSM output'!G797</f>
        <v>-393852.8</v>
      </c>
    </row>
    <row r="798" spans="1:3" x14ac:dyDescent="0.3">
      <c r="A798">
        <f>'PSM output'!E798</f>
        <v>-42853.69</v>
      </c>
      <c r="B798">
        <f>'PSM output'!F798</f>
        <v>0.11401020000000001</v>
      </c>
      <c r="C798">
        <f>'PSM output'!G798</f>
        <v>-375875.9</v>
      </c>
    </row>
    <row r="799" spans="1:3" x14ac:dyDescent="0.3">
      <c r="A799">
        <f>'PSM output'!E799</f>
        <v>-45268.75</v>
      </c>
      <c r="B799">
        <f>'PSM output'!F799</f>
        <v>6.5725099999999995E-2</v>
      </c>
      <c r="C799">
        <f>'PSM output'!G799</f>
        <v>-688759.1</v>
      </c>
    </row>
    <row r="800" spans="1:3" x14ac:dyDescent="0.3">
      <c r="A800">
        <f>'PSM output'!E800</f>
        <v>-46017.87</v>
      </c>
      <c r="B800">
        <f>'PSM output'!F800</f>
        <v>5.2529300000000001E-2</v>
      </c>
      <c r="C800">
        <f>'PSM output'!G800</f>
        <v>-876041.3</v>
      </c>
    </row>
    <row r="801" spans="1:3" x14ac:dyDescent="0.3">
      <c r="A801">
        <f>'PSM output'!E801</f>
        <v>-44299.55</v>
      </c>
      <c r="B801">
        <f>'PSM output'!F801</f>
        <v>8.6963899999999997E-2</v>
      </c>
      <c r="C801">
        <f>'PSM output'!G801</f>
        <v>-509401.7</v>
      </c>
    </row>
    <row r="802" spans="1:3" x14ac:dyDescent="0.3">
      <c r="A802">
        <f>'PSM output'!E802</f>
        <v>-41500.589999999997</v>
      </c>
      <c r="B802">
        <f>'PSM output'!F802</f>
        <v>0.14565839999999999</v>
      </c>
      <c r="C802">
        <f>'PSM output'!G802</f>
        <v>-284917.3</v>
      </c>
    </row>
    <row r="803" spans="1:3" x14ac:dyDescent="0.3">
      <c r="A803">
        <f>'PSM output'!E803</f>
        <v>-41992.56</v>
      </c>
      <c r="B803">
        <f>'PSM output'!F803</f>
        <v>0.1382766</v>
      </c>
      <c r="C803">
        <f>'PSM output'!G803</f>
        <v>-303685.3</v>
      </c>
    </row>
    <row r="804" spans="1:3" x14ac:dyDescent="0.3">
      <c r="A804">
        <f>'PSM output'!E804</f>
        <v>-43890.54</v>
      </c>
      <c r="B804">
        <f>'PSM output'!F804</f>
        <v>0.1005398</v>
      </c>
      <c r="C804">
        <f>'PSM output'!G804</f>
        <v>-436548.9</v>
      </c>
    </row>
    <row r="805" spans="1:3" x14ac:dyDescent="0.3">
      <c r="A805">
        <f>'PSM output'!E805</f>
        <v>-44333.73</v>
      </c>
      <c r="B805">
        <f>'PSM output'!F805</f>
        <v>9.2740500000000003E-2</v>
      </c>
      <c r="C805">
        <f>'PSM output'!G805</f>
        <v>-478040.4</v>
      </c>
    </row>
    <row r="806" spans="1:3" x14ac:dyDescent="0.3">
      <c r="A806">
        <f>'PSM output'!E806</f>
        <v>-44028.639999999999</v>
      </c>
      <c r="B806">
        <f>'PSM output'!F806</f>
        <v>0.10042040000000001</v>
      </c>
      <c r="C806">
        <f>'PSM output'!G806</f>
        <v>-438443.4</v>
      </c>
    </row>
    <row r="807" spans="1:3" x14ac:dyDescent="0.3">
      <c r="A807">
        <f>'PSM output'!E807</f>
        <v>-45589.1</v>
      </c>
      <c r="B807">
        <f>'PSM output'!F807</f>
        <v>6.9284700000000005E-2</v>
      </c>
      <c r="C807">
        <f>'PSM output'!G807</f>
        <v>-657996.9</v>
      </c>
    </row>
    <row r="808" spans="1:3" x14ac:dyDescent="0.3">
      <c r="A808">
        <f>'PSM output'!E808</f>
        <v>-43664.01</v>
      </c>
      <c r="B808">
        <f>'PSM output'!F808</f>
        <v>0.10907550000000001</v>
      </c>
      <c r="C808">
        <f>'PSM output'!G808</f>
        <v>-400309.8</v>
      </c>
    </row>
    <row r="809" spans="1:3" x14ac:dyDescent="0.3">
      <c r="A809">
        <f>'PSM output'!E809</f>
        <v>-42725.11</v>
      </c>
      <c r="B809">
        <f>'PSM output'!F809</f>
        <v>0.12818779999999999</v>
      </c>
      <c r="C809">
        <f>'PSM output'!G809</f>
        <v>-333300.90000000002</v>
      </c>
    </row>
    <row r="810" spans="1:3" x14ac:dyDescent="0.3">
      <c r="A810">
        <f>'PSM output'!E810</f>
        <v>-43927.34</v>
      </c>
      <c r="B810">
        <f>'PSM output'!F810</f>
        <v>0.1067312</v>
      </c>
      <c r="C810">
        <f>'PSM output'!G810</f>
        <v>-411569.9</v>
      </c>
    </row>
    <row r="811" spans="1:3" x14ac:dyDescent="0.3">
      <c r="A811">
        <f>'PSM output'!E811</f>
        <v>-45525.59</v>
      </c>
      <c r="B811">
        <f>'PSM output'!F811</f>
        <v>7.7181799999999995E-2</v>
      </c>
      <c r="C811">
        <f>'PSM output'!G811</f>
        <v>-589848.69999999995</v>
      </c>
    </row>
    <row r="812" spans="1:3" x14ac:dyDescent="0.3">
      <c r="A812">
        <f>'PSM output'!E812</f>
        <v>-42235.28</v>
      </c>
      <c r="B812">
        <f>'PSM output'!F812</f>
        <v>0.144395</v>
      </c>
      <c r="C812">
        <f>'PSM output'!G812</f>
        <v>-292498.3</v>
      </c>
    </row>
    <row r="813" spans="1:3" x14ac:dyDescent="0.3">
      <c r="A813">
        <f>'PSM output'!E813</f>
        <v>-44648.13</v>
      </c>
      <c r="B813">
        <f>'PSM output'!F813</f>
        <v>9.7328799999999993E-2</v>
      </c>
      <c r="C813">
        <f>'PSM output'!G813</f>
        <v>-458735.2</v>
      </c>
    </row>
    <row r="814" spans="1:3" x14ac:dyDescent="0.3">
      <c r="A814">
        <f>'PSM output'!E814</f>
        <v>-44045.51</v>
      </c>
      <c r="B814">
        <f>'PSM output'!F814</f>
        <v>0.1130425</v>
      </c>
      <c r="C814">
        <f>'PSM output'!G814</f>
        <v>-389636.8</v>
      </c>
    </row>
    <row r="815" spans="1:3" x14ac:dyDescent="0.3">
      <c r="A815">
        <f>'PSM output'!E815</f>
        <v>-43388.88</v>
      </c>
      <c r="B815">
        <f>'PSM output'!F815</f>
        <v>0.1265038</v>
      </c>
      <c r="C815">
        <f>'PSM output'!G815</f>
        <v>-342984.7</v>
      </c>
    </row>
    <row r="816" spans="1:3" x14ac:dyDescent="0.3">
      <c r="A816">
        <f>'PSM output'!E816</f>
        <v>-44132.32</v>
      </c>
      <c r="B816">
        <f>'PSM output'!F816</f>
        <v>0.1120473</v>
      </c>
      <c r="C816">
        <f>'PSM output'!G816</f>
        <v>-393872.2</v>
      </c>
    </row>
    <row r="817" spans="1:3" x14ac:dyDescent="0.3">
      <c r="A817">
        <f>'PSM output'!E817</f>
        <v>-43670.73</v>
      </c>
      <c r="B817">
        <f>'PSM output'!F817</f>
        <v>0.12379220000000001</v>
      </c>
      <c r="C817">
        <f>'PSM output'!G817</f>
        <v>-352774.6</v>
      </c>
    </row>
    <row r="818" spans="1:3" x14ac:dyDescent="0.3">
      <c r="A818">
        <f>'PSM output'!E818</f>
        <v>-45499.16</v>
      </c>
      <c r="B818">
        <f>'PSM output'!F818</f>
        <v>8.90344E-2</v>
      </c>
      <c r="C818">
        <f>'PSM output'!G818</f>
        <v>-511028.8</v>
      </c>
    </row>
    <row r="819" spans="1:3" x14ac:dyDescent="0.3">
      <c r="A819">
        <f>'PSM output'!E819</f>
        <v>-45014.86</v>
      </c>
      <c r="B819">
        <f>'PSM output'!F819</f>
        <v>0.10032190000000001</v>
      </c>
      <c r="C819">
        <f>'PSM output'!G819</f>
        <v>-448704.3</v>
      </c>
    </row>
    <row r="820" spans="1:3" x14ac:dyDescent="0.3">
      <c r="A820">
        <f>'PSM output'!E820</f>
        <v>-43871.43</v>
      </c>
      <c r="B820">
        <f>'PSM output'!F820</f>
        <v>0.12371840000000001</v>
      </c>
      <c r="C820">
        <f>'PSM output'!G820</f>
        <v>-354607.2</v>
      </c>
    </row>
    <row r="821" spans="1:3" x14ac:dyDescent="0.3">
      <c r="A821">
        <f>'PSM output'!E821</f>
        <v>-44375.09</v>
      </c>
      <c r="B821">
        <f>'PSM output'!F821</f>
        <v>0.11522350000000001</v>
      </c>
      <c r="C821">
        <f>'PSM output'!G821</f>
        <v>-385121.8</v>
      </c>
    </row>
    <row r="822" spans="1:3" x14ac:dyDescent="0.3">
      <c r="A822">
        <f>'PSM output'!E822</f>
        <v>-42913.47</v>
      </c>
      <c r="B822">
        <f>'PSM output'!F822</f>
        <v>0.14457999999999999</v>
      </c>
      <c r="C822">
        <f>'PSM output'!G822</f>
        <v>-296814.7</v>
      </c>
    </row>
    <row r="823" spans="1:3" x14ac:dyDescent="0.3">
      <c r="A823">
        <f>'PSM output'!E823</f>
        <v>-43716.66</v>
      </c>
      <c r="B823">
        <f>'PSM output'!F823</f>
        <v>0.12934290000000001</v>
      </c>
      <c r="C823">
        <f>'PSM output'!G823</f>
        <v>-337990.40000000002</v>
      </c>
    </row>
    <row r="824" spans="1:3" x14ac:dyDescent="0.3">
      <c r="A824">
        <f>'PSM output'!E824</f>
        <v>-44927.76</v>
      </c>
      <c r="B824">
        <f>'PSM output'!F824</f>
        <v>0.1054385</v>
      </c>
      <c r="C824">
        <f>'PSM output'!G824</f>
        <v>-426104.1</v>
      </c>
    </row>
    <row r="825" spans="1:3" x14ac:dyDescent="0.3">
      <c r="A825">
        <f>'PSM output'!E825</f>
        <v>-44967.8</v>
      </c>
      <c r="B825">
        <f>'PSM output'!F825</f>
        <v>0.10810119999999999</v>
      </c>
      <c r="C825">
        <f>'PSM output'!G825</f>
        <v>-415978.5</v>
      </c>
    </row>
    <row r="826" spans="1:3" x14ac:dyDescent="0.3">
      <c r="A826">
        <f>'PSM output'!E826</f>
        <v>-43685.04</v>
      </c>
      <c r="B826">
        <f>'PSM output'!F826</f>
        <v>0.13382640000000001</v>
      </c>
      <c r="C826">
        <f>'PSM output'!G826</f>
        <v>-326430.7</v>
      </c>
    </row>
    <row r="827" spans="1:3" x14ac:dyDescent="0.3">
      <c r="A827">
        <f>'PSM output'!E827</f>
        <v>-43436.71</v>
      </c>
      <c r="B827">
        <f>'PSM output'!F827</f>
        <v>0.138818</v>
      </c>
      <c r="C827">
        <f>'PSM output'!G827</f>
        <v>-312904</v>
      </c>
    </row>
    <row r="828" spans="1:3" x14ac:dyDescent="0.3">
      <c r="A828">
        <f>'PSM output'!E828</f>
        <v>-45557.26</v>
      </c>
      <c r="B828">
        <f>'PSM output'!F828</f>
        <v>9.74241E-2</v>
      </c>
      <c r="C828">
        <f>'PSM output'!G828</f>
        <v>-467617.7</v>
      </c>
    </row>
    <row r="829" spans="1:3" x14ac:dyDescent="0.3">
      <c r="A829">
        <f>'PSM output'!E829</f>
        <v>-43462.29</v>
      </c>
      <c r="B829">
        <f>'PSM output'!F829</f>
        <v>0.1405911</v>
      </c>
      <c r="C829">
        <f>'PSM output'!G829</f>
        <v>-309139.59999999998</v>
      </c>
    </row>
    <row r="830" spans="1:3" x14ac:dyDescent="0.3">
      <c r="A830">
        <f>'PSM output'!E830</f>
        <v>-43304.13</v>
      </c>
      <c r="B830">
        <f>'PSM output'!F830</f>
        <v>0.144259</v>
      </c>
      <c r="C830">
        <f>'PSM output'!G830</f>
        <v>-300183.3</v>
      </c>
    </row>
    <row r="831" spans="1:3" x14ac:dyDescent="0.3">
      <c r="A831">
        <f>'PSM output'!E831</f>
        <v>-45191.81</v>
      </c>
      <c r="B831">
        <f>'PSM output'!F831</f>
        <v>0.10978640000000001</v>
      </c>
      <c r="C831">
        <f>'PSM output'!G831</f>
        <v>-411634</v>
      </c>
    </row>
    <row r="832" spans="1:3" x14ac:dyDescent="0.3">
      <c r="A832">
        <f>'PSM output'!E832</f>
        <v>-44630.69</v>
      </c>
      <c r="B832">
        <f>'PSM output'!F832</f>
        <v>0.12265189999999999</v>
      </c>
      <c r="C832">
        <f>'PSM output'!G832</f>
        <v>-363880.8</v>
      </c>
    </row>
    <row r="833" spans="1:3" x14ac:dyDescent="0.3">
      <c r="A833">
        <f>'PSM output'!E833</f>
        <v>-44535.95</v>
      </c>
      <c r="B833">
        <f>'PSM output'!F833</f>
        <v>0.12514</v>
      </c>
      <c r="C833">
        <f>'PSM output'!G833</f>
        <v>-355889.1</v>
      </c>
    </row>
    <row r="834" spans="1:3" x14ac:dyDescent="0.3">
      <c r="A834">
        <f>'PSM output'!E834</f>
        <v>-45943.97</v>
      </c>
      <c r="B834">
        <f>'PSM output'!F834</f>
        <v>9.8873000000000003E-2</v>
      </c>
      <c r="C834">
        <f>'PSM output'!G834</f>
        <v>-464676.5</v>
      </c>
    </row>
    <row r="835" spans="1:3" x14ac:dyDescent="0.3">
      <c r="A835">
        <f>'PSM output'!E835</f>
        <v>-42739.57</v>
      </c>
      <c r="B835">
        <f>'PSM output'!F835</f>
        <v>0.1633183</v>
      </c>
      <c r="C835">
        <f>'PSM output'!G835</f>
        <v>-261694.8</v>
      </c>
    </row>
    <row r="836" spans="1:3" x14ac:dyDescent="0.3">
      <c r="A836">
        <f>'PSM output'!E836</f>
        <v>-46866.06</v>
      </c>
      <c r="B836">
        <f>'PSM output'!F836</f>
        <v>8.1598599999999993E-2</v>
      </c>
      <c r="C836">
        <f>'PSM output'!G836</f>
        <v>-574348.6</v>
      </c>
    </row>
    <row r="837" spans="1:3" x14ac:dyDescent="0.3">
      <c r="A837">
        <f>'PSM output'!E837</f>
        <v>-46157.14</v>
      </c>
      <c r="B837">
        <f>'PSM output'!F837</f>
        <v>9.7021800000000005E-2</v>
      </c>
      <c r="C837">
        <f>'PSM output'!G837</f>
        <v>-475739.8</v>
      </c>
    </row>
    <row r="838" spans="1:3" x14ac:dyDescent="0.3">
      <c r="A838">
        <f>'PSM output'!E838</f>
        <v>-44691.03</v>
      </c>
      <c r="B838">
        <f>'PSM output'!F838</f>
        <v>0.1281679</v>
      </c>
      <c r="C838">
        <f>'PSM output'!G838</f>
        <v>-348691.4</v>
      </c>
    </row>
    <row r="839" spans="1:3" x14ac:dyDescent="0.3">
      <c r="A839">
        <f>'PSM output'!E839</f>
        <v>-44019.55</v>
      </c>
      <c r="B839">
        <f>'PSM output'!F839</f>
        <v>0.14207030000000001</v>
      </c>
      <c r="C839">
        <f>'PSM output'!G839</f>
        <v>-309843.40000000002</v>
      </c>
    </row>
    <row r="840" spans="1:3" x14ac:dyDescent="0.3">
      <c r="A840">
        <f>'PSM output'!E840</f>
        <v>-46747.27</v>
      </c>
      <c r="B840">
        <f>'PSM output'!F840</f>
        <v>9.1424900000000003E-2</v>
      </c>
      <c r="C840">
        <f>'PSM output'!G840</f>
        <v>-511318.6</v>
      </c>
    </row>
    <row r="841" spans="1:3" x14ac:dyDescent="0.3">
      <c r="A841">
        <f>'PSM output'!E841</f>
        <v>-46572.160000000003</v>
      </c>
      <c r="B841">
        <f>'PSM output'!F841</f>
        <v>9.6677700000000005E-2</v>
      </c>
      <c r="C841">
        <f>'PSM output'!G841</f>
        <v>-481726.1</v>
      </c>
    </row>
    <row r="842" spans="1:3" x14ac:dyDescent="0.3">
      <c r="A842">
        <f>'PSM output'!E842</f>
        <v>-47041.66</v>
      </c>
      <c r="B842">
        <f>'PSM output'!F842</f>
        <v>8.7847900000000007E-2</v>
      </c>
      <c r="C842">
        <f>'PSM output'!G842</f>
        <v>-535489.6</v>
      </c>
    </row>
    <row r="843" spans="1:3" x14ac:dyDescent="0.3">
      <c r="A843">
        <f>'PSM output'!E843</f>
        <v>-45028.7</v>
      </c>
      <c r="B843">
        <f>'PSM output'!F843</f>
        <v>0.12875239999999999</v>
      </c>
      <c r="C843">
        <f>'PSM output'!G843</f>
        <v>-349731.1</v>
      </c>
    </row>
    <row r="844" spans="1:3" x14ac:dyDescent="0.3">
      <c r="A844">
        <f>'PSM output'!E844</f>
        <v>-44853.61</v>
      </c>
      <c r="B844">
        <f>'PSM output'!F844</f>
        <v>0.13351560000000001</v>
      </c>
      <c r="C844">
        <f>'PSM output'!G844</f>
        <v>-335942.8</v>
      </c>
    </row>
    <row r="845" spans="1:3" x14ac:dyDescent="0.3">
      <c r="A845">
        <f>'PSM output'!E845</f>
        <v>-42751.25</v>
      </c>
      <c r="B845">
        <f>'PSM output'!F845</f>
        <v>0.17588390000000001</v>
      </c>
      <c r="C845">
        <f>'PSM output'!G845</f>
        <v>-243065.2</v>
      </c>
    </row>
    <row r="846" spans="1:3" x14ac:dyDescent="0.3">
      <c r="A846">
        <f>'PSM output'!E846</f>
        <v>-45324.87</v>
      </c>
      <c r="B846">
        <f>'PSM output'!F846</f>
        <v>0.1250319</v>
      </c>
      <c r="C846">
        <f>'PSM output'!G846</f>
        <v>-362506.3</v>
      </c>
    </row>
    <row r="847" spans="1:3" x14ac:dyDescent="0.3">
      <c r="A847">
        <f>'PSM output'!E847</f>
        <v>-44441.52</v>
      </c>
      <c r="B847">
        <f>'PSM output'!F847</f>
        <v>0.14306189999999999</v>
      </c>
      <c r="C847">
        <f>'PSM output'!G847</f>
        <v>-310645.5</v>
      </c>
    </row>
    <row r="848" spans="1:3" x14ac:dyDescent="0.3">
      <c r="A848">
        <f>'PSM output'!E848</f>
        <v>-44988.2</v>
      </c>
      <c r="B848">
        <f>'PSM output'!F848</f>
        <v>0.13236990000000001</v>
      </c>
      <c r="C848">
        <f>'PSM output'!G848</f>
        <v>-339867.3</v>
      </c>
    </row>
    <row r="849" spans="1:3" x14ac:dyDescent="0.3">
      <c r="A849">
        <f>'PSM output'!E849</f>
        <v>-45608.800000000003</v>
      </c>
      <c r="B849">
        <f>'PSM output'!F849</f>
        <v>0.1200601</v>
      </c>
      <c r="C849">
        <f>'PSM output'!G849</f>
        <v>-379883.1</v>
      </c>
    </row>
    <row r="850" spans="1:3" x14ac:dyDescent="0.3">
      <c r="A850">
        <f>'PSM output'!E850</f>
        <v>-44471.93</v>
      </c>
      <c r="B850">
        <f>'PSM output'!F850</f>
        <v>0.1442435</v>
      </c>
      <c r="C850">
        <f>'PSM output'!G850</f>
        <v>-308311.59999999998</v>
      </c>
    </row>
    <row r="851" spans="1:3" x14ac:dyDescent="0.3">
      <c r="A851">
        <f>'PSM output'!E851</f>
        <v>-44713.49</v>
      </c>
      <c r="B851">
        <f>'PSM output'!F851</f>
        <v>0.14763209999999999</v>
      </c>
      <c r="C851">
        <f>'PSM output'!G851</f>
        <v>-302871</v>
      </c>
    </row>
    <row r="852" spans="1:3" x14ac:dyDescent="0.3">
      <c r="A852">
        <f>'PSM output'!E852</f>
        <v>-46428.28</v>
      </c>
      <c r="B852">
        <f>'PSM output'!F852</f>
        <v>0.1156218</v>
      </c>
      <c r="C852">
        <f>'PSM output'!G852</f>
        <v>-401553</v>
      </c>
    </row>
    <row r="853" spans="1:3" x14ac:dyDescent="0.3">
      <c r="A853">
        <f>'PSM output'!E853</f>
        <v>-44927.57</v>
      </c>
      <c r="B853">
        <f>'PSM output'!F853</f>
        <v>0.1488379</v>
      </c>
      <c r="C853">
        <f>'PSM output'!G853</f>
        <v>-301855.7</v>
      </c>
    </row>
    <row r="854" spans="1:3" x14ac:dyDescent="0.3">
      <c r="A854">
        <f>'PSM output'!E854</f>
        <v>-45245.13</v>
      </c>
      <c r="B854">
        <f>'PSM output'!F854</f>
        <v>0.14326259999999999</v>
      </c>
      <c r="C854">
        <f>'PSM output'!G854</f>
        <v>-315819.5</v>
      </c>
    </row>
    <row r="855" spans="1:3" x14ac:dyDescent="0.3">
      <c r="A855">
        <f>'PSM output'!E855</f>
        <v>-45054.18</v>
      </c>
      <c r="B855">
        <f>'PSM output'!F855</f>
        <v>0.14832339999999999</v>
      </c>
      <c r="C855">
        <f>'PSM output'!G855</f>
        <v>-303756.3</v>
      </c>
    </row>
    <row r="856" spans="1:3" x14ac:dyDescent="0.3">
      <c r="A856">
        <f>'PSM output'!E856</f>
        <v>-45995.33</v>
      </c>
      <c r="B856">
        <f>'PSM output'!F856</f>
        <v>0.13016939999999999</v>
      </c>
      <c r="C856">
        <f>'PSM output'!G856</f>
        <v>-353349.8</v>
      </c>
    </row>
    <row r="857" spans="1:3" x14ac:dyDescent="0.3">
      <c r="A857">
        <f>'PSM output'!E857</f>
        <v>-45299.76</v>
      </c>
      <c r="B857">
        <f>'PSM output'!F857</f>
        <v>0.1473749</v>
      </c>
      <c r="C857">
        <f>'PSM output'!G857</f>
        <v>-307377.8</v>
      </c>
    </row>
    <row r="858" spans="1:3" x14ac:dyDescent="0.3">
      <c r="A858">
        <f>'PSM output'!E858</f>
        <v>-46420.39</v>
      </c>
      <c r="B858">
        <f>'PSM output'!F858</f>
        <v>0.1252598</v>
      </c>
      <c r="C858">
        <f>'PSM output'!G858</f>
        <v>-370593</v>
      </c>
    </row>
    <row r="859" spans="1:3" x14ac:dyDescent="0.3">
      <c r="A859">
        <f>'PSM output'!E859</f>
        <v>-43470.54</v>
      </c>
      <c r="B859">
        <f>'PSM output'!F859</f>
        <v>0.1847038</v>
      </c>
      <c r="C859">
        <f>'PSM output'!G859</f>
        <v>-235352.7</v>
      </c>
    </row>
    <row r="860" spans="1:3" x14ac:dyDescent="0.3">
      <c r="A860">
        <f>'PSM output'!E860</f>
        <v>-46201.279999999999</v>
      </c>
      <c r="B860">
        <f>'PSM output'!F860</f>
        <v>0.13231229999999999</v>
      </c>
      <c r="C860">
        <f>'PSM output'!G860</f>
        <v>-349183.6</v>
      </c>
    </row>
    <row r="861" spans="1:3" x14ac:dyDescent="0.3">
      <c r="A861">
        <f>'PSM output'!E861</f>
        <v>-45916.89</v>
      </c>
      <c r="B861">
        <f>'PSM output'!F861</f>
        <v>0.14037849999999999</v>
      </c>
      <c r="C861">
        <f>'PSM output'!G861</f>
        <v>-327093.5</v>
      </c>
    </row>
    <row r="862" spans="1:3" x14ac:dyDescent="0.3">
      <c r="A862">
        <f>'PSM output'!E862</f>
        <v>-45638.76</v>
      </c>
      <c r="B862">
        <f>'PSM output'!F862</f>
        <v>0.14656520000000001</v>
      </c>
      <c r="C862">
        <f>'PSM output'!G862</f>
        <v>-311388.79999999999</v>
      </c>
    </row>
    <row r="863" spans="1:3" x14ac:dyDescent="0.3">
      <c r="A863">
        <f>'PSM output'!E863</f>
        <v>-46227.53</v>
      </c>
      <c r="B863">
        <f>'PSM output'!F863</f>
        <v>0.1351079</v>
      </c>
      <c r="C863">
        <f>'PSM output'!G863</f>
        <v>-342152.8</v>
      </c>
    </row>
    <row r="864" spans="1:3" x14ac:dyDescent="0.3">
      <c r="A864">
        <f>'PSM output'!E864</f>
        <v>-49829.279999999999</v>
      </c>
      <c r="B864">
        <f>'PSM output'!F864</f>
        <v>6.5430600000000005E-2</v>
      </c>
      <c r="C864">
        <f>'PSM output'!G864</f>
        <v>-761558.8</v>
      </c>
    </row>
    <row r="865" spans="1:3" x14ac:dyDescent="0.3">
      <c r="A865">
        <f>'PSM output'!E865</f>
        <v>-47184.93</v>
      </c>
      <c r="B865">
        <f>'PSM output'!F865</f>
        <v>0.1204431</v>
      </c>
      <c r="C865">
        <f>'PSM output'!G865</f>
        <v>-391761.2</v>
      </c>
    </row>
    <row r="866" spans="1:3" x14ac:dyDescent="0.3">
      <c r="A866">
        <f>'PSM output'!E866</f>
        <v>-46640.81</v>
      </c>
      <c r="B866">
        <f>'PSM output'!F866</f>
        <v>0.13627040000000001</v>
      </c>
      <c r="C866">
        <f>'PSM output'!G866</f>
        <v>-342266.6</v>
      </c>
    </row>
    <row r="867" spans="1:3" x14ac:dyDescent="0.3">
      <c r="A867">
        <f>'PSM output'!E867</f>
        <v>-47681.68</v>
      </c>
      <c r="B867">
        <f>'PSM output'!F867</f>
        <v>0.1178752</v>
      </c>
      <c r="C867">
        <f>'PSM output'!G867</f>
        <v>-404509.8</v>
      </c>
    </row>
    <row r="868" spans="1:3" x14ac:dyDescent="0.3">
      <c r="A868">
        <f>'PSM output'!E868</f>
        <v>-47352.95</v>
      </c>
      <c r="B868">
        <f>'PSM output'!F868</f>
        <v>0.125893</v>
      </c>
      <c r="C868">
        <f>'PSM output'!G868</f>
        <v>-376136.5</v>
      </c>
    </row>
    <row r="869" spans="1:3" x14ac:dyDescent="0.3">
      <c r="A869">
        <f>'PSM output'!E869</f>
        <v>-45461.73</v>
      </c>
      <c r="B869">
        <f>'PSM output'!F869</f>
        <v>0.1649873</v>
      </c>
      <c r="C869">
        <f>'PSM output'!G869</f>
        <v>-275546.8</v>
      </c>
    </row>
    <row r="870" spans="1:3" x14ac:dyDescent="0.3">
      <c r="A870">
        <f>'PSM output'!E870</f>
        <v>-46362.559999999998</v>
      </c>
      <c r="B870">
        <f>'PSM output'!F870</f>
        <v>0.1471566</v>
      </c>
      <c r="C870">
        <f>'PSM output'!G870</f>
        <v>-315055.90000000002</v>
      </c>
    </row>
    <row r="871" spans="1:3" x14ac:dyDescent="0.3">
      <c r="A871">
        <f>'PSM output'!E871</f>
        <v>-45383.08</v>
      </c>
      <c r="B871">
        <f>'PSM output'!F871</f>
        <v>0.1680439</v>
      </c>
      <c r="C871">
        <f>'PSM output'!G871</f>
        <v>-270066.90000000002</v>
      </c>
    </row>
    <row r="872" spans="1:3" x14ac:dyDescent="0.3">
      <c r="A872">
        <f>'PSM output'!E872</f>
        <v>-44638.559999999998</v>
      </c>
      <c r="B872">
        <f>'PSM output'!F872</f>
        <v>0.18359139999999999</v>
      </c>
      <c r="C872">
        <f>'PSM output'!G872</f>
        <v>-243140.8</v>
      </c>
    </row>
    <row r="873" spans="1:3" x14ac:dyDescent="0.3">
      <c r="A873">
        <f>'PSM output'!E873</f>
        <v>-46743.61</v>
      </c>
      <c r="B873">
        <f>'PSM output'!F873</f>
        <v>0.1422783</v>
      </c>
      <c r="C873">
        <f>'PSM output'!G873</f>
        <v>-328536.40000000002</v>
      </c>
    </row>
    <row r="874" spans="1:3" x14ac:dyDescent="0.3">
      <c r="A874">
        <f>'PSM output'!E874</f>
        <v>-47482.3</v>
      </c>
      <c r="B874">
        <f>'PSM output'!F874</f>
        <v>0.12878439999999999</v>
      </c>
      <c r="C874">
        <f>'PSM output'!G874</f>
        <v>-368696</v>
      </c>
    </row>
    <row r="875" spans="1:3" x14ac:dyDescent="0.3">
      <c r="A875">
        <f>'PSM output'!E875</f>
        <v>-47750.87</v>
      </c>
      <c r="B875">
        <f>'PSM output'!F875</f>
        <v>0.1248418</v>
      </c>
      <c r="C875">
        <f>'PSM output'!G875</f>
        <v>-382491</v>
      </c>
    </row>
    <row r="876" spans="1:3" x14ac:dyDescent="0.3">
      <c r="A876">
        <f>'PSM output'!E876</f>
        <v>-47089.77</v>
      </c>
      <c r="B876">
        <f>'PSM output'!F876</f>
        <v>0.14027609999999999</v>
      </c>
      <c r="C876">
        <f>'PSM output'!G876</f>
        <v>-335693.6</v>
      </c>
    </row>
    <row r="877" spans="1:3" x14ac:dyDescent="0.3">
      <c r="A877">
        <f>'PSM output'!E877</f>
        <v>-46770.12</v>
      </c>
      <c r="B877">
        <f>'PSM output'!F877</f>
        <v>0.14785239999999999</v>
      </c>
      <c r="C877">
        <f>'PSM output'!G877</f>
        <v>-316329.8</v>
      </c>
    </row>
    <row r="878" spans="1:3" x14ac:dyDescent="0.3">
      <c r="A878">
        <f>'PSM output'!E878</f>
        <v>-47412.09</v>
      </c>
      <c r="B878">
        <f>'PSM output'!F878</f>
        <v>0.13518659999999999</v>
      </c>
      <c r="C878">
        <f>'PSM output'!G878</f>
        <v>-350716</v>
      </c>
    </row>
    <row r="879" spans="1:3" x14ac:dyDescent="0.3">
      <c r="A879">
        <f>'PSM output'!E879</f>
        <v>-47402.54</v>
      </c>
      <c r="B879">
        <f>'PSM output'!F879</f>
        <v>0.13538430000000001</v>
      </c>
      <c r="C879">
        <f>'PSM output'!G879</f>
        <v>-350133.1</v>
      </c>
    </row>
    <row r="880" spans="1:3" x14ac:dyDescent="0.3">
      <c r="A880">
        <f>'PSM output'!E880</f>
        <v>-46854.01</v>
      </c>
      <c r="B880">
        <f>'PSM output'!F880</f>
        <v>0.1478478</v>
      </c>
      <c r="C880">
        <f>'PSM output'!G880</f>
        <v>-316907.09999999998</v>
      </c>
    </row>
    <row r="881" spans="1:3" x14ac:dyDescent="0.3">
      <c r="A881">
        <f>'PSM output'!E881</f>
        <v>-47244.55</v>
      </c>
      <c r="B881">
        <f>'PSM output'!F881</f>
        <v>0.14005799999999999</v>
      </c>
      <c r="C881">
        <f>'PSM output'!G881</f>
        <v>-337321.2</v>
      </c>
    </row>
    <row r="882" spans="1:3" x14ac:dyDescent="0.3">
      <c r="A882">
        <f>'PSM output'!E882</f>
        <v>-46471.34</v>
      </c>
      <c r="B882">
        <f>'PSM output'!F882</f>
        <v>0.15565709999999999</v>
      </c>
      <c r="C882">
        <f>'PSM output'!G882</f>
        <v>-298549.59999999998</v>
      </c>
    </row>
    <row r="883" spans="1:3" x14ac:dyDescent="0.3">
      <c r="A883">
        <f>'PSM output'!E883</f>
        <v>-46791.66</v>
      </c>
      <c r="B883">
        <f>'PSM output'!F883</f>
        <v>0.15115809999999999</v>
      </c>
      <c r="C883">
        <f>'PSM output'!G883</f>
        <v>-309554.40000000002</v>
      </c>
    </row>
    <row r="884" spans="1:3" x14ac:dyDescent="0.3">
      <c r="A884">
        <f>'PSM output'!E884</f>
        <v>-46794.09</v>
      </c>
      <c r="B884">
        <f>'PSM output'!F884</f>
        <v>0.1534182</v>
      </c>
      <c r="C884">
        <f>'PSM output'!G884</f>
        <v>-305010.09999999998</v>
      </c>
    </row>
    <row r="885" spans="1:3" x14ac:dyDescent="0.3">
      <c r="A885">
        <f>'PSM output'!E885</f>
        <v>-46346.3</v>
      </c>
      <c r="B885">
        <f>'PSM output'!F885</f>
        <v>0.16455069999999999</v>
      </c>
      <c r="C885">
        <f>'PSM output'!G885</f>
        <v>-281653.7</v>
      </c>
    </row>
    <row r="886" spans="1:3" x14ac:dyDescent="0.3">
      <c r="A886">
        <f>'PSM output'!E886</f>
        <v>-46210.239999999998</v>
      </c>
      <c r="B886">
        <f>'PSM output'!F886</f>
        <v>0.1673056</v>
      </c>
      <c r="C886">
        <f>'PSM output'!G886</f>
        <v>-276202.59999999998</v>
      </c>
    </row>
    <row r="887" spans="1:3" x14ac:dyDescent="0.3">
      <c r="A887">
        <f>'PSM output'!E887</f>
        <v>-45965.52</v>
      </c>
      <c r="B887">
        <f>'PSM output'!F887</f>
        <v>0.1733403</v>
      </c>
      <c r="C887">
        <f>'PSM output'!G887</f>
        <v>-265175</v>
      </c>
    </row>
    <row r="888" spans="1:3" x14ac:dyDescent="0.3">
      <c r="A888">
        <f>'PSM output'!E888</f>
        <v>-46784.24</v>
      </c>
      <c r="B888">
        <f>'PSM output'!F888</f>
        <v>0.15845699999999999</v>
      </c>
      <c r="C888">
        <f>'PSM output'!G888</f>
        <v>-295248.8</v>
      </c>
    </row>
    <row r="889" spans="1:3" x14ac:dyDescent="0.3">
      <c r="A889">
        <f>'PSM output'!E889</f>
        <v>-45873.21</v>
      </c>
      <c r="B889">
        <f>'PSM output'!F889</f>
        <v>0.17984520000000001</v>
      </c>
      <c r="C889">
        <f>'PSM output'!G889</f>
        <v>-255070.5</v>
      </c>
    </row>
    <row r="890" spans="1:3" x14ac:dyDescent="0.3">
      <c r="A890">
        <f>'PSM output'!E890</f>
        <v>-47461.46</v>
      </c>
      <c r="B890">
        <f>'PSM output'!F890</f>
        <v>0.15055060000000001</v>
      </c>
      <c r="C890">
        <f>'PSM output'!G890</f>
        <v>-315252.5</v>
      </c>
    </row>
    <row r="891" spans="1:3" x14ac:dyDescent="0.3">
      <c r="A891">
        <f>'PSM output'!E891</f>
        <v>-45784.21</v>
      </c>
      <c r="B891">
        <f>'PSM output'!F891</f>
        <v>0.1850581</v>
      </c>
      <c r="C891">
        <f>'PSM output'!G891</f>
        <v>-247404.5</v>
      </c>
    </row>
    <row r="892" spans="1:3" x14ac:dyDescent="0.3">
      <c r="A892">
        <f>'PSM output'!E892</f>
        <v>-47429.85</v>
      </c>
      <c r="B892">
        <f>'PSM output'!F892</f>
        <v>0.15406810000000001</v>
      </c>
      <c r="C892">
        <f>'PSM output'!G892</f>
        <v>-307849.90000000002</v>
      </c>
    </row>
    <row r="893" spans="1:3" x14ac:dyDescent="0.3">
      <c r="A893">
        <f>'PSM output'!E893</f>
        <v>-49752.49</v>
      </c>
      <c r="B893">
        <f>'PSM output'!F893</f>
        <v>0.1133695</v>
      </c>
      <c r="C893">
        <f>'PSM output'!G893</f>
        <v>-438852.7</v>
      </c>
    </row>
    <row r="894" spans="1:3" x14ac:dyDescent="0.3">
      <c r="A894">
        <f>'PSM output'!E894</f>
        <v>-45610.02</v>
      </c>
      <c r="B894">
        <f>'PSM output'!F894</f>
        <v>0.19749510000000001</v>
      </c>
      <c r="C894">
        <f>'PSM output'!G894</f>
        <v>-230942.5</v>
      </c>
    </row>
    <row r="895" spans="1:3" x14ac:dyDescent="0.3">
      <c r="A895">
        <f>'PSM output'!E895</f>
        <v>-49226.34</v>
      </c>
      <c r="B895">
        <f>'PSM output'!F895</f>
        <v>0.12681190000000001</v>
      </c>
      <c r="C895">
        <f>'PSM output'!G895</f>
        <v>-388184</v>
      </c>
    </row>
    <row r="896" spans="1:3" x14ac:dyDescent="0.3">
      <c r="A896">
        <f>'PSM output'!E896</f>
        <v>-46580.71</v>
      </c>
      <c r="B896">
        <f>'PSM output'!F896</f>
        <v>0.18168090000000001</v>
      </c>
      <c r="C896">
        <f>'PSM output'!G896</f>
        <v>-256387.5</v>
      </c>
    </row>
    <row r="897" spans="1:3" x14ac:dyDescent="0.3">
      <c r="A897">
        <f>'PSM output'!E897</f>
        <v>-49397.8</v>
      </c>
      <c r="B897">
        <f>'PSM output'!F897</f>
        <v>0.125698</v>
      </c>
      <c r="C897">
        <f>'PSM output'!G897</f>
        <v>-392988</v>
      </c>
    </row>
    <row r="898" spans="1:3" x14ac:dyDescent="0.3">
      <c r="A898">
        <f>'PSM output'!E898</f>
        <v>-46705.79</v>
      </c>
      <c r="B898">
        <f>'PSM output'!F898</f>
        <v>0.1854469</v>
      </c>
      <c r="C898">
        <f>'PSM output'!G898</f>
        <v>-251855.4</v>
      </c>
    </row>
    <row r="899" spans="1:3" x14ac:dyDescent="0.3">
      <c r="A899">
        <f>'PSM output'!E899</f>
        <v>-47896.74</v>
      </c>
      <c r="B899">
        <f>'PSM output'!F899</f>
        <v>0.1622102</v>
      </c>
      <c r="C899">
        <f>'PSM output'!G899</f>
        <v>-295275.7</v>
      </c>
    </row>
    <row r="900" spans="1:3" x14ac:dyDescent="0.3">
      <c r="A900">
        <f>'PSM output'!E900</f>
        <v>-48382.98</v>
      </c>
      <c r="B900">
        <f>'PSM output'!F900</f>
        <v>0.15348700000000001</v>
      </c>
      <c r="C900">
        <f>'PSM output'!G900</f>
        <v>-315225.3</v>
      </c>
    </row>
    <row r="901" spans="1:3" x14ac:dyDescent="0.3">
      <c r="A901">
        <f>'PSM output'!E901</f>
        <v>-50785.31</v>
      </c>
      <c r="B901">
        <f>'PSM output'!F901</f>
        <v>0.10765089999999999</v>
      </c>
      <c r="C901">
        <f>'PSM output'!G901</f>
        <v>-471759.4</v>
      </c>
    </row>
    <row r="902" spans="1:3" x14ac:dyDescent="0.3">
      <c r="A902">
        <f>'PSM output'!E902</f>
        <v>-48021.23</v>
      </c>
      <c r="B902">
        <f>'PSM output'!F902</f>
        <v>0.16385849999999999</v>
      </c>
      <c r="C902">
        <f>'PSM output'!G902</f>
        <v>-293065.2</v>
      </c>
    </row>
    <row r="903" spans="1:3" x14ac:dyDescent="0.3">
      <c r="A903">
        <f>'PSM output'!E903</f>
        <v>-47599.89</v>
      </c>
      <c r="B903">
        <f>'PSM output'!F903</f>
        <v>0.1726713</v>
      </c>
      <c r="C903">
        <f>'PSM output'!G903</f>
        <v>-275667.59999999998</v>
      </c>
    </row>
    <row r="904" spans="1:3" x14ac:dyDescent="0.3">
      <c r="A904">
        <f>'PSM output'!E904</f>
        <v>-48330.12</v>
      </c>
      <c r="B904">
        <f>'PSM output'!F904</f>
        <v>0.15923960000000001</v>
      </c>
      <c r="C904">
        <f>'PSM output'!G904</f>
        <v>-303505.59999999998</v>
      </c>
    </row>
    <row r="905" spans="1:3" x14ac:dyDescent="0.3">
      <c r="A905">
        <f>'PSM output'!E905</f>
        <v>-48428.52</v>
      </c>
      <c r="B905">
        <f>'PSM output'!F905</f>
        <v>0.16068160000000001</v>
      </c>
      <c r="C905">
        <f>'PSM output'!G905</f>
        <v>-301394.3</v>
      </c>
    </row>
    <row r="906" spans="1:3" x14ac:dyDescent="0.3">
      <c r="A906">
        <f>'PSM output'!E906</f>
        <v>-52141.599999999999</v>
      </c>
      <c r="B906">
        <f>'PSM output'!F906</f>
        <v>8.8650599999999996E-2</v>
      </c>
      <c r="C906">
        <f>'PSM output'!G906</f>
        <v>-588169.9</v>
      </c>
    </row>
    <row r="907" spans="1:3" x14ac:dyDescent="0.3">
      <c r="A907">
        <f>'PSM output'!E907</f>
        <v>-49429.32</v>
      </c>
      <c r="B907">
        <f>'PSM output'!F907</f>
        <v>0.14514199999999999</v>
      </c>
      <c r="C907">
        <f>'PSM output'!G907</f>
        <v>-340558.4</v>
      </c>
    </row>
    <row r="908" spans="1:3" x14ac:dyDescent="0.3">
      <c r="A908">
        <f>'PSM output'!E908</f>
        <v>-47580.91</v>
      </c>
      <c r="B908">
        <f>'PSM output'!F908</f>
        <v>0.18342710000000001</v>
      </c>
      <c r="C908">
        <f>'PSM output'!G908</f>
        <v>-259399.6</v>
      </c>
    </row>
    <row r="909" spans="1:3" x14ac:dyDescent="0.3">
      <c r="A909">
        <f>'PSM output'!E909</f>
        <v>-47940.09</v>
      </c>
      <c r="B909">
        <f>'PSM output'!F909</f>
        <v>0.17887819999999999</v>
      </c>
      <c r="C909">
        <f>'PSM output'!G909</f>
        <v>-268004.09999999998</v>
      </c>
    </row>
    <row r="910" spans="1:3" x14ac:dyDescent="0.3">
      <c r="A910">
        <f>'PSM output'!E910</f>
        <v>-49033.88</v>
      </c>
      <c r="B910">
        <f>'PSM output'!F910</f>
        <v>0.157163</v>
      </c>
      <c r="C910">
        <f>'PSM output'!G910</f>
        <v>-311993.8</v>
      </c>
    </row>
    <row r="911" spans="1:3" x14ac:dyDescent="0.3">
      <c r="A911">
        <f>'PSM output'!E911</f>
        <v>-46757.45</v>
      </c>
      <c r="B911">
        <f>'PSM output'!F911</f>
        <v>0.2047765</v>
      </c>
      <c r="C911">
        <f>'PSM output'!G911</f>
        <v>-228334</v>
      </c>
    </row>
    <row r="912" spans="1:3" x14ac:dyDescent="0.3">
      <c r="A912">
        <f>'PSM output'!E912</f>
        <v>-47378.75</v>
      </c>
      <c r="B912">
        <f>'PSM output'!F912</f>
        <v>0.19361449999999999</v>
      </c>
      <c r="C912">
        <f>'PSM output'!G912</f>
        <v>-244706.6</v>
      </c>
    </row>
    <row r="913" spans="1:3" x14ac:dyDescent="0.3">
      <c r="A913">
        <f>'PSM output'!E913</f>
        <v>-47061.06</v>
      </c>
      <c r="B913">
        <f>'PSM output'!F913</f>
        <v>0.20056350000000001</v>
      </c>
      <c r="C913">
        <f>'PSM output'!G913</f>
        <v>-234644.1</v>
      </c>
    </row>
    <row r="914" spans="1:3" x14ac:dyDescent="0.3">
      <c r="A914">
        <f>'PSM output'!E914</f>
        <v>-51196.39</v>
      </c>
      <c r="B914">
        <f>'PSM output'!F914</f>
        <v>0.11809649999999999</v>
      </c>
      <c r="C914">
        <f>'PSM output'!G914</f>
        <v>-433513.3</v>
      </c>
    </row>
    <row r="915" spans="1:3" x14ac:dyDescent="0.3">
      <c r="A915">
        <f>'PSM output'!E915</f>
        <v>-48840.21</v>
      </c>
      <c r="B915">
        <f>'PSM output'!F915</f>
        <v>0.1655575</v>
      </c>
      <c r="C915">
        <f>'PSM output'!G915</f>
        <v>-295004.5</v>
      </c>
    </row>
    <row r="916" spans="1:3" x14ac:dyDescent="0.3">
      <c r="A916">
        <f>'PSM output'!E916</f>
        <v>-49952.03</v>
      </c>
      <c r="B916">
        <f>'PSM output'!F916</f>
        <v>0.1475168</v>
      </c>
      <c r="C916">
        <f>'PSM output'!G916</f>
        <v>-338619.2</v>
      </c>
    </row>
    <row r="917" spans="1:3" x14ac:dyDescent="0.3">
      <c r="A917">
        <f>'PSM output'!E917</f>
        <v>-47923.17</v>
      </c>
      <c r="B917">
        <f>'PSM output'!F917</f>
        <v>0.1919285</v>
      </c>
      <c r="C917">
        <f>'PSM output'!G917</f>
        <v>-249692.79999999999</v>
      </c>
    </row>
    <row r="918" spans="1:3" x14ac:dyDescent="0.3">
      <c r="A918">
        <f>'PSM output'!E918</f>
        <v>-48861.89</v>
      </c>
      <c r="B918">
        <f>'PSM output'!F918</f>
        <v>0.17325989999999999</v>
      </c>
      <c r="C918">
        <f>'PSM output'!G918</f>
        <v>-282015.09999999998</v>
      </c>
    </row>
    <row r="919" spans="1:3" x14ac:dyDescent="0.3">
      <c r="A919">
        <f>'PSM output'!E919</f>
        <v>-50796.55</v>
      </c>
      <c r="B919">
        <f>'PSM output'!F919</f>
        <v>0.1355169</v>
      </c>
      <c r="C919">
        <f>'PSM output'!G919</f>
        <v>-374835.6</v>
      </c>
    </row>
    <row r="920" spans="1:3" x14ac:dyDescent="0.3">
      <c r="A920">
        <f>'PSM output'!E920</f>
        <v>-50219.37</v>
      </c>
      <c r="B920">
        <f>'PSM output'!F920</f>
        <v>0.14838000000000001</v>
      </c>
      <c r="C920">
        <f>'PSM output'!G920</f>
        <v>-338451</v>
      </c>
    </row>
    <row r="921" spans="1:3" x14ac:dyDescent="0.3">
      <c r="A921">
        <f>'PSM output'!E921</f>
        <v>-49255.81</v>
      </c>
      <c r="B921">
        <f>'PSM output'!F921</f>
        <v>0.1687342</v>
      </c>
      <c r="C921">
        <f>'PSM output'!G921</f>
        <v>-291913.59999999998</v>
      </c>
    </row>
    <row r="922" spans="1:3" x14ac:dyDescent="0.3">
      <c r="A922">
        <f>'PSM output'!E922</f>
        <v>-46104.25</v>
      </c>
      <c r="B922">
        <f>'PSM output'!F922</f>
        <v>0.232047</v>
      </c>
      <c r="C922">
        <f>'PSM output'!G922</f>
        <v>-198685</v>
      </c>
    </row>
    <row r="923" spans="1:3" x14ac:dyDescent="0.3">
      <c r="A923">
        <f>'PSM output'!E923</f>
        <v>-48602.1</v>
      </c>
      <c r="B923">
        <f>'PSM output'!F923</f>
        <v>0.1831565</v>
      </c>
      <c r="C923">
        <f>'PSM output'!G923</f>
        <v>-265358.3</v>
      </c>
    </row>
    <row r="924" spans="1:3" x14ac:dyDescent="0.3">
      <c r="A924">
        <f>'PSM output'!E924</f>
        <v>-49158.36</v>
      </c>
      <c r="B924">
        <f>'PSM output'!F924</f>
        <v>0.1782424</v>
      </c>
      <c r="C924">
        <f>'PSM output'!G924</f>
        <v>-275794.90000000002</v>
      </c>
    </row>
    <row r="925" spans="1:3" x14ac:dyDescent="0.3">
      <c r="A925">
        <f>'PSM output'!E925</f>
        <v>-48997.760000000002</v>
      </c>
      <c r="B925">
        <f>'PSM output'!F925</f>
        <v>0.18195439999999999</v>
      </c>
      <c r="C925">
        <f>'PSM output'!G925</f>
        <v>-269285.90000000002</v>
      </c>
    </row>
    <row r="926" spans="1:3" x14ac:dyDescent="0.3">
      <c r="A926">
        <f>'PSM output'!E926</f>
        <v>-48152.65</v>
      </c>
      <c r="B926">
        <f>'PSM output'!F926</f>
        <v>0.20433009999999999</v>
      </c>
      <c r="C926">
        <f>'PSM output'!G926</f>
        <v>-235661.1</v>
      </c>
    </row>
    <row r="927" spans="1:3" x14ac:dyDescent="0.3">
      <c r="A927">
        <f>'PSM output'!E927</f>
        <v>-47480.36</v>
      </c>
      <c r="B927">
        <f>'PSM output'!F927</f>
        <v>0.21799080000000001</v>
      </c>
      <c r="C927">
        <f>'PSM output'!G927</f>
        <v>-217809</v>
      </c>
    </row>
    <row r="928" spans="1:3" x14ac:dyDescent="0.3">
      <c r="A928">
        <f>'PSM output'!E928</f>
        <v>-48540.46</v>
      </c>
      <c r="B928">
        <f>'PSM output'!F928</f>
        <v>0.19882059999999999</v>
      </c>
      <c r="C928">
        <f>'PSM output'!G928</f>
        <v>-244142</v>
      </c>
    </row>
    <row r="929" spans="1:3" x14ac:dyDescent="0.3">
      <c r="A929">
        <f>'PSM output'!E929</f>
        <v>-49787.73</v>
      </c>
      <c r="B929">
        <f>'PSM output'!F929</f>
        <v>0.17483899999999999</v>
      </c>
      <c r="C929">
        <f>'PSM output'!G929</f>
        <v>-284763.3</v>
      </c>
    </row>
    <row r="930" spans="1:3" x14ac:dyDescent="0.3">
      <c r="A930">
        <f>'PSM output'!E930</f>
        <v>-47854.559999999998</v>
      </c>
      <c r="B930">
        <f>'PSM output'!F930</f>
        <v>0.21723600000000001</v>
      </c>
      <c r="C930">
        <f>'PSM output'!G930</f>
        <v>-220288.3</v>
      </c>
    </row>
    <row r="931" spans="1:3" x14ac:dyDescent="0.3">
      <c r="A931">
        <f>'PSM output'!E931</f>
        <v>-48750.52</v>
      </c>
      <c r="B931">
        <f>'PSM output'!F931</f>
        <v>0.20166590000000001</v>
      </c>
      <c r="C931">
        <f>'PSM output'!G931</f>
        <v>-241739.1</v>
      </c>
    </row>
    <row r="932" spans="1:3" x14ac:dyDescent="0.3">
      <c r="A932">
        <f>'PSM output'!E932</f>
        <v>-49724.33</v>
      </c>
      <c r="B932">
        <f>'PSM output'!F932</f>
        <v>0.1823603</v>
      </c>
      <c r="C932">
        <f>'PSM output'!G932</f>
        <v>-272670.8</v>
      </c>
    </row>
    <row r="933" spans="1:3" x14ac:dyDescent="0.3">
      <c r="A933">
        <f>'PSM output'!E933</f>
        <v>-49623.97</v>
      </c>
      <c r="B933">
        <f>'PSM output'!F933</f>
        <v>0.1845117</v>
      </c>
      <c r="C933">
        <f>'PSM output'!G933</f>
        <v>-268947.59999999998</v>
      </c>
    </row>
    <row r="934" spans="1:3" x14ac:dyDescent="0.3">
      <c r="A934">
        <f>'PSM output'!E934</f>
        <v>-47591.24</v>
      </c>
      <c r="B934">
        <f>'PSM output'!F934</f>
        <v>0.226685</v>
      </c>
      <c r="C934">
        <f>'PSM output'!G934</f>
        <v>-209944.3</v>
      </c>
    </row>
    <row r="935" spans="1:3" x14ac:dyDescent="0.3">
      <c r="A935">
        <f>'PSM output'!E935</f>
        <v>-49133</v>
      </c>
      <c r="B935">
        <f>'PSM output'!F935</f>
        <v>0.19889999999999999</v>
      </c>
      <c r="C935">
        <f>'PSM output'!G935</f>
        <v>-247023.6</v>
      </c>
    </row>
    <row r="936" spans="1:3" x14ac:dyDescent="0.3">
      <c r="A936">
        <f>'PSM output'!E936</f>
        <v>-49663.9</v>
      </c>
      <c r="B936">
        <f>'PSM output'!F936</f>
        <v>0.1925219</v>
      </c>
      <c r="C936">
        <f>'PSM output'!G936</f>
        <v>-257964.9</v>
      </c>
    </row>
    <row r="937" spans="1:3" x14ac:dyDescent="0.3">
      <c r="A937">
        <f>'PSM output'!E937</f>
        <v>-49792.31</v>
      </c>
      <c r="B937">
        <f>'PSM output'!F937</f>
        <v>0.19183120000000001</v>
      </c>
      <c r="C937">
        <f>'PSM output'!G937</f>
        <v>-259563.1</v>
      </c>
    </row>
    <row r="938" spans="1:3" x14ac:dyDescent="0.3">
      <c r="A938">
        <f>'PSM output'!E938</f>
        <v>-48931.08</v>
      </c>
      <c r="B938">
        <f>'PSM output'!F938</f>
        <v>0.21203730000000001</v>
      </c>
      <c r="C938">
        <f>'PSM output'!G938</f>
        <v>-230766.4</v>
      </c>
    </row>
    <row r="939" spans="1:3" x14ac:dyDescent="0.3">
      <c r="A939">
        <f>'PSM output'!E939</f>
        <v>-52202.18</v>
      </c>
      <c r="B939">
        <f>'PSM output'!F939</f>
        <v>0.1561524</v>
      </c>
      <c r="C939">
        <f>'PSM output'!G939</f>
        <v>-334302.8</v>
      </c>
    </row>
    <row r="940" spans="1:3" x14ac:dyDescent="0.3">
      <c r="A940">
        <f>'PSM output'!E940</f>
        <v>-49302.65</v>
      </c>
      <c r="B940">
        <f>'PSM output'!F940</f>
        <v>0.21530099999999999</v>
      </c>
      <c r="C940">
        <f>'PSM output'!G940</f>
        <v>-228994</v>
      </c>
    </row>
    <row r="941" spans="1:3" x14ac:dyDescent="0.3">
      <c r="A941">
        <f>'PSM output'!E941</f>
        <v>-51157.9</v>
      </c>
      <c r="B941">
        <f>'PSM output'!F941</f>
        <v>0.17965690000000001</v>
      </c>
      <c r="C941">
        <f>'PSM output'!G941</f>
        <v>-284753.40000000002</v>
      </c>
    </row>
    <row r="942" spans="1:3" x14ac:dyDescent="0.3">
      <c r="A942">
        <f>'PSM output'!E942</f>
        <v>-49323.22</v>
      </c>
      <c r="B942">
        <f>'PSM output'!F942</f>
        <v>0.217526</v>
      </c>
      <c r="C942">
        <f>'PSM output'!G942</f>
        <v>-226746.4</v>
      </c>
    </row>
    <row r="943" spans="1:3" x14ac:dyDescent="0.3">
      <c r="A943">
        <f>'PSM output'!E943</f>
        <v>-48631.040000000001</v>
      </c>
      <c r="B943">
        <f>'PSM output'!F943</f>
        <v>0.23219029999999999</v>
      </c>
      <c r="C943">
        <f>'PSM output'!G943</f>
        <v>-209444.8</v>
      </c>
    </row>
    <row r="944" spans="1:3" x14ac:dyDescent="0.3">
      <c r="A944">
        <f>'PSM output'!E944</f>
        <v>-51432.18</v>
      </c>
      <c r="B944">
        <f>'PSM output'!F944</f>
        <v>0.18095079999999999</v>
      </c>
      <c r="C944">
        <f>'PSM output'!G944</f>
        <v>-284233</v>
      </c>
    </row>
    <row r="945" spans="1:3" x14ac:dyDescent="0.3">
      <c r="A945">
        <f>'PSM output'!E945</f>
        <v>-51302.97</v>
      </c>
      <c r="B945">
        <f>'PSM output'!F945</f>
        <v>0.1850908</v>
      </c>
      <c r="C945">
        <f>'PSM output'!G945</f>
        <v>-277177.3</v>
      </c>
    </row>
    <row r="946" spans="1:3" x14ac:dyDescent="0.3">
      <c r="A946">
        <f>'PSM output'!E946</f>
        <v>-51574.05</v>
      </c>
      <c r="B946">
        <f>'PSM output'!F946</f>
        <v>0.18055199999999999</v>
      </c>
      <c r="C946">
        <f>'PSM output'!G946</f>
        <v>-285646.5</v>
      </c>
    </row>
    <row r="947" spans="1:3" x14ac:dyDescent="0.3">
      <c r="A947">
        <f>'PSM output'!E947</f>
        <v>-51205.120000000003</v>
      </c>
      <c r="B947">
        <f>'PSM output'!F947</f>
        <v>0.19181590000000001</v>
      </c>
      <c r="C947">
        <f>'PSM output'!G947</f>
        <v>-266949.3</v>
      </c>
    </row>
    <row r="948" spans="1:3" x14ac:dyDescent="0.3">
      <c r="A948">
        <f>'PSM output'!E948</f>
        <v>-52435.22</v>
      </c>
      <c r="B948">
        <f>'PSM output'!F948</f>
        <v>0.1691561</v>
      </c>
      <c r="C948">
        <f>'PSM output'!G948</f>
        <v>-309981.3</v>
      </c>
    </row>
    <row r="949" spans="1:3" x14ac:dyDescent="0.3">
      <c r="A949">
        <f>'PSM output'!E949</f>
        <v>-50443.839999999997</v>
      </c>
      <c r="B949">
        <f>'PSM output'!F949</f>
        <v>0.21349899999999999</v>
      </c>
      <c r="C949">
        <f>'PSM output'!G949</f>
        <v>-236272.1</v>
      </c>
    </row>
    <row r="950" spans="1:3" x14ac:dyDescent="0.3">
      <c r="A950">
        <f>'PSM output'!E950</f>
        <v>-52499.360000000001</v>
      </c>
      <c r="B950">
        <f>'PSM output'!F950</f>
        <v>0.18265319999999999</v>
      </c>
      <c r="C950">
        <f>'PSM output'!G950</f>
        <v>-287426.5</v>
      </c>
    </row>
    <row r="951" spans="1:3" x14ac:dyDescent="0.3">
      <c r="A951">
        <f>'PSM output'!E951</f>
        <v>-50182.73</v>
      </c>
      <c r="B951">
        <f>'PSM output'!F951</f>
        <v>0.23074910000000001</v>
      </c>
      <c r="C951">
        <f>'PSM output'!G951</f>
        <v>-217477.5</v>
      </c>
    </row>
    <row r="952" spans="1:3" x14ac:dyDescent="0.3">
      <c r="A952">
        <f>'PSM output'!E952</f>
        <v>-51119.74</v>
      </c>
      <c r="B952">
        <f>'PSM output'!F952</f>
        <v>0.21794330000000001</v>
      </c>
      <c r="C952">
        <f>'PSM output'!G952</f>
        <v>-234555.2</v>
      </c>
    </row>
    <row r="953" spans="1:3" x14ac:dyDescent="0.3">
      <c r="A953">
        <f>'PSM output'!E953</f>
        <v>-51145.05</v>
      </c>
      <c r="B953">
        <f>'PSM output'!F953</f>
        <v>0.22433249999999999</v>
      </c>
      <c r="C953">
        <f>'PSM output'!G953</f>
        <v>-227987.8</v>
      </c>
    </row>
    <row r="954" spans="1:3" x14ac:dyDescent="0.3">
      <c r="A954">
        <f>'PSM output'!E954</f>
        <v>-52771.77</v>
      </c>
      <c r="B954">
        <f>'PSM output'!F954</f>
        <v>0.19499420000000001</v>
      </c>
      <c r="C954">
        <f>'PSM output'!G954</f>
        <v>-270632.5</v>
      </c>
    </row>
    <row r="955" spans="1:3" x14ac:dyDescent="0.3">
      <c r="A955">
        <f>'PSM output'!E955</f>
        <v>-50684.88</v>
      </c>
      <c r="B955">
        <f>'PSM output'!F955</f>
        <v>0.23880509999999999</v>
      </c>
      <c r="C955">
        <f>'PSM output'!G955</f>
        <v>-212243.7</v>
      </c>
    </row>
    <row r="956" spans="1:3" x14ac:dyDescent="0.3">
      <c r="A956">
        <f>'PSM output'!E956</f>
        <v>-51963.23</v>
      </c>
      <c r="B956">
        <f>'PSM output'!F956</f>
        <v>0.22121940000000001</v>
      </c>
      <c r="C956">
        <f>'PSM output'!G956</f>
        <v>-234894.5</v>
      </c>
    </row>
    <row r="957" spans="1:3" x14ac:dyDescent="0.3">
      <c r="A957">
        <f>'PSM output'!E957</f>
        <v>-50903.82</v>
      </c>
      <c r="B957">
        <f>'PSM output'!F957</f>
        <v>0.24495800000000001</v>
      </c>
      <c r="C957">
        <f>'PSM output'!G957</f>
        <v>-207806.3</v>
      </c>
    </row>
    <row r="958" spans="1:3" x14ac:dyDescent="0.3">
      <c r="A958">
        <f>'PSM output'!E958</f>
        <v>-52984.84</v>
      </c>
      <c r="B958">
        <f>'PSM output'!F958</f>
        <v>0.21301210000000001</v>
      </c>
      <c r="C958">
        <f>'PSM output'!G958</f>
        <v>-248741</v>
      </c>
    </row>
    <row r="959" spans="1:3" x14ac:dyDescent="0.3">
      <c r="A959">
        <f>'PSM output'!E959</f>
        <v>-51989.57</v>
      </c>
      <c r="B959">
        <f>'PSM output'!F959</f>
        <v>0.2402096</v>
      </c>
      <c r="C959">
        <f>'PSM output'!G959</f>
        <v>-216434.2</v>
      </c>
    </row>
    <row r="960" spans="1:3" x14ac:dyDescent="0.3">
      <c r="A960">
        <f>'PSM output'!E960</f>
        <v>-52663.7</v>
      </c>
      <c r="B960">
        <f>'PSM output'!F960</f>
        <v>0.2281512</v>
      </c>
      <c r="C960">
        <f>'PSM output'!G960</f>
        <v>-230828.1</v>
      </c>
    </row>
    <row r="961" spans="1:3" x14ac:dyDescent="0.3">
      <c r="A961">
        <f>'PSM output'!E961</f>
        <v>-52081.91</v>
      </c>
      <c r="B961">
        <f>'PSM output'!F961</f>
        <v>0.2444161</v>
      </c>
      <c r="C961">
        <f>'PSM output'!G961</f>
        <v>-213087.1</v>
      </c>
    </row>
    <row r="962" spans="1:3" x14ac:dyDescent="0.3">
      <c r="A962">
        <f>'PSM output'!E962</f>
        <v>-53634.45</v>
      </c>
      <c r="B962">
        <f>'PSM output'!F962</f>
        <v>0.22609080000000001</v>
      </c>
      <c r="C962">
        <f>'PSM output'!G962</f>
        <v>-237225.3</v>
      </c>
    </row>
    <row r="963" spans="1:3" x14ac:dyDescent="0.3">
      <c r="A963">
        <f>'PSM output'!E963</f>
        <v>-52154.86</v>
      </c>
      <c r="B963">
        <f>'PSM output'!F963</f>
        <v>0.25720880000000002</v>
      </c>
      <c r="C963">
        <f>'PSM output'!G963</f>
        <v>-202772.5</v>
      </c>
    </row>
    <row r="964" spans="1:3" x14ac:dyDescent="0.3">
      <c r="A964">
        <f>'PSM output'!E964</f>
        <v>-52055.72</v>
      </c>
      <c r="B964">
        <f>'PSM output'!F964</f>
        <v>0.26308520000000002</v>
      </c>
      <c r="C964">
        <f>'PSM output'!G964</f>
        <v>-197866.4</v>
      </c>
    </row>
    <row r="965" spans="1:3" x14ac:dyDescent="0.3">
      <c r="A965">
        <f>'PSM output'!E965</f>
        <v>-53565.57</v>
      </c>
      <c r="B965">
        <f>'PSM output'!F965</f>
        <v>0.23521069999999999</v>
      </c>
      <c r="C965">
        <f>'PSM output'!G965</f>
        <v>-227734.5</v>
      </c>
    </row>
    <row r="966" spans="1:3" x14ac:dyDescent="0.3">
      <c r="A966">
        <f>'PSM output'!E966</f>
        <v>-54157.58</v>
      </c>
      <c r="B966">
        <f>'PSM output'!F966</f>
        <v>0.22524959999999999</v>
      </c>
      <c r="C966">
        <f>'PSM output'!G966</f>
        <v>-240433.6</v>
      </c>
    </row>
    <row r="967" spans="1:3" x14ac:dyDescent="0.3">
      <c r="A967">
        <f>'PSM output'!E967</f>
        <v>-51867.76</v>
      </c>
      <c r="B967">
        <f>'PSM output'!F967</f>
        <v>0.2771187</v>
      </c>
      <c r="C967">
        <f>'PSM output'!G967</f>
        <v>-187168</v>
      </c>
    </row>
    <row r="968" spans="1:3" x14ac:dyDescent="0.3">
      <c r="A968">
        <f>'PSM output'!E968</f>
        <v>-55466.85</v>
      </c>
      <c r="B968">
        <f>'PSM output'!F968</f>
        <v>0.2054279</v>
      </c>
      <c r="C968">
        <f>'PSM output'!G968</f>
        <v>-270006.40000000002</v>
      </c>
    </row>
    <row r="969" spans="1:3" x14ac:dyDescent="0.3">
      <c r="A969">
        <f>'PSM output'!E969</f>
        <v>-53033.88</v>
      </c>
      <c r="B969">
        <f>'PSM output'!F969</f>
        <v>0.25820149999999997</v>
      </c>
      <c r="C969">
        <f>'PSM output'!G969</f>
        <v>-205397.3</v>
      </c>
    </row>
    <row r="970" spans="1:3" x14ac:dyDescent="0.3">
      <c r="A970">
        <f>'PSM output'!E970</f>
        <v>-52958.84</v>
      </c>
      <c r="B970">
        <f>'PSM output'!F970</f>
        <v>0.26491900000000002</v>
      </c>
      <c r="C970">
        <f>'PSM output'!G970</f>
        <v>-199905.7</v>
      </c>
    </row>
    <row r="971" spans="1:3" x14ac:dyDescent="0.3">
      <c r="A971">
        <f>'PSM output'!E971</f>
        <v>-53944.17</v>
      </c>
      <c r="B971">
        <f>'PSM output'!F971</f>
        <v>0.2468573</v>
      </c>
      <c r="C971">
        <f>'PSM output'!G971</f>
        <v>-218523.7</v>
      </c>
    </row>
    <row r="972" spans="1:3" x14ac:dyDescent="0.3">
      <c r="A972">
        <f>'PSM output'!E972</f>
        <v>-53048.73</v>
      </c>
      <c r="B972">
        <f>'PSM output'!F972</f>
        <v>0.27018370000000003</v>
      </c>
      <c r="C972">
        <f>'PSM output'!G972</f>
        <v>-196343.2</v>
      </c>
    </row>
    <row r="973" spans="1:3" x14ac:dyDescent="0.3">
      <c r="A973">
        <f>'PSM output'!E973</f>
        <v>-55498.73</v>
      </c>
      <c r="B973">
        <f>'PSM output'!F973</f>
        <v>0.22923370000000001</v>
      </c>
      <c r="C973">
        <f>'PSM output'!G973</f>
        <v>-242105.4</v>
      </c>
    </row>
    <row r="974" spans="1:3" x14ac:dyDescent="0.3">
      <c r="A974">
        <f>'PSM output'!E974</f>
        <v>-54161.440000000002</v>
      </c>
      <c r="B974">
        <f>'PSM output'!F974</f>
        <v>0.25924829999999999</v>
      </c>
      <c r="C974">
        <f>'PSM output'!G974</f>
        <v>-208917.3</v>
      </c>
    </row>
    <row r="975" spans="1:3" x14ac:dyDescent="0.3">
      <c r="A975">
        <f>'PSM output'!E975</f>
        <v>-54630.57</v>
      </c>
      <c r="B975">
        <f>'PSM output'!F975</f>
        <v>0.25078070000000002</v>
      </c>
      <c r="C975">
        <f>'PSM output'!G975</f>
        <v>-217842</v>
      </c>
    </row>
    <row r="976" spans="1:3" x14ac:dyDescent="0.3">
      <c r="A976">
        <f>'PSM output'!E976</f>
        <v>-55457.36</v>
      </c>
      <c r="B976">
        <f>'PSM output'!F976</f>
        <v>0.23492170000000001</v>
      </c>
      <c r="C976">
        <f>'PSM output'!G976</f>
        <v>-236067.4</v>
      </c>
    </row>
    <row r="977" spans="1:3" x14ac:dyDescent="0.3">
      <c r="A977">
        <f>'PSM output'!E977</f>
        <v>-53168.72</v>
      </c>
      <c r="B977">
        <f>'PSM output'!F977</f>
        <v>0.28181339999999999</v>
      </c>
      <c r="C977">
        <f>'PSM output'!G977</f>
        <v>-188666.4</v>
      </c>
    </row>
    <row r="978" spans="1:3" x14ac:dyDescent="0.3">
      <c r="A978">
        <f>'PSM output'!E978</f>
        <v>-54825.98</v>
      </c>
      <c r="B978">
        <f>'PSM output'!F978</f>
        <v>0.25138389999999999</v>
      </c>
      <c r="C978">
        <f>'PSM output'!G978</f>
        <v>-218096.6</v>
      </c>
    </row>
    <row r="979" spans="1:3" x14ac:dyDescent="0.3">
      <c r="A979">
        <f>'PSM output'!E979</f>
        <v>-56118.86</v>
      </c>
      <c r="B979">
        <f>'PSM output'!F979</f>
        <v>0.22556780000000001</v>
      </c>
      <c r="C979">
        <f>'PSM output'!G979</f>
        <v>-248789.3</v>
      </c>
    </row>
    <row r="980" spans="1:3" x14ac:dyDescent="0.3">
      <c r="A980">
        <f>'PSM output'!E980</f>
        <v>-54091.16</v>
      </c>
      <c r="B980">
        <f>'PSM output'!F980</f>
        <v>0.27452539999999997</v>
      </c>
      <c r="C980">
        <f>'PSM output'!G980</f>
        <v>-197035.2</v>
      </c>
    </row>
    <row r="981" spans="1:3" x14ac:dyDescent="0.3">
      <c r="A981">
        <f>'PSM output'!E981</f>
        <v>-53586.27</v>
      </c>
      <c r="B981">
        <f>'PSM output'!F981</f>
        <v>0.28582639999999998</v>
      </c>
      <c r="C981">
        <f>'PSM output'!G981</f>
        <v>-187478.3</v>
      </c>
    </row>
    <row r="982" spans="1:3" x14ac:dyDescent="0.3">
      <c r="A982">
        <f>'PSM output'!E982</f>
        <v>-55835.42</v>
      </c>
      <c r="B982">
        <f>'PSM output'!F982</f>
        <v>0.24100289999999999</v>
      </c>
      <c r="C982">
        <f>'PSM output'!G982</f>
        <v>-231679.4</v>
      </c>
    </row>
    <row r="983" spans="1:3" x14ac:dyDescent="0.3">
      <c r="A983">
        <f>'PSM output'!E983</f>
        <v>-52509.94</v>
      </c>
      <c r="B983">
        <f>'PSM output'!F983</f>
        <v>0.30818410000000002</v>
      </c>
      <c r="C983">
        <f>'PSM output'!G983</f>
        <v>-170385</v>
      </c>
    </row>
    <row r="984" spans="1:3" x14ac:dyDescent="0.3">
      <c r="A984">
        <f>'PSM output'!E984</f>
        <v>-55599.55</v>
      </c>
      <c r="B984">
        <f>'PSM output'!F984</f>
        <v>0.26334669999999999</v>
      </c>
      <c r="C984">
        <f>'PSM output'!G984</f>
        <v>-211126.8</v>
      </c>
    </row>
    <row r="985" spans="1:3" x14ac:dyDescent="0.3">
      <c r="A985">
        <f>'PSM output'!E985</f>
        <v>-56765.41</v>
      </c>
      <c r="B985">
        <f>'PSM output'!F985</f>
        <v>0.2448041</v>
      </c>
      <c r="C985">
        <f>'PSM output'!G985</f>
        <v>-231880.9</v>
      </c>
    </row>
    <row r="986" spans="1:3" x14ac:dyDescent="0.3">
      <c r="A986">
        <f>'PSM output'!E986</f>
        <v>-56662.38</v>
      </c>
      <c r="B986">
        <f>'PSM output'!F986</f>
        <v>0.24982689999999999</v>
      </c>
      <c r="C986">
        <f>'PSM output'!G986</f>
        <v>-226806.6</v>
      </c>
    </row>
    <row r="987" spans="1:3" x14ac:dyDescent="0.3">
      <c r="A987">
        <f>'PSM output'!E987</f>
        <v>-55287.93</v>
      </c>
      <c r="B987">
        <f>'PSM output'!F987</f>
        <v>0.28833809999999999</v>
      </c>
      <c r="C987">
        <f>'PSM output'!G987</f>
        <v>-191746.9</v>
      </c>
    </row>
    <row r="988" spans="1:3" x14ac:dyDescent="0.3">
      <c r="A988">
        <f>'PSM output'!E988</f>
        <v>-57190.96</v>
      </c>
      <c r="B988">
        <f>'PSM output'!F988</f>
        <v>0.26246459999999999</v>
      </c>
      <c r="C988">
        <f>'PSM output'!G988</f>
        <v>-217899.7</v>
      </c>
    </row>
    <row r="989" spans="1:3" x14ac:dyDescent="0.3">
      <c r="A989">
        <f>'PSM output'!E989</f>
        <v>-56692.45</v>
      </c>
      <c r="B989">
        <f>'PSM output'!F989</f>
        <v>0.27817900000000001</v>
      </c>
      <c r="C989">
        <f>'PSM output'!G989</f>
        <v>-203798.39999999999</v>
      </c>
    </row>
    <row r="990" spans="1:3" x14ac:dyDescent="0.3">
      <c r="A990">
        <f>'PSM output'!E990</f>
        <v>-58143.39</v>
      </c>
      <c r="B990">
        <f>'PSM output'!F990</f>
        <v>0.26319959999999998</v>
      </c>
      <c r="C990">
        <f>'PSM output'!G990</f>
        <v>-220909.9</v>
      </c>
    </row>
    <row r="991" spans="1:3" x14ac:dyDescent="0.3">
      <c r="A991">
        <f>'PSM output'!E991</f>
        <v>-55090.59</v>
      </c>
      <c r="B991">
        <f>'PSM output'!F991</f>
        <v>0.33375060000000001</v>
      </c>
      <c r="C991">
        <f>'PSM output'!G991</f>
        <v>-165065.20000000001</v>
      </c>
    </row>
    <row r="992" spans="1:3" x14ac:dyDescent="0.3">
      <c r="A992">
        <f>'PSM output'!E992</f>
        <v>-58290.96</v>
      </c>
      <c r="B992">
        <f>'PSM output'!F992</f>
        <v>0.30402760000000001</v>
      </c>
      <c r="C992">
        <f>'PSM output'!G992</f>
        <v>-191729.2</v>
      </c>
    </row>
    <row r="993" spans="1:3" x14ac:dyDescent="0.3">
      <c r="A993">
        <f>'PSM output'!E993</f>
        <v>-57653.71</v>
      </c>
      <c r="B993">
        <f>'PSM output'!F993</f>
        <v>0.31939089999999998</v>
      </c>
      <c r="C993">
        <f>'PSM output'!G993</f>
        <v>-180511.4</v>
      </c>
    </row>
    <row r="994" spans="1:3" x14ac:dyDescent="0.3">
      <c r="A994">
        <f>'PSM output'!E994</f>
        <v>-60161.760000000002</v>
      </c>
      <c r="B994">
        <f>'PSM output'!F994</f>
        <v>0.26997399999999999</v>
      </c>
      <c r="C994">
        <f>'PSM output'!G994</f>
        <v>-222842.8</v>
      </c>
    </row>
    <row r="995" spans="1:3" x14ac:dyDescent="0.3">
      <c r="A995">
        <f>'PSM output'!E995</f>
        <v>-59617.83</v>
      </c>
      <c r="B995">
        <f>'PSM output'!F995</f>
        <v>0.292904</v>
      </c>
      <c r="C995">
        <f>'PSM output'!G995</f>
        <v>-203540.5</v>
      </c>
    </row>
    <row r="996" spans="1:3" x14ac:dyDescent="0.3">
      <c r="A996">
        <f>'PSM output'!E996</f>
        <v>-61233.47</v>
      </c>
      <c r="B996">
        <f>'PSM output'!F996</f>
        <v>0.29049770000000003</v>
      </c>
      <c r="C996">
        <f>'PSM output'!G996</f>
        <v>-210788.2</v>
      </c>
    </row>
    <row r="997" spans="1:3" x14ac:dyDescent="0.3">
      <c r="A997">
        <f>'PSM output'!E997</f>
        <v>-60806.61</v>
      </c>
      <c r="B997">
        <f>'PSM output'!F997</f>
        <v>0.33705889999999999</v>
      </c>
      <c r="C997">
        <f>'PSM output'!G997</f>
        <v>-180403.5</v>
      </c>
    </row>
    <row r="998" spans="1:3" x14ac:dyDescent="0.3">
      <c r="A998">
        <f>'PSM output'!E998</f>
        <v>-65007.16</v>
      </c>
      <c r="B998">
        <f>'PSM output'!F998</f>
        <v>0.2993016</v>
      </c>
      <c r="C998">
        <f>'PSM output'!G998</f>
        <v>-217196.1</v>
      </c>
    </row>
    <row r="999" spans="1:3" x14ac:dyDescent="0.3">
      <c r="A999">
        <f>'PSM output'!E999</f>
        <v>-60353.93</v>
      </c>
      <c r="B999">
        <f>'PSM output'!F999</f>
        <v>0.40669440000000001</v>
      </c>
      <c r="C999">
        <f>'PSM output'!G999</f>
        <v>-148401.20000000001</v>
      </c>
    </row>
    <row r="1000" spans="1:3" x14ac:dyDescent="0.3">
      <c r="A1000">
        <f>'PSM output'!E1000</f>
        <v>-63094.53</v>
      </c>
      <c r="B1000">
        <f>'PSM output'!F1000</f>
        <v>0.35658069999999997</v>
      </c>
      <c r="C1000">
        <f>'PSM output'!G1000</f>
        <v>-176943.2</v>
      </c>
    </row>
    <row r="1001" spans="1:3" x14ac:dyDescent="0.3">
      <c r="A1001">
        <f>'PSM output'!E1001</f>
        <v>-62757.21</v>
      </c>
      <c r="B1001">
        <f>'PSM output'!F1001</f>
        <v>0.3834921</v>
      </c>
      <c r="C1001">
        <f>'PSM output'!G1001</f>
        <v>-163646.70000000001</v>
      </c>
    </row>
  </sheetData>
  <mergeCells count="1">
    <mergeCell ref="D2:E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BFCFE5-D165-444F-83E6-0B8C189B2E6D}">
  <dimension ref="A1:E1001"/>
  <sheetViews>
    <sheetView workbookViewId="0">
      <selection activeCell="D2" sqref="D2:E2"/>
    </sheetView>
  </sheetViews>
  <sheetFormatPr defaultRowHeight="14.4" x14ac:dyDescent="0.3"/>
  <sheetData>
    <row r="1" spans="1:5" x14ac:dyDescent="0.3">
      <c r="A1" t="s">
        <v>154</v>
      </c>
      <c r="B1" t="s">
        <v>155</v>
      </c>
      <c r="C1" t="s">
        <v>156</v>
      </c>
    </row>
    <row r="2" spans="1:5" x14ac:dyDescent="0.3">
      <c r="A2">
        <v>-25451.64</v>
      </c>
      <c r="B2">
        <v>-0.1008146</v>
      </c>
      <c r="C2">
        <v>252459.9</v>
      </c>
      <c r="D2" s="224" t="s">
        <v>188</v>
      </c>
      <c r="E2" s="224"/>
    </row>
    <row r="3" spans="1:5" x14ac:dyDescent="0.3">
      <c r="A3">
        <v>-13652.43</v>
      </c>
      <c r="B3">
        <v>-0.28105380000000002</v>
      </c>
      <c r="C3">
        <v>48575.86</v>
      </c>
      <c r="D3" s="6" t="s">
        <v>146</v>
      </c>
      <c r="E3" s="6" t="s">
        <v>147</v>
      </c>
    </row>
    <row r="4" spans="1:5" x14ac:dyDescent="0.3">
      <c r="A4">
        <v>-27198.98</v>
      </c>
      <c r="B4">
        <v>-0.1465698</v>
      </c>
      <c r="C4">
        <v>185570.1</v>
      </c>
      <c r="D4" s="6">
        <v>0</v>
      </c>
      <c r="E4" s="6">
        <v>0</v>
      </c>
    </row>
    <row r="5" spans="1:5" x14ac:dyDescent="0.3">
      <c r="A5">
        <v>-45969.13</v>
      </c>
      <c r="B5">
        <v>0.155305</v>
      </c>
      <c r="C5">
        <v>-295992.5</v>
      </c>
      <c r="D5" s="6">
        <v>-3000</v>
      </c>
      <c r="E5" s="6">
        <v>-0.1</v>
      </c>
    </row>
    <row r="6" spans="1:5" x14ac:dyDescent="0.3">
      <c r="A6">
        <v>-29982.5</v>
      </c>
      <c r="B6">
        <v>-2.22644E-2</v>
      </c>
      <c r="C6">
        <v>1346659</v>
      </c>
      <c r="D6" s="6">
        <v>-6000</v>
      </c>
      <c r="E6" s="6">
        <v>-0.2</v>
      </c>
    </row>
    <row r="7" spans="1:5" x14ac:dyDescent="0.3">
      <c r="A7">
        <v>-21021.54</v>
      </c>
      <c r="B7">
        <v>-0.12751879999999999</v>
      </c>
      <c r="C7">
        <v>164850.5</v>
      </c>
      <c r="D7" s="6">
        <v>-7500</v>
      </c>
      <c r="E7" s="6">
        <v>-0.25</v>
      </c>
    </row>
    <row r="8" spans="1:5" x14ac:dyDescent="0.3">
      <c r="A8">
        <v>-32269.32</v>
      </c>
      <c r="B8">
        <v>-1.1349400000000001E-2</v>
      </c>
      <c r="C8">
        <v>2843252</v>
      </c>
      <c r="D8" s="6">
        <v>-15000</v>
      </c>
      <c r="E8" s="6">
        <v>-0.5</v>
      </c>
    </row>
    <row r="9" spans="1:5" x14ac:dyDescent="0.3">
      <c r="A9">
        <v>-38705.03</v>
      </c>
      <c r="B9">
        <v>9.3043799999999996E-2</v>
      </c>
      <c r="C9">
        <v>-415987.20000000001</v>
      </c>
      <c r="D9" s="6">
        <v>-22500</v>
      </c>
      <c r="E9" s="6">
        <v>-0.75</v>
      </c>
    </row>
    <row r="10" spans="1:5" x14ac:dyDescent="0.3">
      <c r="A10">
        <v>-26710.46</v>
      </c>
      <c r="B10">
        <v>-6.9938700000000006E-2</v>
      </c>
      <c r="C10">
        <v>381912.7</v>
      </c>
      <c r="D10" s="6">
        <v>-30000</v>
      </c>
      <c r="E10" s="6">
        <v>-1</v>
      </c>
    </row>
    <row r="11" spans="1:5" x14ac:dyDescent="0.3">
      <c r="A11">
        <v>-47592.07</v>
      </c>
      <c r="B11">
        <v>0.15158759999999999</v>
      </c>
      <c r="C11">
        <v>-313957.5</v>
      </c>
    </row>
    <row r="12" spans="1:5" x14ac:dyDescent="0.3">
      <c r="A12">
        <v>-28552.32</v>
      </c>
      <c r="B12">
        <v>-0.1128825</v>
      </c>
      <c r="C12">
        <v>252938.4</v>
      </c>
    </row>
    <row r="13" spans="1:5" x14ac:dyDescent="0.3">
      <c r="A13">
        <v>-18662.84</v>
      </c>
      <c r="B13">
        <v>-0.2111439</v>
      </c>
      <c r="C13">
        <v>88389.23</v>
      </c>
    </row>
    <row r="14" spans="1:5" x14ac:dyDescent="0.3">
      <c r="A14">
        <v>-20786.27</v>
      </c>
      <c r="B14">
        <v>-0.20895739999999999</v>
      </c>
      <c r="C14">
        <v>99476.08</v>
      </c>
    </row>
    <row r="15" spans="1:5" x14ac:dyDescent="0.3">
      <c r="A15">
        <v>-30311.14</v>
      </c>
      <c r="B15">
        <v>-0.13643739999999999</v>
      </c>
      <c r="C15">
        <v>222161.5</v>
      </c>
    </row>
    <row r="16" spans="1:5" x14ac:dyDescent="0.3">
      <c r="A16">
        <v>-41438.89</v>
      </c>
      <c r="B16">
        <v>0.1025745</v>
      </c>
      <c r="C16">
        <v>-403988.3</v>
      </c>
    </row>
    <row r="17" spans="1:3" x14ac:dyDescent="0.3">
      <c r="A17">
        <v>-25202.9</v>
      </c>
      <c r="B17">
        <v>-5.97993E-2</v>
      </c>
      <c r="C17">
        <v>421458</v>
      </c>
    </row>
    <row r="18" spans="1:3" x14ac:dyDescent="0.3">
      <c r="A18">
        <v>-36079.07</v>
      </c>
      <c r="B18">
        <v>2.73154E-2</v>
      </c>
      <c r="C18">
        <v>-1320834</v>
      </c>
    </row>
    <row r="19" spans="1:3" x14ac:dyDescent="0.3">
      <c r="A19">
        <v>-30335.45</v>
      </c>
      <c r="B19">
        <v>-6.7709699999999998E-2</v>
      </c>
      <c r="C19">
        <v>448022.3</v>
      </c>
    </row>
    <row r="20" spans="1:3" x14ac:dyDescent="0.3">
      <c r="A20">
        <v>-48653.52</v>
      </c>
      <c r="B20">
        <v>0.18675330000000001</v>
      </c>
      <c r="C20">
        <v>-260523</v>
      </c>
    </row>
    <row r="21" spans="1:3" x14ac:dyDescent="0.3">
      <c r="A21">
        <v>-26549.26</v>
      </c>
      <c r="B21">
        <v>-0.1212056</v>
      </c>
      <c r="C21">
        <v>219043.20000000001</v>
      </c>
    </row>
    <row r="22" spans="1:3" x14ac:dyDescent="0.3">
      <c r="A22">
        <v>-48792.52</v>
      </c>
      <c r="B22">
        <v>0.1918163</v>
      </c>
      <c r="C22">
        <v>-254371.1</v>
      </c>
    </row>
    <row r="23" spans="1:3" x14ac:dyDescent="0.3">
      <c r="A23">
        <v>-19864.63</v>
      </c>
      <c r="B23">
        <v>-0.2020757</v>
      </c>
      <c r="C23">
        <v>98302.91</v>
      </c>
    </row>
    <row r="24" spans="1:3" x14ac:dyDescent="0.3">
      <c r="A24">
        <v>-30455.45</v>
      </c>
      <c r="B24">
        <v>-2.08186E-2</v>
      </c>
      <c r="C24">
        <v>1462897</v>
      </c>
    </row>
    <row r="25" spans="1:3" x14ac:dyDescent="0.3">
      <c r="A25">
        <v>-48690.65</v>
      </c>
      <c r="B25">
        <v>0.18095049999999999</v>
      </c>
      <c r="C25">
        <v>-269082.7</v>
      </c>
    </row>
    <row r="26" spans="1:3" x14ac:dyDescent="0.3">
      <c r="A26">
        <v>-34214.94</v>
      </c>
      <c r="B26">
        <v>7.7038999999999996E-3</v>
      </c>
      <c r="C26">
        <v>-4441249</v>
      </c>
    </row>
    <row r="27" spans="1:3" x14ac:dyDescent="0.3">
      <c r="A27">
        <v>-42828.2</v>
      </c>
      <c r="B27">
        <v>0.12503220000000001</v>
      </c>
      <c r="C27">
        <v>-342537.4</v>
      </c>
    </row>
    <row r="28" spans="1:3" x14ac:dyDescent="0.3">
      <c r="A28">
        <v>-38171.69</v>
      </c>
      <c r="B28">
        <v>5.29525E-2</v>
      </c>
      <c r="C28">
        <v>-720866.2</v>
      </c>
    </row>
    <row r="29" spans="1:3" x14ac:dyDescent="0.3">
      <c r="A29">
        <v>-25284.400000000001</v>
      </c>
      <c r="B29">
        <v>-0.1274499</v>
      </c>
      <c r="C29">
        <v>198387</v>
      </c>
    </row>
    <row r="30" spans="1:3" x14ac:dyDescent="0.3">
      <c r="A30">
        <v>-31845.42</v>
      </c>
      <c r="B30">
        <v>-2.8175499999999999E-2</v>
      </c>
      <c r="C30">
        <v>1130253</v>
      </c>
    </row>
    <row r="31" spans="1:3" x14ac:dyDescent="0.3">
      <c r="A31">
        <v>-24501.08</v>
      </c>
      <c r="B31">
        <v>-0.13690099999999999</v>
      </c>
      <c r="C31">
        <v>178969.3</v>
      </c>
    </row>
    <row r="32" spans="1:3" x14ac:dyDescent="0.3">
      <c r="A32">
        <v>-21546.560000000001</v>
      </c>
      <c r="B32">
        <v>-0.19709579999999999</v>
      </c>
      <c r="C32">
        <v>109320.3</v>
      </c>
    </row>
    <row r="33" spans="1:3" x14ac:dyDescent="0.3">
      <c r="A33">
        <v>-31346.27</v>
      </c>
      <c r="B33">
        <v>-5.4330700000000003E-2</v>
      </c>
      <c r="C33">
        <v>576953.19999999995</v>
      </c>
    </row>
    <row r="34" spans="1:3" x14ac:dyDescent="0.3">
      <c r="A34">
        <v>-37046.620000000003</v>
      </c>
      <c r="B34">
        <v>1.9921500000000002E-2</v>
      </c>
      <c r="C34">
        <v>-1859626</v>
      </c>
    </row>
    <row r="35" spans="1:3" x14ac:dyDescent="0.3">
      <c r="A35">
        <v>-20271.91</v>
      </c>
      <c r="B35">
        <v>-0.20782210000000001</v>
      </c>
      <c r="C35">
        <v>97544.52</v>
      </c>
    </row>
    <row r="36" spans="1:3" x14ac:dyDescent="0.3">
      <c r="A36">
        <v>-35790.85</v>
      </c>
      <c r="B36">
        <v>4.7089199999999998E-2</v>
      </c>
      <c r="C36">
        <v>-760064.7</v>
      </c>
    </row>
    <row r="37" spans="1:3" x14ac:dyDescent="0.3">
      <c r="A37">
        <v>-50659.18</v>
      </c>
      <c r="B37">
        <v>0.26227070000000002</v>
      </c>
      <c r="C37">
        <v>-193156.1</v>
      </c>
    </row>
    <row r="38" spans="1:3" x14ac:dyDescent="0.3">
      <c r="A38">
        <v>-34248.18</v>
      </c>
      <c r="B38">
        <v>3.0847300000000001E-2</v>
      </c>
      <c r="C38">
        <v>-1110249</v>
      </c>
    </row>
    <row r="39" spans="1:3" x14ac:dyDescent="0.3">
      <c r="A39">
        <v>-41684.480000000003</v>
      </c>
      <c r="B39">
        <v>5.79888E-2</v>
      </c>
      <c r="C39">
        <v>-718837.1</v>
      </c>
    </row>
    <row r="40" spans="1:3" x14ac:dyDescent="0.3">
      <c r="A40">
        <v>-29734.15</v>
      </c>
      <c r="B40">
        <v>-7.0212399999999994E-2</v>
      </c>
      <c r="C40">
        <v>423488.8</v>
      </c>
    </row>
    <row r="41" spans="1:3" x14ac:dyDescent="0.3">
      <c r="A41">
        <v>-37546.879999999997</v>
      </c>
      <c r="B41">
        <v>3.3732400000000003E-2</v>
      </c>
      <c r="C41">
        <v>-1113080</v>
      </c>
    </row>
    <row r="42" spans="1:3" x14ac:dyDescent="0.3">
      <c r="A42">
        <v>-33268.449999999997</v>
      </c>
      <c r="B42">
        <v>-1.1175E-3</v>
      </c>
      <c r="C42" s="195">
        <v>29800000</v>
      </c>
    </row>
    <row r="43" spans="1:3" x14ac:dyDescent="0.3">
      <c r="A43">
        <v>-44223.73</v>
      </c>
      <c r="B43">
        <v>0.18168129999999999</v>
      </c>
      <c r="C43">
        <v>-243413.8</v>
      </c>
    </row>
    <row r="44" spans="1:3" x14ac:dyDescent="0.3">
      <c r="A44">
        <v>-23048.66</v>
      </c>
      <c r="B44">
        <v>-0.15455940000000001</v>
      </c>
      <c r="C44">
        <v>149125</v>
      </c>
    </row>
    <row r="45" spans="1:3" x14ac:dyDescent="0.3">
      <c r="A45">
        <v>-34885.760000000002</v>
      </c>
      <c r="B45">
        <v>-7.3074299999999995E-2</v>
      </c>
      <c r="C45">
        <v>477400.9</v>
      </c>
    </row>
    <row r="46" spans="1:3" x14ac:dyDescent="0.3">
      <c r="A46">
        <v>-12445.73</v>
      </c>
      <c r="B46">
        <v>-0.33936509999999998</v>
      </c>
      <c r="C46">
        <v>36673.58</v>
      </c>
    </row>
    <row r="47" spans="1:3" x14ac:dyDescent="0.3">
      <c r="A47">
        <v>-33141.300000000003</v>
      </c>
      <c r="B47">
        <v>-1.1434400000000001E-2</v>
      </c>
      <c r="C47">
        <v>2898377</v>
      </c>
    </row>
    <row r="48" spans="1:3" x14ac:dyDescent="0.3">
      <c r="A48">
        <v>-19095.71</v>
      </c>
      <c r="B48">
        <v>-0.16520309999999999</v>
      </c>
      <c r="C48">
        <v>115589.3</v>
      </c>
    </row>
    <row r="49" spans="1:3" x14ac:dyDescent="0.3">
      <c r="A49">
        <v>-48841.73</v>
      </c>
      <c r="B49">
        <v>0.22597500000000001</v>
      </c>
      <c r="C49">
        <v>-216137.7</v>
      </c>
    </row>
    <row r="50" spans="1:3" x14ac:dyDescent="0.3">
      <c r="A50">
        <v>-26026.35</v>
      </c>
      <c r="B50">
        <v>-0.13727880000000001</v>
      </c>
      <c r="C50">
        <v>189587.6</v>
      </c>
    </row>
    <row r="51" spans="1:3" x14ac:dyDescent="0.3">
      <c r="A51">
        <v>-36907.129999999997</v>
      </c>
      <c r="B51">
        <v>1.77345E-2</v>
      </c>
      <c r="C51">
        <v>-2081089</v>
      </c>
    </row>
    <row r="52" spans="1:3" x14ac:dyDescent="0.3">
      <c r="A52">
        <v>-42163.65</v>
      </c>
      <c r="B52">
        <v>9.0803999999999996E-2</v>
      </c>
      <c r="C52">
        <v>-464337</v>
      </c>
    </row>
    <row r="53" spans="1:3" x14ac:dyDescent="0.3">
      <c r="A53">
        <v>-39141.040000000001</v>
      </c>
      <c r="B53">
        <v>8.7054800000000002E-2</v>
      </c>
      <c r="C53">
        <v>-449613.5</v>
      </c>
    </row>
    <row r="54" spans="1:3" x14ac:dyDescent="0.3">
      <c r="A54">
        <v>-35272.629999999997</v>
      </c>
      <c r="B54">
        <v>2.8365E-3</v>
      </c>
      <c r="C54" s="195">
        <v>-12400000</v>
      </c>
    </row>
    <row r="55" spans="1:3" x14ac:dyDescent="0.3">
      <c r="A55">
        <v>-14351.41</v>
      </c>
      <c r="B55">
        <v>-0.31752940000000002</v>
      </c>
      <c r="C55">
        <v>45197.09</v>
      </c>
    </row>
    <row r="56" spans="1:3" x14ac:dyDescent="0.3">
      <c r="A56">
        <v>-38917.160000000003</v>
      </c>
      <c r="B56">
        <v>0.1285722</v>
      </c>
      <c r="C56">
        <v>-302687.2</v>
      </c>
    </row>
    <row r="57" spans="1:3" x14ac:dyDescent="0.3">
      <c r="A57">
        <v>-33527.83</v>
      </c>
      <c r="B57">
        <v>5.3833499999999999E-2</v>
      </c>
      <c r="C57">
        <v>-622806.19999999995</v>
      </c>
    </row>
    <row r="58" spans="1:3" x14ac:dyDescent="0.3">
      <c r="A58">
        <v>-51509.57</v>
      </c>
      <c r="B58">
        <v>0.22691249999999999</v>
      </c>
      <c r="C58">
        <v>-227001.9</v>
      </c>
    </row>
    <row r="59" spans="1:3" x14ac:dyDescent="0.3">
      <c r="A59">
        <v>-35229.1</v>
      </c>
      <c r="B59">
        <v>-9.4465099999999996E-2</v>
      </c>
      <c r="C59">
        <v>372932.3</v>
      </c>
    </row>
    <row r="60" spans="1:3" x14ac:dyDescent="0.3">
      <c r="A60">
        <v>-28515.22</v>
      </c>
      <c r="B60">
        <v>-4.2555099999999998E-2</v>
      </c>
      <c r="C60">
        <v>670077.69999999995</v>
      </c>
    </row>
    <row r="61" spans="1:3" x14ac:dyDescent="0.3">
      <c r="A61">
        <v>-12828.15</v>
      </c>
      <c r="B61">
        <v>-0.31044450000000001</v>
      </c>
      <c r="C61">
        <v>41321.879999999997</v>
      </c>
    </row>
    <row r="62" spans="1:3" x14ac:dyDescent="0.3">
      <c r="A62">
        <v>-29596.9</v>
      </c>
      <c r="B62">
        <v>-7.2006100000000003E-2</v>
      </c>
      <c r="C62">
        <v>411033.2</v>
      </c>
    </row>
    <row r="63" spans="1:3" x14ac:dyDescent="0.3">
      <c r="A63">
        <v>-29727.38</v>
      </c>
      <c r="B63">
        <v>-6.4537800000000006E-2</v>
      </c>
      <c r="C63">
        <v>460620</v>
      </c>
    </row>
    <row r="64" spans="1:3" x14ac:dyDescent="0.3">
      <c r="A64">
        <v>-34605.29</v>
      </c>
      <c r="B64">
        <v>-5.7583299999999997E-2</v>
      </c>
      <c r="C64">
        <v>600960.19999999995</v>
      </c>
    </row>
    <row r="65" spans="1:3" x14ac:dyDescent="0.3">
      <c r="A65">
        <v>-44139.24</v>
      </c>
      <c r="B65">
        <v>0.15845719999999999</v>
      </c>
      <c r="C65">
        <v>-278556.3</v>
      </c>
    </row>
    <row r="66" spans="1:3" x14ac:dyDescent="0.3">
      <c r="A66">
        <v>-27568.52</v>
      </c>
      <c r="B66">
        <v>-5.7362999999999997E-2</v>
      </c>
      <c r="C66">
        <v>480597.4</v>
      </c>
    </row>
    <row r="67" spans="1:3" x14ac:dyDescent="0.3">
      <c r="A67">
        <v>-37350.07</v>
      </c>
      <c r="B67">
        <v>8.8322499999999998E-2</v>
      </c>
      <c r="C67">
        <v>-422882.8</v>
      </c>
    </row>
    <row r="68" spans="1:3" x14ac:dyDescent="0.3">
      <c r="A68">
        <v>-25078.05</v>
      </c>
      <c r="B68">
        <v>-0.1218182</v>
      </c>
      <c r="C68">
        <v>205864.6</v>
      </c>
    </row>
    <row r="69" spans="1:3" x14ac:dyDescent="0.3">
      <c r="A69">
        <v>-36072.949999999997</v>
      </c>
      <c r="B69">
        <v>2.1710299999999998E-2</v>
      </c>
      <c r="C69">
        <v>-1661561</v>
      </c>
    </row>
    <row r="70" spans="1:3" x14ac:dyDescent="0.3">
      <c r="A70">
        <v>-32732.79</v>
      </c>
      <c r="B70">
        <v>-2.5829999999999998E-3</v>
      </c>
      <c r="C70" s="195">
        <v>12700000</v>
      </c>
    </row>
    <row r="71" spans="1:3" x14ac:dyDescent="0.3">
      <c r="A71">
        <v>-21344.3</v>
      </c>
      <c r="B71">
        <v>-0.21874879999999999</v>
      </c>
      <c r="C71">
        <v>97574.49</v>
      </c>
    </row>
    <row r="72" spans="1:3" x14ac:dyDescent="0.3">
      <c r="A72">
        <v>-28885.09</v>
      </c>
      <c r="B72">
        <v>-9.4074000000000005E-2</v>
      </c>
      <c r="C72">
        <v>307046.5</v>
      </c>
    </row>
    <row r="73" spans="1:3" x14ac:dyDescent="0.3">
      <c r="A73">
        <v>-42357.35</v>
      </c>
      <c r="B73">
        <v>0.12442259999999999</v>
      </c>
      <c r="C73">
        <v>-340431.5</v>
      </c>
    </row>
    <row r="74" spans="1:3" x14ac:dyDescent="0.3">
      <c r="A74">
        <v>-36567.57</v>
      </c>
      <c r="B74">
        <v>5.1267699999999999E-2</v>
      </c>
      <c r="C74">
        <v>-713266.6</v>
      </c>
    </row>
    <row r="75" spans="1:3" x14ac:dyDescent="0.3">
      <c r="A75">
        <v>-34912.129999999997</v>
      </c>
      <c r="B75">
        <v>-6.0151900000000001E-2</v>
      </c>
      <c r="C75">
        <v>580399.19999999995</v>
      </c>
    </row>
    <row r="76" spans="1:3" x14ac:dyDescent="0.3">
      <c r="A76">
        <v>-35342.949999999997</v>
      </c>
      <c r="B76">
        <v>-1.5328E-3</v>
      </c>
      <c r="C76" s="195">
        <v>23100000</v>
      </c>
    </row>
    <row r="77" spans="1:3" x14ac:dyDescent="0.3">
      <c r="A77">
        <v>-37461.760000000002</v>
      </c>
      <c r="B77">
        <v>5.6293999999999997E-2</v>
      </c>
      <c r="C77">
        <v>-665466.69999999995</v>
      </c>
    </row>
    <row r="78" spans="1:3" x14ac:dyDescent="0.3">
      <c r="A78">
        <v>-29662.73</v>
      </c>
      <c r="B78">
        <v>-6.4902899999999999E-2</v>
      </c>
      <c r="C78">
        <v>457032.4</v>
      </c>
    </row>
    <row r="79" spans="1:3" x14ac:dyDescent="0.3">
      <c r="A79">
        <v>-29246.91</v>
      </c>
      <c r="B79">
        <v>-6.2304699999999998E-2</v>
      </c>
      <c r="C79">
        <v>469417.1</v>
      </c>
    </row>
    <row r="80" spans="1:3" x14ac:dyDescent="0.3">
      <c r="A80">
        <v>-53184.1</v>
      </c>
      <c r="B80">
        <v>0.2368693</v>
      </c>
      <c r="C80">
        <v>-224529.3</v>
      </c>
    </row>
    <row r="81" spans="1:3" x14ac:dyDescent="0.3">
      <c r="A81">
        <v>-28127.89</v>
      </c>
      <c r="B81">
        <v>-0.15539790000000001</v>
      </c>
      <c r="C81">
        <v>181005.6</v>
      </c>
    </row>
    <row r="82" spans="1:3" x14ac:dyDescent="0.3">
      <c r="A82">
        <v>-40996.21</v>
      </c>
      <c r="B82">
        <v>0.14425930000000001</v>
      </c>
      <c r="C82">
        <v>-284184.09999999998</v>
      </c>
    </row>
    <row r="83" spans="1:3" x14ac:dyDescent="0.3">
      <c r="A83">
        <v>-23823.45</v>
      </c>
      <c r="B83">
        <v>-0.13470260000000001</v>
      </c>
      <c r="C83">
        <v>176859.7</v>
      </c>
    </row>
    <row r="84" spans="1:3" x14ac:dyDescent="0.3">
      <c r="A84">
        <v>-10732.55</v>
      </c>
      <c r="B84">
        <v>-0.37817440000000002</v>
      </c>
      <c r="C84">
        <v>28379.88</v>
      </c>
    </row>
    <row r="85" spans="1:3" x14ac:dyDescent="0.3">
      <c r="A85">
        <v>-47489.16</v>
      </c>
      <c r="B85">
        <v>0.1920849</v>
      </c>
      <c r="C85">
        <v>-247230</v>
      </c>
    </row>
    <row r="86" spans="1:3" x14ac:dyDescent="0.3">
      <c r="A86">
        <v>-25311.98</v>
      </c>
      <c r="B86">
        <v>-6.9618700000000006E-2</v>
      </c>
      <c r="C86">
        <v>363580.1</v>
      </c>
    </row>
    <row r="87" spans="1:3" x14ac:dyDescent="0.3">
      <c r="A87">
        <v>-30972.67</v>
      </c>
      <c r="B87">
        <v>-8.0282400000000004E-2</v>
      </c>
      <c r="C87">
        <v>385796.3</v>
      </c>
    </row>
    <row r="88" spans="1:3" x14ac:dyDescent="0.3">
      <c r="A88">
        <v>-42930.05</v>
      </c>
      <c r="B88">
        <v>0.10978640000000001</v>
      </c>
      <c r="C88">
        <v>-391032.5</v>
      </c>
    </row>
    <row r="89" spans="1:3" x14ac:dyDescent="0.3">
      <c r="A89">
        <v>-36088.949999999997</v>
      </c>
      <c r="B89">
        <v>-1.5521500000000001E-2</v>
      </c>
      <c r="C89">
        <v>2325090</v>
      </c>
    </row>
    <row r="90" spans="1:3" x14ac:dyDescent="0.3">
      <c r="A90">
        <v>-17273.27</v>
      </c>
      <c r="B90">
        <v>-0.2585652</v>
      </c>
      <c r="C90">
        <v>66804.3</v>
      </c>
    </row>
    <row r="91" spans="1:3" x14ac:dyDescent="0.3">
      <c r="A91">
        <v>-23561.21</v>
      </c>
      <c r="B91">
        <v>-0.15216830000000001</v>
      </c>
      <c r="C91">
        <v>154836.5</v>
      </c>
    </row>
    <row r="92" spans="1:3" x14ac:dyDescent="0.3">
      <c r="A92">
        <v>-29798.22</v>
      </c>
      <c r="B92">
        <v>-6.3909300000000002E-2</v>
      </c>
      <c r="C92">
        <v>466258</v>
      </c>
    </row>
    <row r="93" spans="1:3" x14ac:dyDescent="0.3">
      <c r="A93">
        <v>-28030.26</v>
      </c>
      <c r="B93">
        <v>-5.1460899999999997E-2</v>
      </c>
      <c r="C93">
        <v>544690.80000000005</v>
      </c>
    </row>
    <row r="94" spans="1:3" x14ac:dyDescent="0.3">
      <c r="A94">
        <v>-43189.17</v>
      </c>
      <c r="B94">
        <v>0.1680439</v>
      </c>
      <c r="C94">
        <v>-257011.3</v>
      </c>
    </row>
    <row r="95" spans="1:3" x14ac:dyDescent="0.3">
      <c r="A95">
        <v>-42829.34</v>
      </c>
      <c r="B95">
        <v>0.15011730000000001</v>
      </c>
      <c r="C95">
        <v>-285305.90000000002</v>
      </c>
    </row>
    <row r="96" spans="1:3" x14ac:dyDescent="0.3">
      <c r="A96">
        <v>-28338.99</v>
      </c>
      <c r="B96">
        <v>-5.5554199999999998E-2</v>
      </c>
      <c r="C96">
        <v>510114.8</v>
      </c>
    </row>
    <row r="97" spans="1:3" x14ac:dyDescent="0.3">
      <c r="A97">
        <v>-35022.82</v>
      </c>
      <c r="B97">
        <v>3.3124599999999997E-2</v>
      </c>
      <c r="C97">
        <v>-1057307</v>
      </c>
    </row>
    <row r="98" spans="1:3" x14ac:dyDescent="0.3">
      <c r="A98">
        <v>-31404.58</v>
      </c>
      <c r="B98">
        <v>2.2988700000000001E-2</v>
      </c>
      <c r="C98">
        <v>-1366089</v>
      </c>
    </row>
    <row r="99" spans="1:3" x14ac:dyDescent="0.3">
      <c r="A99">
        <v>-43191.17</v>
      </c>
      <c r="B99">
        <v>0.1007904</v>
      </c>
      <c r="C99">
        <v>-428524.79999999999</v>
      </c>
    </row>
    <row r="100" spans="1:3" x14ac:dyDescent="0.3">
      <c r="A100">
        <v>-49351.25</v>
      </c>
      <c r="B100">
        <v>0.15615270000000001</v>
      </c>
      <c r="C100">
        <v>-316044.79999999999</v>
      </c>
    </row>
    <row r="101" spans="1:3" x14ac:dyDescent="0.3">
      <c r="A101">
        <v>-15742.15</v>
      </c>
      <c r="B101">
        <v>-0.27979330000000002</v>
      </c>
      <c r="C101">
        <v>56263.5</v>
      </c>
    </row>
    <row r="102" spans="1:3" x14ac:dyDescent="0.3">
      <c r="A102">
        <v>-34016.449999999997</v>
      </c>
      <c r="B102">
        <v>7.4887E-3</v>
      </c>
      <c r="C102">
        <v>-4542354</v>
      </c>
    </row>
    <row r="103" spans="1:3" x14ac:dyDescent="0.3">
      <c r="A103">
        <v>-23284.76</v>
      </c>
      <c r="B103">
        <v>-0.18125530000000001</v>
      </c>
      <c r="C103">
        <v>128463.8</v>
      </c>
    </row>
    <row r="104" spans="1:3" x14ac:dyDescent="0.3">
      <c r="A104">
        <v>-55687.64</v>
      </c>
      <c r="B104">
        <v>0.30402790000000002</v>
      </c>
      <c r="C104">
        <v>-183166.2</v>
      </c>
    </row>
    <row r="105" spans="1:3" x14ac:dyDescent="0.3">
      <c r="A105">
        <v>-24131.81</v>
      </c>
      <c r="B105">
        <v>-0.1682205</v>
      </c>
      <c r="C105">
        <v>143453.4</v>
      </c>
    </row>
    <row r="106" spans="1:3" x14ac:dyDescent="0.3">
      <c r="A106">
        <v>-44722.23</v>
      </c>
      <c r="B106">
        <v>0.13538459999999999</v>
      </c>
      <c r="C106">
        <v>-330334.8</v>
      </c>
    </row>
    <row r="107" spans="1:3" x14ac:dyDescent="0.3">
      <c r="A107">
        <v>-31337.48</v>
      </c>
      <c r="B107">
        <v>-4.5224899999999998E-2</v>
      </c>
      <c r="C107">
        <v>692925.2</v>
      </c>
    </row>
    <row r="108" spans="1:3" x14ac:dyDescent="0.3">
      <c r="A108">
        <v>-31877.64</v>
      </c>
      <c r="B108">
        <v>-5.7988199999999997E-2</v>
      </c>
      <c r="C108">
        <v>549726.6</v>
      </c>
    </row>
    <row r="109" spans="1:3" x14ac:dyDescent="0.3">
      <c r="A109">
        <v>-38869.300000000003</v>
      </c>
      <c r="B109">
        <v>0.1043128</v>
      </c>
      <c r="C109">
        <v>-372622.6</v>
      </c>
    </row>
    <row r="110" spans="1:3" x14ac:dyDescent="0.3">
      <c r="A110">
        <v>-29204.61</v>
      </c>
      <c r="B110">
        <v>-5.9779600000000002E-2</v>
      </c>
      <c r="C110">
        <v>488537.7</v>
      </c>
    </row>
    <row r="111" spans="1:3" x14ac:dyDescent="0.3">
      <c r="A111">
        <v>-32447.599999999999</v>
      </c>
      <c r="B111">
        <v>-1.9894800000000001E-2</v>
      </c>
      <c r="C111">
        <v>1630956</v>
      </c>
    </row>
    <row r="112" spans="1:3" x14ac:dyDescent="0.3">
      <c r="A112">
        <v>-37538.46</v>
      </c>
      <c r="B112">
        <v>-3.77971E-2</v>
      </c>
      <c r="C112">
        <v>993157.4</v>
      </c>
    </row>
    <row r="113" spans="1:3" x14ac:dyDescent="0.3">
      <c r="A113">
        <v>-45197.7</v>
      </c>
      <c r="B113">
        <v>0.1195177</v>
      </c>
      <c r="C113">
        <v>-378167.5</v>
      </c>
    </row>
    <row r="114" spans="1:3" x14ac:dyDescent="0.3">
      <c r="A114">
        <v>-37295.480000000003</v>
      </c>
      <c r="B114">
        <v>4.22984E-2</v>
      </c>
      <c r="C114">
        <v>-881722.4</v>
      </c>
    </row>
    <row r="115" spans="1:3" x14ac:dyDescent="0.3">
      <c r="A115">
        <v>-25796.68</v>
      </c>
      <c r="B115">
        <v>-7.4783699999999995E-2</v>
      </c>
      <c r="C115">
        <v>344950.7</v>
      </c>
    </row>
    <row r="116" spans="1:3" x14ac:dyDescent="0.3">
      <c r="A116">
        <v>-44414.09</v>
      </c>
      <c r="B116">
        <v>0.1032474</v>
      </c>
      <c r="C116">
        <v>-430171.5</v>
      </c>
    </row>
    <row r="117" spans="1:3" x14ac:dyDescent="0.3">
      <c r="A117">
        <v>-41464.93</v>
      </c>
      <c r="B117">
        <v>5.2524300000000003E-2</v>
      </c>
      <c r="C117">
        <v>-789442.4</v>
      </c>
    </row>
    <row r="118" spans="1:3" x14ac:dyDescent="0.3">
      <c r="A118">
        <v>-36866.269999999997</v>
      </c>
      <c r="B118">
        <v>4.6693600000000002E-2</v>
      </c>
      <c r="C118">
        <v>-789536.5</v>
      </c>
    </row>
    <row r="119" spans="1:3" x14ac:dyDescent="0.3">
      <c r="A119">
        <v>-37895.129999999997</v>
      </c>
      <c r="B119">
        <v>3.7714200000000003E-2</v>
      </c>
      <c r="C119">
        <v>-1004796</v>
      </c>
    </row>
    <row r="120" spans="1:3" x14ac:dyDescent="0.3">
      <c r="A120">
        <v>-23162.85</v>
      </c>
      <c r="B120">
        <v>-0.12743740000000001</v>
      </c>
      <c r="C120">
        <v>181758.7</v>
      </c>
    </row>
    <row r="121" spans="1:3" x14ac:dyDescent="0.3">
      <c r="A121">
        <v>-31151.65</v>
      </c>
      <c r="B121">
        <v>-1.167E-2</v>
      </c>
      <c r="C121">
        <v>2669380</v>
      </c>
    </row>
    <row r="122" spans="1:3" x14ac:dyDescent="0.3">
      <c r="A122">
        <v>-16508.38</v>
      </c>
      <c r="B122">
        <v>-0.27874110000000002</v>
      </c>
      <c r="C122">
        <v>59224.79</v>
      </c>
    </row>
    <row r="123" spans="1:3" x14ac:dyDescent="0.3">
      <c r="A123">
        <v>-44037.06</v>
      </c>
      <c r="B123">
        <v>0.14905009999999999</v>
      </c>
      <c r="C123">
        <v>-295451.40000000002</v>
      </c>
    </row>
    <row r="124" spans="1:3" x14ac:dyDescent="0.3">
      <c r="A124">
        <v>-36180.949999999997</v>
      </c>
      <c r="B124">
        <v>5.1185700000000001E-2</v>
      </c>
      <c r="C124">
        <v>-706856.3</v>
      </c>
    </row>
    <row r="125" spans="1:3" x14ac:dyDescent="0.3">
      <c r="A125">
        <v>-20094.330000000002</v>
      </c>
      <c r="B125">
        <v>-0.21869659999999999</v>
      </c>
      <c r="C125">
        <v>91882.22</v>
      </c>
    </row>
    <row r="126" spans="1:3" x14ac:dyDescent="0.3">
      <c r="A126">
        <v>-36640.75</v>
      </c>
      <c r="B126">
        <v>7.3159199999999994E-2</v>
      </c>
      <c r="C126">
        <v>-500835.7</v>
      </c>
    </row>
    <row r="127" spans="1:3" x14ac:dyDescent="0.3">
      <c r="A127">
        <v>-36225.24</v>
      </c>
      <c r="B127">
        <v>5.6574899999999997E-2</v>
      </c>
      <c r="C127">
        <v>-640305.4</v>
      </c>
    </row>
    <row r="128" spans="1:3" x14ac:dyDescent="0.3">
      <c r="A128">
        <v>-33185.980000000003</v>
      </c>
      <c r="B128">
        <v>-5.51561E-2</v>
      </c>
      <c r="C128">
        <v>601673.80000000005</v>
      </c>
    </row>
    <row r="129" spans="1:3" x14ac:dyDescent="0.3">
      <c r="A129">
        <v>-31644.720000000001</v>
      </c>
      <c r="B129">
        <v>-6.0562999999999997E-3</v>
      </c>
      <c r="C129">
        <v>5225084</v>
      </c>
    </row>
    <row r="130" spans="1:3" x14ac:dyDescent="0.3">
      <c r="A130">
        <v>-29732.71</v>
      </c>
      <c r="B130">
        <v>-3.0075899999999999E-2</v>
      </c>
      <c r="C130">
        <v>988589.1</v>
      </c>
    </row>
    <row r="131" spans="1:3" x14ac:dyDescent="0.3">
      <c r="A131">
        <v>-35615.410000000003</v>
      </c>
      <c r="B131">
        <v>1.8509600000000001E-2</v>
      </c>
      <c r="C131">
        <v>-1924156</v>
      </c>
    </row>
    <row r="132" spans="1:3" x14ac:dyDescent="0.3">
      <c r="A132">
        <v>-23333.17</v>
      </c>
      <c r="B132">
        <v>-0.22185089999999999</v>
      </c>
      <c r="C132">
        <v>105175</v>
      </c>
    </row>
    <row r="133" spans="1:3" x14ac:dyDescent="0.3">
      <c r="A133">
        <v>-33517.589999999997</v>
      </c>
      <c r="B133">
        <v>1.09283E-2</v>
      </c>
      <c r="C133">
        <v>-3067052</v>
      </c>
    </row>
    <row r="134" spans="1:3" x14ac:dyDescent="0.3">
      <c r="A134">
        <v>-49796.62</v>
      </c>
      <c r="B134">
        <v>0.2587758</v>
      </c>
      <c r="C134">
        <v>-192431.5</v>
      </c>
    </row>
    <row r="135" spans="1:3" x14ac:dyDescent="0.3">
      <c r="A135">
        <v>-21917.41</v>
      </c>
      <c r="B135">
        <v>-0.16042029999999999</v>
      </c>
      <c r="C135">
        <v>136624.9</v>
      </c>
    </row>
    <row r="136" spans="1:3" x14ac:dyDescent="0.3">
      <c r="A136">
        <v>-19373.77</v>
      </c>
      <c r="B136">
        <v>-0.1143541</v>
      </c>
      <c r="C136">
        <v>169419</v>
      </c>
    </row>
    <row r="137" spans="1:3" x14ac:dyDescent="0.3">
      <c r="A137">
        <v>-42552.87</v>
      </c>
      <c r="B137">
        <v>0.1488382</v>
      </c>
      <c r="C137">
        <v>-285900.3</v>
      </c>
    </row>
    <row r="138" spans="1:3" x14ac:dyDescent="0.3">
      <c r="A138">
        <v>-36415.730000000003</v>
      </c>
      <c r="B138">
        <v>9.5934000000000002E-3</v>
      </c>
      <c r="C138">
        <v>-3795928</v>
      </c>
    </row>
    <row r="139" spans="1:3" x14ac:dyDescent="0.3">
      <c r="A139">
        <v>-44846.12</v>
      </c>
      <c r="B139">
        <v>0.1521932</v>
      </c>
      <c r="C139">
        <v>-294665.7</v>
      </c>
    </row>
    <row r="140" spans="1:3" x14ac:dyDescent="0.3">
      <c r="A140">
        <v>-29399.17</v>
      </c>
      <c r="B140">
        <v>-0.1073658</v>
      </c>
      <c r="C140">
        <v>273822.40000000002</v>
      </c>
    </row>
    <row r="141" spans="1:3" x14ac:dyDescent="0.3">
      <c r="A141">
        <v>-29444.19</v>
      </c>
      <c r="B141">
        <v>-6.9141599999999998E-2</v>
      </c>
      <c r="C141">
        <v>425853.3</v>
      </c>
    </row>
    <row r="142" spans="1:3" x14ac:dyDescent="0.3">
      <c r="A142">
        <v>-41811</v>
      </c>
      <c r="B142">
        <v>7.6704099999999997E-2</v>
      </c>
      <c r="C142">
        <v>-545094.40000000002</v>
      </c>
    </row>
    <row r="143" spans="1:3" x14ac:dyDescent="0.3">
      <c r="A143">
        <v>-34599.040000000001</v>
      </c>
      <c r="B143">
        <v>9.4485999999999997E-3</v>
      </c>
      <c r="C143">
        <v>-3661798</v>
      </c>
    </row>
    <row r="144" spans="1:3" x14ac:dyDescent="0.3">
      <c r="A144">
        <v>-25711.8</v>
      </c>
      <c r="B144">
        <v>-9.1063099999999994E-2</v>
      </c>
      <c r="C144">
        <v>282351.40000000002</v>
      </c>
    </row>
    <row r="145" spans="1:3" x14ac:dyDescent="0.3">
      <c r="A145">
        <v>-38592.199999999997</v>
      </c>
      <c r="B145">
        <v>2.6511900000000001E-2</v>
      </c>
      <c r="C145">
        <v>-1455656</v>
      </c>
    </row>
    <row r="146" spans="1:3" x14ac:dyDescent="0.3">
      <c r="A146">
        <v>-37572.910000000003</v>
      </c>
      <c r="B146">
        <v>-1.49368E-2</v>
      </c>
      <c r="C146">
        <v>2515459</v>
      </c>
    </row>
    <row r="147" spans="1:3" x14ac:dyDescent="0.3">
      <c r="A147">
        <v>-23218.29</v>
      </c>
      <c r="B147">
        <v>-8.1447000000000006E-2</v>
      </c>
      <c r="C147">
        <v>285072.3</v>
      </c>
    </row>
    <row r="148" spans="1:3" x14ac:dyDescent="0.3">
      <c r="A148">
        <v>-26619.13</v>
      </c>
      <c r="B148">
        <v>-8.2118700000000003E-2</v>
      </c>
      <c r="C148">
        <v>324154</v>
      </c>
    </row>
    <row r="149" spans="1:3" x14ac:dyDescent="0.3">
      <c r="A149">
        <v>-60164.160000000003</v>
      </c>
      <c r="B149">
        <v>0.38349260000000002</v>
      </c>
      <c r="C149">
        <v>-156884.79999999999</v>
      </c>
    </row>
    <row r="150" spans="1:3" x14ac:dyDescent="0.3">
      <c r="A150">
        <v>-26991.08</v>
      </c>
      <c r="B150">
        <v>5.3180000000000002E-4</v>
      </c>
      <c r="C150" s="195">
        <v>-50800000</v>
      </c>
    </row>
    <row r="151" spans="1:3" x14ac:dyDescent="0.3">
      <c r="A151">
        <v>-37475.160000000003</v>
      </c>
      <c r="B151">
        <v>6.01246E-2</v>
      </c>
      <c r="C151">
        <v>-623291.30000000005</v>
      </c>
    </row>
    <row r="152" spans="1:3" x14ac:dyDescent="0.3">
      <c r="A152">
        <v>-29848.28</v>
      </c>
      <c r="B152">
        <v>-6.5456700000000007E-2</v>
      </c>
      <c r="C152">
        <v>456000.1</v>
      </c>
    </row>
    <row r="153" spans="1:3" x14ac:dyDescent="0.3">
      <c r="A153">
        <v>-42771.13</v>
      </c>
      <c r="B153">
        <v>6.7567199999999994E-2</v>
      </c>
      <c r="C153">
        <v>-633015.80000000005</v>
      </c>
    </row>
    <row r="154" spans="1:3" x14ac:dyDescent="0.3">
      <c r="A154">
        <v>-20838.75</v>
      </c>
      <c r="B154">
        <v>-0.20107340000000001</v>
      </c>
      <c r="C154">
        <v>103637.5</v>
      </c>
    </row>
    <row r="155" spans="1:3" x14ac:dyDescent="0.3">
      <c r="A155">
        <v>-26376.52</v>
      </c>
      <c r="B155">
        <v>-0.1128422</v>
      </c>
      <c r="C155">
        <v>233747</v>
      </c>
    </row>
    <row r="156" spans="1:3" x14ac:dyDescent="0.3">
      <c r="A156">
        <v>-40288.78</v>
      </c>
      <c r="B156">
        <v>8.0384300000000006E-2</v>
      </c>
      <c r="C156">
        <v>-501202.4</v>
      </c>
    </row>
    <row r="157" spans="1:3" x14ac:dyDescent="0.3">
      <c r="A157">
        <v>-43795.03</v>
      </c>
      <c r="B157">
        <v>0.1870627</v>
      </c>
      <c r="C157">
        <v>-234119.5</v>
      </c>
    </row>
    <row r="158" spans="1:3" x14ac:dyDescent="0.3">
      <c r="A158">
        <v>-41181.64</v>
      </c>
      <c r="B158">
        <v>0.1847038</v>
      </c>
      <c r="C158">
        <v>-222960.4</v>
      </c>
    </row>
    <row r="159" spans="1:3" x14ac:dyDescent="0.3">
      <c r="A159">
        <v>-38310.31</v>
      </c>
      <c r="B159">
        <v>7.0415000000000005E-2</v>
      </c>
      <c r="C159">
        <v>-544064.5</v>
      </c>
    </row>
    <row r="160" spans="1:3" x14ac:dyDescent="0.3">
      <c r="A160">
        <v>-36500.550000000003</v>
      </c>
      <c r="B160">
        <v>6.93222E-2</v>
      </c>
      <c r="C160">
        <v>-526534.6</v>
      </c>
    </row>
    <row r="161" spans="1:3" x14ac:dyDescent="0.3">
      <c r="A161">
        <v>-28456.35</v>
      </c>
      <c r="B161">
        <v>-9.7326800000000005E-2</v>
      </c>
      <c r="C161">
        <v>292379.5</v>
      </c>
    </row>
    <row r="162" spans="1:3" x14ac:dyDescent="0.3">
      <c r="A162">
        <v>-35238.660000000003</v>
      </c>
      <c r="B162">
        <v>-7.1808499999999997E-2</v>
      </c>
      <c r="C162">
        <v>490731.3</v>
      </c>
    </row>
    <row r="163" spans="1:3" x14ac:dyDescent="0.3">
      <c r="A163">
        <v>-54007.56</v>
      </c>
      <c r="B163">
        <v>0.27988299999999999</v>
      </c>
      <c r="C163">
        <v>-192964.8</v>
      </c>
    </row>
    <row r="164" spans="1:3" x14ac:dyDescent="0.3">
      <c r="A164">
        <v>-32165.39</v>
      </c>
      <c r="B164">
        <v>-7.5598399999999996E-2</v>
      </c>
      <c r="C164">
        <v>425477.4</v>
      </c>
    </row>
    <row r="165" spans="1:3" x14ac:dyDescent="0.3">
      <c r="A165">
        <v>-26705.45</v>
      </c>
      <c r="B165">
        <v>-0.19352820000000001</v>
      </c>
      <c r="C165">
        <v>137992.5</v>
      </c>
    </row>
    <row r="166" spans="1:3" x14ac:dyDescent="0.3">
      <c r="A166">
        <v>-44054.98</v>
      </c>
      <c r="B166">
        <v>0.2338645</v>
      </c>
      <c r="C166">
        <v>-188378.2</v>
      </c>
    </row>
    <row r="167" spans="1:3" x14ac:dyDescent="0.3">
      <c r="A167">
        <v>-18019.830000000002</v>
      </c>
      <c r="B167">
        <v>-0.21896840000000001</v>
      </c>
      <c r="C167">
        <v>82294.2</v>
      </c>
    </row>
    <row r="168" spans="1:3" x14ac:dyDescent="0.3">
      <c r="A168">
        <v>-26139.37</v>
      </c>
      <c r="B168">
        <v>-0.1574451</v>
      </c>
      <c r="C168">
        <v>166022.1</v>
      </c>
    </row>
    <row r="169" spans="1:3" x14ac:dyDescent="0.3">
      <c r="A169">
        <v>-28624.15</v>
      </c>
      <c r="B169">
        <v>-0.1020813</v>
      </c>
      <c r="C169">
        <v>280405.40000000002</v>
      </c>
    </row>
    <row r="170" spans="1:3" x14ac:dyDescent="0.3">
      <c r="A170">
        <v>-27906.880000000001</v>
      </c>
      <c r="B170">
        <v>-1.4933E-2</v>
      </c>
      <c r="C170">
        <v>1868807</v>
      </c>
    </row>
    <row r="171" spans="1:3" x14ac:dyDescent="0.3">
      <c r="A171">
        <v>-22202.16</v>
      </c>
      <c r="B171">
        <v>-0.1957294</v>
      </c>
      <c r="C171">
        <v>113433</v>
      </c>
    </row>
    <row r="172" spans="1:3" x14ac:dyDescent="0.3">
      <c r="A172">
        <v>-38108.5</v>
      </c>
      <c r="B172">
        <v>6.0832600000000001E-2</v>
      </c>
      <c r="C172">
        <v>-626448.4</v>
      </c>
    </row>
    <row r="173" spans="1:3" x14ac:dyDescent="0.3">
      <c r="A173">
        <v>-20423.23</v>
      </c>
      <c r="B173">
        <v>-0.13404640000000001</v>
      </c>
      <c r="C173">
        <v>152359.4</v>
      </c>
    </row>
    <row r="174" spans="1:3" x14ac:dyDescent="0.3">
      <c r="A174">
        <v>-24989.54</v>
      </c>
      <c r="B174">
        <v>-5.1716900000000003E-2</v>
      </c>
      <c r="C174">
        <v>483198.5</v>
      </c>
    </row>
    <row r="175" spans="1:3" x14ac:dyDescent="0.3">
      <c r="A175">
        <v>-35465.82</v>
      </c>
      <c r="B175">
        <v>2.5052000000000001E-2</v>
      </c>
      <c r="C175">
        <v>-1415691</v>
      </c>
    </row>
    <row r="176" spans="1:3" x14ac:dyDescent="0.3">
      <c r="A176">
        <v>-27055.57</v>
      </c>
      <c r="B176">
        <v>-0.1608658</v>
      </c>
      <c r="C176">
        <v>168187.2</v>
      </c>
    </row>
    <row r="177" spans="1:3" x14ac:dyDescent="0.3">
      <c r="A177">
        <v>-39110.97</v>
      </c>
      <c r="B177">
        <v>7.02435E-2</v>
      </c>
      <c r="C177">
        <v>-556791.5</v>
      </c>
    </row>
    <row r="178" spans="1:3" x14ac:dyDescent="0.3">
      <c r="A178">
        <v>-33603.230000000003</v>
      </c>
      <c r="B178">
        <v>-7.6085799999999995E-2</v>
      </c>
      <c r="C178">
        <v>441649.1</v>
      </c>
    </row>
    <row r="179" spans="1:3" x14ac:dyDescent="0.3">
      <c r="A179">
        <v>-27979.38</v>
      </c>
      <c r="B179">
        <v>-8.9621300000000001E-2</v>
      </c>
      <c r="C179">
        <v>312195.7</v>
      </c>
    </row>
    <row r="180" spans="1:3" x14ac:dyDescent="0.3">
      <c r="A180">
        <v>-43002.77</v>
      </c>
      <c r="B180">
        <v>7.2454900000000003E-2</v>
      </c>
      <c r="C180">
        <v>-593510.69999999995</v>
      </c>
    </row>
    <row r="181" spans="1:3" x14ac:dyDescent="0.3">
      <c r="A181">
        <v>-34073.25</v>
      </c>
      <c r="B181">
        <v>2.35392E-2</v>
      </c>
      <c r="C181">
        <v>-1447512</v>
      </c>
    </row>
    <row r="182" spans="1:3" x14ac:dyDescent="0.3">
      <c r="A182">
        <v>-21891.51</v>
      </c>
      <c r="B182">
        <v>-0.14588319999999999</v>
      </c>
      <c r="C182">
        <v>150061.9</v>
      </c>
    </row>
    <row r="183" spans="1:3" x14ac:dyDescent="0.3">
      <c r="A183">
        <v>-39960.29</v>
      </c>
      <c r="B183">
        <v>0.14634249999999999</v>
      </c>
      <c r="C183">
        <v>-273060</v>
      </c>
    </row>
    <row r="184" spans="1:3" x14ac:dyDescent="0.3">
      <c r="A184">
        <v>-29010.59</v>
      </c>
      <c r="B184">
        <v>-3.8739700000000002E-2</v>
      </c>
      <c r="C184">
        <v>748859.7</v>
      </c>
    </row>
    <row r="185" spans="1:3" x14ac:dyDescent="0.3">
      <c r="A185">
        <v>-50486.26</v>
      </c>
      <c r="B185">
        <v>0.27018379999999997</v>
      </c>
      <c r="C185">
        <v>-186859</v>
      </c>
    </row>
    <row r="186" spans="1:3" x14ac:dyDescent="0.3">
      <c r="A186">
        <v>-30708.55</v>
      </c>
      <c r="B186">
        <v>1.9986500000000001E-2</v>
      </c>
      <c r="C186">
        <v>-1536464</v>
      </c>
    </row>
    <row r="187" spans="1:3" x14ac:dyDescent="0.3">
      <c r="A187">
        <v>-39092.660000000003</v>
      </c>
      <c r="B187">
        <v>6.6716800000000007E-2</v>
      </c>
      <c r="C187">
        <v>-585949.4</v>
      </c>
    </row>
    <row r="188" spans="1:3" x14ac:dyDescent="0.3">
      <c r="A188">
        <v>-24332.09</v>
      </c>
      <c r="B188">
        <v>-0.18311430000000001</v>
      </c>
      <c r="C188">
        <v>132879.20000000001</v>
      </c>
    </row>
    <row r="189" spans="1:3" x14ac:dyDescent="0.3">
      <c r="A189">
        <v>-34357.06</v>
      </c>
      <c r="B189">
        <v>-0.13280220000000001</v>
      </c>
      <c r="C189">
        <v>258708.4</v>
      </c>
    </row>
    <row r="190" spans="1:3" x14ac:dyDescent="0.3">
      <c r="A190">
        <v>-18181.599999999999</v>
      </c>
      <c r="B190">
        <v>-0.23373559999999999</v>
      </c>
      <c r="C190">
        <v>77787.05</v>
      </c>
    </row>
    <row r="191" spans="1:3" x14ac:dyDescent="0.3">
      <c r="A191">
        <v>-39770.300000000003</v>
      </c>
      <c r="B191">
        <v>7.9037899999999994E-2</v>
      </c>
      <c r="C191">
        <v>-503180.2</v>
      </c>
    </row>
    <row r="192" spans="1:3" x14ac:dyDescent="0.3">
      <c r="A192">
        <v>-16130.2</v>
      </c>
      <c r="B192">
        <v>-0.21608260000000001</v>
      </c>
      <c r="C192">
        <v>74648.33</v>
      </c>
    </row>
    <row r="193" spans="1:3" x14ac:dyDescent="0.3">
      <c r="A193">
        <v>-25916.07</v>
      </c>
      <c r="B193">
        <v>-0.14152419999999999</v>
      </c>
      <c r="C193">
        <v>183121.1</v>
      </c>
    </row>
    <row r="194" spans="1:3" x14ac:dyDescent="0.3">
      <c r="A194">
        <v>-16462.3</v>
      </c>
      <c r="B194">
        <v>-0.26804519999999998</v>
      </c>
      <c r="C194">
        <v>61416.160000000003</v>
      </c>
    </row>
    <row r="195" spans="1:3" x14ac:dyDescent="0.3">
      <c r="A195">
        <v>-29040.16</v>
      </c>
      <c r="B195">
        <v>-0.15121709999999999</v>
      </c>
      <c r="C195">
        <v>192042.9</v>
      </c>
    </row>
    <row r="196" spans="1:3" x14ac:dyDescent="0.3">
      <c r="A196">
        <v>-41195.47</v>
      </c>
      <c r="B196">
        <v>0.14491889999999999</v>
      </c>
      <c r="C196">
        <v>-284265.59999999998</v>
      </c>
    </row>
    <row r="197" spans="1:3" x14ac:dyDescent="0.3">
      <c r="A197">
        <v>-24495.03</v>
      </c>
      <c r="B197">
        <v>-8.5801600000000006E-2</v>
      </c>
      <c r="C197">
        <v>285484.5</v>
      </c>
    </row>
    <row r="198" spans="1:3" x14ac:dyDescent="0.3">
      <c r="A198">
        <v>-23158.13</v>
      </c>
      <c r="B198">
        <v>-0.21656729999999999</v>
      </c>
      <c r="C198">
        <v>106932.7</v>
      </c>
    </row>
    <row r="199" spans="1:3" x14ac:dyDescent="0.3">
      <c r="A199">
        <v>-57939.22</v>
      </c>
      <c r="B199">
        <v>0.40669440000000001</v>
      </c>
      <c r="C199">
        <v>-142463.79999999999</v>
      </c>
    </row>
    <row r="200" spans="1:3" x14ac:dyDescent="0.3">
      <c r="A200">
        <v>-19883.77</v>
      </c>
      <c r="B200">
        <v>-0.20843510000000001</v>
      </c>
      <c r="C200">
        <v>95395.49</v>
      </c>
    </row>
    <row r="201" spans="1:3" x14ac:dyDescent="0.3">
      <c r="A201">
        <v>-38311.46</v>
      </c>
      <c r="B201">
        <v>6.0690500000000001E-2</v>
      </c>
      <c r="C201">
        <v>-631259.4</v>
      </c>
    </row>
    <row r="202" spans="1:3" x14ac:dyDescent="0.3">
      <c r="A202">
        <v>-35201.279999999999</v>
      </c>
      <c r="B202">
        <v>2.8982600000000001E-2</v>
      </c>
      <c r="C202">
        <v>-1214564</v>
      </c>
    </row>
    <row r="203" spans="1:3" x14ac:dyDescent="0.3">
      <c r="A203">
        <v>-33178.06</v>
      </c>
      <c r="B203">
        <v>-4.1907000000000003E-3</v>
      </c>
      <c r="C203">
        <v>7917101</v>
      </c>
    </row>
    <row r="204" spans="1:3" x14ac:dyDescent="0.3">
      <c r="A204">
        <v>-20788.41</v>
      </c>
      <c r="B204">
        <v>-0.18111859999999999</v>
      </c>
      <c r="C204">
        <v>114777.9</v>
      </c>
    </row>
    <row r="205" spans="1:3" x14ac:dyDescent="0.3">
      <c r="A205">
        <v>-44488.2</v>
      </c>
      <c r="B205">
        <v>0.2067523</v>
      </c>
      <c r="C205">
        <v>-215176.3</v>
      </c>
    </row>
    <row r="206" spans="1:3" x14ac:dyDescent="0.3">
      <c r="A206">
        <v>-34811.269999999997</v>
      </c>
      <c r="B206">
        <v>1.4952500000000001E-2</v>
      </c>
      <c r="C206">
        <v>-2328117</v>
      </c>
    </row>
    <row r="207" spans="1:3" x14ac:dyDescent="0.3">
      <c r="A207">
        <v>-36869.14</v>
      </c>
      <c r="B207">
        <v>8.66199E-2</v>
      </c>
      <c r="C207">
        <v>-425643.1</v>
      </c>
    </row>
    <row r="208" spans="1:3" x14ac:dyDescent="0.3">
      <c r="A208">
        <v>-41787.69</v>
      </c>
      <c r="B208">
        <v>0.10370500000000001</v>
      </c>
      <c r="C208">
        <v>-402947.5</v>
      </c>
    </row>
    <row r="209" spans="1:3" x14ac:dyDescent="0.3">
      <c r="A209">
        <v>-43254.23</v>
      </c>
      <c r="B209">
        <v>5.5854000000000001E-2</v>
      </c>
      <c r="C209">
        <v>-774416.4</v>
      </c>
    </row>
    <row r="210" spans="1:3" x14ac:dyDescent="0.3">
      <c r="A210">
        <v>-38863.58</v>
      </c>
      <c r="B210">
        <v>0.1207691</v>
      </c>
      <c r="C210">
        <v>-321800.59999999998</v>
      </c>
    </row>
    <row r="211" spans="1:3" x14ac:dyDescent="0.3">
      <c r="A211">
        <v>-41940.47</v>
      </c>
      <c r="B211">
        <v>0.1251401</v>
      </c>
      <c r="C211">
        <v>-335148.2</v>
      </c>
    </row>
    <row r="212" spans="1:3" x14ac:dyDescent="0.3">
      <c r="A212">
        <v>-48211.59</v>
      </c>
      <c r="B212">
        <v>0.13884189999999999</v>
      </c>
      <c r="C212">
        <v>-347241</v>
      </c>
    </row>
    <row r="213" spans="1:3" x14ac:dyDescent="0.3">
      <c r="A213">
        <v>-19319.63</v>
      </c>
      <c r="B213">
        <v>-0.1758276</v>
      </c>
      <c r="C213">
        <v>109878.2</v>
      </c>
    </row>
    <row r="214" spans="1:3" x14ac:dyDescent="0.3">
      <c r="A214">
        <v>-41576.550000000003</v>
      </c>
      <c r="B214">
        <v>9.1444800000000007E-2</v>
      </c>
      <c r="C214">
        <v>-454662.5</v>
      </c>
    </row>
    <row r="215" spans="1:3" x14ac:dyDescent="0.3">
      <c r="A215">
        <v>-20540.96</v>
      </c>
      <c r="B215">
        <v>-0.1869247</v>
      </c>
      <c r="C215">
        <v>109889</v>
      </c>
    </row>
    <row r="216" spans="1:3" x14ac:dyDescent="0.3">
      <c r="A216">
        <v>-52065.43</v>
      </c>
      <c r="B216">
        <v>0.25078080000000003</v>
      </c>
      <c r="C216">
        <v>-207613.3</v>
      </c>
    </row>
    <row r="217" spans="1:3" x14ac:dyDescent="0.3">
      <c r="A217">
        <v>-33461.620000000003</v>
      </c>
      <c r="B217">
        <v>5.4304999999999999E-2</v>
      </c>
      <c r="C217">
        <v>-616179.80000000005</v>
      </c>
    </row>
    <row r="218" spans="1:3" x14ac:dyDescent="0.3">
      <c r="A218">
        <v>-32743.78</v>
      </c>
      <c r="B218">
        <v>-2.39218E-2</v>
      </c>
      <c r="C218">
        <v>1368782</v>
      </c>
    </row>
    <row r="219" spans="1:3" x14ac:dyDescent="0.3">
      <c r="A219">
        <v>-19623.3</v>
      </c>
      <c r="B219">
        <v>-0.24579490000000001</v>
      </c>
      <c r="C219">
        <v>79836.06</v>
      </c>
    </row>
    <row r="220" spans="1:3" x14ac:dyDescent="0.3">
      <c r="A220">
        <v>-52241.23</v>
      </c>
      <c r="B220">
        <v>0.25295079999999998</v>
      </c>
      <c r="C220">
        <v>-206527.3</v>
      </c>
    </row>
    <row r="221" spans="1:3" x14ac:dyDescent="0.3">
      <c r="A221">
        <v>-37038.89</v>
      </c>
      <c r="B221">
        <v>7.3697299999999993E-2</v>
      </c>
      <c r="C221">
        <v>-502581.3</v>
      </c>
    </row>
    <row r="222" spans="1:3" x14ac:dyDescent="0.3">
      <c r="A222">
        <v>-33451.980000000003</v>
      </c>
      <c r="B222">
        <v>-4.4342899999999998E-2</v>
      </c>
      <c r="C222">
        <v>754393.5</v>
      </c>
    </row>
    <row r="223" spans="1:3" x14ac:dyDescent="0.3">
      <c r="A223">
        <v>-36185.69</v>
      </c>
      <c r="B223">
        <v>2.7002100000000001E-2</v>
      </c>
      <c r="C223">
        <v>-1340107</v>
      </c>
    </row>
    <row r="224" spans="1:3" x14ac:dyDescent="0.3">
      <c r="A224">
        <v>-43130.98</v>
      </c>
      <c r="B224">
        <v>0.16498760000000001</v>
      </c>
      <c r="C224">
        <v>-261419.6</v>
      </c>
    </row>
    <row r="225" spans="1:3" x14ac:dyDescent="0.3">
      <c r="A225">
        <v>-31143.51</v>
      </c>
      <c r="B225">
        <v>-5.3912799999999997E-2</v>
      </c>
      <c r="C225">
        <v>577664.9</v>
      </c>
    </row>
    <row r="226" spans="1:3" x14ac:dyDescent="0.3">
      <c r="A226">
        <v>-58446.38</v>
      </c>
      <c r="B226">
        <v>0.29366789999999998</v>
      </c>
      <c r="C226">
        <v>-199022</v>
      </c>
    </row>
    <row r="227" spans="1:3" x14ac:dyDescent="0.3">
      <c r="A227">
        <v>-24267.79</v>
      </c>
      <c r="B227">
        <v>-0.1442225</v>
      </c>
      <c r="C227">
        <v>168266.3</v>
      </c>
    </row>
    <row r="228" spans="1:3" x14ac:dyDescent="0.3">
      <c r="A228">
        <v>-27662.959999999999</v>
      </c>
      <c r="B228">
        <v>-4.4660100000000001E-2</v>
      </c>
      <c r="C228">
        <v>619411.19999999995</v>
      </c>
    </row>
    <row r="229" spans="1:3" x14ac:dyDescent="0.3">
      <c r="A229">
        <v>-33286.699999999997</v>
      </c>
      <c r="B229">
        <v>5.7250700000000002E-2</v>
      </c>
      <c r="C229">
        <v>-581419.6</v>
      </c>
    </row>
    <row r="230" spans="1:3" x14ac:dyDescent="0.3">
      <c r="A230">
        <v>-23745.96</v>
      </c>
      <c r="B230">
        <v>-0.1118613</v>
      </c>
      <c r="C230">
        <v>212280.3</v>
      </c>
    </row>
    <row r="231" spans="1:3" x14ac:dyDescent="0.3">
      <c r="A231">
        <v>-29009.48</v>
      </c>
      <c r="B231">
        <v>-4.1045499999999999E-2</v>
      </c>
      <c r="C231">
        <v>706763.1</v>
      </c>
    </row>
    <row r="232" spans="1:3" x14ac:dyDescent="0.3">
      <c r="A232">
        <v>-27538.26</v>
      </c>
      <c r="B232">
        <v>-1.81674E-2</v>
      </c>
      <c r="C232">
        <v>1515808</v>
      </c>
    </row>
    <row r="233" spans="1:3" x14ac:dyDescent="0.3">
      <c r="A233">
        <v>-34962.910000000003</v>
      </c>
      <c r="B233">
        <v>-1.35738E-2</v>
      </c>
      <c r="C233">
        <v>2575771</v>
      </c>
    </row>
    <row r="234" spans="1:3" x14ac:dyDescent="0.3">
      <c r="A234">
        <v>-44519.3</v>
      </c>
      <c r="B234">
        <v>0.18739439999999999</v>
      </c>
      <c r="C234">
        <v>-237570.1</v>
      </c>
    </row>
    <row r="235" spans="1:3" x14ac:dyDescent="0.3">
      <c r="A235">
        <v>-30484.84</v>
      </c>
      <c r="B235">
        <v>-0.1102279</v>
      </c>
      <c r="C235">
        <v>276561.8</v>
      </c>
    </row>
    <row r="236" spans="1:3" x14ac:dyDescent="0.3">
      <c r="A236">
        <v>-16320.56</v>
      </c>
      <c r="B236">
        <v>-0.26379659999999999</v>
      </c>
      <c r="C236">
        <v>61867.99</v>
      </c>
    </row>
    <row r="237" spans="1:3" x14ac:dyDescent="0.3">
      <c r="A237">
        <v>-35935.699999999997</v>
      </c>
      <c r="B237">
        <v>-2.1610000000000001E-2</v>
      </c>
      <c r="C237">
        <v>1662918</v>
      </c>
    </row>
    <row r="238" spans="1:3" x14ac:dyDescent="0.3">
      <c r="A238">
        <v>-25522.43</v>
      </c>
      <c r="B238">
        <v>-0.1167994</v>
      </c>
      <c r="C238">
        <v>218515.20000000001</v>
      </c>
    </row>
    <row r="239" spans="1:3" x14ac:dyDescent="0.3">
      <c r="A239">
        <v>-27274.76</v>
      </c>
      <c r="B239">
        <v>-6.5873899999999999E-2</v>
      </c>
      <c r="C239">
        <v>414045.2</v>
      </c>
    </row>
    <row r="240" spans="1:3" x14ac:dyDescent="0.3">
      <c r="A240">
        <v>-30679.73</v>
      </c>
      <c r="B240">
        <v>2.4373499999999999E-2</v>
      </c>
      <c r="C240">
        <v>-1258731</v>
      </c>
    </row>
    <row r="241" spans="1:3" x14ac:dyDescent="0.3">
      <c r="A241">
        <v>-26382.62</v>
      </c>
      <c r="B241">
        <v>-9.1798400000000002E-2</v>
      </c>
      <c r="C241">
        <v>287397.3</v>
      </c>
    </row>
    <row r="242" spans="1:3" x14ac:dyDescent="0.3">
      <c r="A242">
        <v>-34721.980000000003</v>
      </c>
      <c r="B242">
        <v>1.8950499999999999E-2</v>
      </c>
      <c r="C242">
        <v>-1832250</v>
      </c>
    </row>
    <row r="243" spans="1:3" x14ac:dyDescent="0.3">
      <c r="A243">
        <v>-36862.720000000001</v>
      </c>
      <c r="B243">
        <v>-1.4357E-2</v>
      </c>
      <c r="C243">
        <v>2567583</v>
      </c>
    </row>
    <row r="244" spans="1:3" x14ac:dyDescent="0.3">
      <c r="A244">
        <v>-22688.34</v>
      </c>
      <c r="B244">
        <v>-0.18207809999999999</v>
      </c>
      <c r="C244">
        <v>124607.7</v>
      </c>
    </row>
    <row r="245" spans="1:3" x14ac:dyDescent="0.3">
      <c r="A245">
        <v>-29745.119999999999</v>
      </c>
      <c r="B245">
        <v>-4.5182100000000003E-2</v>
      </c>
      <c r="C245">
        <v>658338.4</v>
      </c>
    </row>
    <row r="246" spans="1:3" x14ac:dyDescent="0.3">
      <c r="A246">
        <v>-22346.73</v>
      </c>
      <c r="B246">
        <v>-0.161916</v>
      </c>
      <c r="C246">
        <v>138014.39999999999</v>
      </c>
    </row>
    <row r="247" spans="1:3" x14ac:dyDescent="0.3">
      <c r="A247">
        <v>-25034.720000000001</v>
      </c>
      <c r="B247">
        <v>-0.165715</v>
      </c>
      <c r="C247">
        <v>151071</v>
      </c>
    </row>
    <row r="248" spans="1:3" x14ac:dyDescent="0.3">
      <c r="A248">
        <v>-33057.07</v>
      </c>
      <c r="B248">
        <v>-6.4360000000000003E-4</v>
      </c>
      <c r="C248" s="195">
        <v>51400000</v>
      </c>
    </row>
    <row r="249" spans="1:3" x14ac:dyDescent="0.3">
      <c r="A249">
        <v>-41624.269999999997</v>
      </c>
      <c r="B249">
        <v>8.4010000000000001E-2</v>
      </c>
      <c r="C249">
        <v>-495468.1</v>
      </c>
    </row>
    <row r="250" spans="1:3" x14ac:dyDescent="0.3">
      <c r="A250">
        <v>-33984.410000000003</v>
      </c>
      <c r="B250">
        <v>2.4635399999999998E-2</v>
      </c>
      <c r="C250">
        <v>-1379493</v>
      </c>
    </row>
    <row r="251" spans="1:3" x14ac:dyDescent="0.3">
      <c r="A251">
        <v>-22573.13</v>
      </c>
      <c r="B251">
        <v>-0.1423671</v>
      </c>
      <c r="C251">
        <v>158555.79999999999</v>
      </c>
    </row>
    <row r="252" spans="1:3" x14ac:dyDescent="0.3">
      <c r="A252">
        <v>-33241.85</v>
      </c>
      <c r="B252">
        <v>4.4065199999999999E-2</v>
      </c>
      <c r="C252">
        <v>-754378.1</v>
      </c>
    </row>
    <row r="253" spans="1:3" x14ac:dyDescent="0.3">
      <c r="A253">
        <v>-15728.51</v>
      </c>
      <c r="B253">
        <v>-0.25378079999999997</v>
      </c>
      <c r="C253">
        <v>61976.73</v>
      </c>
    </row>
    <row r="254" spans="1:3" x14ac:dyDescent="0.3">
      <c r="A254">
        <v>-51387.11</v>
      </c>
      <c r="B254">
        <v>0.24869949999999999</v>
      </c>
      <c r="C254">
        <v>-206623.3</v>
      </c>
    </row>
    <row r="255" spans="1:3" x14ac:dyDescent="0.3">
      <c r="A255">
        <v>-27248.98</v>
      </c>
      <c r="B255">
        <v>-0.10903939999999999</v>
      </c>
      <c r="C255">
        <v>249900.2</v>
      </c>
    </row>
    <row r="256" spans="1:3" x14ac:dyDescent="0.3">
      <c r="A256">
        <v>-31317.66</v>
      </c>
      <c r="B256">
        <v>-4.0694000000000001E-2</v>
      </c>
      <c r="C256">
        <v>769589.1</v>
      </c>
    </row>
    <row r="257" spans="1:3" x14ac:dyDescent="0.3">
      <c r="A257">
        <v>-43181.09</v>
      </c>
      <c r="B257">
        <v>0.14831279999999999</v>
      </c>
      <c r="C257">
        <v>-291148.79999999999</v>
      </c>
    </row>
    <row r="258" spans="1:3" x14ac:dyDescent="0.3">
      <c r="A258">
        <v>-21578.3</v>
      </c>
      <c r="B258">
        <v>-9.6167299999999997E-2</v>
      </c>
      <c r="C258">
        <v>224382.9</v>
      </c>
    </row>
    <row r="259" spans="1:3" x14ac:dyDescent="0.3">
      <c r="A259">
        <v>-36629.629999999997</v>
      </c>
      <c r="B259">
        <v>5.1103700000000002E-2</v>
      </c>
      <c r="C259">
        <v>-716770.5</v>
      </c>
    </row>
    <row r="260" spans="1:3" x14ac:dyDescent="0.3">
      <c r="A260">
        <v>-18020.54</v>
      </c>
      <c r="B260">
        <v>-0.26973370000000002</v>
      </c>
      <c r="C260">
        <v>66808.639999999999</v>
      </c>
    </row>
    <row r="261" spans="1:3" x14ac:dyDescent="0.3">
      <c r="A261">
        <v>-55064.79</v>
      </c>
      <c r="B261">
        <v>0.31939089999999998</v>
      </c>
      <c r="C261">
        <v>-172405.6</v>
      </c>
    </row>
    <row r="262" spans="1:3" x14ac:dyDescent="0.3">
      <c r="A262">
        <v>-41776.839999999997</v>
      </c>
      <c r="B262">
        <v>0.11204740000000001</v>
      </c>
      <c r="C262">
        <v>-372849.6</v>
      </c>
    </row>
    <row r="263" spans="1:3" x14ac:dyDescent="0.3">
      <c r="A263">
        <v>-37886.9</v>
      </c>
      <c r="B263">
        <v>8.9582099999999998E-2</v>
      </c>
      <c r="C263">
        <v>-422929.4</v>
      </c>
    </row>
    <row r="264" spans="1:3" x14ac:dyDescent="0.3">
      <c r="A264">
        <v>-38385.019999999997</v>
      </c>
      <c r="B264">
        <v>6.1427200000000001E-2</v>
      </c>
      <c r="C264">
        <v>-624886.1</v>
      </c>
    </row>
    <row r="265" spans="1:3" x14ac:dyDescent="0.3">
      <c r="A265">
        <v>-23403.94</v>
      </c>
      <c r="B265">
        <v>-0.15342320000000001</v>
      </c>
      <c r="C265">
        <v>152545</v>
      </c>
    </row>
    <row r="266" spans="1:3" x14ac:dyDescent="0.3">
      <c r="A266">
        <v>-31388.05</v>
      </c>
      <c r="B266">
        <v>3.2260499999999998E-2</v>
      </c>
      <c r="C266">
        <v>-972954.9</v>
      </c>
    </row>
    <row r="267" spans="1:3" x14ac:dyDescent="0.3">
      <c r="A267">
        <v>-27009.68</v>
      </c>
      <c r="B267">
        <v>-0.1202559</v>
      </c>
      <c r="C267">
        <v>224601.60000000001</v>
      </c>
    </row>
    <row r="268" spans="1:3" x14ac:dyDescent="0.3">
      <c r="A268">
        <v>-32457.95</v>
      </c>
      <c r="B268">
        <v>-3.473E-3</v>
      </c>
      <c r="C268">
        <v>9345678</v>
      </c>
    </row>
    <row r="269" spans="1:3" x14ac:dyDescent="0.3">
      <c r="A269">
        <v>-38872.94</v>
      </c>
      <c r="B269">
        <v>5.9975500000000001E-2</v>
      </c>
      <c r="C269">
        <v>-648146.9</v>
      </c>
    </row>
    <row r="270" spans="1:3" x14ac:dyDescent="0.3">
      <c r="A270">
        <v>-49603.519999999997</v>
      </c>
      <c r="B270">
        <v>0.24441640000000001</v>
      </c>
      <c r="C270">
        <v>-202946.8</v>
      </c>
    </row>
    <row r="271" spans="1:3" x14ac:dyDescent="0.3">
      <c r="A271">
        <v>-39934.32</v>
      </c>
      <c r="B271">
        <v>0.11604929999999999</v>
      </c>
      <c r="C271">
        <v>-344115.20000000001</v>
      </c>
    </row>
    <row r="272" spans="1:3" x14ac:dyDescent="0.3">
      <c r="A272">
        <v>-20139.88</v>
      </c>
      <c r="B272">
        <v>-0.19354489999999999</v>
      </c>
      <c r="C272">
        <v>104058</v>
      </c>
    </row>
    <row r="273" spans="1:3" x14ac:dyDescent="0.3">
      <c r="A273">
        <v>-26177.01</v>
      </c>
      <c r="B273">
        <v>-0.1116432</v>
      </c>
      <c r="C273">
        <v>234470.3</v>
      </c>
    </row>
    <row r="274" spans="1:3" x14ac:dyDescent="0.3">
      <c r="A274">
        <v>-30410.31</v>
      </c>
      <c r="B274">
        <v>-5.1589000000000003E-2</v>
      </c>
      <c r="C274">
        <v>589472.69999999995</v>
      </c>
    </row>
    <row r="275" spans="1:3" x14ac:dyDescent="0.3">
      <c r="A275">
        <v>-34503.949999999997</v>
      </c>
      <c r="B275">
        <v>-1.6743500000000001E-2</v>
      </c>
      <c r="C275">
        <v>2060732</v>
      </c>
    </row>
    <row r="276" spans="1:3" x14ac:dyDescent="0.3">
      <c r="A276">
        <v>-40912.699999999997</v>
      </c>
      <c r="B276">
        <v>8.5167800000000002E-2</v>
      </c>
      <c r="C276">
        <v>-480377.7</v>
      </c>
    </row>
    <row r="277" spans="1:3" x14ac:dyDescent="0.3">
      <c r="A277">
        <v>-45975.11</v>
      </c>
      <c r="B277">
        <v>0.20978279999999999</v>
      </c>
      <c r="C277">
        <v>-219155.7</v>
      </c>
    </row>
    <row r="278" spans="1:3" x14ac:dyDescent="0.3">
      <c r="A278">
        <v>-50001.29</v>
      </c>
      <c r="B278">
        <v>0.1844952</v>
      </c>
      <c r="C278">
        <v>-271016.7</v>
      </c>
    </row>
    <row r="279" spans="1:3" x14ac:dyDescent="0.3">
      <c r="A279">
        <v>-30557.66</v>
      </c>
      <c r="B279">
        <v>-4.9455600000000002E-2</v>
      </c>
      <c r="C279">
        <v>617880.30000000005</v>
      </c>
    </row>
    <row r="280" spans="1:3" x14ac:dyDescent="0.3">
      <c r="A280">
        <v>-35164.65</v>
      </c>
      <c r="B280">
        <v>1.2351000000000001E-2</v>
      </c>
      <c r="C280">
        <v>-2847101</v>
      </c>
    </row>
    <row r="281" spans="1:3" x14ac:dyDescent="0.3">
      <c r="A281">
        <v>-41061.089999999997</v>
      </c>
      <c r="B281">
        <v>0.12827440000000001</v>
      </c>
      <c r="C281">
        <v>-320103.5</v>
      </c>
    </row>
    <row r="282" spans="1:3" x14ac:dyDescent="0.3">
      <c r="A282">
        <v>-21298.47</v>
      </c>
      <c r="B282">
        <v>-0.182367</v>
      </c>
      <c r="C282">
        <v>116789.1</v>
      </c>
    </row>
    <row r="283" spans="1:3" x14ac:dyDescent="0.3">
      <c r="A283">
        <v>-34174.050000000003</v>
      </c>
      <c r="B283">
        <v>6.5966000000000002E-3</v>
      </c>
      <c r="C283">
        <v>-5180583</v>
      </c>
    </row>
    <row r="284" spans="1:3" x14ac:dyDescent="0.3">
      <c r="A284">
        <v>-30415.62</v>
      </c>
      <c r="B284">
        <v>-0.11788419999999999</v>
      </c>
      <c r="C284">
        <v>258012.79999999999</v>
      </c>
    </row>
    <row r="285" spans="1:3" x14ac:dyDescent="0.3">
      <c r="A285">
        <v>-34977.410000000003</v>
      </c>
      <c r="B285">
        <v>-6.3471999999999999E-3</v>
      </c>
      <c r="C285">
        <v>5510702</v>
      </c>
    </row>
    <row r="286" spans="1:3" x14ac:dyDescent="0.3">
      <c r="A286">
        <v>-21990.52</v>
      </c>
      <c r="B286">
        <v>-0.17641039999999999</v>
      </c>
      <c r="C286">
        <v>124655.4</v>
      </c>
    </row>
    <row r="287" spans="1:3" x14ac:dyDescent="0.3">
      <c r="A287">
        <v>-32915.17</v>
      </c>
      <c r="B287">
        <v>9.5166000000000001E-3</v>
      </c>
      <c r="C287">
        <v>-3458713</v>
      </c>
    </row>
    <row r="288" spans="1:3" x14ac:dyDescent="0.3">
      <c r="A288">
        <v>-30528.26</v>
      </c>
      <c r="B288">
        <v>-0.1088276</v>
      </c>
      <c r="C288">
        <v>280519.5</v>
      </c>
    </row>
    <row r="289" spans="1:3" x14ac:dyDescent="0.3">
      <c r="A289">
        <v>-31783.56</v>
      </c>
      <c r="B289">
        <v>-3.9486399999999998E-2</v>
      </c>
      <c r="C289">
        <v>804924.1</v>
      </c>
    </row>
    <row r="290" spans="1:3" x14ac:dyDescent="0.3">
      <c r="A290">
        <v>-29579.8</v>
      </c>
      <c r="B290">
        <v>-6.6665500000000003E-2</v>
      </c>
      <c r="C290">
        <v>443704.5</v>
      </c>
    </row>
    <row r="291" spans="1:3" x14ac:dyDescent="0.3">
      <c r="A291">
        <v>-33179.120000000003</v>
      </c>
      <c r="B291">
        <v>3.4992299999999997E-2</v>
      </c>
      <c r="C291">
        <v>-948182.4</v>
      </c>
    </row>
    <row r="292" spans="1:3" x14ac:dyDescent="0.3">
      <c r="A292">
        <v>-32302.639999999999</v>
      </c>
      <c r="B292">
        <v>-2.5430299999999999E-2</v>
      </c>
      <c r="C292">
        <v>1270241</v>
      </c>
    </row>
    <row r="293" spans="1:3" x14ac:dyDescent="0.3">
      <c r="A293">
        <v>-43518.89</v>
      </c>
      <c r="B293">
        <v>0.2009032</v>
      </c>
      <c r="C293">
        <v>-216616.3</v>
      </c>
    </row>
    <row r="294" spans="1:3" x14ac:dyDescent="0.3">
      <c r="A294">
        <v>-31238.32</v>
      </c>
      <c r="B294">
        <v>-0.1050444</v>
      </c>
      <c r="C294">
        <v>297382.2</v>
      </c>
    </row>
    <row r="295" spans="1:3" x14ac:dyDescent="0.3">
      <c r="A295">
        <v>-32104.7</v>
      </c>
      <c r="B295">
        <v>1.25015E-2</v>
      </c>
      <c r="C295">
        <v>-2568072</v>
      </c>
    </row>
    <row r="296" spans="1:3" x14ac:dyDescent="0.3">
      <c r="A296">
        <v>-26175.46</v>
      </c>
      <c r="B296">
        <v>-0.1112841</v>
      </c>
      <c r="C296">
        <v>235212.9</v>
      </c>
    </row>
    <row r="297" spans="1:3" x14ac:dyDescent="0.3">
      <c r="A297">
        <v>-27621.55</v>
      </c>
      <c r="B297">
        <v>-8.4180400000000002E-2</v>
      </c>
      <c r="C297">
        <v>328123.40000000002</v>
      </c>
    </row>
    <row r="298" spans="1:3" x14ac:dyDescent="0.3">
      <c r="A298">
        <v>-45307.17</v>
      </c>
      <c r="B298">
        <v>0.17437549999999999</v>
      </c>
      <c r="C298">
        <v>-259825.3</v>
      </c>
    </row>
    <row r="299" spans="1:3" x14ac:dyDescent="0.3">
      <c r="A299">
        <v>-37225.230000000003</v>
      </c>
      <c r="B299">
        <v>3.1912900000000001E-2</v>
      </c>
      <c r="C299">
        <v>-1166463</v>
      </c>
    </row>
    <row r="300" spans="1:3" x14ac:dyDescent="0.3">
      <c r="A300">
        <v>-51740.59</v>
      </c>
      <c r="B300">
        <v>0.26093129999999998</v>
      </c>
      <c r="C300">
        <v>-198292</v>
      </c>
    </row>
    <row r="301" spans="1:3" x14ac:dyDescent="0.3">
      <c r="A301">
        <v>-28095.88</v>
      </c>
      <c r="B301">
        <v>-3.5999200000000002E-2</v>
      </c>
      <c r="C301">
        <v>780458.8</v>
      </c>
    </row>
    <row r="302" spans="1:3" x14ac:dyDescent="0.3">
      <c r="A302">
        <v>-45185.16</v>
      </c>
      <c r="B302">
        <v>0.18342720000000001</v>
      </c>
      <c r="C302">
        <v>-246338.4</v>
      </c>
    </row>
    <row r="303" spans="1:3" x14ac:dyDescent="0.3">
      <c r="A303">
        <v>-39812.65</v>
      </c>
      <c r="B303">
        <v>0.1264112</v>
      </c>
      <c r="C303">
        <v>-314945.59999999998</v>
      </c>
    </row>
    <row r="304" spans="1:3" x14ac:dyDescent="0.3">
      <c r="A304">
        <v>-29118.37</v>
      </c>
      <c r="B304">
        <v>-9.9088200000000001E-2</v>
      </c>
      <c r="C304">
        <v>293863.09999999998</v>
      </c>
    </row>
    <row r="305" spans="1:3" x14ac:dyDescent="0.3">
      <c r="A305">
        <v>-31468</v>
      </c>
      <c r="B305">
        <v>-8.89958E-2</v>
      </c>
      <c r="C305">
        <v>353589.7</v>
      </c>
    </row>
    <row r="306" spans="1:3" x14ac:dyDescent="0.3">
      <c r="A306">
        <v>-41290.33</v>
      </c>
      <c r="B306">
        <v>7.4274300000000001E-2</v>
      </c>
      <c r="C306">
        <v>-555916.80000000005</v>
      </c>
    </row>
    <row r="307" spans="1:3" x14ac:dyDescent="0.3">
      <c r="A307">
        <v>-32630.02</v>
      </c>
      <c r="B307">
        <v>-3.7409900000000003E-2</v>
      </c>
      <c r="C307">
        <v>872229.4</v>
      </c>
    </row>
    <row r="308" spans="1:3" x14ac:dyDescent="0.3">
      <c r="A308">
        <v>-32645.88</v>
      </c>
      <c r="B308">
        <v>-9.9380000000000007E-3</v>
      </c>
      <c r="C308">
        <v>3284955</v>
      </c>
    </row>
    <row r="309" spans="1:3" x14ac:dyDescent="0.3">
      <c r="A309">
        <v>-17635.72</v>
      </c>
      <c r="B309">
        <v>-0.17787600000000001</v>
      </c>
      <c r="C309">
        <v>99146.14</v>
      </c>
    </row>
    <row r="310" spans="1:3" x14ac:dyDescent="0.3">
      <c r="A310">
        <v>-41591.910000000003</v>
      </c>
      <c r="B310">
        <v>7.6306899999999997E-2</v>
      </c>
      <c r="C310">
        <v>-545060.69999999995</v>
      </c>
    </row>
    <row r="311" spans="1:3" x14ac:dyDescent="0.3">
      <c r="A311">
        <v>-36079.35</v>
      </c>
      <c r="B311">
        <v>-2.3135099999999999E-2</v>
      </c>
      <c r="C311">
        <v>1559509</v>
      </c>
    </row>
    <row r="312" spans="1:3" x14ac:dyDescent="0.3">
      <c r="A312">
        <v>-36199.78</v>
      </c>
      <c r="B312">
        <v>3.5614300000000002E-2</v>
      </c>
      <c r="C312">
        <v>-1016441</v>
      </c>
    </row>
    <row r="313" spans="1:3" x14ac:dyDescent="0.3">
      <c r="A313">
        <v>-37632.410000000003</v>
      </c>
      <c r="B313">
        <v>9.2053700000000002E-2</v>
      </c>
      <c r="C313">
        <v>-408809.5</v>
      </c>
    </row>
    <row r="314" spans="1:3" x14ac:dyDescent="0.3">
      <c r="A314">
        <v>-45272.86</v>
      </c>
      <c r="B314">
        <v>0.19556209999999999</v>
      </c>
      <c r="C314">
        <v>-231501.2</v>
      </c>
    </row>
    <row r="315" spans="1:3" x14ac:dyDescent="0.3">
      <c r="A315">
        <v>-50078.2</v>
      </c>
      <c r="B315">
        <v>0.30818410000000002</v>
      </c>
      <c r="C315">
        <v>-162494.39999999999</v>
      </c>
    </row>
    <row r="316" spans="1:3" x14ac:dyDescent="0.3">
      <c r="A316">
        <v>-26630.66</v>
      </c>
      <c r="B316">
        <v>-7.0976600000000001E-2</v>
      </c>
      <c r="C316">
        <v>375203.3</v>
      </c>
    </row>
    <row r="317" spans="1:3" x14ac:dyDescent="0.3">
      <c r="A317">
        <v>-27928.880000000001</v>
      </c>
      <c r="B317">
        <v>-8.2205399999999998E-2</v>
      </c>
      <c r="C317">
        <v>339745</v>
      </c>
    </row>
    <row r="318" spans="1:3" x14ac:dyDescent="0.3">
      <c r="A318">
        <v>-31151.91</v>
      </c>
      <c r="B318">
        <v>-1.0105100000000001E-2</v>
      </c>
      <c r="C318">
        <v>3082781</v>
      </c>
    </row>
    <row r="319" spans="1:3" x14ac:dyDescent="0.3">
      <c r="A319">
        <v>-38071.89</v>
      </c>
      <c r="B319">
        <v>3.3424000000000002E-2</v>
      </c>
      <c r="C319">
        <v>-1139058</v>
      </c>
    </row>
    <row r="320" spans="1:3" x14ac:dyDescent="0.3">
      <c r="A320">
        <v>-34079.230000000003</v>
      </c>
      <c r="B320">
        <v>-4.0243099999999997E-2</v>
      </c>
      <c r="C320">
        <v>846833.2</v>
      </c>
    </row>
    <row r="321" spans="1:3" x14ac:dyDescent="0.3">
      <c r="A321">
        <v>-19871.3</v>
      </c>
      <c r="B321">
        <v>-0.24905720000000001</v>
      </c>
      <c r="C321">
        <v>79786.12</v>
      </c>
    </row>
    <row r="322" spans="1:3" x14ac:dyDescent="0.3">
      <c r="A322">
        <v>-38544.86</v>
      </c>
      <c r="B322">
        <v>6.5977300000000003E-2</v>
      </c>
      <c r="C322">
        <v>-584213.6</v>
      </c>
    </row>
    <row r="323" spans="1:3" x14ac:dyDescent="0.3">
      <c r="A323">
        <v>-47475.56</v>
      </c>
      <c r="B323">
        <v>0.14917929999999999</v>
      </c>
      <c r="C323">
        <v>-318244.90000000002</v>
      </c>
    </row>
    <row r="324" spans="1:3" x14ac:dyDescent="0.3">
      <c r="A324">
        <v>-40700.120000000003</v>
      </c>
      <c r="B324">
        <v>0.1462841</v>
      </c>
      <c r="C324">
        <v>-278226.59999999998</v>
      </c>
    </row>
    <row r="325" spans="1:3" x14ac:dyDescent="0.3">
      <c r="A325">
        <v>-34901.199999999997</v>
      </c>
      <c r="B325">
        <v>4.6372799999999999E-2</v>
      </c>
      <c r="C325">
        <v>-752622.6</v>
      </c>
    </row>
    <row r="326" spans="1:3" x14ac:dyDescent="0.3">
      <c r="A326">
        <v>-31581.89</v>
      </c>
      <c r="B326">
        <v>-2.60377E-2</v>
      </c>
      <c r="C326">
        <v>1212930</v>
      </c>
    </row>
    <row r="327" spans="1:3" x14ac:dyDescent="0.3">
      <c r="A327">
        <v>-25275.91</v>
      </c>
      <c r="B327">
        <v>-0.16276309999999999</v>
      </c>
      <c r="C327">
        <v>155292.6</v>
      </c>
    </row>
    <row r="328" spans="1:3" x14ac:dyDescent="0.3">
      <c r="A328">
        <v>-38384.269999999997</v>
      </c>
      <c r="B328">
        <v>7.8032000000000004E-2</v>
      </c>
      <c r="C328">
        <v>-491904.2</v>
      </c>
    </row>
    <row r="329" spans="1:3" x14ac:dyDescent="0.3">
      <c r="A329">
        <v>-33013.67</v>
      </c>
      <c r="B329">
        <v>1.6422300000000001E-2</v>
      </c>
      <c r="C329">
        <v>-2010299</v>
      </c>
    </row>
    <row r="330" spans="1:3" x14ac:dyDescent="0.3">
      <c r="A330">
        <v>-30826.73</v>
      </c>
      <c r="B330">
        <v>-6.5650500000000001E-2</v>
      </c>
      <c r="C330">
        <v>469558.5</v>
      </c>
    </row>
    <row r="331" spans="1:3" x14ac:dyDescent="0.3">
      <c r="A331">
        <v>-26650.83</v>
      </c>
      <c r="B331">
        <v>-0.1075101</v>
      </c>
      <c r="C331">
        <v>247891.4</v>
      </c>
    </row>
    <row r="332" spans="1:3" x14ac:dyDescent="0.3">
      <c r="A332">
        <v>-32124.66</v>
      </c>
      <c r="B332">
        <v>2.7147399999999999E-2</v>
      </c>
      <c r="C332">
        <v>-1183341</v>
      </c>
    </row>
    <row r="333" spans="1:3" x14ac:dyDescent="0.3">
      <c r="A333">
        <v>-42372.09</v>
      </c>
      <c r="B333">
        <v>0.1476324</v>
      </c>
      <c r="C333">
        <v>-287010.8</v>
      </c>
    </row>
    <row r="334" spans="1:3" x14ac:dyDescent="0.3">
      <c r="A334">
        <v>-36917.760000000002</v>
      </c>
      <c r="B334">
        <v>8.1184400000000004E-2</v>
      </c>
      <c r="C334">
        <v>-454739.6</v>
      </c>
    </row>
    <row r="335" spans="1:3" x14ac:dyDescent="0.3">
      <c r="A335">
        <v>-24878.73</v>
      </c>
      <c r="B335">
        <v>-0.1771624</v>
      </c>
      <c r="C335">
        <v>140428.9</v>
      </c>
    </row>
    <row r="336" spans="1:3" x14ac:dyDescent="0.3">
      <c r="A336">
        <v>-28810.13</v>
      </c>
      <c r="B336">
        <v>-7.2027900000000006E-2</v>
      </c>
      <c r="C336">
        <v>399985.5</v>
      </c>
    </row>
    <row r="337" spans="1:3" x14ac:dyDescent="0.3">
      <c r="A337">
        <v>-36171.85</v>
      </c>
      <c r="B337">
        <v>9.8513600000000007E-2</v>
      </c>
      <c r="C337">
        <v>-367176.2</v>
      </c>
    </row>
    <row r="338" spans="1:3" x14ac:dyDescent="0.3">
      <c r="A338">
        <v>-36798.339999999997</v>
      </c>
      <c r="B338">
        <v>6.1911099999999997E-2</v>
      </c>
      <c r="C338">
        <v>-594373.80000000005</v>
      </c>
    </row>
    <row r="339" spans="1:3" x14ac:dyDescent="0.3">
      <c r="A339">
        <v>-22103.62</v>
      </c>
      <c r="B339">
        <v>-0.17940139999999999</v>
      </c>
      <c r="C339">
        <v>123207.6</v>
      </c>
    </row>
    <row r="340" spans="1:3" x14ac:dyDescent="0.3">
      <c r="A340">
        <v>-34222.660000000003</v>
      </c>
      <c r="B340">
        <v>-2.6217299999999999E-2</v>
      </c>
      <c r="C340">
        <v>1305344</v>
      </c>
    </row>
    <row r="341" spans="1:3" x14ac:dyDescent="0.3">
      <c r="A341">
        <v>-24971.23</v>
      </c>
      <c r="B341">
        <v>-0.1552094</v>
      </c>
      <c r="C341">
        <v>160887.29999999999</v>
      </c>
    </row>
    <row r="342" spans="1:3" x14ac:dyDescent="0.3">
      <c r="A342">
        <v>-45632.93</v>
      </c>
      <c r="B342">
        <v>0.16385849999999999</v>
      </c>
      <c r="C342">
        <v>-278489.8</v>
      </c>
    </row>
    <row r="343" spans="1:3" x14ac:dyDescent="0.3">
      <c r="A343">
        <v>-33374.589999999997</v>
      </c>
      <c r="B343">
        <v>-1.3550999999999999E-3</v>
      </c>
      <c r="C343" s="195">
        <v>24600000</v>
      </c>
    </row>
    <row r="344" spans="1:3" x14ac:dyDescent="0.3">
      <c r="A344">
        <v>-34758.74</v>
      </c>
      <c r="B344">
        <v>-6.9071999999999996E-3</v>
      </c>
      <c r="C344">
        <v>5032230</v>
      </c>
    </row>
    <row r="345" spans="1:3" x14ac:dyDescent="0.3">
      <c r="A345">
        <v>-32133.119999999999</v>
      </c>
      <c r="B345">
        <v>-5.5834799999999997E-2</v>
      </c>
      <c r="C345">
        <v>575503.69999999995</v>
      </c>
    </row>
    <row r="346" spans="1:3" x14ac:dyDescent="0.3">
      <c r="A346">
        <v>-34246.28</v>
      </c>
      <c r="B346">
        <v>-3.7235499999999998E-2</v>
      </c>
      <c r="C346">
        <v>919721.3</v>
      </c>
    </row>
    <row r="347" spans="1:3" x14ac:dyDescent="0.3">
      <c r="A347">
        <v>-28067.55</v>
      </c>
      <c r="B347">
        <v>-0.1619611</v>
      </c>
      <c r="C347">
        <v>173298.1</v>
      </c>
    </row>
    <row r="348" spans="1:3" x14ac:dyDescent="0.3">
      <c r="A348">
        <v>-50465.04</v>
      </c>
      <c r="B348">
        <v>0.23407800000000001</v>
      </c>
      <c r="C348">
        <v>-215590.7</v>
      </c>
    </row>
    <row r="349" spans="1:3" x14ac:dyDescent="0.3">
      <c r="A349">
        <v>-31603.52</v>
      </c>
      <c r="B349">
        <v>-5.7179800000000003E-2</v>
      </c>
      <c r="C349">
        <v>552704.30000000005</v>
      </c>
    </row>
    <row r="350" spans="1:3" x14ac:dyDescent="0.3">
      <c r="A350">
        <v>-47366.62</v>
      </c>
      <c r="B350">
        <v>0.19386610000000001</v>
      </c>
      <c r="C350">
        <v>-244326.39999999999</v>
      </c>
    </row>
    <row r="351" spans="1:3" x14ac:dyDescent="0.3">
      <c r="A351">
        <v>-36825.699999999997</v>
      </c>
      <c r="B351">
        <v>2.8254399999999999E-2</v>
      </c>
      <c r="C351">
        <v>-1303362</v>
      </c>
    </row>
    <row r="352" spans="1:3" x14ac:dyDescent="0.3">
      <c r="A352">
        <v>-21279.68</v>
      </c>
      <c r="B352">
        <v>-8.2264400000000001E-2</v>
      </c>
      <c r="C352">
        <v>258674.2</v>
      </c>
    </row>
    <row r="353" spans="1:3" x14ac:dyDescent="0.3">
      <c r="A353">
        <v>-19082.810000000001</v>
      </c>
      <c r="B353">
        <v>-0.23016500000000001</v>
      </c>
      <c r="C353">
        <v>82909.27</v>
      </c>
    </row>
    <row r="354" spans="1:3" x14ac:dyDescent="0.3">
      <c r="A354">
        <v>-42633.760000000002</v>
      </c>
      <c r="B354">
        <v>0.1343174</v>
      </c>
      <c r="C354">
        <v>-317410.5</v>
      </c>
    </row>
    <row r="355" spans="1:3" x14ac:dyDescent="0.3">
      <c r="A355">
        <v>-42154.84</v>
      </c>
      <c r="B355">
        <v>0.146014</v>
      </c>
      <c r="C355">
        <v>-288704.2</v>
      </c>
    </row>
    <row r="356" spans="1:3" x14ac:dyDescent="0.3">
      <c r="A356">
        <v>-58130.25</v>
      </c>
      <c r="B356">
        <v>0.33882950000000001</v>
      </c>
      <c r="C356">
        <v>-171562</v>
      </c>
    </row>
    <row r="357" spans="1:3" x14ac:dyDescent="0.3">
      <c r="A357">
        <v>-29823.99</v>
      </c>
      <c r="B357">
        <v>-8.5135699999999995E-2</v>
      </c>
      <c r="C357">
        <v>350311.3</v>
      </c>
    </row>
    <row r="358" spans="1:3" x14ac:dyDescent="0.3">
      <c r="A358">
        <v>-39890.019999999997</v>
      </c>
      <c r="B358">
        <v>0.14007059999999999</v>
      </c>
      <c r="C358">
        <v>-284785.2</v>
      </c>
    </row>
    <row r="359" spans="1:3" x14ac:dyDescent="0.3">
      <c r="A359">
        <v>-25816.52</v>
      </c>
      <c r="B359">
        <v>-0.13518459999999999</v>
      </c>
      <c r="C359">
        <v>190972.3</v>
      </c>
    </row>
    <row r="360" spans="1:3" x14ac:dyDescent="0.3">
      <c r="A360">
        <v>-33681.760000000002</v>
      </c>
      <c r="B360">
        <v>-1.1876899999999999E-2</v>
      </c>
      <c r="C360">
        <v>2835895</v>
      </c>
    </row>
    <row r="361" spans="1:3" x14ac:dyDescent="0.3">
      <c r="A361">
        <v>-54837.33</v>
      </c>
      <c r="B361">
        <v>0.262465</v>
      </c>
      <c r="C361">
        <v>-208932</v>
      </c>
    </row>
    <row r="362" spans="1:3" x14ac:dyDescent="0.3">
      <c r="A362">
        <v>-27025</v>
      </c>
      <c r="B362">
        <v>-0.1260781</v>
      </c>
      <c r="C362">
        <v>214351.2</v>
      </c>
    </row>
    <row r="363" spans="1:3" x14ac:dyDescent="0.3">
      <c r="A363">
        <v>-46134.01</v>
      </c>
      <c r="B363">
        <v>0.1831566</v>
      </c>
      <c r="C363">
        <v>-251882.9</v>
      </c>
    </row>
    <row r="364" spans="1:3" x14ac:dyDescent="0.3">
      <c r="A364">
        <v>-48335.39</v>
      </c>
      <c r="B364">
        <v>0.17965690000000001</v>
      </c>
      <c r="C364">
        <v>-269042.8</v>
      </c>
    </row>
    <row r="365" spans="1:3" x14ac:dyDescent="0.3">
      <c r="A365">
        <v>-41787.160000000003</v>
      </c>
      <c r="B365">
        <v>5.86963E-2</v>
      </c>
      <c r="C365">
        <v>-711921.9</v>
      </c>
    </row>
    <row r="366" spans="1:3" x14ac:dyDescent="0.3">
      <c r="A366">
        <v>-23410.63</v>
      </c>
      <c r="B366">
        <v>-0.14885590000000001</v>
      </c>
      <c r="C366">
        <v>157270.39999999999</v>
      </c>
    </row>
    <row r="367" spans="1:3" x14ac:dyDescent="0.3">
      <c r="A367">
        <v>-34422.6</v>
      </c>
      <c r="B367">
        <v>3.01902E-2</v>
      </c>
      <c r="C367">
        <v>-1140190</v>
      </c>
    </row>
    <row r="368" spans="1:3" x14ac:dyDescent="0.3">
      <c r="A368">
        <v>-36241.83</v>
      </c>
      <c r="B368">
        <v>6.1237E-2</v>
      </c>
      <c r="C368">
        <v>-591829.1</v>
      </c>
    </row>
    <row r="369" spans="1:3" x14ac:dyDescent="0.3">
      <c r="A369">
        <v>-37213.800000000003</v>
      </c>
      <c r="B369">
        <v>7.2727399999999998E-2</v>
      </c>
      <c r="C369">
        <v>-511688.5</v>
      </c>
    </row>
    <row r="370" spans="1:3" x14ac:dyDescent="0.3">
      <c r="A370">
        <v>-18528.650000000001</v>
      </c>
      <c r="B370">
        <v>-0.22344829999999999</v>
      </c>
      <c r="C370">
        <v>82921.42</v>
      </c>
    </row>
    <row r="371" spans="1:3" x14ac:dyDescent="0.3">
      <c r="A371">
        <v>-35204</v>
      </c>
      <c r="B371">
        <v>1.93229E-2</v>
      </c>
      <c r="C371">
        <v>-1821882</v>
      </c>
    </row>
    <row r="372" spans="1:3" x14ac:dyDescent="0.3">
      <c r="A372">
        <v>-52557.79</v>
      </c>
      <c r="B372">
        <v>0.28833809999999999</v>
      </c>
      <c r="C372">
        <v>-182278.39999999999</v>
      </c>
    </row>
    <row r="373" spans="1:3" x14ac:dyDescent="0.3">
      <c r="A373">
        <v>-41415.42</v>
      </c>
      <c r="B373">
        <v>8.4371199999999993E-2</v>
      </c>
      <c r="C373">
        <v>-490871.5</v>
      </c>
    </row>
    <row r="374" spans="1:3" x14ac:dyDescent="0.3">
      <c r="A374">
        <v>-42571.61</v>
      </c>
      <c r="B374">
        <v>0.1072805</v>
      </c>
      <c r="C374">
        <v>-396825.3</v>
      </c>
    </row>
    <row r="375" spans="1:3" x14ac:dyDescent="0.3">
      <c r="A375">
        <v>-29018.51</v>
      </c>
      <c r="B375">
        <v>-5.3446100000000003E-2</v>
      </c>
      <c r="C375">
        <v>542949.5</v>
      </c>
    </row>
    <row r="376" spans="1:3" x14ac:dyDescent="0.3">
      <c r="A376">
        <v>-30479.3</v>
      </c>
      <c r="B376">
        <v>-4.3821199999999998E-2</v>
      </c>
      <c r="C376">
        <v>695537.4</v>
      </c>
    </row>
    <row r="377" spans="1:3" x14ac:dyDescent="0.3">
      <c r="A377">
        <v>-34186.480000000003</v>
      </c>
      <c r="B377">
        <v>3.0193899999999999E-2</v>
      </c>
      <c r="C377">
        <v>-1132231</v>
      </c>
    </row>
    <row r="378" spans="1:3" x14ac:dyDescent="0.3">
      <c r="A378">
        <v>-29280.67</v>
      </c>
      <c r="B378">
        <v>-8.4099199999999999E-2</v>
      </c>
      <c r="C378">
        <v>348168.4</v>
      </c>
    </row>
    <row r="379" spans="1:3" x14ac:dyDescent="0.3">
      <c r="A379">
        <v>-35585.24</v>
      </c>
      <c r="B379">
        <v>4.54315E-2</v>
      </c>
      <c r="C379">
        <v>-783272.6</v>
      </c>
    </row>
    <row r="380" spans="1:3" x14ac:dyDescent="0.3">
      <c r="A380">
        <v>-32612.63</v>
      </c>
      <c r="B380">
        <v>-3.3119999999999997E-4</v>
      </c>
      <c r="C380" s="195">
        <v>98500000</v>
      </c>
    </row>
    <row r="381" spans="1:3" x14ac:dyDescent="0.3">
      <c r="A381">
        <v>-34534.769999999997</v>
      </c>
      <c r="B381">
        <v>8.9919999999999996E-4</v>
      </c>
      <c r="C381" s="195">
        <v>-38400000</v>
      </c>
    </row>
    <row r="382" spans="1:3" x14ac:dyDescent="0.3">
      <c r="A382">
        <v>-35136.269999999997</v>
      </c>
      <c r="B382">
        <v>1.655E-3</v>
      </c>
      <c r="C382" s="195">
        <v>-21200000</v>
      </c>
    </row>
    <row r="383" spans="1:3" x14ac:dyDescent="0.3">
      <c r="A383">
        <v>-36570.050000000003</v>
      </c>
      <c r="B383">
        <v>0.1005538</v>
      </c>
      <c r="C383">
        <v>-363686.6</v>
      </c>
    </row>
    <row r="384" spans="1:3" x14ac:dyDescent="0.3">
      <c r="A384">
        <v>-33175.21</v>
      </c>
      <c r="B384">
        <v>1.9402599999999999E-2</v>
      </c>
      <c r="C384">
        <v>-1709831</v>
      </c>
    </row>
    <row r="385" spans="1:3" x14ac:dyDescent="0.3">
      <c r="A385">
        <v>-26416.32</v>
      </c>
      <c r="B385">
        <v>-8.5996900000000001E-2</v>
      </c>
      <c r="C385">
        <v>307177.7</v>
      </c>
    </row>
    <row r="386" spans="1:3" x14ac:dyDescent="0.3">
      <c r="A386">
        <v>-23059.88</v>
      </c>
      <c r="B386">
        <v>-0.1782832</v>
      </c>
      <c r="C386">
        <v>129344.1</v>
      </c>
    </row>
    <row r="387" spans="1:3" x14ac:dyDescent="0.3">
      <c r="A387">
        <v>-22059.94</v>
      </c>
      <c r="B387">
        <v>-0.17616499999999999</v>
      </c>
      <c r="C387">
        <v>125223.2</v>
      </c>
    </row>
    <row r="388" spans="1:3" x14ac:dyDescent="0.3">
      <c r="A388">
        <v>-15599.67</v>
      </c>
      <c r="B388">
        <v>-0.1984901</v>
      </c>
      <c r="C388">
        <v>78591.67</v>
      </c>
    </row>
    <row r="389" spans="1:3" x14ac:dyDescent="0.3">
      <c r="A389">
        <v>-31043.23</v>
      </c>
      <c r="B389">
        <v>6.7292000000000003E-3</v>
      </c>
      <c r="C389">
        <v>-4613181</v>
      </c>
    </row>
    <row r="390" spans="1:3" x14ac:dyDescent="0.3">
      <c r="A390">
        <v>-22070.3</v>
      </c>
      <c r="B390">
        <v>-0.1306137</v>
      </c>
      <c r="C390">
        <v>168973.8</v>
      </c>
    </row>
    <row r="391" spans="1:3" x14ac:dyDescent="0.3">
      <c r="A391">
        <v>-46381.39</v>
      </c>
      <c r="B391">
        <v>0.23405770000000001</v>
      </c>
      <c r="C391">
        <v>-198162.2</v>
      </c>
    </row>
    <row r="392" spans="1:3" x14ac:dyDescent="0.3">
      <c r="A392">
        <v>-35560.17</v>
      </c>
      <c r="B392">
        <v>1.9028000000000001E-3</v>
      </c>
      <c r="C392" s="195">
        <v>-18700000</v>
      </c>
    </row>
    <row r="393" spans="1:3" x14ac:dyDescent="0.3">
      <c r="A393">
        <v>-37792.410000000003</v>
      </c>
      <c r="B393">
        <v>3.5137099999999998E-2</v>
      </c>
      <c r="C393">
        <v>-1075571</v>
      </c>
    </row>
    <row r="394" spans="1:3" x14ac:dyDescent="0.3">
      <c r="A394">
        <v>-20540.84</v>
      </c>
      <c r="B394">
        <v>-0.15900349999999999</v>
      </c>
      <c r="C394">
        <v>129184.8</v>
      </c>
    </row>
    <row r="395" spans="1:3" x14ac:dyDescent="0.3">
      <c r="A395">
        <v>-25574.41</v>
      </c>
      <c r="B395">
        <v>-0.1195432</v>
      </c>
      <c r="C395">
        <v>213934.4</v>
      </c>
    </row>
    <row r="396" spans="1:3" x14ac:dyDescent="0.3">
      <c r="A396">
        <v>-28756.54</v>
      </c>
      <c r="B396">
        <v>-8.8307899999999995E-2</v>
      </c>
      <c r="C396">
        <v>325639.7</v>
      </c>
    </row>
    <row r="397" spans="1:3" x14ac:dyDescent="0.3">
      <c r="A397">
        <v>-37455.82</v>
      </c>
      <c r="B397">
        <v>0.13244339999999999</v>
      </c>
      <c r="C397">
        <v>-282806.2</v>
      </c>
    </row>
    <row r="398" spans="1:3" x14ac:dyDescent="0.3">
      <c r="A398">
        <v>-37662.33</v>
      </c>
      <c r="B398">
        <v>3.2855000000000002E-2</v>
      </c>
      <c r="C398">
        <v>-1146318</v>
      </c>
    </row>
    <row r="399" spans="1:3" x14ac:dyDescent="0.3">
      <c r="A399">
        <v>-26350.5</v>
      </c>
      <c r="B399">
        <v>-8.1228599999999998E-2</v>
      </c>
      <c r="C399">
        <v>324399.2</v>
      </c>
    </row>
    <row r="400" spans="1:3" x14ac:dyDescent="0.3">
      <c r="A400">
        <v>-27273.24</v>
      </c>
      <c r="B400">
        <v>-4.7776800000000001E-2</v>
      </c>
      <c r="C400">
        <v>570846.69999999995</v>
      </c>
    </row>
    <row r="401" spans="1:3" x14ac:dyDescent="0.3">
      <c r="A401">
        <v>-25577.47</v>
      </c>
      <c r="B401">
        <v>-6.7898899999999998E-2</v>
      </c>
      <c r="C401">
        <v>376699.5</v>
      </c>
    </row>
    <row r="402" spans="1:3" x14ac:dyDescent="0.3">
      <c r="A402">
        <v>-31194.36</v>
      </c>
      <c r="B402">
        <v>-8.2845600000000005E-2</v>
      </c>
      <c r="C402">
        <v>376536.3</v>
      </c>
    </row>
    <row r="403" spans="1:3" x14ac:dyDescent="0.3">
      <c r="A403">
        <v>-24960.81</v>
      </c>
      <c r="B403">
        <v>-0.1175712</v>
      </c>
      <c r="C403">
        <v>212303.7</v>
      </c>
    </row>
    <row r="404" spans="1:3" x14ac:dyDescent="0.3">
      <c r="A404">
        <v>-44684.95</v>
      </c>
      <c r="B404">
        <v>0.1420699</v>
      </c>
      <c r="C404">
        <v>-314527.8</v>
      </c>
    </row>
    <row r="405" spans="1:3" x14ac:dyDescent="0.3">
      <c r="A405">
        <v>-48261.95</v>
      </c>
      <c r="B405">
        <v>0.24057539999999999</v>
      </c>
      <c r="C405">
        <v>-200610.5</v>
      </c>
    </row>
    <row r="406" spans="1:3" x14ac:dyDescent="0.3">
      <c r="A406">
        <v>-45283.97</v>
      </c>
      <c r="B406">
        <v>0.21799109999999999</v>
      </c>
      <c r="C406">
        <v>-207733.1</v>
      </c>
    </row>
    <row r="407" spans="1:3" x14ac:dyDescent="0.3">
      <c r="A407">
        <v>-50173.2</v>
      </c>
      <c r="B407">
        <v>0.19691420000000001</v>
      </c>
      <c r="C407">
        <v>-254797.3</v>
      </c>
    </row>
    <row r="408" spans="1:3" x14ac:dyDescent="0.3">
      <c r="A408">
        <v>-16496.560000000001</v>
      </c>
      <c r="B408">
        <v>-0.22914970000000001</v>
      </c>
      <c r="C408">
        <v>71990.33</v>
      </c>
    </row>
    <row r="409" spans="1:3" x14ac:dyDescent="0.3">
      <c r="A409">
        <v>-34231.730000000003</v>
      </c>
      <c r="B409">
        <v>6.3980099999999998E-2</v>
      </c>
      <c r="C409">
        <v>-535037.1</v>
      </c>
    </row>
    <row r="410" spans="1:3" x14ac:dyDescent="0.3">
      <c r="A410">
        <v>-25973.119999999999</v>
      </c>
      <c r="B410">
        <v>-0.11291710000000001</v>
      </c>
      <c r="C410">
        <v>230019.4</v>
      </c>
    </row>
    <row r="411" spans="1:3" x14ac:dyDescent="0.3">
      <c r="A411">
        <v>-34543.42</v>
      </c>
      <c r="B411">
        <v>-7.0891899999999994E-2</v>
      </c>
      <c r="C411">
        <v>487269.3</v>
      </c>
    </row>
    <row r="412" spans="1:3" x14ac:dyDescent="0.3">
      <c r="A412">
        <v>-20759.43</v>
      </c>
      <c r="B412">
        <v>-0.19068669999999999</v>
      </c>
      <c r="C412">
        <v>108866.7</v>
      </c>
    </row>
    <row r="413" spans="1:3" x14ac:dyDescent="0.3">
      <c r="A413">
        <v>-43796.79</v>
      </c>
      <c r="B413">
        <v>0.1814877</v>
      </c>
      <c r="C413">
        <v>-241321</v>
      </c>
    </row>
    <row r="414" spans="1:3" x14ac:dyDescent="0.3">
      <c r="A414">
        <v>-35961.29</v>
      </c>
      <c r="B414">
        <v>5.012E-3</v>
      </c>
      <c r="C414">
        <v>-7174987</v>
      </c>
    </row>
    <row r="415" spans="1:3" x14ac:dyDescent="0.3">
      <c r="A415">
        <v>-37218.5</v>
      </c>
      <c r="B415">
        <v>6.7583000000000004E-2</v>
      </c>
      <c r="C415">
        <v>-550708.30000000005</v>
      </c>
    </row>
    <row r="416" spans="1:3" x14ac:dyDescent="0.3">
      <c r="A416">
        <v>-25317.86</v>
      </c>
      <c r="B416">
        <v>-0.1210903</v>
      </c>
      <c r="C416">
        <v>209082.5</v>
      </c>
    </row>
    <row r="417" spans="1:3" x14ac:dyDescent="0.3">
      <c r="A417">
        <v>-38640.639999999999</v>
      </c>
      <c r="B417">
        <v>5.4939500000000002E-2</v>
      </c>
      <c r="C417">
        <v>-703330.7</v>
      </c>
    </row>
    <row r="418" spans="1:3" x14ac:dyDescent="0.3">
      <c r="A418">
        <v>-40501.699999999997</v>
      </c>
      <c r="B418">
        <v>0.1281881</v>
      </c>
      <c r="C418">
        <v>-315955.09999999998</v>
      </c>
    </row>
    <row r="419" spans="1:3" x14ac:dyDescent="0.3">
      <c r="A419">
        <v>-26982.77</v>
      </c>
      <c r="B419">
        <v>-8.6801299999999998E-2</v>
      </c>
      <c r="C419">
        <v>310856.7</v>
      </c>
    </row>
    <row r="420" spans="1:3" x14ac:dyDescent="0.3">
      <c r="A420">
        <v>-36952.79</v>
      </c>
      <c r="B420">
        <v>7.3107500000000006E-2</v>
      </c>
      <c r="C420">
        <v>-505458.4</v>
      </c>
    </row>
    <row r="421" spans="1:3" x14ac:dyDescent="0.3">
      <c r="A421">
        <v>-39870.839999999997</v>
      </c>
      <c r="B421">
        <v>8.4253099999999997E-2</v>
      </c>
      <c r="C421">
        <v>-473227.1</v>
      </c>
    </row>
    <row r="422" spans="1:3" x14ac:dyDescent="0.3">
      <c r="A422">
        <v>-7625.0389999999998</v>
      </c>
      <c r="B422">
        <v>-0.4252763</v>
      </c>
      <c r="C422">
        <v>17929.61</v>
      </c>
    </row>
    <row r="423" spans="1:3" x14ac:dyDescent="0.3">
      <c r="A423">
        <v>-35332.019999999997</v>
      </c>
      <c r="B423">
        <v>-6.3952999999999996E-3</v>
      </c>
      <c r="C423">
        <v>5524650</v>
      </c>
    </row>
    <row r="424" spans="1:3" x14ac:dyDescent="0.3">
      <c r="A424">
        <v>-34659.06</v>
      </c>
      <c r="B424">
        <v>2.0839000000000001E-3</v>
      </c>
      <c r="C424" s="195">
        <v>-16600000</v>
      </c>
    </row>
    <row r="425" spans="1:3" x14ac:dyDescent="0.3">
      <c r="A425">
        <v>-33918.11</v>
      </c>
      <c r="B425">
        <v>5.8177600000000003E-2</v>
      </c>
      <c r="C425">
        <v>-583009.9</v>
      </c>
    </row>
    <row r="426" spans="1:3" x14ac:dyDescent="0.3">
      <c r="A426">
        <v>-34706.78</v>
      </c>
      <c r="B426">
        <v>-4.4073000000000003E-3</v>
      </c>
      <c r="C426">
        <v>7874864</v>
      </c>
    </row>
    <row r="427" spans="1:3" x14ac:dyDescent="0.3">
      <c r="A427">
        <v>-33609.1</v>
      </c>
      <c r="B427">
        <v>1.1943E-2</v>
      </c>
      <c r="C427">
        <v>-2814130</v>
      </c>
    </row>
    <row r="428" spans="1:3" x14ac:dyDescent="0.3">
      <c r="A428">
        <v>-25511.91</v>
      </c>
      <c r="B428">
        <v>-0.19108249999999999</v>
      </c>
      <c r="C428">
        <v>133512.5</v>
      </c>
    </row>
    <row r="429" spans="1:3" x14ac:dyDescent="0.3">
      <c r="A429">
        <v>-23592.81</v>
      </c>
      <c r="B429">
        <v>-0.19784180000000001</v>
      </c>
      <c r="C429">
        <v>119250.9</v>
      </c>
    </row>
    <row r="430" spans="1:3" x14ac:dyDescent="0.3">
      <c r="A430">
        <v>-35135.019999999997</v>
      </c>
      <c r="B430">
        <v>4.6980500000000001E-2</v>
      </c>
      <c r="C430">
        <v>-747864</v>
      </c>
    </row>
    <row r="431" spans="1:3" x14ac:dyDescent="0.3">
      <c r="A431">
        <v>-27298.18</v>
      </c>
      <c r="B431">
        <v>-0.1240131</v>
      </c>
      <c r="C431">
        <v>220123.4</v>
      </c>
    </row>
    <row r="432" spans="1:3" x14ac:dyDescent="0.3">
      <c r="A432">
        <v>-39819.53</v>
      </c>
      <c r="B432">
        <v>0.12788359999999999</v>
      </c>
      <c r="C432">
        <v>-311373.3</v>
      </c>
    </row>
    <row r="433" spans="1:3" x14ac:dyDescent="0.3">
      <c r="A433">
        <v>-25926.01</v>
      </c>
      <c r="B433">
        <v>-0.1005954</v>
      </c>
      <c r="C433">
        <v>257725.7</v>
      </c>
    </row>
    <row r="434" spans="1:3" x14ac:dyDescent="0.3">
      <c r="A434">
        <v>-51571.27</v>
      </c>
      <c r="B434">
        <v>0.27627309999999999</v>
      </c>
      <c r="C434">
        <v>-186667.7</v>
      </c>
    </row>
    <row r="435" spans="1:3" x14ac:dyDescent="0.3">
      <c r="A435">
        <v>-47245.98</v>
      </c>
      <c r="B435">
        <v>0.21956110000000001</v>
      </c>
      <c r="C435">
        <v>-215183.8</v>
      </c>
    </row>
    <row r="436" spans="1:3" x14ac:dyDescent="0.3">
      <c r="A436">
        <v>-49003.91</v>
      </c>
      <c r="B436">
        <v>0.18055180000000001</v>
      </c>
      <c r="C436">
        <v>-271412</v>
      </c>
    </row>
    <row r="437" spans="1:3" x14ac:dyDescent="0.3">
      <c r="A437">
        <v>-44501.48</v>
      </c>
      <c r="B437">
        <v>0.15153220000000001</v>
      </c>
      <c r="C437">
        <v>-293676.79999999999</v>
      </c>
    </row>
    <row r="438" spans="1:3" x14ac:dyDescent="0.3">
      <c r="A438">
        <v>-44360.59</v>
      </c>
      <c r="B438">
        <v>0.14400399999999999</v>
      </c>
      <c r="C438">
        <v>-308051.09999999998</v>
      </c>
    </row>
    <row r="439" spans="1:3" x14ac:dyDescent="0.3">
      <c r="A439">
        <v>-50782.36</v>
      </c>
      <c r="B439">
        <v>0.2818137</v>
      </c>
      <c r="C439">
        <v>-180198.3</v>
      </c>
    </row>
    <row r="440" spans="1:3" x14ac:dyDescent="0.3">
      <c r="A440">
        <v>-41962.32</v>
      </c>
      <c r="B440">
        <v>9.2740500000000003E-2</v>
      </c>
      <c r="C440">
        <v>-452470.1</v>
      </c>
    </row>
    <row r="441" spans="1:3" x14ac:dyDescent="0.3">
      <c r="A441">
        <v>-33812.230000000003</v>
      </c>
      <c r="B441">
        <v>-5.35787E-2</v>
      </c>
      <c r="C441">
        <v>631075.5</v>
      </c>
    </row>
    <row r="442" spans="1:3" x14ac:dyDescent="0.3">
      <c r="A442">
        <v>-35848.870000000003</v>
      </c>
      <c r="B442">
        <v>1.7218500000000001E-2</v>
      </c>
      <c r="C442">
        <v>-2082001</v>
      </c>
    </row>
    <row r="443" spans="1:3" x14ac:dyDescent="0.3">
      <c r="A443">
        <v>-19326.419999999998</v>
      </c>
      <c r="B443">
        <v>-0.2248532</v>
      </c>
      <c r="C443">
        <v>85951.3</v>
      </c>
    </row>
    <row r="444" spans="1:3" x14ac:dyDescent="0.3">
      <c r="A444">
        <v>-25386.12</v>
      </c>
      <c r="B444">
        <v>-0.13726469999999999</v>
      </c>
      <c r="C444">
        <v>184942.8</v>
      </c>
    </row>
    <row r="445" spans="1:3" x14ac:dyDescent="0.3">
      <c r="A445">
        <v>-17262.59</v>
      </c>
      <c r="B445">
        <v>-0.2188215</v>
      </c>
      <c r="C445">
        <v>78888.92</v>
      </c>
    </row>
    <row r="446" spans="1:3" x14ac:dyDescent="0.3">
      <c r="A446">
        <v>-30467.01</v>
      </c>
      <c r="B446">
        <v>-6.7757499999999998E-2</v>
      </c>
      <c r="C446">
        <v>449647.8</v>
      </c>
    </row>
    <row r="447" spans="1:3" x14ac:dyDescent="0.3">
      <c r="A447">
        <v>-42578.12</v>
      </c>
      <c r="B447">
        <v>0.18754280000000001</v>
      </c>
      <c r="C447">
        <v>-227031.5</v>
      </c>
    </row>
    <row r="448" spans="1:3" x14ac:dyDescent="0.3">
      <c r="A448">
        <v>-19411.84</v>
      </c>
      <c r="B448">
        <v>-0.1385612</v>
      </c>
      <c r="C448">
        <v>140095.70000000001</v>
      </c>
    </row>
    <row r="449" spans="1:3" x14ac:dyDescent="0.3">
      <c r="A449">
        <v>-36807.410000000003</v>
      </c>
      <c r="B449">
        <v>3.9606299999999997E-2</v>
      </c>
      <c r="C449">
        <v>-929331.6</v>
      </c>
    </row>
    <row r="450" spans="1:3" x14ac:dyDescent="0.3">
      <c r="A450">
        <v>-25069.63</v>
      </c>
      <c r="B450">
        <v>-0.12986030000000001</v>
      </c>
      <c r="C450">
        <v>193050.8</v>
      </c>
    </row>
    <row r="451" spans="1:3" x14ac:dyDescent="0.3">
      <c r="A451">
        <v>-19756.13</v>
      </c>
      <c r="B451">
        <v>-0.25080279999999999</v>
      </c>
      <c r="C451">
        <v>78771.59</v>
      </c>
    </row>
    <row r="452" spans="1:3" x14ac:dyDescent="0.3">
      <c r="A452">
        <v>-26489.26</v>
      </c>
      <c r="B452">
        <v>-0.14873</v>
      </c>
      <c r="C452">
        <v>178102.9</v>
      </c>
    </row>
    <row r="453" spans="1:3" x14ac:dyDescent="0.3">
      <c r="A453">
        <v>-49433.55</v>
      </c>
      <c r="B453">
        <v>9.5300599999999999E-2</v>
      </c>
      <c r="C453">
        <v>-518712.1</v>
      </c>
    </row>
    <row r="454" spans="1:3" x14ac:dyDescent="0.3">
      <c r="A454">
        <v>-48013.32</v>
      </c>
      <c r="B454">
        <v>0.2134992</v>
      </c>
      <c r="C454">
        <v>-224887.6</v>
      </c>
    </row>
    <row r="455" spans="1:3" x14ac:dyDescent="0.3">
      <c r="A455">
        <v>-20994.3</v>
      </c>
      <c r="B455">
        <v>-0.17562720000000001</v>
      </c>
      <c r="C455">
        <v>119539</v>
      </c>
    </row>
    <row r="456" spans="1:3" x14ac:dyDescent="0.3">
      <c r="A456">
        <v>-38413.589999999997</v>
      </c>
      <c r="B456">
        <v>5.2541400000000002E-2</v>
      </c>
      <c r="C456">
        <v>-731111.2</v>
      </c>
    </row>
    <row r="457" spans="1:3" x14ac:dyDescent="0.3">
      <c r="A457">
        <v>-26585.84</v>
      </c>
      <c r="B457">
        <v>-0.1367099</v>
      </c>
      <c r="C457">
        <v>194469</v>
      </c>
    </row>
    <row r="458" spans="1:3" x14ac:dyDescent="0.3">
      <c r="A458">
        <v>-19150.8</v>
      </c>
      <c r="B458">
        <v>-0.26684279999999999</v>
      </c>
      <c r="C458">
        <v>71768.100000000006</v>
      </c>
    </row>
    <row r="459" spans="1:3" x14ac:dyDescent="0.3">
      <c r="A459">
        <v>-32163.61</v>
      </c>
      <c r="B459">
        <v>-1.7283199999999999E-2</v>
      </c>
      <c r="C459">
        <v>1860975</v>
      </c>
    </row>
    <row r="460" spans="1:3" x14ac:dyDescent="0.3">
      <c r="A460">
        <v>-36882.97</v>
      </c>
      <c r="B460">
        <v>4.7871799999999999E-2</v>
      </c>
      <c r="C460">
        <v>-770452.5</v>
      </c>
    </row>
    <row r="461" spans="1:3" x14ac:dyDescent="0.3">
      <c r="A461">
        <v>-26668.87</v>
      </c>
      <c r="B461">
        <v>-0.17584259999999999</v>
      </c>
      <c r="C461">
        <v>151663.29999999999</v>
      </c>
    </row>
    <row r="462" spans="1:3" x14ac:dyDescent="0.3">
      <c r="A462">
        <v>-28743.51</v>
      </c>
      <c r="B462">
        <v>-3.1282299999999999E-2</v>
      </c>
      <c r="C462">
        <v>918842.4</v>
      </c>
    </row>
    <row r="463" spans="1:3" x14ac:dyDescent="0.3">
      <c r="A463">
        <v>-35188.050000000003</v>
      </c>
      <c r="B463">
        <v>7.3927599999999996E-2</v>
      </c>
      <c r="C463">
        <v>-475979.7</v>
      </c>
    </row>
    <row r="464" spans="1:3" x14ac:dyDescent="0.3">
      <c r="A464">
        <v>-14697.46</v>
      </c>
      <c r="B464">
        <v>-0.3266153</v>
      </c>
      <c r="C464">
        <v>44999.3</v>
      </c>
    </row>
    <row r="465" spans="1:3" x14ac:dyDescent="0.3">
      <c r="A465">
        <v>-38124.07</v>
      </c>
      <c r="B465">
        <v>-1.6282899999999999E-2</v>
      </c>
      <c r="C465">
        <v>2341354</v>
      </c>
    </row>
    <row r="466" spans="1:3" x14ac:dyDescent="0.3">
      <c r="A466">
        <v>-10220.41</v>
      </c>
      <c r="B466">
        <v>-0.30284420000000001</v>
      </c>
      <c r="C466">
        <v>33748.1</v>
      </c>
    </row>
    <row r="467" spans="1:3" x14ac:dyDescent="0.3">
      <c r="A467">
        <v>-9997.6720000000005</v>
      </c>
      <c r="B467">
        <v>-0.37616899999999998</v>
      </c>
      <c r="C467">
        <v>26577.61</v>
      </c>
    </row>
    <row r="468" spans="1:3" x14ac:dyDescent="0.3">
      <c r="A468">
        <v>-36385.410000000003</v>
      </c>
      <c r="B468">
        <v>2.03879E-2</v>
      </c>
      <c r="C468">
        <v>-1784658</v>
      </c>
    </row>
    <row r="469" spans="1:3" x14ac:dyDescent="0.3">
      <c r="A469">
        <v>-49312.19</v>
      </c>
      <c r="B469">
        <v>0.22121950000000001</v>
      </c>
      <c r="C469">
        <v>-222910.6</v>
      </c>
    </row>
    <row r="470" spans="1:3" x14ac:dyDescent="0.3">
      <c r="A470">
        <v>-43495.18</v>
      </c>
      <c r="B470">
        <v>0.13016949999999999</v>
      </c>
      <c r="C470">
        <v>-334142.59999999998</v>
      </c>
    </row>
    <row r="471" spans="1:3" x14ac:dyDescent="0.3">
      <c r="A471">
        <v>-25512.02</v>
      </c>
      <c r="B471">
        <v>-0.12923989999999999</v>
      </c>
      <c r="C471">
        <v>197400.5</v>
      </c>
    </row>
    <row r="472" spans="1:3" x14ac:dyDescent="0.3">
      <c r="A472">
        <v>-5950.6170000000002</v>
      </c>
      <c r="B472">
        <v>-0.37057040000000002</v>
      </c>
      <c r="C472">
        <v>16057.99</v>
      </c>
    </row>
    <row r="473" spans="1:3" x14ac:dyDescent="0.3">
      <c r="A473">
        <v>-32303.4</v>
      </c>
      <c r="B473">
        <v>-5.2631900000000002E-2</v>
      </c>
      <c r="C473">
        <v>613761.4</v>
      </c>
    </row>
    <row r="474" spans="1:3" x14ac:dyDescent="0.3">
      <c r="A474">
        <v>-48604.21</v>
      </c>
      <c r="B474">
        <v>0.24670590000000001</v>
      </c>
      <c r="C474">
        <v>-197012.8</v>
      </c>
    </row>
    <row r="475" spans="1:3" x14ac:dyDescent="0.3">
      <c r="A475">
        <v>-36869.449999999997</v>
      </c>
      <c r="B475">
        <v>9.9291199999999996E-2</v>
      </c>
      <c r="C475">
        <v>-371326.4</v>
      </c>
    </row>
    <row r="476" spans="1:3" x14ac:dyDescent="0.3">
      <c r="A476">
        <v>-34308.230000000003</v>
      </c>
      <c r="B476">
        <v>-4.7305899999999998E-2</v>
      </c>
      <c r="C476">
        <v>725241.6</v>
      </c>
    </row>
    <row r="477" spans="1:3" x14ac:dyDescent="0.3">
      <c r="A477">
        <v>-26721.1</v>
      </c>
      <c r="B477">
        <v>-0.1000766</v>
      </c>
      <c r="C477">
        <v>267006.59999999998</v>
      </c>
    </row>
    <row r="478" spans="1:3" x14ac:dyDescent="0.3">
      <c r="A478">
        <v>-36512.629999999997</v>
      </c>
      <c r="B478">
        <v>-1.13375E-2</v>
      </c>
      <c r="C478">
        <v>3220513</v>
      </c>
    </row>
    <row r="479" spans="1:3" x14ac:dyDescent="0.3">
      <c r="A479">
        <v>-34945.230000000003</v>
      </c>
      <c r="B479">
        <v>-2.8100799999999999E-2</v>
      </c>
      <c r="C479">
        <v>1243565</v>
      </c>
    </row>
    <row r="480" spans="1:3" x14ac:dyDescent="0.3">
      <c r="A480">
        <v>-23489.96</v>
      </c>
      <c r="B480">
        <v>-0.1840773</v>
      </c>
      <c r="C480">
        <v>127609.3</v>
      </c>
    </row>
    <row r="481" spans="1:3" x14ac:dyDescent="0.3">
      <c r="A481">
        <v>-49905.86</v>
      </c>
      <c r="B481">
        <v>0.16915659999999999</v>
      </c>
      <c r="C481">
        <v>-295027.7</v>
      </c>
    </row>
    <row r="482" spans="1:3" x14ac:dyDescent="0.3">
      <c r="A482">
        <v>-54184.65</v>
      </c>
      <c r="B482">
        <v>0.2448041</v>
      </c>
      <c r="C482">
        <v>-221338.8</v>
      </c>
    </row>
    <row r="483" spans="1:3" x14ac:dyDescent="0.3">
      <c r="A483">
        <v>-31177.27</v>
      </c>
      <c r="B483">
        <v>-8.1772899999999996E-2</v>
      </c>
      <c r="C483">
        <v>381266.4</v>
      </c>
    </row>
    <row r="484" spans="1:3" x14ac:dyDescent="0.3">
      <c r="A484">
        <v>-31338.92</v>
      </c>
      <c r="B484">
        <v>3.4102E-3</v>
      </c>
      <c r="C484">
        <v>-9189706</v>
      </c>
    </row>
    <row r="485" spans="1:3" x14ac:dyDescent="0.3">
      <c r="A485">
        <v>-26269.45</v>
      </c>
      <c r="B485">
        <v>-0.1340441</v>
      </c>
      <c r="C485">
        <v>195976.3</v>
      </c>
    </row>
    <row r="486" spans="1:3" x14ac:dyDescent="0.3">
      <c r="A486">
        <v>-37680.85</v>
      </c>
      <c r="B486">
        <v>0.1014174</v>
      </c>
      <c r="C486">
        <v>-371542.2</v>
      </c>
    </row>
    <row r="487" spans="1:3" x14ac:dyDescent="0.3">
      <c r="A487">
        <v>-26940.65</v>
      </c>
      <c r="B487">
        <v>-5.4822900000000001E-2</v>
      </c>
      <c r="C487">
        <v>491412.1</v>
      </c>
    </row>
    <row r="488" spans="1:3" x14ac:dyDescent="0.3">
      <c r="A488">
        <v>-39874.199999999997</v>
      </c>
      <c r="B488">
        <v>4.7695500000000002E-2</v>
      </c>
      <c r="C488">
        <v>-836015.8</v>
      </c>
    </row>
    <row r="489" spans="1:3" x14ac:dyDescent="0.3">
      <c r="A489">
        <v>-27930.44</v>
      </c>
      <c r="B489">
        <v>-5.8716999999999998E-2</v>
      </c>
      <c r="C489">
        <v>475678.8</v>
      </c>
    </row>
    <row r="490" spans="1:3" x14ac:dyDescent="0.3">
      <c r="A490">
        <v>-28280.92</v>
      </c>
      <c r="B490">
        <v>-0.11368060000000001</v>
      </c>
      <c r="C490">
        <v>248775.3</v>
      </c>
    </row>
    <row r="491" spans="1:3" x14ac:dyDescent="0.3">
      <c r="A491">
        <v>-13663.33</v>
      </c>
      <c r="B491">
        <v>-0.27901720000000002</v>
      </c>
      <c r="C491">
        <v>48969.48</v>
      </c>
    </row>
    <row r="492" spans="1:3" x14ac:dyDescent="0.3">
      <c r="A492">
        <v>-26105.01</v>
      </c>
      <c r="B492">
        <v>-0.1241245</v>
      </c>
      <c r="C492">
        <v>210313</v>
      </c>
    </row>
    <row r="493" spans="1:3" x14ac:dyDescent="0.3">
      <c r="A493">
        <v>-30326.07</v>
      </c>
      <c r="B493">
        <v>-9.3513100000000002E-2</v>
      </c>
      <c r="C493">
        <v>324297.5</v>
      </c>
    </row>
    <row r="494" spans="1:3" x14ac:dyDescent="0.3">
      <c r="A494">
        <v>-35103.410000000003</v>
      </c>
      <c r="B494">
        <v>7.2006000000000001E-2</v>
      </c>
      <c r="C494">
        <v>-487506.8</v>
      </c>
    </row>
    <row r="495" spans="1:3" x14ac:dyDescent="0.3">
      <c r="A495">
        <v>-32719.51</v>
      </c>
      <c r="B495">
        <v>-6.5717700000000004E-2</v>
      </c>
      <c r="C495">
        <v>497879.7</v>
      </c>
    </row>
    <row r="496" spans="1:3" x14ac:dyDescent="0.3">
      <c r="A496">
        <v>-27574.240000000002</v>
      </c>
      <c r="B496">
        <v>-0.12522549999999999</v>
      </c>
      <c r="C496">
        <v>220196.6</v>
      </c>
    </row>
    <row r="497" spans="1:3" x14ac:dyDescent="0.3">
      <c r="A497">
        <v>-28281.85</v>
      </c>
      <c r="B497">
        <v>-5.4735699999999998E-2</v>
      </c>
      <c r="C497">
        <v>516698.8</v>
      </c>
    </row>
    <row r="498" spans="1:3" x14ac:dyDescent="0.3">
      <c r="A498">
        <v>-14817.86</v>
      </c>
      <c r="B498">
        <v>-0.28211160000000002</v>
      </c>
      <c r="C498">
        <v>52524.800000000003</v>
      </c>
    </row>
    <row r="499" spans="1:3" x14ac:dyDescent="0.3">
      <c r="A499">
        <v>-37758.589999999997</v>
      </c>
      <c r="B499">
        <v>5.3348399999999997E-2</v>
      </c>
      <c r="C499">
        <v>-707773.3</v>
      </c>
    </row>
    <row r="500" spans="1:3" x14ac:dyDescent="0.3">
      <c r="A500">
        <v>-38511.42</v>
      </c>
      <c r="B500">
        <v>4.8465599999999998E-2</v>
      </c>
      <c r="C500">
        <v>-794613.4</v>
      </c>
    </row>
    <row r="501" spans="1:3" x14ac:dyDescent="0.3">
      <c r="A501">
        <v>-34099.269999999997</v>
      </c>
      <c r="B501">
        <v>3.8573400000000001E-2</v>
      </c>
      <c r="C501">
        <v>-884010.2</v>
      </c>
    </row>
    <row r="502" spans="1:3" x14ac:dyDescent="0.3">
      <c r="A502">
        <v>-40114.79</v>
      </c>
      <c r="B502">
        <v>7.6315800000000003E-2</v>
      </c>
      <c r="C502">
        <v>-525642.30000000005</v>
      </c>
    </row>
    <row r="503" spans="1:3" x14ac:dyDescent="0.3">
      <c r="A503">
        <v>-24143.55</v>
      </c>
      <c r="B503">
        <v>-0.18856200000000001</v>
      </c>
      <c r="C503">
        <v>128040.4</v>
      </c>
    </row>
    <row r="504" spans="1:3" x14ac:dyDescent="0.3">
      <c r="A504">
        <v>-44433.34</v>
      </c>
      <c r="B504">
        <v>0.20056370000000001</v>
      </c>
      <c r="C504">
        <v>-221542.3</v>
      </c>
    </row>
    <row r="505" spans="1:3" x14ac:dyDescent="0.3">
      <c r="A505">
        <v>-62166.79</v>
      </c>
      <c r="B505">
        <v>0.30086849999999998</v>
      </c>
      <c r="C505">
        <v>-206624.4</v>
      </c>
    </row>
    <row r="506" spans="1:3" x14ac:dyDescent="0.3">
      <c r="A506">
        <v>-55581.54</v>
      </c>
      <c r="B506">
        <v>0.2649473</v>
      </c>
      <c r="C506">
        <v>-209783.4</v>
      </c>
    </row>
    <row r="507" spans="1:3" x14ac:dyDescent="0.3">
      <c r="A507">
        <v>-30136.880000000001</v>
      </c>
      <c r="B507">
        <v>-4.8820099999999998E-2</v>
      </c>
      <c r="C507">
        <v>617304.19999999995</v>
      </c>
    </row>
    <row r="508" spans="1:3" x14ac:dyDescent="0.3">
      <c r="A508">
        <v>-38277.61</v>
      </c>
      <c r="B508">
        <v>0.1125085</v>
      </c>
      <c r="C508">
        <v>-340219.6</v>
      </c>
    </row>
    <row r="509" spans="1:3" x14ac:dyDescent="0.3">
      <c r="A509">
        <v>-40496.839999999997</v>
      </c>
      <c r="B509">
        <v>6.2061699999999997E-2</v>
      </c>
      <c r="C509">
        <v>-652525.80000000005</v>
      </c>
    </row>
    <row r="510" spans="1:3" x14ac:dyDescent="0.3">
      <c r="A510">
        <v>-40630.959999999999</v>
      </c>
      <c r="B510">
        <v>0.16331860000000001</v>
      </c>
      <c r="C510">
        <v>-248783.4</v>
      </c>
    </row>
    <row r="511" spans="1:3" x14ac:dyDescent="0.3">
      <c r="A511">
        <v>-27263.5</v>
      </c>
      <c r="B511">
        <v>-0.137905</v>
      </c>
      <c r="C511">
        <v>197697.7</v>
      </c>
    </row>
    <row r="512" spans="1:3" x14ac:dyDescent="0.3">
      <c r="A512">
        <v>-40947.72</v>
      </c>
      <c r="B512">
        <v>6.9437700000000005E-2</v>
      </c>
      <c r="C512">
        <v>-589704.1</v>
      </c>
    </row>
    <row r="513" spans="1:3" x14ac:dyDescent="0.3">
      <c r="A513">
        <v>-18402.34</v>
      </c>
      <c r="B513">
        <v>-0.25266620000000001</v>
      </c>
      <c r="C513">
        <v>72832.62</v>
      </c>
    </row>
    <row r="514" spans="1:3" x14ac:dyDescent="0.3">
      <c r="A514">
        <v>-27119.279999999999</v>
      </c>
      <c r="B514">
        <v>-6.8861500000000006E-2</v>
      </c>
      <c r="C514">
        <v>393823.7</v>
      </c>
    </row>
    <row r="515" spans="1:3" x14ac:dyDescent="0.3">
      <c r="A515">
        <v>-39482.589999999997</v>
      </c>
      <c r="B515">
        <v>0.14972769999999999</v>
      </c>
      <c r="C515">
        <v>-263696</v>
      </c>
    </row>
    <row r="516" spans="1:3" x14ac:dyDescent="0.3">
      <c r="A516">
        <v>-16914.189999999999</v>
      </c>
      <c r="B516">
        <v>-0.27740720000000002</v>
      </c>
      <c r="C516">
        <v>60972.42</v>
      </c>
    </row>
    <row r="517" spans="1:3" x14ac:dyDescent="0.3">
      <c r="A517">
        <v>-30359.84</v>
      </c>
      <c r="B517">
        <v>-4.9150899999999997E-2</v>
      </c>
      <c r="C517">
        <v>617685.69999999995</v>
      </c>
    </row>
    <row r="518" spans="1:3" x14ac:dyDescent="0.3">
      <c r="A518">
        <v>-43627.360000000001</v>
      </c>
      <c r="B518">
        <v>0.17496320000000001</v>
      </c>
      <c r="C518">
        <v>-249351.6</v>
      </c>
    </row>
    <row r="519" spans="1:3" x14ac:dyDescent="0.3">
      <c r="A519">
        <v>-31405.31</v>
      </c>
      <c r="B519">
        <v>-7.7016000000000003E-3</v>
      </c>
      <c r="C519">
        <v>4077746</v>
      </c>
    </row>
    <row r="520" spans="1:3" x14ac:dyDescent="0.3">
      <c r="A520">
        <v>-44781.15</v>
      </c>
      <c r="B520">
        <v>0.12771080000000001</v>
      </c>
      <c r="C520">
        <v>-350644.9</v>
      </c>
    </row>
    <row r="521" spans="1:3" x14ac:dyDescent="0.3">
      <c r="A521">
        <v>-31414.59</v>
      </c>
      <c r="B521">
        <v>-1.6260500000000001E-2</v>
      </c>
      <c r="C521">
        <v>1931957</v>
      </c>
    </row>
    <row r="522" spans="1:3" x14ac:dyDescent="0.3">
      <c r="A522">
        <v>-39924.230000000003</v>
      </c>
      <c r="B522">
        <v>8.3780400000000005E-2</v>
      </c>
      <c r="C522">
        <v>-476534.3</v>
      </c>
    </row>
    <row r="523" spans="1:3" x14ac:dyDescent="0.3">
      <c r="A523">
        <v>-30021.200000000001</v>
      </c>
      <c r="B523">
        <v>-2.5378000000000001E-2</v>
      </c>
      <c r="C523">
        <v>1182962</v>
      </c>
    </row>
    <row r="524" spans="1:3" x14ac:dyDescent="0.3">
      <c r="A524">
        <v>-23875.360000000001</v>
      </c>
      <c r="B524">
        <v>-0.1459937</v>
      </c>
      <c r="C524">
        <v>163536.9</v>
      </c>
    </row>
    <row r="525" spans="1:3" x14ac:dyDescent="0.3">
      <c r="A525">
        <v>-24957.59</v>
      </c>
      <c r="B525">
        <v>-0.12963179999999999</v>
      </c>
      <c r="C525">
        <v>192526.8</v>
      </c>
    </row>
    <row r="526" spans="1:3" x14ac:dyDescent="0.3">
      <c r="A526">
        <v>-41064.18</v>
      </c>
      <c r="B526">
        <v>7.2314699999999996E-2</v>
      </c>
      <c r="C526">
        <v>-567853.5</v>
      </c>
    </row>
    <row r="527" spans="1:3" x14ac:dyDescent="0.3">
      <c r="A527">
        <v>-31468.84</v>
      </c>
      <c r="B527">
        <v>2.6910400000000001E-2</v>
      </c>
      <c r="C527">
        <v>-1169392</v>
      </c>
    </row>
    <row r="528" spans="1:3" x14ac:dyDescent="0.3">
      <c r="A528">
        <v>-46429.36</v>
      </c>
      <c r="B528">
        <v>0.20364170000000001</v>
      </c>
      <c r="C528">
        <v>-227995.4</v>
      </c>
    </row>
    <row r="529" spans="1:3" x14ac:dyDescent="0.3">
      <c r="A529">
        <v>-35950.29</v>
      </c>
      <c r="B529">
        <v>5.1561099999999999E-2</v>
      </c>
      <c r="C529">
        <v>-697236.4</v>
      </c>
    </row>
    <row r="530" spans="1:3" x14ac:dyDescent="0.3">
      <c r="A530">
        <v>-41906.07</v>
      </c>
      <c r="B530">
        <v>0.11684659999999999</v>
      </c>
      <c r="C530">
        <v>-358641.9</v>
      </c>
    </row>
    <row r="531" spans="1:3" x14ac:dyDescent="0.3">
      <c r="A531">
        <v>-35981.82</v>
      </c>
      <c r="B531">
        <v>-3.2808200000000003E-2</v>
      </c>
      <c r="C531">
        <v>1096733</v>
      </c>
    </row>
    <row r="532" spans="1:3" x14ac:dyDescent="0.3">
      <c r="A532">
        <v>-17571.23</v>
      </c>
      <c r="B532">
        <v>-0.22910549999999999</v>
      </c>
      <c r="C532">
        <v>76694.960000000006</v>
      </c>
    </row>
    <row r="533" spans="1:3" x14ac:dyDescent="0.3">
      <c r="A533">
        <v>-36856.699999999997</v>
      </c>
      <c r="B533">
        <v>4.5966399999999998E-2</v>
      </c>
      <c r="C533">
        <v>-801818.6</v>
      </c>
    </row>
    <row r="534" spans="1:3" x14ac:dyDescent="0.3">
      <c r="A534">
        <v>-37130.550000000003</v>
      </c>
      <c r="B534">
        <v>3.4015400000000001E-2</v>
      </c>
      <c r="C534">
        <v>-1091580</v>
      </c>
    </row>
    <row r="535" spans="1:3" x14ac:dyDescent="0.3">
      <c r="A535">
        <v>-28487.66</v>
      </c>
      <c r="B535">
        <v>-6.8062800000000007E-2</v>
      </c>
      <c r="C535">
        <v>418549.7</v>
      </c>
    </row>
    <row r="536" spans="1:3" x14ac:dyDescent="0.3">
      <c r="A536">
        <v>-37514.550000000003</v>
      </c>
      <c r="B536">
        <v>3.9644100000000002E-2</v>
      </c>
      <c r="C536">
        <v>-946282.9</v>
      </c>
    </row>
    <row r="537" spans="1:3" x14ac:dyDescent="0.3">
      <c r="A537">
        <v>-28620.84</v>
      </c>
      <c r="B537">
        <v>-7.2522500000000004E-2</v>
      </c>
      <c r="C537">
        <v>394647.7</v>
      </c>
    </row>
    <row r="538" spans="1:3" x14ac:dyDescent="0.3">
      <c r="A538">
        <v>-25600.93</v>
      </c>
      <c r="B538">
        <v>-0.1491188</v>
      </c>
      <c r="C538">
        <v>171681.5</v>
      </c>
    </row>
    <row r="539" spans="1:3" x14ac:dyDescent="0.3">
      <c r="A539">
        <v>-31641.09</v>
      </c>
      <c r="B539">
        <v>-7.0785000000000001E-2</v>
      </c>
      <c r="C539">
        <v>447002.5</v>
      </c>
    </row>
    <row r="540" spans="1:3" x14ac:dyDescent="0.3">
      <c r="A540">
        <v>-37992.160000000003</v>
      </c>
      <c r="B540">
        <v>6.3672699999999999E-2</v>
      </c>
      <c r="C540">
        <v>-596679.4</v>
      </c>
    </row>
    <row r="541" spans="1:3" x14ac:dyDescent="0.3">
      <c r="A541">
        <v>-21309.13</v>
      </c>
      <c r="B541">
        <v>-0.14293829999999999</v>
      </c>
      <c r="C541">
        <v>149079.29999999999</v>
      </c>
    </row>
    <row r="542" spans="1:3" x14ac:dyDescent="0.3">
      <c r="A542">
        <v>-49472.639999999999</v>
      </c>
      <c r="B542">
        <v>0.2771189</v>
      </c>
      <c r="C542">
        <v>-178525</v>
      </c>
    </row>
    <row r="543" spans="1:3" x14ac:dyDescent="0.3">
      <c r="A543">
        <v>-22730.58</v>
      </c>
      <c r="B543">
        <v>-0.16311919999999999</v>
      </c>
      <c r="C543">
        <v>139349.5</v>
      </c>
    </row>
    <row r="544" spans="1:3" x14ac:dyDescent="0.3">
      <c r="A544">
        <v>-40252.39</v>
      </c>
      <c r="B544">
        <v>0.11118889999999999</v>
      </c>
      <c r="C544">
        <v>-362018.1</v>
      </c>
    </row>
    <row r="545" spans="1:3" x14ac:dyDescent="0.3">
      <c r="A545">
        <v>-35716.019999999997</v>
      </c>
      <c r="B545">
        <v>7.5475500000000001E-2</v>
      </c>
      <c r="C545">
        <v>-473213.7</v>
      </c>
    </row>
    <row r="546" spans="1:3" x14ac:dyDescent="0.3">
      <c r="A546">
        <v>-23627.65</v>
      </c>
      <c r="B546">
        <v>-9.4612100000000005E-2</v>
      </c>
      <c r="C546">
        <v>249731.7</v>
      </c>
    </row>
    <row r="547" spans="1:3" x14ac:dyDescent="0.3">
      <c r="A547">
        <v>-28460.9</v>
      </c>
      <c r="B547">
        <v>-4.2958700000000002E-2</v>
      </c>
      <c r="C547">
        <v>662517.1</v>
      </c>
    </row>
    <row r="548" spans="1:3" x14ac:dyDescent="0.3">
      <c r="A548">
        <v>-31714.95</v>
      </c>
      <c r="B548">
        <v>-5.9390900000000003E-2</v>
      </c>
      <c r="C548">
        <v>534003.4</v>
      </c>
    </row>
    <row r="549" spans="1:3" x14ac:dyDescent="0.3">
      <c r="A549">
        <v>-39623.760000000002</v>
      </c>
      <c r="B549">
        <v>9.15937E-2</v>
      </c>
      <c r="C549">
        <v>-432603.4</v>
      </c>
    </row>
    <row r="550" spans="1:3" x14ac:dyDescent="0.3">
      <c r="A550">
        <v>-52783.16</v>
      </c>
      <c r="B550">
        <v>0.33375100000000002</v>
      </c>
      <c r="C550">
        <v>-158151.29999999999</v>
      </c>
    </row>
    <row r="551" spans="1:3" x14ac:dyDescent="0.3">
      <c r="A551">
        <v>-21512.91</v>
      </c>
      <c r="B551">
        <v>-0.1564236</v>
      </c>
      <c r="C551">
        <v>137529.79999999999</v>
      </c>
    </row>
    <row r="552" spans="1:3" x14ac:dyDescent="0.3">
      <c r="A552">
        <v>-33783.5</v>
      </c>
      <c r="B552">
        <v>-9.7941999999999994E-3</v>
      </c>
      <c r="C552">
        <v>3449325</v>
      </c>
    </row>
    <row r="553" spans="1:3" x14ac:dyDescent="0.3">
      <c r="A553">
        <v>-36415.769999999997</v>
      </c>
      <c r="B553">
        <v>5.5275199999999997E-2</v>
      </c>
      <c r="C553">
        <v>-658808.4</v>
      </c>
    </row>
    <row r="554" spans="1:3" x14ac:dyDescent="0.3">
      <c r="A554">
        <v>-30140.2</v>
      </c>
      <c r="B554">
        <v>-3.47528E-2</v>
      </c>
      <c r="C554">
        <v>867272.8</v>
      </c>
    </row>
    <row r="555" spans="1:3" x14ac:dyDescent="0.3">
      <c r="A555">
        <v>-37678.19</v>
      </c>
      <c r="B555">
        <v>3.8743100000000003E-2</v>
      </c>
      <c r="C555">
        <v>-972512.5</v>
      </c>
    </row>
    <row r="556" spans="1:3" x14ac:dyDescent="0.3">
      <c r="A556">
        <v>-35456.6</v>
      </c>
      <c r="B556">
        <v>-3.4200399999999999E-2</v>
      </c>
      <c r="C556">
        <v>1036730</v>
      </c>
    </row>
    <row r="557" spans="1:3" x14ac:dyDescent="0.3">
      <c r="A557">
        <v>-36960.379999999997</v>
      </c>
      <c r="B557">
        <v>5.8759100000000002E-2</v>
      </c>
      <c r="C557">
        <v>-629015.4</v>
      </c>
    </row>
    <row r="558" spans="1:3" x14ac:dyDescent="0.3">
      <c r="A558">
        <v>-43807.5</v>
      </c>
      <c r="B558">
        <v>0.115622</v>
      </c>
      <c r="C558">
        <v>-378885.4</v>
      </c>
    </row>
    <row r="559" spans="1:3" x14ac:dyDescent="0.3">
      <c r="A559">
        <v>-33302.21</v>
      </c>
      <c r="B559">
        <v>-1.4241E-2</v>
      </c>
      <c r="C559">
        <v>2338478</v>
      </c>
    </row>
    <row r="560" spans="1:3" x14ac:dyDescent="0.3">
      <c r="A560">
        <v>-38141.800000000003</v>
      </c>
      <c r="B560">
        <v>2.9903800000000001E-2</v>
      </c>
      <c r="C560">
        <v>-1275485</v>
      </c>
    </row>
    <row r="561" spans="1:3" x14ac:dyDescent="0.3">
      <c r="A561">
        <v>-28359.68</v>
      </c>
      <c r="B561">
        <v>-9.7255800000000003E-2</v>
      </c>
      <c r="C561">
        <v>291598.8</v>
      </c>
    </row>
    <row r="562" spans="1:3" x14ac:dyDescent="0.3">
      <c r="A562">
        <v>-24340.54</v>
      </c>
      <c r="B562">
        <v>-0.12705720000000001</v>
      </c>
      <c r="C562">
        <v>191571.5</v>
      </c>
    </row>
    <row r="563" spans="1:3" x14ac:dyDescent="0.3">
      <c r="A563">
        <v>-26133.18</v>
      </c>
      <c r="B563">
        <v>-0.1144993</v>
      </c>
      <c r="C563">
        <v>228238.7</v>
      </c>
    </row>
    <row r="564" spans="1:3" x14ac:dyDescent="0.3">
      <c r="A564">
        <v>-44037.84</v>
      </c>
      <c r="B564">
        <v>0.12526000000000001</v>
      </c>
      <c r="C564">
        <v>-351571.5</v>
      </c>
    </row>
    <row r="565" spans="1:3" x14ac:dyDescent="0.3">
      <c r="A565">
        <v>-36576.54</v>
      </c>
      <c r="B565">
        <v>-2.2523E-3</v>
      </c>
      <c r="C565" s="195">
        <v>16200000</v>
      </c>
    </row>
    <row r="566" spans="1:3" x14ac:dyDescent="0.3">
      <c r="A566">
        <v>-27027.15</v>
      </c>
      <c r="B566">
        <v>-0.1121298</v>
      </c>
      <c r="C566">
        <v>241034.5</v>
      </c>
    </row>
    <row r="567" spans="1:3" x14ac:dyDescent="0.3">
      <c r="A567">
        <v>-44745.06</v>
      </c>
      <c r="B567">
        <v>9.1213799999999998E-2</v>
      </c>
      <c r="C567">
        <v>-490551.3</v>
      </c>
    </row>
    <row r="568" spans="1:3" x14ac:dyDescent="0.3">
      <c r="A568">
        <v>-22066.99</v>
      </c>
      <c r="B568">
        <v>-0.18874160000000001</v>
      </c>
      <c r="C568">
        <v>116916.4</v>
      </c>
    </row>
    <row r="569" spans="1:3" x14ac:dyDescent="0.3">
      <c r="A569">
        <v>-32794.769999999997</v>
      </c>
      <c r="B569">
        <v>3.1648500000000003E-2</v>
      </c>
      <c r="C569">
        <v>-1036218</v>
      </c>
    </row>
    <row r="570" spans="1:3" x14ac:dyDescent="0.3">
      <c r="A570">
        <v>-30744.91</v>
      </c>
      <c r="B570">
        <v>-2.04973E-2</v>
      </c>
      <c r="C570">
        <v>1499948</v>
      </c>
    </row>
    <row r="571" spans="1:3" x14ac:dyDescent="0.3">
      <c r="A571">
        <v>-44269.62</v>
      </c>
      <c r="B571">
        <v>9.1425199999999998E-2</v>
      </c>
      <c r="C571">
        <v>-484216.9</v>
      </c>
    </row>
    <row r="572" spans="1:3" x14ac:dyDescent="0.3">
      <c r="A572">
        <v>-10299.85</v>
      </c>
      <c r="B572">
        <v>-0.3273295</v>
      </c>
      <c r="C572">
        <v>31466.31</v>
      </c>
    </row>
    <row r="573" spans="1:3" x14ac:dyDescent="0.3">
      <c r="A573">
        <v>-36077.97</v>
      </c>
      <c r="B573">
        <v>5.3749199999999997E-2</v>
      </c>
      <c r="C573">
        <v>-671227.9</v>
      </c>
    </row>
    <row r="574" spans="1:3" x14ac:dyDescent="0.3">
      <c r="A574">
        <v>-46507.99</v>
      </c>
      <c r="B574">
        <v>0.18393019999999999</v>
      </c>
      <c r="C574">
        <v>-252856.8</v>
      </c>
    </row>
    <row r="575" spans="1:3" x14ac:dyDescent="0.3">
      <c r="A575">
        <v>-37559.43</v>
      </c>
      <c r="B575">
        <v>6.4971799999999996E-2</v>
      </c>
      <c r="C575">
        <v>-578088.1</v>
      </c>
    </row>
    <row r="576" spans="1:3" x14ac:dyDescent="0.3">
      <c r="A576">
        <v>-25966.720000000001</v>
      </c>
      <c r="B576">
        <v>-0.16907630000000001</v>
      </c>
      <c r="C576">
        <v>153579.9</v>
      </c>
    </row>
    <row r="577" spans="1:3" x14ac:dyDescent="0.3">
      <c r="A577">
        <v>-57301.18</v>
      </c>
      <c r="B577">
        <v>0.27333940000000001</v>
      </c>
      <c r="C577">
        <v>-209633.8</v>
      </c>
    </row>
    <row r="578" spans="1:3" x14ac:dyDescent="0.3">
      <c r="A578">
        <v>-44661.37</v>
      </c>
      <c r="B578">
        <v>0.14182890000000001</v>
      </c>
      <c r="C578">
        <v>-314896.09999999998</v>
      </c>
    </row>
    <row r="579" spans="1:3" x14ac:dyDescent="0.3">
      <c r="A579">
        <v>-50985.120000000003</v>
      </c>
      <c r="B579">
        <v>0.235211</v>
      </c>
      <c r="C579">
        <v>-216763.3</v>
      </c>
    </row>
    <row r="580" spans="1:3" x14ac:dyDescent="0.3">
      <c r="A580">
        <v>-34183.01</v>
      </c>
      <c r="B580">
        <v>-1.5554200000000001E-2</v>
      </c>
      <c r="C580">
        <v>2197672</v>
      </c>
    </row>
    <row r="581" spans="1:3" x14ac:dyDescent="0.3">
      <c r="A581">
        <v>-53031.24</v>
      </c>
      <c r="B581">
        <v>0.26334689999999999</v>
      </c>
      <c r="C581">
        <v>-201374.1</v>
      </c>
    </row>
    <row r="582" spans="1:3" x14ac:dyDescent="0.3">
      <c r="A582">
        <v>-13415.37</v>
      </c>
      <c r="B582">
        <v>-0.36083579999999998</v>
      </c>
      <c r="C582">
        <v>37178.589999999997</v>
      </c>
    </row>
    <row r="583" spans="1:3" x14ac:dyDescent="0.3">
      <c r="A583">
        <v>-46844.89</v>
      </c>
      <c r="B583">
        <v>0.2175262</v>
      </c>
      <c r="C583">
        <v>-215352.9</v>
      </c>
    </row>
    <row r="584" spans="1:3" x14ac:dyDescent="0.3">
      <c r="A584">
        <v>-38111.660000000003</v>
      </c>
      <c r="B584">
        <v>5.1244600000000001E-2</v>
      </c>
      <c r="C584">
        <v>-743720.2</v>
      </c>
    </row>
    <row r="585" spans="1:3" x14ac:dyDescent="0.3">
      <c r="A585">
        <v>-38885.51</v>
      </c>
      <c r="B585">
        <v>3.0074400000000001E-2</v>
      </c>
      <c r="C585">
        <v>-1292979</v>
      </c>
    </row>
    <row r="586" spans="1:3" x14ac:dyDescent="0.3">
      <c r="A586">
        <v>-29809.32</v>
      </c>
      <c r="B586">
        <v>-4.1736500000000003E-2</v>
      </c>
      <c r="C586">
        <v>714226.9</v>
      </c>
    </row>
    <row r="587" spans="1:3" x14ac:dyDescent="0.3">
      <c r="A587">
        <v>-22844.04</v>
      </c>
      <c r="B587">
        <v>-0.19814109999999999</v>
      </c>
      <c r="C587">
        <v>115291.8</v>
      </c>
    </row>
    <row r="588" spans="1:3" x14ac:dyDescent="0.3">
      <c r="A588">
        <v>-21394.84</v>
      </c>
      <c r="B588">
        <v>-0.13366819999999999</v>
      </c>
      <c r="C588">
        <v>160059.29999999999</v>
      </c>
    </row>
    <row r="589" spans="1:3" x14ac:dyDescent="0.3">
      <c r="A589">
        <v>-27337.56</v>
      </c>
      <c r="B589">
        <v>-0.10843179999999999</v>
      </c>
      <c r="C589">
        <v>252117.5</v>
      </c>
    </row>
    <row r="590" spans="1:3" x14ac:dyDescent="0.3">
      <c r="A590">
        <v>-32327.55</v>
      </c>
      <c r="B590">
        <v>-5.5507000000000004E-3</v>
      </c>
      <c r="C590">
        <v>5824006</v>
      </c>
    </row>
    <row r="591" spans="1:3" x14ac:dyDescent="0.3">
      <c r="A591">
        <v>-22027.52</v>
      </c>
      <c r="B591">
        <v>-0.14095099999999999</v>
      </c>
      <c r="C591">
        <v>156277.79999999999</v>
      </c>
    </row>
    <row r="592" spans="1:3" x14ac:dyDescent="0.3">
      <c r="A592">
        <v>-27686.32</v>
      </c>
      <c r="B592">
        <v>-4.5602799999999999E-2</v>
      </c>
      <c r="C592">
        <v>607118.9</v>
      </c>
    </row>
    <row r="593" spans="1:3" x14ac:dyDescent="0.3">
      <c r="A593">
        <v>-30277.53</v>
      </c>
      <c r="B593">
        <v>-3.24341E-2</v>
      </c>
      <c r="C593">
        <v>933509.1</v>
      </c>
    </row>
    <row r="594" spans="1:3" x14ac:dyDescent="0.3">
      <c r="A594">
        <v>-27158.66</v>
      </c>
      <c r="B594">
        <v>-9.4696799999999998E-2</v>
      </c>
      <c r="C594">
        <v>286796</v>
      </c>
    </row>
    <row r="595" spans="1:3" x14ac:dyDescent="0.3">
      <c r="A595">
        <v>-26980.36</v>
      </c>
      <c r="B595">
        <v>-0.1191137</v>
      </c>
      <c r="C595">
        <v>226509.3</v>
      </c>
    </row>
    <row r="596" spans="1:3" x14ac:dyDescent="0.3">
      <c r="A596">
        <v>-30042.35</v>
      </c>
      <c r="B596">
        <v>-3.01149E-2</v>
      </c>
      <c r="C596">
        <v>997591.3</v>
      </c>
    </row>
    <row r="597" spans="1:3" x14ac:dyDescent="0.3">
      <c r="A597">
        <v>-45965.69</v>
      </c>
      <c r="B597">
        <v>0.16068180000000001</v>
      </c>
      <c r="C597">
        <v>-286066.5</v>
      </c>
    </row>
    <row r="598" spans="1:3" x14ac:dyDescent="0.3">
      <c r="A598">
        <v>-32481.9</v>
      </c>
      <c r="B598">
        <v>-4.3506999999999997E-2</v>
      </c>
      <c r="C598">
        <v>746590.5</v>
      </c>
    </row>
    <row r="599" spans="1:3" x14ac:dyDescent="0.3">
      <c r="A599">
        <v>-35255.68</v>
      </c>
      <c r="B599">
        <v>-4.3576799999999999E-2</v>
      </c>
      <c r="C599">
        <v>809046.3</v>
      </c>
    </row>
    <row r="600" spans="1:3" x14ac:dyDescent="0.3">
      <c r="A600">
        <v>-38004.160000000003</v>
      </c>
      <c r="B600">
        <v>7.0036399999999999E-2</v>
      </c>
      <c r="C600">
        <v>-542634.30000000005</v>
      </c>
    </row>
    <row r="601" spans="1:3" x14ac:dyDescent="0.3">
      <c r="A601">
        <v>-17811.75</v>
      </c>
      <c r="B601">
        <v>-0.23685919999999999</v>
      </c>
      <c r="C601">
        <v>75199.73</v>
      </c>
    </row>
    <row r="602" spans="1:3" x14ac:dyDescent="0.3">
      <c r="A602">
        <v>-20083.060000000001</v>
      </c>
      <c r="B602">
        <v>-0.17662120000000001</v>
      </c>
      <c r="C602">
        <v>113707</v>
      </c>
    </row>
    <row r="603" spans="1:3" x14ac:dyDescent="0.3">
      <c r="A603">
        <v>-30342.48</v>
      </c>
      <c r="B603">
        <v>-9.9368200000000004E-2</v>
      </c>
      <c r="C603">
        <v>305353.90000000002</v>
      </c>
    </row>
    <row r="604" spans="1:3" x14ac:dyDescent="0.3">
      <c r="A604">
        <v>-32650.85</v>
      </c>
      <c r="B604">
        <v>-1.9426800000000001E-2</v>
      </c>
      <c r="C604">
        <v>1680710</v>
      </c>
    </row>
    <row r="605" spans="1:3" x14ac:dyDescent="0.3">
      <c r="A605">
        <v>-25569.67</v>
      </c>
      <c r="B605">
        <v>-0.1099339</v>
      </c>
      <c r="C605">
        <v>232591.4</v>
      </c>
    </row>
    <row r="606" spans="1:3" x14ac:dyDescent="0.3">
      <c r="A606">
        <v>-22335.43</v>
      </c>
      <c r="B606">
        <v>-0.18077679999999999</v>
      </c>
      <c r="C606">
        <v>123552.5</v>
      </c>
    </row>
    <row r="607" spans="1:3" x14ac:dyDescent="0.3">
      <c r="A607">
        <v>-29313.57</v>
      </c>
      <c r="B607">
        <v>-7.8507400000000005E-2</v>
      </c>
      <c r="C607">
        <v>373386</v>
      </c>
    </row>
    <row r="608" spans="1:3" x14ac:dyDescent="0.3">
      <c r="A608">
        <v>-30427.48</v>
      </c>
      <c r="B608">
        <v>-2.4233000000000002E-3</v>
      </c>
      <c r="C608" s="195">
        <v>12600000</v>
      </c>
    </row>
    <row r="609" spans="1:3" x14ac:dyDescent="0.3">
      <c r="A609">
        <v>-28765.01</v>
      </c>
      <c r="B609">
        <v>-8.90489E-2</v>
      </c>
      <c r="C609">
        <v>323025</v>
      </c>
    </row>
    <row r="610" spans="1:3" x14ac:dyDescent="0.3">
      <c r="A610">
        <v>-30177.23</v>
      </c>
      <c r="B610">
        <v>-6.8083900000000003E-2</v>
      </c>
      <c r="C610">
        <v>443236</v>
      </c>
    </row>
    <row r="611" spans="1:3" x14ac:dyDescent="0.3">
      <c r="A611">
        <v>-37955.81</v>
      </c>
      <c r="B611">
        <v>3.3919299999999999E-2</v>
      </c>
      <c r="C611">
        <v>-1119002</v>
      </c>
    </row>
    <row r="612" spans="1:3" x14ac:dyDescent="0.3">
      <c r="A612">
        <v>-27488.29</v>
      </c>
      <c r="B612">
        <v>-3.6184099999999997E-2</v>
      </c>
      <c r="C612">
        <v>759679.3</v>
      </c>
    </row>
    <row r="613" spans="1:3" x14ac:dyDescent="0.3">
      <c r="A613">
        <v>-22087.29</v>
      </c>
      <c r="B613">
        <v>-0.18888849999999999</v>
      </c>
      <c r="C613">
        <v>116932.9</v>
      </c>
    </row>
    <row r="614" spans="1:3" x14ac:dyDescent="0.3">
      <c r="A614">
        <v>-32086.79</v>
      </c>
      <c r="B614">
        <v>-9.7893599999999997E-2</v>
      </c>
      <c r="C614">
        <v>327772.09999999998</v>
      </c>
    </row>
    <row r="615" spans="1:3" x14ac:dyDescent="0.3">
      <c r="A615">
        <v>-37220.300000000003</v>
      </c>
      <c r="B615">
        <v>2.5938200000000002E-2</v>
      </c>
      <c r="C615">
        <v>-1434964</v>
      </c>
    </row>
    <row r="616" spans="1:3" x14ac:dyDescent="0.3">
      <c r="A616">
        <v>-38194.82</v>
      </c>
      <c r="B616">
        <v>3.1933499999999997E-2</v>
      </c>
      <c r="C616">
        <v>-1196072</v>
      </c>
    </row>
    <row r="617" spans="1:3" x14ac:dyDescent="0.3">
      <c r="A617">
        <v>-39336.800000000003</v>
      </c>
      <c r="B617">
        <v>9.8037600000000003E-2</v>
      </c>
      <c r="C617">
        <v>-401241.9</v>
      </c>
    </row>
    <row r="618" spans="1:3" x14ac:dyDescent="0.3">
      <c r="A618">
        <v>-38608.589999999997</v>
      </c>
      <c r="B618">
        <v>7.7825800000000001E-2</v>
      </c>
      <c r="C618">
        <v>-496090</v>
      </c>
    </row>
    <row r="619" spans="1:3" x14ac:dyDescent="0.3">
      <c r="A619">
        <v>-28359.06</v>
      </c>
      <c r="B619">
        <v>-0.12550539999999999</v>
      </c>
      <c r="C619">
        <v>225958.8</v>
      </c>
    </row>
    <row r="620" spans="1:3" x14ac:dyDescent="0.3">
      <c r="A620">
        <v>-33239.51</v>
      </c>
      <c r="B620">
        <v>-1.9997000000000001E-2</v>
      </c>
      <c r="C620">
        <v>1662225</v>
      </c>
    </row>
    <row r="621" spans="1:3" x14ac:dyDescent="0.3">
      <c r="A621">
        <v>-39259.69</v>
      </c>
      <c r="B621">
        <v>7.4435100000000004E-2</v>
      </c>
      <c r="C621">
        <v>-527435.1</v>
      </c>
    </row>
    <row r="622" spans="1:3" x14ac:dyDescent="0.3">
      <c r="A622">
        <v>-22027.31</v>
      </c>
      <c r="B622">
        <v>-0.19400229999999999</v>
      </c>
      <c r="C622">
        <v>113541.5</v>
      </c>
    </row>
    <row r="623" spans="1:3" x14ac:dyDescent="0.3">
      <c r="A623">
        <v>-17812.8</v>
      </c>
      <c r="B623">
        <v>-0.30394199999999999</v>
      </c>
      <c r="C623">
        <v>58605.91</v>
      </c>
    </row>
    <row r="624" spans="1:3" x14ac:dyDescent="0.3">
      <c r="A624">
        <v>-24525.38</v>
      </c>
      <c r="B624">
        <v>-0.15866739999999999</v>
      </c>
      <c r="C624">
        <v>154571</v>
      </c>
    </row>
    <row r="625" spans="1:3" x14ac:dyDescent="0.3">
      <c r="A625">
        <v>-33994.32</v>
      </c>
      <c r="B625">
        <v>-6.0051999999999996E-3</v>
      </c>
      <c r="C625">
        <v>5660844</v>
      </c>
    </row>
    <row r="626" spans="1:3" x14ac:dyDescent="0.3">
      <c r="A626">
        <v>-34076.33</v>
      </c>
      <c r="B626">
        <v>9.8005999999999996E-3</v>
      </c>
      <c r="C626">
        <v>-3476980</v>
      </c>
    </row>
    <row r="627" spans="1:3" x14ac:dyDescent="0.3">
      <c r="A627">
        <v>-40668.839999999997</v>
      </c>
      <c r="B627">
        <v>0.1110297</v>
      </c>
      <c r="C627">
        <v>-366287.8</v>
      </c>
    </row>
    <row r="628" spans="1:3" x14ac:dyDescent="0.3">
      <c r="A628">
        <v>-38663.919999999998</v>
      </c>
      <c r="B628">
        <v>4.8065700000000003E-2</v>
      </c>
      <c r="C628">
        <v>-804398</v>
      </c>
    </row>
    <row r="629" spans="1:3" x14ac:dyDescent="0.3">
      <c r="A629">
        <v>-36951.26</v>
      </c>
      <c r="B629">
        <v>8.4330699999999995E-2</v>
      </c>
      <c r="C629">
        <v>-438171</v>
      </c>
    </row>
    <row r="630" spans="1:3" x14ac:dyDescent="0.3">
      <c r="A630">
        <v>-30798.18</v>
      </c>
      <c r="B630">
        <v>1.3139E-3</v>
      </c>
      <c r="C630" s="195">
        <v>-23400000</v>
      </c>
    </row>
    <row r="631" spans="1:3" x14ac:dyDescent="0.3">
      <c r="A631">
        <v>-35042.53</v>
      </c>
      <c r="B631">
        <v>-9.3404000000000004E-3</v>
      </c>
      <c r="C631">
        <v>3751714</v>
      </c>
    </row>
    <row r="632" spans="1:3" x14ac:dyDescent="0.3">
      <c r="A632">
        <v>-53230.66</v>
      </c>
      <c r="B632">
        <v>0.24424860000000001</v>
      </c>
      <c r="C632">
        <v>-217936.4</v>
      </c>
    </row>
    <row r="633" spans="1:3" x14ac:dyDescent="0.3">
      <c r="A633">
        <v>-52818.86</v>
      </c>
      <c r="B633">
        <v>0.22923360000000001</v>
      </c>
      <c r="C633">
        <v>-230415</v>
      </c>
    </row>
    <row r="634" spans="1:3" x14ac:dyDescent="0.3">
      <c r="A634">
        <v>-27769.08</v>
      </c>
      <c r="B634">
        <v>-5.6357600000000001E-2</v>
      </c>
      <c r="C634">
        <v>492729.8</v>
      </c>
    </row>
    <row r="635" spans="1:3" x14ac:dyDescent="0.3">
      <c r="A635">
        <v>-28212.59</v>
      </c>
      <c r="B635">
        <v>-5.1133999999999999E-2</v>
      </c>
      <c r="C635">
        <v>551738.4</v>
      </c>
    </row>
    <row r="636" spans="1:3" x14ac:dyDescent="0.3">
      <c r="A636">
        <v>-20769.16</v>
      </c>
      <c r="B636">
        <v>-0.20180380000000001</v>
      </c>
      <c r="C636">
        <v>102917.6</v>
      </c>
    </row>
    <row r="637" spans="1:3" x14ac:dyDescent="0.3">
      <c r="A637">
        <v>-32029.96</v>
      </c>
      <c r="B637">
        <v>-0.1027064</v>
      </c>
      <c r="C637">
        <v>311859.3</v>
      </c>
    </row>
    <row r="638" spans="1:3" x14ac:dyDescent="0.3">
      <c r="A638">
        <v>-31295.63</v>
      </c>
      <c r="B638">
        <v>6.7730999999999998E-3</v>
      </c>
      <c r="C638">
        <v>-4620567</v>
      </c>
    </row>
    <row r="639" spans="1:3" x14ac:dyDescent="0.3">
      <c r="A639">
        <v>-36265.919999999998</v>
      </c>
      <c r="B639">
        <v>1.6220600000000002E-2</v>
      </c>
      <c r="C639">
        <v>-2235798</v>
      </c>
    </row>
    <row r="640" spans="1:3" x14ac:dyDescent="0.3">
      <c r="A640">
        <v>-41239.730000000003</v>
      </c>
      <c r="B640">
        <v>0.13382669999999999</v>
      </c>
      <c r="C640">
        <v>-308157.59999999998</v>
      </c>
    </row>
    <row r="641" spans="1:3" x14ac:dyDescent="0.3">
      <c r="A641">
        <v>-24442.41</v>
      </c>
      <c r="B641">
        <v>-0.19532160000000001</v>
      </c>
      <c r="C641">
        <v>125139.4</v>
      </c>
    </row>
    <row r="642" spans="1:3" x14ac:dyDescent="0.3">
      <c r="A642">
        <v>-38103.74</v>
      </c>
      <c r="B642">
        <v>5.6104399999999999E-2</v>
      </c>
      <c r="C642">
        <v>-679157.6</v>
      </c>
    </row>
    <row r="643" spans="1:3" x14ac:dyDescent="0.3">
      <c r="A643">
        <v>-20099.77</v>
      </c>
      <c r="B643">
        <v>-0.14045949999999999</v>
      </c>
      <c r="C643">
        <v>143100.1</v>
      </c>
    </row>
    <row r="644" spans="1:3" x14ac:dyDescent="0.3">
      <c r="A644">
        <v>-36222.44</v>
      </c>
      <c r="B644">
        <v>6.4937800000000004E-2</v>
      </c>
      <c r="C644">
        <v>-557801.9</v>
      </c>
    </row>
    <row r="645" spans="1:3" x14ac:dyDescent="0.3">
      <c r="A645">
        <v>-24407.45</v>
      </c>
      <c r="B645">
        <v>-0.1247354</v>
      </c>
      <c r="C645">
        <v>195673.9</v>
      </c>
    </row>
    <row r="646" spans="1:3" x14ac:dyDescent="0.3">
      <c r="A646">
        <v>-44009.4</v>
      </c>
      <c r="B646">
        <v>0.15760460000000001</v>
      </c>
      <c r="C646">
        <v>-279239.3</v>
      </c>
    </row>
    <row r="647" spans="1:3" x14ac:dyDescent="0.3">
      <c r="A647">
        <v>-31151.98</v>
      </c>
      <c r="B647">
        <v>-0.13293759999999999</v>
      </c>
      <c r="C647">
        <v>234335.4</v>
      </c>
    </row>
    <row r="648" spans="1:3" x14ac:dyDescent="0.3">
      <c r="A648">
        <v>-24078.53</v>
      </c>
      <c r="B648">
        <v>-0.13416710000000001</v>
      </c>
      <c r="C648">
        <v>179466.8</v>
      </c>
    </row>
    <row r="649" spans="1:3" x14ac:dyDescent="0.3">
      <c r="A649">
        <v>-45737.84</v>
      </c>
      <c r="B649">
        <v>0.21723619999999999</v>
      </c>
      <c r="C649">
        <v>-210544.3</v>
      </c>
    </row>
    <row r="650" spans="1:3" x14ac:dyDescent="0.3">
      <c r="A650">
        <v>-44529.66</v>
      </c>
      <c r="B650">
        <v>0.1204435</v>
      </c>
      <c r="C650">
        <v>-369714.2</v>
      </c>
    </row>
    <row r="651" spans="1:3" x14ac:dyDescent="0.3">
      <c r="A651">
        <v>-31035.42</v>
      </c>
      <c r="B651">
        <v>-6.801E-4</v>
      </c>
      <c r="C651" s="195">
        <v>45600000</v>
      </c>
    </row>
    <row r="652" spans="1:3" x14ac:dyDescent="0.3">
      <c r="A652">
        <v>-37255.67</v>
      </c>
      <c r="B652">
        <v>1.8508799999999999E-2</v>
      </c>
      <c r="C652">
        <v>-2012864</v>
      </c>
    </row>
    <row r="653" spans="1:3" x14ac:dyDescent="0.3">
      <c r="A653">
        <v>-26984.27</v>
      </c>
      <c r="B653">
        <v>-8.1246499999999999E-2</v>
      </c>
      <c r="C653">
        <v>332128.5</v>
      </c>
    </row>
    <row r="654" spans="1:3" x14ac:dyDescent="0.3">
      <c r="A654">
        <v>-27898.25</v>
      </c>
      <c r="B654">
        <v>-9.4715999999999995E-2</v>
      </c>
      <c r="C654">
        <v>294546.5</v>
      </c>
    </row>
    <row r="655" spans="1:3" x14ac:dyDescent="0.3">
      <c r="A655">
        <v>-35738.78</v>
      </c>
      <c r="B655">
        <v>-1.8174099999999999E-2</v>
      </c>
      <c r="C655">
        <v>1966473</v>
      </c>
    </row>
    <row r="656" spans="1:3" x14ac:dyDescent="0.3">
      <c r="A656">
        <v>-19601.88</v>
      </c>
      <c r="B656">
        <v>-0.25161430000000001</v>
      </c>
      <c r="C656">
        <v>77904.45</v>
      </c>
    </row>
    <row r="657" spans="1:3" x14ac:dyDescent="0.3">
      <c r="A657">
        <v>-39787</v>
      </c>
      <c r="B657">
        <v>0.1112713</v>
      </c>
      <c r="C657">
        <v>-357567.6</v>
      </c>
    </row>
    <row r="658" spans="1:3" x14ac:dyDescent="0.3">
      <c r="A658">
        <v>-43699.77</v>
      </c>
      <c r="B658">
        <v>0.1372381</v>
      </c>
      <c r="C658">
        <v>-318422.90000000002</v>
      </c>
    </row>
    <row r="659" spans="1:3" x14ac:dyDescent="0.3">
      <c r="A659">
        <v>-50425.66</v>
      </c>
      <c r="B659">
        <v>0.21679899999999999</v>
      </c>
      <c r="C659">
        <v>-232591.7</v>
      </c>
    </row>
    <row r="660" spans="1:3" x14ac:dyDescent="0.3">
      <c r="A660">
        <v>-57023.31</v>
      </c>
      <c r="B660">
        <v>0.29482399999999997</v>
      </c>
      <c r="C660">
        <v>-193414.8</v>
      </c>
    </row>
    <row r="661" spans="1:3" x14ac:dyDescent="0.3">
      <c r="A661">
        <v>-33325.5</v>
      </c>
      <c r="B661">
        <v>-2.4767299999999999E-2</v>
      </c>
      <c r="C661">
        <v>1345545</v>
      </c>
    </row>
    <row r="662" spans="1:3" x14ac:dyDescent="0.3">
      <c r="A662">
        <v>-47660.22</v>
      </c>
      <c r="B662">
        <v>0.23074939999999999</v>
      </c>
      <c r="C662">
        <v>-206545.4</v>
      </c>
    </row>
    <row r="663" spans="1:3" x14ac:dyDescent="0.3">
      <c r="A663">
        <v>-23645.99</v>
      </c>
      <c r="B663">
        <v>-0.131912</v>
      </c>
      <c r="C663">
        <v>179255.8</v>
      </c>
    </row>
    <row r="664" spans="1:3" x14ac:dyDescent="0.3">
      <c r="A664">
        <v>-32140.34</v>
      </c>
      <c r="B664">
        <v>-1.70381E-2</v>
      </c>
      <c r="C664">
        <v>1886380</v>
      </c>
    </row>
    <row r="665" spans="1:3" x14ac:dyDescent="0.3">
      <c r="A665">
        <v>-45095.6</v>
      </c>
      <c r="B665">
        <v>0.22668530000000001</v>
      </c>
      <c r="C665">
        <v>-198934.8</v>
      </c>
    </row>
    <row r="666" spans="1:3" x14ac:dyDescent="0.3">
      <c r="A666">
        <v>-43922.42</v>
      </c>
      <c r="B666">
        <v>0.13447609999999999</v>
      </c>
      <c r="C666">
        <v>-326618.90000000002</v>
      </c>
    </row>
    <row r="667" spans="1:3" x14ac:dyDescent="0.3">
      <c r="A667">
        <v>-26264.57</v>
      </c>
      <c r="B667">
        <v>-0.1219562</v>
      </c>
      <c r="C667">
        <v>215360.6</v>
      </c>
    </row>
    <row r="668" spans="1:3" x14ac:dyDescent="0.3">
      <c r="A668">
        <v>-32645</v>
      </c>
      <c r="B668">
        <v>2.30502E-2</v>
      </c>
      <c r="C668">
        <v>-1416257</v>
      </c>
    </row>
    <row r="669" spans="1:3" x14ac:dyDescent="0.3">
      <c r="A669">
        <v>-43807.08</v>
      </c>
      <c r="B669">
        <v>0.16730590000000001</v>
      </c>
      <c r="C669">
        <v>-261838.1</v>
      </c>
    </row>
    <row r="670" spans="1:3" x14ac:dyDescent="0.3">
      <c r="A670">
        <v>-29341.63</v>
      </c>
      <c r="B670">
        <v>-3.3013199999999999E-2</v>
      </c>
      <c r="C670">
        <v>888784</v>
      </c>
    </row>
    <row r="671" spans="1:3" x14ac:dyDescent="0.3">
      <c r="A671">
        <v>-29290.05</v>
      </c>
      <c r="B671">
        <v>-3.2004100000000001E-2</v>
      </c>
      <c r="C671">
        <v>915196.2</v>
      </c>
    </row>
    <row r="672" spans="1:3" x14ac:dyDescent="0.3">
      <c r="A672">
        <v>-52808.83</v>
      </c>
      <c r="B672">
        <v>0.20722160000000001</v>
      </c>
      <c r="C672">
        <v>-254842.3</v>
      </c>
    </row>
    <row r="673" spans="1:3" x14ac:dyDescent="0.3">
      <c r="A673">
        <v>-23227.59</v>
      </c>
      <c r="B673">
        <v>-0.1950123</v>
      </c>
      <c r="C673">
        <v>119108.3</v>
      </c>
    </row>
    <row r="674" spans="1:3" x14ac:dyDescent="0.3">
      <c r="A674">
        <v>-10710.72</v>
      </c>
      <c r="B674">
        <v>-0.29579519999999998</v>
      </c>
      <c r="C674">
        <v>36209.910000000003</v>
      </c>
    </row>
    <row r="675" spans="1:3" x14ac:dyDescent="0.3">
      <c r="A675">
        <v>-48517.88</v>
      </c>
      <c r="B675">
        <v>0.1216372</v>
      </c>
      <c r="C675">
        <v>-398873.59999999998</v>
      </c>
    </row>
    <row r="676" spans="1:3" x14ac:dyDescent="0.3">
      <c r="A676">
        <v>-50365.37</v>
      </c>
      <c r="B676">
        <v>0.26491940000000003</v>
      </c>
      <c r="C676">
        <v>-190115.8</v>
      </c>
    </row>
    <row r="677" spans="1:3" x14ac:dyDescent="0.3">
      <c r="A677">
        <v>-31463.89</v>
      </c>
      <c r="B677">
        <v>-5.7622699999999999E-2</v>
      </c>
      <c r="C677">
        <v>546033.19999999995</v>
      </c>
    </row>
    <row r="678" spans="1:3" x14ac:dyDescent="0.3">
      <c r="A678">
        <v>-15681.07</v>
      </c>
      <c r="B678">
        <v>-0.1567394</v>
      </c>
      <c r="C678">
        <v>100045.5</v>
      </c>
    </row>
    <row r="679" spans="1:3" x14ac:dyDescent="0.3">
      <c r="A679">
        <v>-29993.45</v>
      </c>
      <c r="B679">
        <v>-1.7543E-2</v>
      </c>
      <c r="C679">
        <v>1709714</v>
      </c>
    </row>
    <row r="680" spans="1:3" x14ac:dyDescent="0.3">
      <c r="A680">
        <v>-32778.589999999997</v>
      </c>
      <c r="B680">
        <v>5.3225500000000002E-2</v>
      </c>
      <c r="C680">
        <v>-615843.6</v>
      </c>
    </row>
    <row r="681" spans="1:3" x14ac:dyDescent="0.3">
      <c r="A681">
        <v>-42612.34</v>
      </c>
      <c r="B681">
        <v>0.1376464</v>
      </c>
      <c r="C681">
        <v>-309578.3</v>
      </c>
    </row>
    <row r="682" spans="1:3" x14ac:dyDescent="0.3">
      <c r="A682">
        <v>-51146.86</v>
      </c>
      <c r="B682">
        <v>0.28582679999999999</v>
      </c>
      <c r="C682">
        <v>-178943.5</v>
      </c>
    </row>
    <row r="683" spans="1:3" x14ac:dyDescent="0.3">
      <c r="A683">
        <v>-42591.16</v>
      </c>
      <c r="B683">
        <v>0.1042732</v>
      </c>
      <c r="C683">
        <v>-408457.4</v>
      </c>
    </row>
    <row r="684" spans="1:3" x14ac:dyDescent="0.3">
      <c r="A684">
        <v>-33611.58</v>
      </c>
      <c r="B684">
        <v>7.0429000000000004E-3</v>
      </c>
      <c r="C684">
        <v>-4772417</v>
      </c>
    </row>
    <row r="685" spans="1:3" x14ac:dyDescent="0.3">
      <c r="A685">
        <v>-33588.51</v>
      </c>
      <c r="B685">
        <v>-2.9073399999999999E-2</v>
      </c>
      <c r="C685">
        <v>1155302</v>
      </c>
    </row>
    <row r="686" spans="1:3" x14ac:dyDescent="0.3">
      <c r="A686">
        <v>-45561.2</v>
      </c>
      <c r="B686">
        <v>0.19363259999999999</v>
      </c>
      <c r="C686">
        <v>-235297.1</v>
      </c>
    </row>
    <row r="687" spans="1:3" x14ac:dyDescent="0.3">
      <c r="A687">
        <v>-21629.32</v>
      </c>
      <c r="B687">
        <v>-0.26670300000000002</v>
      </c>
      <c r="C687">
        <v>81098.899999999994</v>
      </c>
    </row>
    <row r="688" spans="1:3" x14ac:dyDescent="0.3">
      <c r="A688">
        <v>-46447.29</v>
      </c>
      <c r="B688">
        <v>0.17486380000000001</v>
      </c>
      <c r="C688">
        <v>-265619.8</v>
      </c>
    </row>
    <row r="689" spans="1:3" x14ac:dyDescent="0.3">
      <c r="A689">
        <v>-30483.64</v>
      </c>
      <c r="B689">
        <v>-2.6047600000000001E-2</v>
      </c>
      <c r="C689">
        <v>1170306</v>
      </c>
    </row>
    <row r="690" spans="1:3" x14ac:dyDescent="0.3">
      <c r="A690">
        <v>-44915.26</v>
      </c>
      <c r="B690">
        <v>0.1374215</v>
      </c>
      <c r="C690">
        <v>-326843</v>
      </c>
    </row>
    <row r="691" spans="1:3" x14ac:dyDescent="0.3">
      <c r="A691">
        <v>-46001.58</v>
      </c>
      <c r="B691">
        <v>0.19882089999999999</v>
      </c>
      <c r="C691">
        <v>-231371.9</v>
      </c>
    </row>
    <row r="692" spans="1:3" x14ac:dyDescent="0.3">
      <c r="A692">
        <v>-42245.85</v>
      </c>
      <c r="B692">
        <v>5.7100100000000001E-2</v>
      </c>
      <c r="C692">
        <v>-739856.6</v>
      </c>
    </row>
    <row r="693" spans="1:3" x14ac:dyDescent="0.3">
      <c r="A693">
        <v>-41420.620000000003</v>
      </c>
      <c r="B693">
        <v>7.1289500000000006E-2</v>
      </c>
      <c r="C693">
        <v>-581019.6</v>
      </c>
    </row>
    <row r="694" spans="1:3" x14ac:dyDescent="0.3">
      <c r="A694">
        <v>-42865.61</v>
      </c>
      <c r="B694">
        <v>0.14510500000000001</v>
      </c>
      <c r="C694">
        <v>-295411</v>
      </c>
    </row>
    <row r="695" spans="1:3" x14ac:dyDescent="0.3">
      <c r="A695">
        <v>-35127.269999999997</v>
      </c>
      <c r="B695">
        <v>7.1561100000000002E-2</v>
      </c>
      <c r="C695">
        <v>-490871.1</v>
      </c>
    </row>
    <row r="696" spans="1:3" x14ac:dyDescent="0.3">
      <c r="A696">
        <v>-32649.15</v>
      </c>
      <c r="B696">
        <v>-1.8613000000000001E-2</v>
      </c>
      <c r="C696">
        <v>1754106</v>
      </c>
    </row>
    <row r="697" spans="1:3" x14ac:dyDescent="0.3">
      <c r="A697">
        <v>-34645.47</v>
      </c>
      <c r="B697">
        <v>9.9539999999999993E-3</v>
      </c>
      <c r="C697">
        <v>-3480566</v>
      </c>
    </row>
    <row r="698" spans="1:3" x14ac:dyDescent="0.3">
      <c r="A698">
        <v>-44445.8</v>
      </c>
      <c r="B698">
        <v>0.14998230000000001</v>
      </c>
      <c r="C698">
        <v>-296340.3</v>
      </c>
    </row>
    <row r="699" spans="1:3" x14ac:dyDescent="0.3">
      <c r="A699">
        <v>-16334.45</v>
      </c>
      <c r="B699">
        <v>-0.28115279999999998</v>
      </c>
      <c r="C699">
        <v>58098.13</v>
      </c>
    </row>
    <row r="700" spans="1:3" x14ac:dyDescent="0.3">
      <c r="A700">
        <v>-19694.21</v>
      </c>
      <c r="B700">
        <v>-0.2121758</v>
      </c>
      <c r="C700">
        <v>92820.23</v>
      </c>
    </row>
    <row r="701" spans="1:3" x14ac:dyDescent="0.3">
      <c r="A701">
        <v>-53529.53</v>
      </c>
      <c r="B701">
        <v>0.2272718</v>
      </c>
      <c r="C701">
        <v>-235530.9</v>
      </c>
    </row>
    <row r="702" spans="1:3" x14ac:dyDescent="0.3">
      <c r="A702">
        <v>-18333.14</v>
      </c>
      <c r="B702">
        <v>-0.24922430000000001</v>
      </c>
      <c r="C702">
        <v>73560.800000000003</v>
      </c>
    </row>
    <row r="703" spans="1:3" x14ac:dyDescent="0.3">
      <c r="A703">
        <v>-43561.25</v>
      </c>
      <c r="B703">
        <v>9.8873299999999997E-2</v>
      </c>
      <c r="C703">
        <v>-440576.7</v>
      </c>
    </row>
    <row r="704" spans="1:3" x14ac:dyDescent="0.3">
      <c r="A704">
        <v>-20869.89</v>
      </c>
      <c r="B704">
        <v>-0.20107920000000001</v>
      </c>
      <c r="C704">
        <v>103789.4</v>
      </c>
    </row>
    <row r="705" spans="1:3" x14ac:dyDescent="0.3">
      <c r="A705">
        <v>-37670.53</v>
      </c>
      <c r="B705">
        <v>-9.3203999999999995E-3</v>
      </c>
      <c r="C705">
        <v>4041739</v>
      </c>
    </row>
    <row r="706" spans="1:3" x14ac:dyDescent="0.3">
      <c r="A706">
        <v>-31893.79</v>
      </c>
      <c r="B706">
        <v>3.8294799999999997E-2</v>
      </c>
      <c r="C706">
        <v>-832849.4</v>
      </c>
    </row>
    <row r="707" spans="1:3" x14ac:dyDescent="0.3">
      <c r="A707">
        <v>-26696.61</v>
      </c>
      <c r="B707">
        <v>-3.3279400000000001E-2</v>
      </c>
      <c r="C707">
        <v>802195.8</v>
      </c>
    </row>
    <row r="708" spans="1:3" x14ac:dyDescent="0.3">
      <c r="A708">
        <v>-30702.09</v>
      </c>
      <c r="B708">
        <v>-7.2406100000000001E-2</v>
      </c>
      <c r="C708">
        <v>424026.5</v>
      </c>
    </row>
    <row r="709" spans="1:3" x14ac:dyDescent="0.3">
      <c r="A709">
        <v>-38535.839999999997</v>
      </c>
      <c r="B709">
        <v>5.1938699999999997E-2</v>
      </c>
      <c r="C709">
        <v>-741949.1</v>
      </c>
    </row>
    <row r="710" spans="1:3" x14ac:dyDescent="0.3">
      <c r="A710">
        <v>-5263.7889999999998</v>
      </c>
      <c r="B710">
        <v>-0.45095970000000002</v>
      </c>
      <c r="C710">
        <v>11672.42</v>
      </c>
    </row>
    <row r="711" spans="1:3" x14ac:dyDescent="0.3">
      <c r="A711">
        <v>-12341.04</v>
      </c>
      <c r="B711">
        <v>-0.24821299999999999</v>
      </c>
      <c r="C711">
        <v>49719.55</v>
      </c>
    </row>
    <row r="712" spans="1:3" x14ac:dyDescent="0.3">
      <c r="A712">
        <v>-37184</v>
      </c>
      <c r="B712">
        <v>6.4720200000000006E-2</v>
      </c>
      <c r="C712">
        <v>-574535.1</v>
      </c>
    </row>
    <row r="713" spans="1:3" x14ac:dyDescent="0.3">
      <c r="A713">
        <v>-24333.27</v>
      </c>
      <c r="B713">
        <v>-0.17091000000000001</v>
      </c>
      <c r="C713">
        <v>142374.70000000001</v>
      </c>
    </row>
    <row r="714" spans="1:3" x14ac:dyDescent="0.3">
      <c r="A714">
        <v>-40406.300000000003</v>
      </c>
      <c r="B714">
        <v>5.02207E-2</v>
      </c>
      <c r="C714">
        <v>-804574.1</v>
      </c>
    </row>
    <row r="715" spans="1:3" x14ac:dyDescent="0.3">
      <c r="A715">
        <v>-37094.959999999999</v>
      </c>
      <c r="B715">
        <v>1.9522299999999999E-2</v>
      </c>
      <c r="C715">
        <v>-1900132</v>
      </c>
    </row>
    <row r="716" spans="1:3" x14ac:dyDescent="0.3">
      <c r="A716">
        <v>-39123.9</v>
      </c>
      <c r="B716">
        <v>5.3146699999999998E-2</v>
      </c>
      <c r="C716">
        <v>-736148.9</v>
      </c>
    </row>
    <row r="717" spans="1:3" x14ac:dyDescent="0.3">
      <c r="A717">
        <v>-46877.86</v>
      </c>
      <c r="B717">
        <v>0.1706821</v>
      </c>
      <c r="C717">
        <v>-274650.2</v>
      </c>
    </row>
    <row r="718" spans="1:3" x14ac:dyDescent="0.3">
      <c r="A718">
        <v>-35945.19</v>
      </c>
      <c r="B718">
        <v>8.0713900000000005E-2</v>
      </c>
      <c r="C718">
        <v>-445340.9</v>
      </c>
    </row>
    <row r="719" spans="1:3" x14ac:dyDescent="0.3">
      <c r="A719">
        <v>-21376.2</v>
      </c>
      <c r="B719">
        <v>-0.1732312</v>
      </c>
      <c r="C719">
        <v>123396.9</v>
      </c>
    </row>
    <row r="720" spans="1:3" x14ac:dyDescent="0.3">
      <c r="A720">
        <v>-30384.09</v>
      </c>
      <c r="B720">
        <v>-5.7305799999999997E-2</v>
      </c>
      <c r="C720">
        <v>530209.6</v>
      </c>
    </row>
    <row r="721" spans="1:3" x14ac:dyDescent="0.3">
      <c r="A721">
        <v>-34336.980000000003</v>
      </c>
      <c r="B721">
        <v>4.0433200000000002E-2</v>
      </c>
      <c r="C721">
        <v>-849228.1</v>
      </c>
    </row>
    <row r="722" spans="1:3" x14ac:dyDescent="0.3">
      <c r="A722">
        <v>-11158.42</v>
      </c>
      <c r="B722">
        <v>-0.39724409999999999</v>
      </c>
      <c r="C722">
        <v>28089.59</v>
      </c>
    </row>
    <row r="723" spans="1:3" x14ac:dyDescent="0.3">
      <c r="A723">
        <v>-30546.55</v>
      </c>
      <c r="B723">
        <v>-2.54389E-2</v>
      </c>
      <c r="C723">
        <v>1200781</v>
      </c>
    </row>
    <row r="724" spans="1:3" x14ac:dyDescent="0.3">
      <c r="A724">
        <v>-32162.95</v>
      </c>
      <c r="B724">
        <v>-1.24052E-2</v>
      </c>
      <c r="C724">
        <v>2592708</v>
      </c>
    </row>
    <row r="725" spans="1:3" x14ac:dyDescent="0.3">
      <c r="A725">
        <v>-41157.1</v>
      </c>
      <c r="B725">
        <v>0.14073820000000001</v>
      </c>
      <c r="C725">
        <v>-292437.2</v>
      </c>
    </row>
    <row r="726" spans="1:3" x14ac:dyDescent="0.3">
      <c r="A726">
        <v>-42932.95</v>
      </c>
      <c r="B726">
        <v>0.1200601</v>
      </c>
      <c r="C726">
        <v>-357595.5</v>
      </c>
    </row>
    <row r="727" spans="1:3" x14ac:dyDescent="0.3">
      <c r="A727">
        <v>-30178.14</v>
      </c>
      <c r="B727">
        <v>-8.1495899999999996E-2</v>
      </c>
      <c r="C727">
        <v>370302.7</v>
      </c>
    </row>
    <row r="728" spans="1:3" x14ac:dyDescent="0.3">
      <c r="A728">
        <v>-37299.39</v>
      </c>
      <c r="B728">
        <v>8.89099E-2</v>
      </c>
      <c r="C728">
        <v>-419519.1</v>
      </c>
    </row>
    <row r="729" spans="1:3" x14ac:dyDescent="0.3">
      <c r="A729">
        <v>-39785.1</v>
      </c>
      <c r="B729">
        <v>0.1178712</v>
      </c>
      <c r="C729">
        <v>-337530.4</v>
      </c>
    </row>
    <row r="730" spans="1:3" x14ac:dyDescent="0.3">
      <c r="A730">
        <v>-42254.52</v>
      </c>
      <c r="B730">
        <v>0.1315759</v>
      </c>
      <c r="C730">
        <v>-321141.7</v>
      </c>
    </row>
    <row r="731" spans="1:3" x14ac:dyDescent="0.3">
      <c r="A731">
        <v>-37663.21</v>
      </c>
      <c r="B731">
        <v>7.1882600000000005E-2</v>
      </c>
      <c r="C731">
        <v>-523954.4</v>
      </c>
    </row>
    <row r="732" spans="1:3" x14ac:dyDescent="0.3">
      <c r="A732">
        <v>-32643.9</v>
      </c>
      <c r="B732">
        <v>3.6895799999999999E-2</v>
      </c>
      <c r="C732">
        <v>-884760.4</v>
      </c>
    </row>
    <row r="733" spans="1:3" x14ac:dyDescent="0.3">
      <c r="A733">
        <v>-26137.45</v>
      </c>
      <c r="B733">
        <v>-9.9428100000000005E-2</v>
      </c>
      <c r="C733">
        <v>262878</v>
      </c>
    </row>
    <row r="734" spans="1:3" x14ac:dyDescent="0.3">
      <c r="A734">
        <v>-28431.97</v>
      </c>
      <c r="B734">
        <v>-9.4579899999999995E-2</v>
      </c>
      <c r="C734">
        <v>300613.09999999998</v>
      </c>
    </row>
    <row r="735" spans="1:3" x14ac:dyDescent="0.3">
      <c r="A735">
        <v>-37616.339999999997</v>
      </c>
      <c r="B735">
        <v>6.3095999999999999E-2</v>
      </c>
      <c r="C735">
        <v>-596175.9</v>
      </c>
    </row>
    <row r="736" spans="1:3" x14ac:dyDescent="0.3">
      <c r="A736">
        <v>-13094.91</v>
      </c>
      <c r="B736">
        <v>-0.26532790000000001</v>
      </c>
      <c r="C736">
        <v>49353.67</v>
      </c>
    </row>
    <row r="737" spans="1:3" x14ac:dyDescent="0.3">
      <c r="A737">
        <v>-29207.74</v>
      </c>
      <c r="B737">
        <v>-4.7147500000000002E-2</v>
      </c>
      <c r="C737">
        <v>619497</v>
      </c>
    </row>
    <row r="738" spans="1:3" x14ac:dyDescent="0.3">
      <c r="A738">
        <v>-31463.74</v>
      </c>
      <c r="B738">
        <v>-1.02053E-2</v>
      </c>
      <c r="C738">
        <v>3083088</v>
      </c>
    </row>
    <row r="739" spans="1:3" x14ac:dyDescent="0.3">
      <c r="A739">
        <v>-31995.38</v>
      </c>
      <c r="B739">
        <v>-2.3577299999999999E-2</v>
      </c>
      <c r="C739">
        <v>1357040</v>
      </c>
    </row>
    <row r="740" spans="1:3" x14ac:dyDescent="0.3">
      <c r="A740">
        <v>-38437.35</v>
      </c>
      <c r="B740">
        <v>5.4420000000000003E-2</v>
      </c>
      <c r="C740">
        <v>-706309.4</v>
      </c>
    </row>
    <row r="741" spans="1:3" x14ac:dyDescent="0.3">
      <c r="A741">
        <v>-38571.199999999997</v>
      </c>
      <c r="B741">
        <v>7.7341099999999996E-2</v>
      </c>
      <c r="C741">
        <v>-498715.6</v>
      </c>
    </row>
    <row r="742" spans="1:3" x14ac:dyDescent="0.3">
      <c r="A742">
        <v>-46796.07</v>
      </c>
      <c r="B742">
        <v>0.20050390000000001</v>
      </c>
      <c r="C742">
        <v>-233392.3</v>
      </c>
    </row>
    <row r="743" spans="1:3" x14ac:dyDescent="0.3">
      <c r="A743">
        <v>-29606.959999999999</v>
      </c>
      <c r="B743">
        <v>-6.1708800000000001E-2</v>
      </c>
      <c r="C743">
        <v>479785</v>
      </c>
    </row>
    <row r="744" spans="1:3" x14ac:dyDescent="0.3">
      <c r="A744">
        <v>-24074.959999999999</v>
      </c>
      <c r="B744">
        <v>-0.12157949999999999</v>
      </c>
      <c r="C744">
        <v>198018.2</v>
      </c>
    </row>
    <row r="745" spans="1:3" x14ac:dyDescent="0.3">
      <c r="A745">
        <v>-37956.57</v>
      </c>
      <c r="B745">
        <v>1.6942100000000002E-2</v>
      </c>
      <c r="C745">
        <v>-2240364</v>
      </c>
    </row>
    <row r="746" spans="1:3" x14ac:dyDescent="0.3">
      <c r="A746">
        <v>-32369.200000000001</v>
      </c>
      <c r="B746">
        <v>-7.9472899999999999E-2</v>
      </c>
      <c r="C746">
        <v>407298.6</v>
      </c>
    </row>
    <row r="747" spans="1:3" x14ac:dyDescent="0.3">
      <c r="A747">
        <v>-28644.85</v>
      </c>
      <c r="B747">
        <v>-0.1002107</v>
      </c>
      <c r="C747">
        <v>285846.3</v>
      </c>
    </row>
    <row r="748" spans="1:3" x14ac:dyDescent="0.3">
      <c r="A748">
        <v>-33680.71</v>
      </c>
      <c r="B748">
        <v>4.76187E-2</v>
      </c>
      <c r="C748">
        <v>-707299.4</v>
      </c>
    </row>
    <row r="749" spans="1:3" x14ac:dyDescent="0.3">
      <c r="A749">
        <v>-38692.019999999997</v>
      </c>
      <c r="B749">
        <v>0.10012160000000001</v>
      </c>
      <c r="C749">
        <v>-386450.2</v>
      </c>
    </row>
    <row r="750" spans="1:3" x14ac:dyDescent="0.3">
      <c r="A750">
        <v>-37555.620000000003</v>
      </c>
      <c r="B750">
        <v>-1.8009E-3</v>
      </c>
      <c r="C750" s="195">
        <v>20900000</v>
      </c>
    </row>
    <row r="751" spans="1:3" x14ac:dyDescent="0.3">
      <c r="A751">
        <v>-25656.959999999999</v>
      </c>
      <c r="B751">
        <v>-0.1070516</v>
      </c>
      <c r="C751">
        <v>239669.1</v>
      </c>
    </row>
    <row r="752" spans="1:3" x14ac:dyDescent="0.3">
      <c r="A752">
        <v>-32436.85</v>
      </c>
      <c r="B752">
        <v>-6.5579799999999994E-2</v>
      </c>
      <c r="C752">
        <v>494616.7</v>
      </c>
    </row>
    <row r="753" spans="1:3" x14ac:dyDescent="0.3">
      <c r="A753">
        <v>-46539.22</v>
      </c>
      <c r="B753">
        <v>0.15716340000000001</v>
      </c>
      <c r="C753">
        <v>-296120</v>
      </c>
    </row>
    <row r="754" spans="1:3" x14ac:dyDescent="0.3">
      <c r="A754">
        <v>-42578.44</v>
      </c>
      <c r="B754">
        <v>0.13084999999999999</v>
      </c>
      <c r="C754">
        <v>-325398.90000000002</v>
      </c>
    </row>
    <row r="755" spans="1:3" x14ac:dyDescent="0.3">
      <c r="A755">
        <v>-26649.01</v>
      </c>
      <c r="B755">
        <v>-0.12611820000000001</v>
      </c>
      <c r="C755">
        <v>211301.9</v>
      </c>
    </row>
    <row r="756" spans="1:3" x14ac:dyDescent="0.3">
      <c r="A756">
        <v>-34131.9</v>
      </c>
      <c r="B756">
        <v>1.3547200000000001E-2</v>
      </c>
      <c r="C756">
        <v>-2519483</v>
      </c>
    </row>
    <row r="757" spans="1:3" x14ac:dyDescent="0.3">
      <c r="A757">
        <v>-39887.94</v>
      </c>
      <c r="B757">
        <v>8.3253300000000002E-2</v>
      </c>
      <c r="C757">
        <v>-479115.6</v>
      </c>
    </row>
    <row r="758" spans="1:3" x14ac:dyDescent="0.3">
      <c r="A758">
        <v>-25469.56</v>
      </c>
      <c r="B758">
        <v>-7.8502299999999997E-2</v>
      </c>
      <c r="C758">
        <v>324443.5</v>
      </c>
    </row>
    <row r="759" spans="1:3" x14ac:dyDescent="0.3">
      <c r="A759">
        <v>-46732.21</v>
      </c>
      <c r="B759">
        <v>0.12569839999999999</v>
      </c>
      <c r="C759">
        <v>-371780.3</v>
      </c>
    </row>
    <row r="760" spans="1:3" x14ac:dyDescent="0.3">
      <c r="A760">
        <v>-37348.49</v>
      </c>
      <c r="B760">
        <v>-4.4276000000000003E-3</v>
      </c>
      <c r="C760">
        <v>8435472</v>
      </c>
    </row>
    <row r="761" spans="1:3" x14ac:dyDescent="0.3">
      <c r="A761">
        <v>-20045.330000000002</v>
      </c>
      <c r="B761">
        <v>-0.20172870000000001</v>
      </c>
      <c r="C761">
        <v>99367.76</v>
      </c>
    </row>
    <row r="762" spans="1:3" x14ac:dyDescent="0.3">
      <c r="A762">
        <v>-46235.95</v>
      </c>
      <c r="B762">
        <v>0.16555790000000001</v>
      </c>
      <c r="C762">
        <v>-279273.7</v>
      </c>
    </row>
    <row r="763" spans="1:3" x14ac:dyDescent="0.3">
      <c r="A763">
        <v>-43145.41</v>
      </c>
      <c r="B763">
        <v>9.0696799999999994E-2</v>
      </c>
      <c r="C763">
        <v>-475710.3</v>
      </c>
    </row>
    <row r="764" spans="1:3" x14ac:dyDescent="0.3">
      <c r="A764">
        <v>-35392.980000000003</v>
      </c>
      <c r="B764">
        <v>-1.9565800000000001E-2</v>
      </c>
      <c r="C764">
        <v>1808919</v>
      </c>
    </row>
    <row r="765" spans="1:3" x14ac:dyDescent="0.3">
      <c r="A765">
        <v>-18758.55</v>
      </c>
      <c r="B765">
        <v>-0.20678009999999999</v>
      </c>
      <c r="C765">
        <v>90717.42</v>
      </c>
    </row>
    <row r="766" spans="1:3" x14ac:dyDescent="0.3">
      <c r="A766">
        <v>-23270.63</v>
      </c>
      <c r="B766">
        <v>-0.17766570000000001</v>
      </c>
      <c r="C766">
        <v>130979.8</v>
      </c>
    </row>
    <row r="767" spans="1:3" x14ac:dyDescent="0.3">
      <c r="A767">
        <v>-28004.41</v>
      </c>
      <c r="B767">
        <v>-6.1927000000000003E-2</v>
      </c>
      <c r="C767">
        <v>452216.8</v>
      </c>
    </row>
    <row r="768" spans="1:3" x14ac:dyDescent="0.3">
      <c r="A768">
        <v>-29534.38</v>
      </c>
      <c r="B768">
        <v>-8.6456500000000006E-2</v>
      </c>
      <c r="C768">
        <v>341609.5</v>
      </c>
    </row>
    <row r="769" spans="1:3" x14ac:dyDescent="0.3">
      <c r="A769">
        <v>-35115.019999999997</v>
      </c>
      <c r="B769">
        <v>-2.6475200000000001E-2</v>
      </c>
      <c r="C769">
        <v>1326337</v>
      </c>
    </row>
    <row r="770" spans="1:3" x14ac:dyDescent="0.3">
      <c r="A770">
        <v>-11879.66</v>
      </c>
      <c r="B770">
        <v>-0.3060446</v>
      </c>
      <c r="C770">
        <v>38816.78</v>
      </c>
    </row>
    <row r="771" spans="1:3" x14ac:dyDescent="0.3">
      <c r="A771">
        <v>-22431.91</v>
      </c>
      <c r="B771">
        <v>-0.22131339999999999</v>
      </c>
      <c r="C771">
        <v>101358.1</v>
      </c>
    </row>
    <row r="772" spans="1:3" x14ac:dyDescent="0.3">
      <c r="A772">
        <v>-36169.49</v>
      </c>
      <c r="B772">
        <v>5.9714700000000002E-2</v>
      </c>
      <c r="C772">
        <v>-605705.19999999995</v>
      </c>
    </row>
    <row r="773" spans="1:3" x14ac:dyDescent="0.3">
      <c r="A773">
        <v>-10096.06</v>
      </c>
      <c r="B773">
        <v>-0.30838749999999998</v>
      </c>
      <c r="C773">
        <v>32738.23</v>
      </c>
    </row>
    <row r="774" spans="1:3" x14ac:dyDescent="0.3">
      <c r="A774">
        <v>-31572.63</v>
      </c>
      <c r="B774">
        <v>-6.0209800000000001E-2</v>
      </c>
      <c r="C774">
        <v>524377.4</v>
      </c>
    </row>
    <row r="775" spans="1:3" x14ac:dyDescent="0.3">
      <c r="A775">
        <v>-39081.07</v>
      </c>
      <c r="B775">
        <v>9.7254800000000002E-2</v>
      </c>
      <c r="C775">
        <v>-401842.3</v>
      </c>
    </row>
    <row r="776" spans="1:3" x14ac:dyDescent="0.3">
      <c r="A776">
        <v>-20952.28</v>
      </c>
      <c r="B776">
        <v>-0.15561990000000001</v>
      </c>
      <c r="C776">
        <v>134637.6</v>
      </c>
    </row>
    <row r="777" spans="1:3" x14ac:dyDescent="0.3">
      <c r="A777">
        <v>-29620.75</v>
      </c>
      <c r="B777">
        <v>-0.16174659999999999</v>
      </c>
      <c r="C777">
        <v>183130.6</v>
      </c>
    </row>
    <row r="778" spans="1:3" x14ac:dyDescent="0.3">
      <c r="A778">
        <v>-27033.33</v>
      </c>
      <c r="B778">
        <v>-8.2912899999999998E-2</v>
      </c>
      <c r="C778">
        <v>326044.79999999999</v>
      </c>
    </row>
    <row r="779" spans="1:3" x14ac:dyDescent="0.3">
      <c r="A779">
        <v>-34871.879999999997</v>
      </c>
      <c r="B779">
        <v>1.24717E-2</v>
      </c>
      <c r="C779">
        <v>-2796086</v>
      </c>
    </row>
    <row r="780" spans="1:3" x14ac:dyDescent="0.3">
      <c r="A780">
        <v>-24929.02</v>
      </c>
      <c r="B780">
        <v>-0.11748790000000001</v>
      </c>
      <c r="C780">
        <v>212183.7</v>
      </c>
    </row>
    <row r="781" spans="1:3" x14ac:dyDescent="0.3">
      <c r="A781">
        <v>-41132.160000000003</v>
      </c>
      <c r="B781">
        <v>0.1109692</v>
      </c>
      <c r="C781">
        <v>-370662.9</v>
      </c>
    </row>
    <row r="782" spans="1:3" x14ac:dyDescent="0.3">
      <c r="A782">
        <v>-40392.85</v>
      </c>
      <c r="B782">
        <v>7.5571399999999997E-2</v>
      </c>
      <c r="C782">
        <v>-534499</v>
      </c>
    </row>
    <row r="783" spans="1:3" x14ac:dyDescent="0.3">
      <c r="A783">
        <v>-25919.67</v>
      </c>
      <c r="B783">
        <v>-0.1403238</v>
      </c>
      <c r="C783">
        <v>184713.4</v>
      </c>
    </row>
    <row r="784" spans="1:3" x14ac:dyDescent="0.3">
      <c r="A784">
        <v>-44438.02</v>
      </c>
      <c r="B784">
        <v>0.15286240000000001</v>
      </c>
      <c r="C784">
        <v>-290706</v>
      </c>
    </row>
    <row r="785" spans="1:3" x14ac:dyDescent="0.3">
      <c r="A785">
        <v>-33660.42</v>
      </c>
      <c r="B785">
        <v>-4.8690999999999998E-2</v>
      </c>
      <c r="C785">
        <v>691306.4</v>
      </c>
    </row>
    <row r="786" spans="1:3" x14ac:dyDescent="0.3">
      <c r="A786">
        <v>-33468.25</v>
      </c>
      <c r="B786">
        <v>-4.7211200000000002E-2</v>
      </c>
      <c r="C786">
        <v>708905.3</v>
      </c>
    </row>
    <row r="787" spans="1:3" x14ac:dyDescent="0.3">
      <c r="A787">
        <v>-6809.9920000000002</v>
      </c>
      <c r="B787">
        <v>-0.39185680000000001</v>
      </c>
      <c r="C787">
        <v>17378.78</v>
      </c>
    </row>
    <row r="788" spans="1:3" x14ac:dyDescent="0.3">
      <c r="A788">
        <v>-21292.98</v>
      </c>
      <c r="B788">
        <v>-0.14787230000000001</v>
      </c>
      <c r="C788">
        <v>143995.70000000001</v>
      </c>
    </row>
    <row r="789" spans="1:3" x14ac:dyDescent="0.3">
      <c r="A789">
        <v>-24785.59</v>
      </c>
      <c r="B789">
        <v>-8.4450999999999998E-2</v>
      </c>
      <c r="C789">
        <v>293491</v>
      </c>
    </row>
    <row r="790" spans="1:3" x14ac:dyDescent="0.3">
      <c r="A790">
        <v>-29920.86</v>
      </c>
      <c r="B790">
        <v>-8.0490199999999998E-2</v>
      </c>
      <c r="C790">
        <v>371732.8</v>
      </c>
    </row>
    <row r="791" spans="1:3" x14ac:dyDescent="0.3">
      <c r="A791">
        <v>-34759.74</v>
      </c>
      <c r="B791">
        <v>9.0693000000000006E-3</v>
      </c>
      <c r="C791">
        <v>-3832672</v>
      </c>
    </row>
    <row r="792" spans="1:3" x14ac:dyDescent="0.3">
      <c r="A792">
        <v>-37818.980000000003</v>
      </c>
      <c r="B792">
        <v>8.6733000000000001E-3</v>
      </c>
      <c r="C792">
        <v>-4360387</v>
      </c>
    </row>
    <row r="793" spans="1:3" x14ac:dyDescent="0.3">
      <c r="A793">
        <v>-25680.59</v>
      </c>
      <c r="B793">
        <v>-0.1081971</v>
      </c>
      <c r="C793">
        <v>237350</v>
      </c>
    </row>
    <row r="794" spans="1:3" x14ac:dyDescent="0.3">
      <c r="A794">
        <v>-46506.85</v>
      </c>
      <c r="B794">
        <v>0.12681200000000001</v>
      </c>
      <c r="C794">
        <v>-366738.6</v>
      </c>
    </row>
    <row r="795" spans="1:3" x14ac:dyDescent="0.3">
      <c r="A795">
        <v>-40335.21</v>
      </c>
      <c r="B795">
        <v>3.2188899999999999E-2</v>
      </c>
      <c r="C795">
        <v>-1253079</v>
      </c>
    </row>
    <row r="796" spans="1:3" x14ac:dyDescent="0.3">
      <c r="A796">
        <v>-20374.45</v>
      </c>
      <c r="B796">
        <v>-0.16007759999999999</v>
      </c>
      <c r="C796">
        <v>127278.6</v>
      </c>
    </row>
    <row r="797" spans="1:3" x14ac:dyDescent="0.3">
      <c r="A797">
        <v>-42115.82</v>
      </c>
      <c r="B797">
        <v>0.1448325</v>
      </c>
      <c r="C797">
        <v>-290789.90000000002</v>
      </c>
    </row>
    <row r="798" spans="1:3" x14ac:dyDescent="0.3">
      <c r="A798">
        <v>-42788.87</v>
      </c>
      <c r="B798">
        <v>0.14737500000000001</v>
      </c>
      <c r="C798">
        <v>-290340.09999999998</v>
      </c>
    </row>
    <row r="799" spans="1:3" x14ac:dyDescent="0.3">
      <c r="A799">
        <v>-34750.519999999997</v>
      </c>
      <c r="B799">
        <v>-3.6190000000000001E-4</v>
      </c>
      <c r="C799" s="195">
        <v>96000000</v>
      </c>
    </row>
    <row r="800" spans="1:3" x14ac:dyDescent="0.3">
      <c r="A800">
        <v>-25123.48</v>
      </c>
      <c r="B800">
        <v>-0.19236980000000001</v>
      </c>
      <c r="C800">
        <v>130599.9</v>
      </c>
    </row>
    <row r="801" spans="1:3" x14ac:dyDescent="0.3">
      <c r="A801">
        <v>-32888.550000000003</v>
      </c>
      <c r="B801">
        <v>3.6272199999999997E-2</v>
      </c>
      <c r="C801">
        <v>-906715.8</v>
      </c>
    </row>
    <row r="802" spans="1:3" x14ac:dyDescent="0.3">
      <c r="A802">
        <v>-22319.040000000001</v>
      </c>
      <c r="B802">
        <v>-0.18250739999999999</v>
      </c>
      <c r="C802">
        <v>122291.1</v>
      </c>
    </row>
    <row r="803" spans="1:3" x14ac:dyDescent="0.3">
      <c r="A803">
        <v>-35233.760000000002</v>
      </c>
      <c r="B803">
        <v>3.2906699999999997E-2</v>
      </c>
      <c r="C803">
        <v>-1070718</v>
      </c>
    </row>
    <row r="804" spans="1:3" x14ac:dyDescent="0.3">
      <c r="A804">
        <v>-36399.82</v>
      </c>
      <c r="B804">
        <v>8.6923100000000003E-2</v>
      </c>
      <c r="C804">
        <v>-418758.8</v>
      </c>
    </row>
    <row r="805" spans="1:3" x14ac:dyDescent="0.3">
      <c r="A805">
        <v>-36969.53</v>
      </c>
      <c r="B805">
        <v>2.6679600000000001E-2</v>
      </c>
      <c r="C805">
        <v>-1385684</v>
      </c>
    </row>
    <row r="806" spans="1:3" x14ac:dyDescent="0.3">
      <c r="A806">
        <v>-44071.58</v>
      </c>
      <c r="B806">
        <v>0.164551</v>
      </c>
      <c r="C806">
        <v>-267829.3</v>
      </c>
    </row>
    <row r="807" spans="1:3" x14ac:dyDescent="0.3">
      <c r="A807">
        <v>-41428</v>
      </c>
      <c r="B807">
        <v>0.12860350000000001</v>
      </c>
      <c r="C807">
        <v>-322137.59999999998</v>
      </c>
    </row>
    <row r="808" spans="1:3" x14ac:dyDescent="0.3">
      <c r="A808">
        <v>-31760.42</v>
      </c>
      <c r="B808">
        <v>2.2674E-2</v>
      </c>
      <c r="C808">
        <v>-1400744</v>
      </c>
    </row>
    <row r="809" spans="1:3" x14ac:dyDescent="0.3">
      <c r="A809">
        <v>-23476.76</v>
      </c>
      <c r="B809">
        <v>-8.5611599999999996E-2</v>
      </c>
      <c r="C809">
        <v>274224.09999999998</v>
      </c>
    </row>
    <row r="810" spans="1:3" x14ac:dyDescent="0.3">
      <c r="A810">
        <v>-37092.36</v>
      </c>
      <c r="B810">
        <v>1.7227800000000001E-2</v>
      </c>
      <c r="C810">
        <v>-2153057</v>
      </c>
    </row>
    <row r="811" spans="1:3" x14ac:dyDescent="0.3">
      <c r="A811">
        <v>-31511.23</v>
      </c>
      <c r="B811">
        <v>-1.50466E-2</v>
      </c>
      <c r="C811">
        <v>2094243</v>
      </c>
    </row>
    <row r="812" spans="1:3" x14ac:dyDescent="0.3">
      <c r="A812">
        <v>-37391.46</v>
      </c>
      <c r="B812">
        <v>9.6992300000000004E-2</v>
      </c>
      <c r="C812">
        <v>-385509.8</v>
      </c>
    </row>
    <row r="813" spans="1:3" x14ac:dyDescent="0.3">
      <c r="A813">
        <v>-27145.81</v>
      </c>
      <c r="B813">
        <v>-0.1126882</v>
      </c>
      <c r="C813">
        <v>240893.2</v>
      </c>
    </row>
    <row r="814" spans="1:3" x14ac:dyDescent="0.3">
      <c r="A814">
        <v>-38071.050000000003</v>
      </c>
      <c r="B814">
        <v>5.6534099999999997E-2</v>
      </c>
      <c r="C814">
        <v>-673418.1</v>
      </c>
    </row>
    <row r="815" spans="1:3" x14ac:dyDescent="0.3">
      <c r="A815">
        <v>-40450.519999999997</v>
      </c>
      <c r="B815">
        <v>0.1180732</v>
      </c>
      <c r="C815">
        <v>-342588.4</v>
      </c>
    </row>
    <row r="816" spans="1:3" x14ac:dyDescent="0.3">
      <c r="A816">
        <v>-38951.660000000003</v>
      </c>
      <c r="B816">
        <v>5.3605E-2</v>
      </c>
      <c r="C816">
        <v>-726642.8</v>
      </c>
    </row>
    <row r="817" spans="1:3" x14ac:dyDescent="0.3">
      <c r="A817">
        <v>-34389.629999999997</v>
      </c>
      <c r="B817">
        <v>-2.9244000000000002E-3</v>
      </c>
      <c r="C817" s="195">
        <v>11800000</v>
      </c>
    </row>
    <row r="818" spans="1:3" x14ac:dyDescent="0.3">
      <c r="A818">
        <v>-16898.509999999998</v>
      </c>
      <c r="B818">
        <v>-0.23971709999999999</v>
      </c>
      <c r="C818">
        <v>70493.539999999994</v>
      </c>
    </row>
    <row r="819" spans="1:3" x14ac:dyDescent="0.3">
      <c r="A819">
        <v>-47409.45</v>
      </c>
      <c r="B819">
        <v>0.1748391</v>
      </c>
      <c r="C819">
        <v>-271160.40000000002</v>
      </c>
    </row>
    <row r="820" spans="1:3" x14ac:dyDescent="0.3">
      <c r="A820">
        <v>-16273.31</v>
      </c>
      <c r="B820">
        <v>-0.23864779999999999</v>
      </c>
      <c r="C820">
        <v>68189.66</v>
      </c>
    </row>
    <row r="821" spans="1:3" x14ac:dyDescent="0.3">
      <c r="A821">
        <v>-45858.65</v>
      </c>
      <c r="B821">
        <v>0.16092300000000001</v>
      </c>
      <c r="C821">
        <v>-284972.59999999998</v>
      </c>
    </row>
    <row r="822" spans="1:3" x14ac:dyDescent="0.3">
      <c r="A822">
        <v>-32141.68</v>
      </c>
      <c r="B822">
        <v>-2.1812700000000001E-2</v>
      </c>
      <c r="C822">
        <v>1473532</v>
      </c>
    </row>
    <row r="823" spans="1:3" x14ac:dyDescent="0.3">
      <c r="A823">
        <v>-26820.01</v>
      </c>
      <c r="B823">
        <v>-0.1043897</v>
      </c>
      <c r="C823">
        <v>256922</v>
      </c>
    </row>
    <row r="824" spans="1:3" x14ac:dyDescent="0.3">
      <c r="A824">
        <v>-36717.129999999997</v>
      </c>
      <c r="B824">
        <v>2.0901699999999999E-2</v>
      </c>
      <c r="C824">
        <v>-1756659</v>
      </c>
    </row>
    <row r="825" spans="1:3" x14ac:dyDescent="0.3">
      <c r="A825">
        <v>-19173.669999999998</v>
      </c>
      <c r="B825">
        <v>-0.22098139999999999</v>
      </c>
      <c r="C825">
        <v>86766.02</v>
      </c>
    </row>
    <row r="826" spans="1:3" x14ac:dyDescent="0.3">
      <c r="A826">
        <v>-21031.66</v>
      </c>
      <c r="B826">
        <v>-0.24364569999999999</v>
      </c>
      <c r="C826">
        <v>86320.66</v>
      </c>
    </row>
    <row r="827" spans="1:3" x14ac:dyDescent="0.3">
      <c r="A827">
        <v>-22639.37</v>
      </c>
      <c r="B827">
        <v>-0.1753622</v>
      </c>
      <c r="C827">
        <v>129100.6</v>
      </c>
    </row>
    <row r="828" spans="1:3" x14ac:dyDescent="0.3">
      <c r="A828">
        <v>-46542.22</v>
      </c>
      <c r="B828">
        <v>0.21203759999999999</v>
      </c>
      <c r="C828">
        <v>-219499.9</v>
      </c>
    </row>
    <row r="829" spans="1:3" x14ac:dyDescent="0.3">
      <c r="A829">
        <v>-24864.52</v>
      </c>
      <c r="B829">
        <v>-0.13402349999999999</v>
      </c>
      <c r="C829">
        <v>185523.5</v>
      </c>
    </row>
    <row r="830" spans="1:3" x14ac:dyDescent="0.3">
      <c r="A830">
        <v>-26141.360000000001</v>
      </c>
      <c r="B830">
        <v>-0.1414676</v>
      </c>
      <c r="C830">
        <v>184786.9</v>
      </c>
    </row>
    <row r="831" spans="1:3" x14ac:dyDescent="0.3">
      <c r="A831">
        <v>-41381.9</v>
      </c>
      <c r="B831">
        <v>0.12692590000000001</v>
      </c>
      <c r="C831">
        <v>-326031.8</v>
      </c>
    </row>
    <row r="832" spans="1:3" x14ac:dyDescent="0.3">
      <c r="A832">
        <v>-34561.4</v>
      </c>
      <c r="B832">
        <v>-3.8723E-3</v>
      </c>
      <c r="C832">
        <v>8925346</v>
      </c>
    </row>
    <row r="833" spans="1:3" x14ac:dyDescent="0.3">
      <c r="A833">
        <v>-34898.239999999998</v>
      </c>
      <c r="B833">
        <v>-2.36905E-2</v>
      </c>
      <c r="C833">
        <v>1473093</v>
      </c>
    </row>
    <row r="834" spans="1:3" x14ac:dyDescent="0.3">
      <c r="A834">
        <v>-43329.18</v>
      </c>
      <c r="B834">
        <v>0.1403788</v>
      </c>
      <c r="C834">
        <v>-308658.90000000002</v>
      </c>
    </row>
    <row r="835" spans="1:3" x14ac:dyDescent="0.3">
      <c r="A835">
        <v>-24050.9</v>
      </c>
      <c r="B835">
        <v>-0.18072160000000001</v>
      </c>
      <c r="C835">
        <v>133082.6</v>
      </c>
    </row>
    <row r="836" spans="1:3" x14ac:dyDescent="0.3">
      <c r="A836">
        <v>-26830.87</v>
      </c>
      <c r="B836">
        <v>-5.2230499999999999E-2</v>
      </c>
      <c r="C836">
        <v>513701.4</v>
      </c>
    </row>
    <row r="837" spans="1:3" x14ac:dyDescent="0.3">
      <c r="A837">
        <v>-41676.29</v>
      </c>
      <c r="B837">
        <v>0.14602180000000001</v>
      </c>
      <c r="C837">
        <v>-285411.3</v>
      </c>
    </row>
    <row r="838" spans="1:3" x14ac:dyDescent="0.3">
      <c r="A838">
        <v>-39457.65</v>
      </c>
      <c r="B838">
        <v>4.56108E-2</v>
      </c>
      <c r="C838">
        <v>-865094.7</v>
      </c>
    </row>
    <row r="839" spans="1:3" x14ac:dyDescent="0.3">
      <c r="A839">
        <v>-14041.5</v>
      </c>
      <c r="B839">
        <v>-0.2489372</v>
      </c>
      <c r="C839">
        <v>56405.79</v>
      </c>
    </row>
    <row r="840" spans="1:3" x14ac:dyDescent="0.3">
      <c r="A840">
        <v>-34283.5</v>
      </c>
      <c r="B840">
        <v>-2.3188799999999999E-2</v>
      </c>
      <c r="C840">
        <v>1478449</v>
      </c>
    </row>
    <row r="841" spans="1:3" x14ac:dyDescent="0.3">
      <c r="A841">
        <v>-37694.57</v>
      </c>
      <c r="B841">
        <v>1.1453E-2</v>
      </c>
      <c r="C841">
        <v>-3291231</v>
      </c>
    </row>
    <row r="842" spans="1:3" x14ac:dyDescent="0.3">
      <c r="A842">
        <v>-40039.370000000003</v>
      </c>
      <c r="B842">
        <v>0.1034728</v>
      </c>
      <c r="C842">
        <v>-386955.4</v>
      </c>
    </row>
    <row r="843" spans="1:3" x14ac:dyDescent="0.3">
      <c r="A843">
        <v>-10798.6</v>
      </c>
      <c r="B843">
        <v>-0.33654729999999999</v>
      </c>
      <c r="C843">
        <v>32086.44</v>
      </c>
    </row>
    <row r="844" spans="1:3" x14ac:dyDescent="0.3">
      <c r="A844">
        <v>-42350.8</v>
      </c>
      <c r="B844">
        <v>0.1020842</v>
      </c>
      <c r="C844">
        <v>-414861.7</v>
      </c>
    </row>
    <row r="845" spans="1:3" x14ac:dyDescent="0.3">
      <c r="A845">
        <v>-15949.08</v>
      </c>
      <c r="B845">
        <v>-0.25996859999999999</v>
      </c>
      <c r="C845">
        <v>61350.01</v>
      </c>
    </row>
    <row r="846" spans="1:3" x14ac:dyDescent="0.3">
      <c r="A846">
        <v>-46595.11</v>
      </c>
      <c r="B846">
        <v>0.1782426</v>
      </c>
      <c r="C846">
        <v>-261414</v>
      </c>
    </row>
    <row r="847" spans="1:3" x14ac:dyDescent="0.3">
      <c r="A847">
        <v>-23867.16</v>
      </c>
      <c r="B847">
        <v>-0.1212999</v>
      </c>
      <c r="C847">
        <v>196761.60000000001</v>
      </c>
    </row>
    <row r="848" spans="1:3" x14ac:dyDescent="0.3">
      <c r="A848">
        <v>-18082.349999999999</v>
      </c>
      <c r="B848">
        <v>-0.2564476</v>
      </c>
      <c r="C848">
        <v>70510.91</v>
      </c>
    </row>
    <row r="849" spans="1:3" x14ac:dyDescent="0.3">
      <c r="A849">
        <v>-24765.22</v>
      </c>
      <c r="B849">
        <v>-0.14437839999999999</v>
      </c>
      <c r="C849">
        <v>171529.9</v>
      </c>
    </row>
    <row r="850" spans="1:3" x14ac:dyDescent="0.3">
      <c r="A850">
        <v>-24771.06</v>
      </c>
      <c r="B850">
        <v>-0.1028032</v>
      </c>
      <c r="C850">
        <v>240956.1</v>
      </c>
    </row>
    <row r="851" spans="1:3" x14ac:dyDescent="0.3">
      <c r="A851">
        <v>-30970.53</v>
      </c>
      <c r="B851">
        <v>-4.0682599999999999E-2</v>
      </c>
      <c r="C851">
        <v>761273</v>
      </c>
    </row>
    <row r="852" spans="1:3" x14ac:dyDescent="0.3">
      <c r="A852">
        <v>-29749.200000000001</v>
      </c>
      <c r="B852">
        <v>-8.4149500000000002E-2</v>
      </c>
      <c r="C852">
        <v>353528</v>
      </c>
    </row>
    <row r="853" spans="1:3" x14ac:dyDescent="0.3">
      <c r="A853">
        <v>-45503.91</v>
      </c>
      <c r="B853">
        <v>0.1622102</v>
      </c>
      <c r="C853">
        <v>-280524.3</v>
      </c>
    </row>
    <row r="854" spans="1:3" x14ac:dyDescent="0.3">
      <c r="A854">
        <v>-24904.25</v>
      </c>
      <c r="B854">
        <v>-0.12064279999999999</v>
      </c>
      <c r="C854">
        <v>206429.7</v>
      </c>
    </row>
    <row r="855" spans="1:3" x14ac:dyDescent="0.3">
      <c r="A855">
        <v>-31761.13</v>
      </c>
      <c r="B855">
        <v>-3.3460700000000003E-2</v>
      </c>
      <c r="C855">
        <v>949205.8</v>
      </c>
    </row>
    <row r="856" spans="1:3" x14ac:dyDescent="0.3">
      <c r="A856">
        <v>-40102.449999999997</v>
      </c>
      <c r="B856">
        <v>7.1062600000000004E-2</v>
      </c>
      <c r="C856">
        <v>-564325.9</v>
      </c>
    </row>
    <row r="857" spans="1:3" x14ac:dyDescent="0.3">
      <c r="A857">
        <v>-18085.490000000002</v>
      </c>
      <c r="B857">
        <v>-0.2183927</v>
      </c>
      <c r="C857">
        <v>82811.789999999994</v>
      </c>
    </row>
    <row r="858" spans="1:3" x14ac:dyDescent="0.3">
      <c r="A858">
        <v>-17494.419999999998</v>
      </c>
      <c r="B858">
        <v>-0.2383701</v>
      </c>
      <c r="C858">
        <v>73391.86</v>
      </c>
    </row>
    <row r="859" spans="1:3" x14ac:dyDescent="0.3">
      <c r="A859">
        <v>-47134.25</v>
      </c>
      <c r="B859">
        <v>7.0358000000000004E-2</v>
      </c>
      <c r="C859">
        <v>-669919.9</v>
      </c>
    </row>
    <row r="860" spans="1:3" x14ac:dyDescent="0.3">
      <c r="A860">
        <v>-31309.919999999998</v>
      </c>
      <c r="B860">
        <v>-7.8259599999999999E-2</v>
      </c>
      <c r="C860">
        <v>400077.8</v>
      </c>
    </row>
    <row r="861" spans="1:3" x14ac:dyDescent="0.3">
      <c r="A861">
        <v>-39593.410000000003</v>
      </c>
      <c r="B861">
        <v>8.6396200000000006E-2</v>
      </c>
      <c r="C861">
        <v>-458277.2</v>
      </c>
    </row>
    <row r="862" spans="1:3" x14ac:dyDescent="0.3">
      <c r="A862">
        <v>-48854.93</v>
      </c>
      <c r="B862">
        <v>0.2229922</v>
      </c>
      <c r="C862">
        <v>-219088.1</v>
      </c>
    </row>
    <row r="863" spans="1:3" x14ac:dyDescent="0.3">
      <c r="A863">
        <v>-37775.550000000003</v>
      </c>
      <c r="B863">
        <v>3.5513299999999998E-2</v>
      </c>
      <c r="C863">
        <v>-1063702</v>
      </c>
    </row>
    <row r="864" spans="1:3" x14ac:dyDescent="0.3">
      <c r="A864">
        <v>-37952.67</v>
      </c>
      <c r="B864">
        <v>0.1128802</v>
      </c>
      <c r="C864">
        <v>-336220.7</v>
      </c>
    </row>
    <row r="865" spans="1:3" x14ac:dyDescent="0.3">
      <c r="A865">
        <v>-32739.1</v>
      </c>
      <c r="B865">
        <v>-4.7887600000000002E-2</v>
      </c>
      <c r="C865">
        <v>683666.1</v>
      </c>
    </row>
    <row r="866" spans="1:3" x14ac:dyDescent="0.3">
      <c r="A866">
        <v>-32857.620000000003</v>
      </c>
      <c r="B866">
        <v>-1.9196600000000001E-2</v>
      </c>
      <c r="C866">
        <v>1711635</v>
      </c>
    </row>
    <row r="867" spans="1:3" x14ac:dyDescent="0.3">
      <c r="A867">
        <v>-21015.83</v>
      </c>
      <c r="B867">
        <v>-0.2291116</v>
      </c>
      <c r="C867">
        <v>91727.49</v>
      </c>
    </row>
    <row r="868" spans="1:3" x14ac:dyDescent="0.3">
      <c r="A868">
        <v>-29511.77</v>
      </c>
      <c r="B868">
        <v>-7.73615E-2</v>
      </c>
      <c r="C868">
        <v>381479</v>
      </c>
    </row>
    <row r="869" spans="1:3" x14ac:dyDescent="0.3">
      <c r="A869">
        <v>-22185.3</v>
      </c>
      <c r="B869">
        <v>-0.12669549999999999</v>
      </c>
      <c r="C869">
        <v>175107.3</v>
      </c>
    </row>
    <row r="870" spans="1:3" x14ac:dyDescent="0.3">
      <c r="A870">
        <v>-46762.080000000002</v>
      </c>
      <c r="B870">
        <v>0.1451421</v>
      </c>
      <c r="C870">
        <v>-322181.40000000002</v>
      </c>
    </row>
    <row r="871" spans="1:3" x14ac:dyDescent="0.3">
      <c r="A871">
        <v>-31806.16</v>
      </c>
      <c r="B871">
        <v>-3.7695399999999997E-2</v>
      </c>
      <c r="C871">
        <v>843767.4</v>
      </c>
    </row>
    <row r="872" spans="1:3" x14ac:dyDescent="0.3">
      <c r="A872">
        <v>-39650.04</v>
      </c>
      <c r="B872">
        <v>6.4907400000000004E-2</v>
      </c>
      <c r="C872">
        <v>-610870.6</v>
      </c>
    </row>
    <row r="873" spans="1:3" x14ac:dyDescent="0.3">
      <c r="A873">
        <v>-16992.93</v>
      </c>
      <c r="B873">
        <v>-0.2327832</v>
      </c>
      <c r="C873">
        <v>72998.95</v>
      </c>
    </row>
    <row r="874" spans="1:3" x14ac:dyDescent="0.3">
      <c r="A874">
        <v>-53982.14</v>
      </c>
      <c r="B874">
        <v>0.25351119999999999</v>
      </c>
      <c r="C874">
        <v>-212937.9</v>
      </c>
    </row>
    <row r="875" spans="1:3" x14ac:dyDescent="0.3">
      <c r="A875">
        <v>-44996.29</v>
      </c>
      <c r="B875">
        <v>0.1560156</v>
      </c>
      <c r="C875">
        <v>-288408.8</v>
      </c>
    </row>
    <row r="876" spans="1:3" x14ac:dyDescent="0.3">
      <c r="A876">
        <v>-33002.9</v>
      </c>
      <c r="B876">
        <v>-2.0803700000000001E-2</v>
      </c>
      <c r="C876">
        <v>1586396</v>
      </c>
    </row>
    <row r="877" spans="1:3" x14ac:dyDescent="0.3">
      <c r="A877">
        <v>-35907.15</v>
      </c>
      <c r="B877">
        <v>-5.6247400000000003E-2</v>
      </c>
      <c r="C877">
        <v>638379.30000000005</v>
      </c>
    </row>
    <row r="878" spans="1:3" x14ac:dyDescent="0.3">
      <c r="A878">
        <v>-33623.589999999997</v>
      </c>
      <c r="B878">
        <v>-2.0632999999999999E-2</v>
      </c>
      <c r="C878">
        <v>1629604</v>
      </c>
    </row>
    <row r="879" spans="1:3" x14ac:dyDescent="0.3">
      <c r="A879">
        <v>-39729.949999999997</v>
      </c>
      <c r="B879">
        <v>7.7882999999999994E-2</v>
      </c>
      <c r="C879">
        <v>-510123.4</v>
      </c>
    </row>
    <row r="880" spans="1:3" x14ac:dyDescent="0.3">
      <c r="A880">
        <v>-30260.11</v>
      </c>
      <c r="B880">
        <v>-1.6535299999999999E-2</v>
      </c>
      <c r="C880">
        <v>1830033</v>
      </c>
    </row>
    <row r="881" spans="1:3" x14ac:dyDescent="0.3">
      <c r="A881">
        <v>-33198.57</v>
      </c>
      <c r="B881">
        <v>3.7154199999999998E-2</v>
      </c>
      <c r="C881">
        <v>-893534.9</v>
      </c>
    </row>
    <row r="882" spans="1:3" x14ac:dyDescent="0.3">
      <c r="A882">
        <v>-36495.08</v>
      </c>
      <c r="B882">
        <v>7.50358E-2</v>
      </c>
      <c r="C882">
        <v>-486368.8</v>
      </c>
    </row>
    <row r="883" spans="1:3" x14ac:dyDescent="0.3">
      <c r="A883">
        <v>-50841.42</v>
      </c>
      <c r="B883">
        <v>0.22777410000000001</v>
      </c>
      <c r="C883">
        <v>-223209.8</v>
      </c>
    </row>
    <row r="884" spans="1:3" x14ac:dyDescent="0.3">
      <c r="A884">
        <v>-21114.5</v>
      </c>
      <c r="B884">
        <v>-0.18125379999999999</v>
      </c>
      <c r="C884">
        <v>116491.4</v>
      </c>
    </row>
    <row r="885" spans="1:3" x14ac:dyDescent="0.3">
      <c r="A885">
        <v>-33552.379999999997</v>
      </c>
      <c r="B885">
        <v>2.0415200000000001E-2</v>
      </c>
      <c r="C885">
        <v>-1643501</v>
      </c>
    </row>
    <row r="886" spans="1:3" x14ac:dyDescent="0.3">
      <c r="A886">
        <v>-27666.05</v>
      </c>
      <c r="B886">
        <v>-0.1923349</v>
      </c>
      <c r="C886">
        <v>143843.1</v>
      </c>
    </row>
    <row r="887" spans="1:3" x14ac:dyDescent="0.3">
      <c r="A887">
        <v>-39006.980000000003</v>
      </c>
      <c r="B887">
        <v>3.9809600000000001E-2</v>
      </c>
      <c r="C887">
        <v>-979839</v>
      </c>
    </row>
    <row r="888" spans="1:3" x14ac:dyDescent="0.3">
      <c r="A888">
        <v>-39632.79</v>
      </c>
      <c r="B888">
        <v>0.1152413</v>
      </c>
      <c r="C888">
        <v>-343911.4</v>
      </c>
    </row>
    <row r="889" spans="1:3" x14ac:dyDescent="0.3">
      <c r="A889">
        <v>-33068.620000000003</v>
      </c>
      <c r="B889">
        <v>4.9309800000000001E-2</v>
      </c>
      <c r="C889">
        <v>-670629.1</v>
      </c>
    </row>
    <row r="890" spans="1:3" x14ac:dyDescent="0.3">
      <c r="A890">
        <v>-34158.18</v>
      </c>
      <c r="B890">
        <v>-2.8048000000000001E-3</v>
      </c>
      <c r="C890" s="195">
        <v>12200000</v>
      </c>
    </row>
    <row r="891" spans="1:3" x14ac:dyDescent="0.3">
      <c r="A891">
        <v>-46956.71</v>
      </c>
      <c r="B891">
        <v>0.1187506</v>
      </c>
      <c r="C891">
        <v>-395423</v>
      </c>
    </row>
    <row r="892" spans="1:3" x14ac:dyDescent="0.3">
      <c r="A892">
        <v>-33502.35</v>
      </c>
      <c r="B892">
        <v>4.3661499999999999E-2</v>
      </c>
      <c r="C892">
        <v>-767320.6</v>
      </c>
    </row>
    <row r="893" spans="1:3" x14ac:dyDescent="0.3">
      <c r="A893">
        <v>-35435.49</v>
      </c>
      <c r="B893">
        <v>5.6272500000000003E-2</v>
      </c>
      <c r="C893">
        <v>-629712.4</v>
      </c>
    </row>
    <row r="894" spans="1:3" x14ac:dyDescent="0.3">
      <c r="A894">
        <v>-47030.05</v>
      </c>
      <c r="B894">
        <v>0.1925222</v>
      </c>
      <c r="C894">
        <v>-244283.8</v>
      </c>
    </row>
    <row r="895" spans="1:3" x14ac:dyDescent="0.3">
      <c r="A895">
        <v>-36481.410000000003</v>
      </c>
      <c r="B895">
        <v>4.8744799999999998E-2</v>
      </c>
      <c r="C895">
        <v>-748416.4</v>
      </c>
    </row>
    <row r="896" spans="1:3" x14ac:dyDescent="0.3">
      <c r="A896">
        <v>-38323.949999999997</v>
      </c>
      <c r="B896">
        <v>5.2814100000000003E-2</v>
      </c>
      <c r="C896">
        <v>-725638.3</v>
      </c>
    </row>
    <row r="897" spans="1:3" x14ac:dyDescent="0.3">
      <c r="A897">
        <v>-31832.9</v>
      </c>
      <c r="B897">
        <v>-0.11151949999999999</v>
      </c>
      <c r="C897">
        <v>285447</v>
      </c>
    </row>
    <row r="898" spans="1:3" x14ac:dyDescent="0.3">
      <c r="A898">
        <v>-39613.050000000003</v>
      </c>
      <c r="B898">
        <v>6.1564199999999999E-2</v>
      </c>
      <c r="C898">
        <v>-643442.80000000005</v>
      </c>
    </row>
    <row r="899" spans="1:3" x14ac:dyDescent="0.3">
      <c r="A899">
        <v>-38400.300000000003</v>
      </c>
      <c r="B899">
        <v>8.8262400000000005E-2</v>
      </c>
      <c r="C899">
        <v>-435069.5</v>
      </c>
    </row>
    <row r="900" spans="1:3" x14ac:dyDescent="0.3">
      <c r="A900">
        <v>-29455.66</v>
      </c>
      <c r="B900">
        <v>-3.3122800000000001E-2</v>
      </c>
      <c r="C900">
        <v>889287</v>
      </c>
    </row>
    <row r="901" spans="1:3" x14ac:dyDescent="0.3">
      <c r="A901">
        <v>-45076.800000000003</v>
      </c>
      <c r="B901">
        <v>0.12484190000000001</v>
      </c>
      <c r="C901">
        <v>-361071</v>
      </c>
    </row>
    <row r="902" spans="1:3" x14ac:dyDescent="0.3">
      <c r="A902">
        <v>-41682.53</v>
      </c>
      <c r="B902">
        <v>0.11693729999999999</v>
      </c>
      <c r="C902">
        <v>-356452</v>
      </c>
    </row>
    <row r="903" spans="1:3" x14ac:dyDescent="0.3">
      <c r="A903">
        <v>-37514.18</v>
      </c>
      <c r="B903">
        <v>8.8723399999999994E-2</v>
      </c>
      <c r="C903">
        <v>-422821.6</v>
      </c>
    </row>
    <row r="904" spans="1:3" x14ac:dyDescent="0.3">
      <c r="A904">
        <v>-35841.17</v>
      </c>
      <c r="B904">
        <v>2.2802E-3</v>
      </c>
      <c r="C904" s="195">
        <v>-15700000</v>
      </c>
    </row>
    <row r="905" spans="1:3" x14ac:dyDescent="0.3">
      <c r="A905">
        <v>-24554.36</v>
      </c>
      <c r="B905">
        <v>-0.1708277</v>
      </c>
      <c r="C905">
        <v>143737.5</v>
      </c>
    </row>
    <row r="906" spans="1:3" x14ac:dyDescent="0.3">
      <c r="A906">
        <v>-39390.42</v>
      </c>
      <c r="B906">
        <v>0.1169207</v>
      </c>
      <c r="C906">
        <v>-336898.6</v>
      </c>
    </row>
    <row r="907" spans="1:3" x14ac:dyDescent="0.3">
      <c r="A907">
        <v>-37665.54</v>
      </c>
      <c r="B907">
        <v>-1.0027599999999999E-2</v>
      </c>
      <c r="C907">
        <v>3756169</v>
      </c>
    </row>
    <row r="908" spans="1:3" x14ac:dyDescent="0.3">
      <c r="A908">
        <v>-23461.200000000001</v>
      </c>
      <c r="B908">
        <v>-0.17360539999999999</v>
      </c>
      <c r="C908">
        <v>135140.9</v>
      </c>
    </row>
    <row r="909" spans="1:3" x14ac:dyDescent="0.3">
      <c r="A909">
        <v>-37218.730000000003</v>
      </c>
      <c r="B909">
        <v>3.1081999999999999E-2</v>
      </c>
      <c r="C909">
        <v>-1197435</v>
      </c>
    </row>
    <row r="910" spans="1:3" x14ac:dyDescent="0.3">
      <c r="A910">
        <v>-28393.48</v>
      </c>
      <c r="B910">
        <v>-9.2921900000000002E-2</v>
      </c>
      <c r="C910">
        <v>305563</v>
      </c>
    </row>
    <row r="911" spans="1:3" x14ac:dyDescent="0.3">
      <c r="A911">
        <v>-26035.41</v>
      </c>
      <c r="B911">
        <v>-9.5572199999999996E-2</v>
      </c>
      <c r="C911">
        <v>272416.09999999998</v>
      </c>
    </row>
    <row r="912" spans="1:3" x14ac:dyDescent="0.3">
      <c r="A912">
        <v>-37811.46</v>
      </c>
      <c r="B912">
        <v>0.120411</v>
      </c>
      <c r="C912">
        <v>-314019.90000000002</v>
      </c>
    </row>
    <row r="913" spans="1:3" x14ac:dyDescent="0.3">
      <c r="A913">
        <v>-31723.88</v>
      </c>
      <c r="B913">
        <v>-2.52059E-2</v>
      </c>
      <c r="C913">
        <v>1258592</v>
      </c>
    </row>
    <row r="914" spans="1:3" x14ac:dyDescent="0.3">
      <c r="A914">
        <v>-15123.73</v>
      </c>
      <c r="B914">
        <v>-0.29904190000000003</v>
      </c>
      <c r="C914">
        <v>50573.97</v>
      </c>
    </row>
    <row r="915" spans="1:3" x14ac:dyDescent="0.3">
      <c r="A915">
        <v>-33861.410000000003</v>
      </c>
      <c r="B915">
        <v>-2.7060000000000002E-4</v>
      </c>
      <c r="C915" s="195">
        <v>125000000</v>
      </c>
    </row>
    <row r="916" spans="1:3" x14ac:dyDescent="0.3">
      <c r="A916">
        <v>-34048.79</v>
      </c>
      <c r="B916">
        <v>1.1169999999999999E-2</v>
      </c>
      <c r="C916">
        <v>-3048227</v>
      </c>
    </row>
    <row r="917" spans="1:3" x14ac:dyDescent="0.3">
      <c r="A917">
        <v>-38834.46</v>
      </c>
      <c r="B917">
        <v>7.4173900000000001E-2</v>
      </c>
      <c r="C917">
        <v>-523559.5</v>
      </c>
    </row>
    <row r="918" spans="1:3" x14ac:dyDescent="0.3">
      <c r="A918">
        <v>-27182.09</v>
      </c>
      <c r="B918">
        <v>-0.114686</v>
      </c>
      <c r="C918">
        <v>237013.1</v>
      </c>
    </row>
    <row r="919" spans="1:3" x14ac:dyDescent="0.3">
      <c r="A919">
        <v>-30034.79</v>
      </c>
      <c r="B919">
        <v>-5.0336100000000002E-2</v>
      </c>
      <c r="C919">
        <v>596684.6</v>
      </c>
    </row>
    <row r="920" spans="1:3" x14ac:dyDescent="0.3">
      <c r="A920">
        <v>-29630.560000000001</v>
      </c>
      <c r="B920">
        <v>-1.4134600000000001E-2</v>
      </c>
      <c r="C920">
        <v>2096307</v>
      </c>
    </row>
    <row r="921" spans="1:3" x14ac:dyDescent="0.3">
      <c r="A921">
        <v>-33240.26</v>
      </c>
      <c r="B921">
        <v>-1.47387E-2</v>
      </c>
      <c r="C921">
        <v>2255308</v>
      </c>
    </row>
    <row r="922" spans="1:3" x14ac:dyDescent="0.3">
      <c r="A922">
        <v>-36760.230000000003</v>
      </c>
      <c r="B922">
        <v>6.3746200000000003E-2</v>
      </c>
      <c r="C922">
        <v>-576665.30000000005</v>
      </c>
    </row>
    <row r="923" spans="1:3" x14ac:dyDescent="0.3">
      <c r="A923">
        <v>-41467.06</v>
      </c>
      <c r="B923">
        <v>0.12934329999999999</v>
      </c>
      <c r="C923">
        <v>-320596.90000000002</v>
      </c>
    </row>
    <row r="924" spans="1:3" x14ac:dyDescent="0.3">
      <c r="A924">
        <v>-37480.15</v>
      </c>
      <c r="B924">
        <v>4.63072E-2</v>
      </c>
      <c r="C924">
        <v>-809380.5</v>
      </c>
    </row>
    <row r="925" spans="1:3" x14ac:dyDescent="0.3">
      <c r="A925">
        <v>-42917.62</v>
      </c>
      <c r="B925">
        <v>7.9102000000000006E-2</v>
      </c>
      <c r="C925">
        <v>-542560.19999999995</v>
      </c>
    </row>
    <row r="926" spans="1:3" x14ac:dyDescent="0.3">
      <c r="A926">
        <v>-40517.83</v>
      </c>
      <c r="B926">
        <v>0.17588419999999999</v>
      </c>
      <c r="C926">
        <v>-230366.5</v>
      </c>
    </row>
    <row r="927" spans="1:3" x14ac:dyDescent="0.3">
      <c r="A927">
        <v>-30520.42</v>
      </c>
      <c r="B927">
        <v>-5.8868499999999997E-2</v>
      </c>
      <c r="C927">
        <v>518450.6</v>
      </c>
    </row>
    <row r="928" spans="1:3" x14ac:dyDescent="0.3">
      <c r="A928">
        <v>-40193.11</v>
      </c>
      <c r="B928">
        <v>7.8926700000000002E-2</v>
      </c>
      <c r="C928">
        <v>-509246.2</v>
      </c>
    </row>
    <row r="929" spans="1:3" x14ac:dyDescent="0.3">
      <c r="A929">
        <v>-23454.9</v>
      </c>
      <c r="B929">
        <v>-0.12597849999999999</v>
      </c>
      <c r="C929">
        <v>186181.8</v>
      </c>
    </row>
    <row r="930" spans="1:3" x14ac:dyDescent="0.3">
      <c r="A930">
        <v>-34496.019999999997</v>
      </c>
      <c r="B930">
        <v>1.71123E-2</v>
      </c>
      <c r="C930">
        <v>-2015866</v>
      </c>
    </row>
    <row r="931" spans="1:3" x14ac:dyDescent="0.3">
      <c r="A931">
        <v>-27142.94</v>
      </c>
      <c r="B931">
        <v>-7.2562699999999994E-2</v>
      </c>
      <c r="C931">
        <v>374061.9</v>
      </c>
    </row>
    <row r="932" spans="1:3" x14ac:dyDescent="0.3">
      <c r="A932">
        <v>-30460.2</v>
      </c>
      <c r="B932">
        <v>-7.9199199999999997E-2</v>
      </c>
      <c r="C932">
        <v>384602.4</v>
      </c>
    </row>
    <row r="933" spans="1:3" x14ac:dyDescent="0.3">
      <c r="A933">
        <v>-30852.52</v>
      </c>
      <c r="B933">
        <v>-8.6475399999999994E-2</v>
      </c>
      <c r="C933">
        <v>356778.2</v>
      </c>
    </row>
    <row r="934" spans="1:3" x14ac:dyDescent="0.3">
      <c r="A934">
        <v>-60569.83</v>
      </c>
      <c r="B934">
        <v>0.36053200000000002</v>
      </c>
      <c r="C934">
        <v>-168001.3</v>
      </c>
    </row>
    <row r="935" spans="1:3" x14ac:dyDescent="0.3">
      <c r="A935">
        <v>-27449.4</v>
      </c>
      <c r="B935">
        <v>-0.14775820000000001</v>
      </c>
      <c r="C935">
        <v>185772.4</v>
      </c>
    </row>
    <row r="936" spans="1:3" x14ac:dyDescent="0.3">
      <c r="A936">
        <v>-28206.1</v>
      </c>
      <c r="B936">
        <v>-9.3233800000000006E-2</v>
      </c>
      <c r="C936">
        <v>302530.8</v>
      </c>
    </row>
    <row r="937" spans="1:3" x14ac:dyDescent="0.3">
      <c r="A937">
        <v>-47507.24</v>
      </c>
      <c r="B937">
        <v>0.18753700000000001</v>
      </c>
      <c r="C937">
        <v>-253322</v>
      </c>
    </row>
    <row r="938" spans="1:3" x14ac:dyDescent="0.3">
      <c r="A938">
        <v>-44442.73</v>
      </c>
      <c r="B938">
        <v>0.15341830000000001</v>
      </c>
      <c r="C938">
        <v>-289683.3</v>
      </c>
    </row>
    <row r="939" spans="1:3" x14ac:dyDescent="0.3">
      <c r="A939">
        <v>-43499.59</v>
      </c>
      <c r="B939">
        <v>9.8815600000000003E-2</v>
      </c>
      <c r="C939">
        <v>-440210</v>
      </c>
    </row>
    <row r="940" spans="1:3" x14ac:dyDescent="0.3">
      <c r="A940">
        <v>-49501.07</v>
      </c>
      <c r="B940">
        <v>0.2402098</v>
      </c>
      <c r="C940">
        <v>-206074.3</v>
      </c>
    </row>
    <row r="941" spans="1:3" x14ac:dyDescent="0.3">
      <c r="A941">
        <v>-40585.339999999997</v>
      </c>
      <c r="B941">
        <v>0.1173762</v>
      </c>
      <c r="C941">
        <v>-345771.4</v>
      </c>
    </row>
    <row r="942" spans="1:3" x14ac:dyDescent="0.3">
      <c r="A942">
        <v>-22715.18</v>
      </c>
      <c r="B942">
        <v>-0.1913272</v>
      </c>
      <c r="C942">
        <v>118724.3</v>
      </c>
    </row>
    <row r="943" spans="1:3" x14ac:dyDescent="0.3">
      <c r="A943">
        <v>-31557.53</v>
      </c>
      <c r="B943">
        <v>-8.5813E-2</v>
      </c>
      <c r="C943">
        <v>367747.5</v>
      </c>
    </row>
    <row r="944" spans="1:3" x14ac:dyDescent="0.3">
      <c r="A944">
        <v>-33076.15</v>
      </c>
      <c r="B944">
        <v>4.2607899999999997E-2</v>
      </c>
      <c r="C944">
        <v>-776291.4</v>
      </c>
    </row>
    <row r="945" spans="1:3" x14ac:dyDescent="0.3">
      <c r="A945">
        <v>-41359.269999999997</v>
      </c>
      <c r="B945">
        <v>0.1067314</v>
      </c>
      <c r="C945">
        <v>-387508</v>
      </c>
    </row>
    <row r="946" spans="1:3" x14ac:dyDescent="0.3">
      <c r="A946">
        <v>-20223.38</v>
      </c>
      <c r="B946">
        <v>-0.17702090000000001</v>
      </c>
      <c r="C946">
        <v>114242.9</v>
      </c>
    </row>
    <row r="947" spans="1:3" x14ac:dyDescent="0.3">
      <c r="A947">
        <v>-45352.43</v>
      </c>
      <c r="B947">
        <v>0.1788787</v>
      </c>
      <c r="C947">
        <v>-253537.4</v>
      </c>
    </row>
    <row r="948" spans="1:3" x14ac:dyDescent="0.3">
      <c r="A948">
        <v>-34593.300000000003</v>
      </c>
      <c r="B948">
        <v>9.5640000000000005E-4</v>
      </c>
      <c r="C948" s="195">
        <v>-36200000</v>
      </c>
    </row>
    <row r="949" spans="1:3" x14ac:dyDescent="0.3">
      <c r="A949">
        <v>-39317.269999999997</v>
      </c>
      <c r="B949">
        <v>4.8282100000000001E-2</v>
      </c>
      <c r="C949">
        <v>-814323.3</v>
      </c>
    </row>
    <row r="950" spans="1:3" x14ac:dyDescent="0.3">
      <c r="A950">
        <v>-41183.65</v>
      </c>
      <c r="B950">
        <v>7.2045399999999996E-2</v>
      </c>
      <c r="C950">
        <v>-571634.30000000005</v>
      </c>
    </row>
    <row r="951" spans="1:3" x14ac:dyDescent="0.3">
      <c r="A951">
        <v>-35227.78</v>
      </c>
      <c r="B951">
        <v>2.5143499999999999E-2</v>
      </c>
      <c r="C951">
        <v>-1401069</v>
      </c>
    </row>
    <row r="952" spans="1:3" x14ac:dyDescent="0.3">
      <c r="A952">
        <v>-38191.160000000003</v>
      </c>
      <c r="B952">
        <v>3.8126899999999998E-2</v>
      </c>
      <c r="C952">
        <v>-1001684</v>
      </c>
    </row>
    <row r="953" spans="1:3" x14ac:dyDescent="0.3">
      <c r="A953">
        <v>-37707.32</v>
      </c>
      <c r="B953">
        <v>2.4118500000000001E-2</v>
      </c>
      <c r="C953">
        <v>-1563416</v>
      </c>
    </row>
    <row r="954" spans="1:3" x14ac:dyDescent="0.3">
      <c r="A954">
        <v>-21971.66</v>
      </c>
      <c r="B954">
        <v>-0.1107633</v>
      </c>
      <c r="C954">
        <v>198365.8</v>
      </c>
    </row>
    <row r="955" spans="1:3" x14ac:dyDescent="0.3">
      <c r="A955">
        <v>-24921.75</v>
      </c>
      <c r="B955">
        <v>-9.7691899999999998E-2</v>
      </c>
      <c r="C955">
        <v>255105.6</v>
      </c>
    </row>
    <row r="956" spans="1:3" x14ac:dyDescent="0.3">
      <c r="A956">
        <v>-26611.38</v>
      </c>
      <c r="B956">
        <v>-0.1160182</v>
      </c>
      <c r="C956">
        <v>229372.5</v>
      </c>
    </row>
    <row r="957" spans="1:3" x14ac:dyDescent="0.3">
      <c r="A957">
        <v>-36748.730000000003</v>
      </c>
      <c r="B957">
        <v>4.6692699999999997E-2</v>
      </c>
      <c r="C957">
        <v>-787033.3</v>
      </c>
    </row>
    <row r="958" spans="1:3" x14ac:dyDescent="0.3">
      <c r="A958">
        <v>-35988.410000000003</v>
      </c>
      <c r="B958">
        <v>4.29567E-2</v>
      </c>
      <c r="C958">
        <v>-837783.3</v>
      </c>
    </row>
    <row r="959" spans="1:3" x14ac:dyDescent="0.3">
      <c r="A959">
        <v>-36556.639999999999</v>
      </c>
      <c r="B959">
        <v>1.04443E-2</v>
      </c>
      <c r="C959">
        <v>-3500158</v>
      </c>
    </row>
    <row r="960" spans="1:3" x14ac:dyDescent="0.3">
      <c r="A960">
        <v>-37276.06</v>
      </c>
      <c r="B960">
        <v>5.1505099999999998E-2</v>
      </c>
      <c r="C960">
        <v>-723735.5</v>
      </c>
    </row>
    <row r="961" spans="1:3" x14ac:dyDescent="0.3">
      <c r="A961">
        <v>-37586.449999999997</v>
      </c>
      <c r="B961">
        <v>4.73506E-2</v>
      </c>
      <c r="C961">
        <v>-793789.5</v>
      </c>
    </row>
    <row r="962" spans="1:3" x14ac:dyDescent="0.3">
      <c r="A962">
        <v>-37721.980000000003</v>
      </c>
      <c r="B962">
        <v>1.17866E-2</v>
      </c>
      <c r="C962">
        <v>-3200418</v>
      </c>
    </row>
    <row r="963" spans="1:3" x14ac:dyDescent="0.3">
      <c r="A963">
        <v>-42565.99</v>
      </c>
      <c r="B963">
        <v>0.1117363</v>
      </c>
      <c r="C963">
        <v>-380950.4</v>
      </c>
    </row>
    <row r="964" spans="1:3" x14ac:dyDescent="0.3">
      <c r="A964">
        <v>-40506.29</v>
      </c>
      <c r="B964">
        <v>9.7296599999999997E-2</v>
      </c>
      <c r="C964">
        <v>-416317.6</v>
      </c>
    </row>
    <row r="965" spans="1:3" x14ac:dyDescent="0.3">
      <c r="A965">
        <v>-34233.97</v>
      </c>
      <c r="B965">
        <v>5.6943000000000002E-3</v>
      </c>
      <c r="C965">
        <v>-6012003</v>
      </c>
    </row>
    <row r="966" spans="1:3" x14ac:dyDescent="0.3">
      <c r="A966">
        <v>-49636.05</v>
      </c>
      <c r="B966">
        <v>0.26308559999999998</v>
      </c>
      <c r="C966">
        <v>-188668.79999999999</v>
      </c>
    </row>
    <row r="967" spans="1:3" x14ac:dyDescent="0.3">
      <c r="A967">
        <v>-44949.22</v>
      </c>
      <c r="B967">
        <v>0.1287847</v>
      </c>
      <c r="C967">
        <v>-349026.2</v>
      </c>
    </row>
    <row r="968" spans="1:3" x14ac:dyDescent="0.3">
      <c r="A968">
        <v>-28769.11</v>
      </c>
      <c r="B968">
        <v>-2.3515500000000002E-2</v>
      </c>
      <c r="C968">
        <v>1223412</v>
      </c>
    </row>
    <row r="969" spans="1:3" x14ac:dyDescent="0.3">
      <c r="A969">
        <v>-34867.129999999997</v>
      </c>
      <c r="B969">
        <v>5.2877999999999996E-3</v>
      </c>
      <c r="C969">
        <v>-6593923</v>
      </c>
    </row>
    <row r="970" spans="1:3" x14ac:dyDescent="0.3">
      <c r="A970">
        <v>-31515.17</v>
      </c>
      <c r="B970">
        <v>2.99414E-2</v>
      </c>
      <c r="C970">
        <v>-1052560</v>
      </c>
    </row>
    <row r="971" spans="1:3" x14ac:dyDescent="0.3">
      <c r="A971">
        <v>-36355.29</v>
      </c>
      <c r="B971">
        <v>4.0500399999999999E-2</v>
      </c>
      <c r="C971">
        <v>-897652.6</v>
      </c>
    </row>
    <row r="972" spans="1:3" x14ac:dyDescent="0.3">
      <c r="A972">
        <v>-28583.119999999999</v>
      </c>
      <c r="B972">
        <v>-4.8273799999999999E-2</v>
      </c>
      <c r="C972">
        <v>592104.1</v>
      </c>
    </row>
    <row r="973" spans="1:3" x14ac:dyDescent="0.3">
      <c r="A973">
        <v>-38676.730000000003</v>
      </c>
      <c r="B973">
        <v>6.3135899999999995E-2</v>
      </c>
      <c r="C973">
        <v>-612595.30000000005</v>
      </c>
    </row>
    <row r="974" spans="1:3" x14ac:dyDescent="0.3">
      <c r="A974">
        <v>-27370.04</v>
      </c>
      <c r="B974">
        <v>-9.4054899999999997E-2</v>
      </c>
      <c r="C974">
        <v>291000.59999999998</v>
      </c>
    </row>
    <row r="975" spans="1:3" x14ac:dyDescent="0.3">
      <c r="A975">
        <v>-48041.02</v>
      </c>
      <c r="B975">
        <v>0.10957119999999999</v>
      </c>
      <c r="C975">
        <v>-438445.6</v>
      </c>
    </row>
    <row r="976" spans="1:3" x14ac:dyDescent="0.3">
      <c r="A976">
        <v>-38856.39</v>
      </c>
      <c r="B976">
        <v>3.6105499999999999E-2</v>
      </c>
      <c r="C976">
        <v>-1076190</v>
      </c>
    </row>
    <row r="977" spans="1:3" x14ac:dyDescent="0.3">
      <c r="A977">
        <v>-40462.959999999999</v>
      </c>
      <c r="B977">
        <v>7.9390799999999997E-2</v>
      </c>
      <c r="C977">
        <v>-509668.4</v>
      </c>
    </row>
    <row r="978" spans="1:3" x14ac:dyDescent="0.3">
      <c r="A978">
        <v>-11882.23</v>
      </c>
      <c r="B978">
        <v>-0.34245910000000002</v>
      </c>
      <c r="C978">
        <v>34696.800000000003</v>
      </c>
    </row>
    <row r="979" spans="1:3" x14ac:dyDescent="0.3">
      <c r="A979">
        <v>-33474.879999999997</v>
      </c>
      <c r="B979">
        <v>1.2049199999999999E-2</v>
      </c>
      <c r="C979">
        <v>-2778183</v>
      </c>
    </row>
    <row r="980" spans="1:3" x14ac:dyDescent="0.3">
      <c r="A980">
        <v>-44038.7</v>
      </c>
      <c r="B980">
        <v>8.1598799999999999E-2</v>
      </c>
      <c r="C980">
        <v>-539698.19999999995</v>
      </c>
    </row>
    <row r="981" spans="1:3" x14ac:dyDescent="0.3">
      <c r="A981">
        <v>-39736.379999999997</v>
      </c>
      <c r="B981">
        <v>8.7039900000000003E-2</v>
      </c>
      <c r="C981">
        <v>-456530.3</v>
      </c>
    </row>
    <row r="982" spans="1:3" x14ac:dyDescent="0.3">
      <c r="A982">
        <v>-26793.200000000001</v>
      </c>
      <c r="B982">
        <v>-0.1439395</v>
      </c>
      <c r="C982">
        <v>186142.1</v>
      </c>
    </row>
    <row r="983" spans="1:3" x14ac:dyDescent="0.3">
      <c r="A983">
        <v>-33267.96</v>
      </c>
      <c r="B983">
        <v>1.9465799999999998E-2</v>
      </c>
      <c r="C983">
        <v>-1709047</v>
      </c>
    </row>
    <row r="984" spans="1:3" x14ac:dyDescent="0.3">
      <c r="A984">
        <v>-44483.71</v>
      </c>
      <c r="B984">
        <v>0.13813780000000001</v>
      </c>
      <c r="C984">
        <v>-322024.09999999998</v>
      </c>
    </row>
    <row r="985" spans="1:3" x14ac:dyDescent="0.3">
      <c r="A985">
        <v>-23028.34</v>
      </c>
      <c r="B985">
        <v>-0.20913760000000001</v>
      </c>
      <c r="C985">
        <v>110111</v>
      </c>
    </row>
    <row r="986" spans="1:3" x14ac:dyDescent="0.3">
      <c r="A986">
        <v>-31540.52</v>
      </c>
      <c r="B986">
        <v>-4.6952000000000001E-2</v>
      </c>
      <c r="C986">
        <v>671760.8</v>
      </c>
    </row>
    <row r="987" spans="1:3" x14ac:dyDescent="0.3">
      <c r="A987">
        <v>-30039.89</v>
      </c>
      <c r="B987">
        <v>-3.4312799999999997E-2</v>
      </c>
      <c r="C987">
        <v>875470.8</v>
      </c>
    </row>
    <row r="988" spans="1:3" x14ac:dyDescent="0.3">
      <c r="A988">
        <v>-29736.78</v>
      </c>
      <c r="B988">
        <v>-7.0446999999999996E-2</v>
      </c>
      <c r="C988">
        <v>422115.8</v>
      </c>
    </row>
    <row r="989" spans="1:3" x14ac:dyDescent="0.3">
      <c r="A989">
        <v>-22880.27</v>
      </c>
      <c r="B989">
        <v>-0.16090750000000001</v>
      </c>
      <c r="C989">
        <v>142195.20000000001</v>
      </c>
    </row>
    <row r="990" spans="1:3" x14ac:dyDescent="0.3">
      <c r="A990">
        <v>-25824.26</v>
      </c>
      <c r="B990">
        <v>-0.1749386</v>
      </c>
      <c r="C990">
        <v>147619</v>
      </c>
    </row>
    <row r="991" spans="1:3" x14ac:dyDescent="0.3">
      <c r="A991">
        <v>-24658.26</v>
      </c>
      <c r="B991">
        <v>-0.1316561</v>
      </c>
      <c r="C991">
        <v>187293</v>
      </c>
    </row>
    <row r="992" spans="1:3" x14ac:dyDescent="0.3">
      <c r="A992">
        <v>-28313.759999999998</v>
      </c>
      <c r="B992">
        <v>-0.11502859999999999</v>
      </c>
      <c r="C992">
        <v>246145.3</v>
      </c>
    </row>
    <row r="993" spans="1:3" x14ac:dyDescent="0.3">
      <c r="A993">
        <v>-35307.11</v>
      </c>
      <c r="B993">
        <v>-2.3346999999999999E-3</v>
      </c>
      <c r="C993" s="195">
        <v>15100000</v>
      </c>
    </row>
    <row r="994" spans="1:3" x14ac:dyDescent="0.3">
      <c r="A994">
        <v>-37230.449999999997</v>
      </c>
      <c r="B994">
        <v>3.9237899999999999E-2</v>
      </c>
      <c r="C994">
        <v>-948839.9</v>
      </c>
    </row>
    <row r="995" spans="1:3" x14ac:dyDescent="0.3">
      <c r="A995">
        <v>-29344.32</v>
      </c>
      <c r="B995">
        <v>-0.11295529999999999</v>
      </c>
      <c r="C995">
        <v>259786.9</v>
      </c>
    </row>
    <row r="996" spans="1:3" x14ac:dyDescent="0.3">
      <c r="A996">
        <v>-31352.77</v>
      </c>
      <c r="B996">
        <v>-6.3201400000000005E-2</v>
      </c>
      <c r="C996">
        <v>496077</v>
      </c>
    </row>
    <row r="997" spans="1:3" x14ac:dyDescent="0.3">
      <c r="A997">
        <v>-32411.16</v>
      </c>
      <c r="B997">
        <v>3.8435900000000002E-2</v>
      </c>
      <c r="C997">
        <v>-843251.4</v>
      </c>
    </row>
    <row r="998" spans="1:3" x14ac:dyDescent="0.3">
      <c r="A998">
        <v>-29164.23</v>
      </c>
      <c r="B998">
        <v>-7.9353199999999999E-2</v>
      </c>
      <c r="C998">
        <v>367524.3</v>
      </c>
    </row>
    <row r="999" spans="1:3" x14ac:dyDescent="0.3">
      <c r="A999">
        <v>-37646.46</v>
      </c>
      <c r="B999">
        <v>5.6345699999999999E-2</v>
      </c>
      <c r="C999">
        <v>-668133.69999999995</v>
      </c>
    </row>
    <row r="1000" spans="1:3" x14ac:dyDescent="0.3">
      <c r="A1000">
        <v>-23168.06</v>
      </c>
      <c r="B1000">
        <v>-0.2373065</v>
      </c>
      <c r="C1000">
        <v>97629.29</v>
      </c>
    </row>
    <row r="1001" spans="1:3" x14ac:dyDescent="0.3">
      <c r="A1001">
        <v>-26587.73</v>
      </c>
      <c r="B1001">
        <v>-0.12409679999999999</v>
      </c>
      <c r="C1001">
        <v>214250</v>
      </c>
    </row>
  </sheetData>
  <mergeCells count="1">
    <mergeCell ref="D2:E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14B86-F8AB-4CD2-94E4-0D301AF2AF38}">
  <dimension ref="A1:F1001"/>
  <sheetViews>
    <sheetView workbookViewId="0">
      <selection activeCell="A2" sqref="A2:D1001"/>
    </sheetView>
  </sheetViews>
  <sheetFormatPr defaultRowHeight="14.4" x14ac:dyDescent="0.3"/>
  <cols>
    <col min="6" max="6" width="12.5546875" bestFit="1" customWidth="1"/>
  </cols>
  <sheetData>
    <row r="1" spans="1:6" x14ac:dyDescent="0.3">
      <c r="A1" t="s">
        <v>181</v>
      </c>
      <c r="B1" t="s">
        <v>194</v>
      </c>
      <c r="C1" t="s">
        <v>183</v>
      </c>
      <c r="D1" t="s">
        <v>195</v>
      </c>
      <c r="E1" t="s">
        <v>186</v>
      </c>
    </row>
    <row r="2" spans="1:6" x14ac:dyDescent="0.3">
      <c r="A2">
        <f>'PSM output'!A2</f>
        <v>92780.73</v>
      </c>
      <c r="B2">
        <f>'PSM output'!B2</f>
        <v>1.0974680000000001</v>
      </c>
      <c r="C2">
        <f>'PSM output'!C2</f>
        <v>85260.05</v>
      </c>
      <c r="D2">
        <f>'PSM output'!D2</f>
        <v>1.5503480000000001</v>
      </c>
      <c r="E2">
        <v>0</v>
      </c>
      <c r="F2" s="208">
        <v>0</v>
      </c>
    </row>
    <row r="3" spans="1:6" x14ac:dyDescent="0.3">
      <c r="A3">
        <f>'PSM output'!A3</f>
        <v>94234.09</v>
      </c>
      <c r="B3">
        <f>'PSM output'!B3</f>
        <v>1.101507</v>
      </c>
      <c r="C3">
        <f>'PSM output'!C3</f>
        <v>84616.13</v>
      </c>
      <c r="D3">
        <f>'PSM output'!D3</f>
        <v>1.5342739999999999</v>
      </c>
      <c r="E3">
        <v>1</v>
      </c>
      <c r="F3" s="208">
        <v>50000</v>
      </c>
    </row>
    <row r="4" spans="1:6" x14ac:dyDescent="0.3">
      <c r="A4">
        <f>'PSM output'!A4</f>
        <v>87890.84</v>
      </c>
      <c r="B4">
        <f>'PSM output'!B4</f>
        <v>1.0313699999999999</v>
      </c>
      <c r="C4">
        <f>'PSM output'!C4</f>
        <v>79068.210000000006</v>
      </c>
      <c r="D4">
        <f>'PSM output'!D4</f>
        <v>1.427122</v>
      </c>
      <c r="E4">
        <v>1.5</v>
      </c>
      <c r="F4" s="208">
        <v>75000</v>
      </c>
    </row>
    <row r="5" spans="1:6" x14ac:dyDescent="0.3">
      <c r="A5">
        <f>'PSM output'!A5</f>
        <v>82166.509999999995</v>
      </c>
      <c r="B5">
        <f>'PSM output'!B5</f>
        <v>0.95509580000000005</v>
      </c>
      <c r="C5">
        <f>'PSM output'!C5</f>
        <v>74223.55</v>
      </c>
      <c r="D5">
        <f>'PSM output'!D5</f>
        <v>1.3273699999999999</v>
      </c>
      <c r="E5">
        <v>2</v>
      </c>
      <c r="F5" s="208">
        <v>100000</v>
      </c>
    </row>
    <row r="6" spans="1:6" x14ac:dyDescent="0.3">
      <c r="A6">
        <f>'PSM output'!A6</f>
        <v>97799.48</v>
      </c>
      <c r="B6">
        <f>'PSM output'!B6</f>
        <v>1.1616740000000001</v>
      </c>
      <c r="C6">
        <f>'PSM output'!C6</f>
        <v>84597.16</v>
      </c>
      <c r="D6">
        <f>'PSM output'!D6</f>
        <v>1.5629280000000001</v>
      </c>
      <c r="E6" t="s">
        <v>187</v>
      </c>
    </row>
    <row r="7" spans="1:6" x14ac:dyDescent="0.3">
      <c r="A7">
        <f>'PSM output'!A7</f>
        <v>91743.07</v>
      </c>
      <c r="B7">
        <f>'PSM output'!B7</f>
        <v>1.05321</v>
      </c>
      <c r="C7">
        <f>'PSM output'!C7</f>
        <v>79477.53</v>
      </c>
      <c r="D7">
        <f>'PSM output'!D7</f>
        <v>1.429379</v>
      </c>
      <c r="E7">
        <v>0</v>
      </c>
      <c r="F7" s="208">
        <v>0</v>
      </c>
    </row>
    <row r="8" spans="1:6" x14ac:dyDescent="0.3">
      <c r="A8">
        <f>'PSM output'!A8</f>
        <v>96833.37</v>
      </c>
      <c r="B8">
        <f>'PSM output'!B8</f>
        <v>1.1463209999999999</v>
      </c>
      <c r="C8">
        <f>'PSM output'!C8</f>
        <v>83689.399999999994</v>
      </c>
      <c r="D8">
        <f>'PSM output'!D8</f>
        <v>1.5265299999999999</v>
      </c>
      <c r="E8">
        <v>1</v>
      </c>
      <c r="F8" s="208">
        <v>30000</v>
      </c>
    </row>
    <row r="9" spans="1:6" x14ac:dyDescent="0.3">
      <c r="A9">
        <f>'PSM output'!A9</f>
        <v>89424.4</v>
      </c>
      <c r="B9">
        <f>'PSM output'!B9</f>
        <v>1.0409630000000001</v>
      </c>
      <c r="C9">
        <f>'PSM output'!C9</f>
        <v>77330.78</v>
      </c>
      <c r="D9">
        <f>'PSM output'!D9</f>
        <v>1.374708</v>
      </c>
      <c r="E9">
        <v>1.5</v>
      </c>
      <c r="F9" s="208">
        <v>45000</v>
      </c>
    </row>
    <row r="10" spans="1:6" x14ac:dyDescent="0.3">
      <c r="A10">
        <f>'PSM output'!A10</f>
        <v>88944.2</v>
      </c>
      <c r="B10">
        <f>'PSM output'!B10</f>
        <v>1.0429619999999999</v>
      </c>
      <c r="C10">
        <f>'PSM output'!C10</f>
        <v>76200.100000000006</v>
      </c>
      <c r="D10">
        <f>'PSM output'!D10</f>
        <v>1.3842639999999999</v>
      </c>
      <c r="E10">
        <v>2</v>
      </c>
      <c r="F10" s="208">
        <v>60000</v>
      </c>
    </row>
    <row r="11" spans="1:6" x14ac:dyDescent="0.3">
      <c r="A11">
        <f>'PSM output'!A11</f>
        <v>87246.43</v>
      </c>
      <c r="B11">
        <f>'PSM output'!B11</f>
        <v>1.0326630000000001</v>
      </c>
      <c r="C11">
        <f>'PSM output'!C11</f>
        <v>75189.67</v>
      </c>
      <c r="D11">
        <f>'PSM output'!D11</f>
        <v>1.3442210000000001</v>
      </c>
    </row>
    <row r="12" spans="1:6" x14ac:dyDescent="0.3">
      <c r="A12">
        <f>'PSM output'!A12</f>
        <v>90965.51</v>
      </c>
      <c r="B12">
        <f>'PSM output'!B12</f>
        <v>1.060098</v>
      </c>
      <c r="C12">
        <f>'PSM output'!C12</f>
        <v>77023.759999999995</v>
      </c>
      <c r="D12">
        <f>'PSM output'!D12</f>
        <v>1.406053</v>
      </c>
    </row>
    <row r="13" spans="1:6" x14ac:dyDescent="0.3">
      <c r="A13">
        <f>'PSM output'!A13</f>
        <v>86106.880000000005</v>
      </c>
      <c r="B13">
        <f>'PSM output'!B13</f>
        <v>1.0050319999999999</v>
      </c>
      <c r="C13">
        <f>'PSM output'!C13</f>
        <v>74018.820000000007</v>
      </c>
      <c r="D13">
        <f>'PSM output'!D13</f>
        <v>1.3126869999999999</v>
      </c>
    </row>
    <row r="14" spans="1:6" x14ac:dyDescent="0.3">
      <c r="A14">
        <f>'PSM output'!A14</f>
        <v>93809.59</v>
      </c>
      <c r="B14">
        <f>'PSM output'!B14</f>
        <v>1.098077</v>
      </c>
      <c r="C14">
        <f>'PSM output'!C14</f>
        <v>79308.87</v>
      </c>
      <c r="D14">
        <f>'PSM output'!D14</f>
        <v>1.441127</v>
      </c>
    </row>
    <row r="15" spans="1:6" x14ac:dyDescent="0.3">
      <c r="A15">
        <f>'PSM output'!A15</f>
        <v>95066.74</v>
      </c>
      <c r="B15">
        <f>'PSM output'!B15</f>
        <v>1.098025</v>
      </c>
      <c r="C15">
        <f>'PSM output'!C15</f>
        <v>79456.009999999995</v>
      </c>
      <c r="D15">
        <f>'PSM output'!D15</f>
        <v>1.4620679999999999</v>
      </c>
    </row>
    <row r="16" spans="1:6" x14ac:dyDescent="0.3">
      <c r="A16">
        <f>'PSM output'!A16</f>
        <v>89912.18</v>
      </c>
      <c r="B16">
        <f>'PSM output'!B16</f>
        <v>1.068632</v>
      </c>
      <c r="C16">
        <f>'PSM output'!C16</f>
        <v>76865.86</v>
      </c>
      <c r="D16">
        <f>'PSM output'!D16</f>
        <v>1.364428</v>
      </c>
    </row>
    <row r="17" spans="1:4" x14ac:dyDescent="0.3">
      <c r="A17">
        <f>'PSM output'!A17</f>
        <v>91851.3</v>
      </c>
      <c r="B17">
        <f>'PSM output'!B17</f>
        <v>1.082006</v>
      </c>
      <c r="C17">
        <f>'PSM output'!C17</f>
        <v>78053.08</v>
      </c>
      <c r="D17">
        <f>'PSM output'!D17</f>
        <v>1.3917349999999999</v>
      </c>
    </row>
    <row r="18" spans="1:4" x14ac:dyDescent="0.3">
      <c r="A18">
        <f>'PSM output'!A18</f>
        <v>91866.1</v>
      </c>
      <c r="B18">
        <f>'PSM output'!B18</f>
        <v>1.0755999999999999</v>
      </c>
      <c r="C18">
        <f>'PSM output'!C18</f>
        <v>76899.16</v>
      </c>
      <c r="D18">
        <f>'PSM output'!D18</f>
        <v>1.38937</v>
      </c>
    </row>
    <row r="19" spans="1:4" x14ac:dyDescent="0.3">
      <c r="A19">
        <f>'PSM output'!A19</f>
        <v>100603.2</v>
      </c>
      <c r="B19">
        <f>'PSM output'!B19</f>
        <v>1.178212</v>
      </c>
      <c r="C19">
        <f>'PSM output'!C19</f>
        <v>83693.61</v>
      </c>
      <c r="D19">
        <f>'PSM output'!D19</f>
        <v>1.5087790000000001</v>
      </c>
    </row>
    <row r="20" spans="1:4" x14ac:dyDescent="0.3">
      <c r="A20">
        <f>'PSM output'!A20</f>
        <v>90845.19</v>
      </c>
      <c r="B20">
        <f>'PSM output'!B20</f>
        <v>1.0548519999999999</v>
      </c>
      <c r="C20">
        <f>'PSM output'!C20</f>
        <v>74232.86</v>
      </c>
      <c r="D20">
        <f>'PSM output'!D20</f>
        <v>1.372382</v>
      </c>
    </row>
    <row r="21" spans="1:4" x14ac:dyDescent="0.3">
      <c r="A21">
        <f>'PSM output'!A21</f>
        <v>88768.95</v>
      </c>
      <c r="B21">
        <f>'PSM output'!B21</f>
        <v>1.0352300000000001</v>
      </c>
      <c r="C21">
        <f>'PSM output'!C21</f>
        <v>73282.23</v>
      </c>
      <c r="D21">
        <f>'PSM output'!D21</f>
        <v>1.3212710000000001</v>
      </c>
    </row>
    <row r="22" spans="1:4" x14ac:dyDescent="0.3">
      <c r="A22">
        <f>'PSM output'!A22</f>
        <v>85982.43</v>
      </c>
      <c r="B22">
        <f>'PSM output'!B22</f>
        <v>1.004038</v>
      </c>
      <c r="C22">
        <f>'PSM output'!C22</f>
        <v>71105.69</v>
      </c>
      <c r="D22">
        <f>'PSM output'!D22</f>
        <v>1.269366</v>
      </c>
    </row>
    <row r="23" spans="1:4" x14ac:dyDescent="0.3">
      <c r="A23">
        <f>'PSM output'!A23</f>
        <v>94447.13</v>
      </c>
      <c r="B23">
        <f>'PSM output'!B23</f>
        <v>1.1367229999999999</v>
      </c>
      <c r="C23">
        <f>'PSM output'!C23</f>
        <v>78518.34</v>
      </c>
      <c r="D23">
        <f>'PSM output'!D23</f>
        <v>1.4173070000000001</v>
      </c>
    </row>
    <row r="24" spans="1:4" x14ac:dyDescent="0.3">
      <c r="A24">
        <f>'PSM output'!A24</f>
        <v>98815.3</v>
      </c>
      <c r="B24">
        <f>'PSM output'!B24</f>
        <v>1.178795</v>
      </c>
      <c r="C24">
        <f>'PSM output'!C24</f>
        <v>81589.73</v>
      </c>
      <c r="D24">
        <f>'PSM output'!D24</f>
        <v>1.484739</v>
      </c>
    </row>
    <row r="25" spans="1:4" x14ac:dyDescent="0.3">
      <c r="A25">
        <f>'PSM output'!A25</f>
        <v>83591.23</v>
      </c>
      <c r="B25">
        <f>'PSM output'!B25</f>
        <v>0.9939907</v>
      </c>
      <c r="C25">
        <f>'PSM output'!C25</f>
        <v>69226.66</v>
      </c>
      <c r="D25">
        <f>'PSM output'!D25</f>
        <v>1.2422040000000001</v>
      </c>
    </row>
    <row r="26" spans="1:4" x14ac:dyDescent="0.3">
      <c r="A26">
        <f>'PSM output'!A26</f>
        <v>91086.03</v>
      </c>
      <c r="B26">
        <f>'PSM output'!B26</f>
        <v>1.06501</v>
      </c>
      <c r="C26">
        <f>'PSM output'!C26</f>
        <v>74356.59</v>
      </c>
      <c r="D26">
        <f>'PSM output'!D26</f>
        <v>1.3525750000000001</v>
      </c>
    </row>
    <row r="27" spans="1:4" x14ac:dyDescent="0.3">
      <c r="A27">
        <f>'PSM output'!A27</f>
        <v>84946.28</v>
      </c>
      <c r="B27">
        <f>'PSM output'!B27</f>
        <v>0.99096790000000001</v>
      </c>
      <c r="C27">
        <f>'PSM output'!C27</f>
        <v>68932.289999999994</v>
      </c>
      <c r="D27">
        <f>'PSM output'!D27</f>
        <v>1.2419100000000001</v>
      </c>
    </row>
    <row r="28" spans="1:4" x14ac:dyDescent="0.3">
      <c r="A28">
        <f>'PSM output'!A28</f>
        <v>96939.16</v>
      </c>
      <c r="B28">
        <f>'PSM output'!B28</f>
        <v>1.1446879999999999</v>
      </c>
      <c r="C28">
        <f>'PSM output'!C28</f>
        <v>79068</v>
      </c>
      <c r="D28">
        <f>'PSM output'!D28</f>
        <v>1.4302410000000001</v>
      </c>
    </row>
    <row r="29" spans="1:4" x14ac:dyDescent="0.3">
      <c r="A29">
        <f>'PSM output'!A29</f>
        <v>96848.51</v>
      </c>
      <c r="B29">
        <f>'PSM output'!B29</f>
        <v>1.142733</v>
      </c>
      <c r="C29">
        <f>'PSM output'!C29</f>
        <v>78431.990000000005</v>
      </c>
      <c r="D29">
        <f>'PSM output'!D29</f>
        <v>1.4297280000000001</v>
      </c>
    </row>
    <row r="30" spans="1:4" x14ac:dyDescent="0.3">
      <c r="A30">
        <f>'PSM output'!A30</f>
        <v>95185.09</v>
      </c>
      <c r="B30">
        <f>'PSM output'!B30</f>
        <v>1.1090990000000001</v>
      </c>
      <c r="C30">
        <f>'PSM output'!C30</f>
        <v>76681.22</v>
      </c>
      <c r="D30">
        <f>'PSM output'!D30</f>
        <v>1.3918489999999999</v>
      </c>
    </row>
    <row r="31" spans="1:4" x14ac:dyDescent="0.3">
      <c r="A31">
        <f>'PSM output'!A31</f>
        <v>94014.38</v>
      </c>
      <c r="B31">
        <f>'PSM output'!B31</f>
        <v>1.1159859999999999</v>
      </c>
      <c r="C31">
        <f>'PSM output'!C31</f>
        <v>75942.73</v>
      </c>
      <c r="D31">
        <f>'PSM output'!D31</f>
        <v>1.377659</v>
      </c>
    </row>
    <row r="32" spans="1:4" x14ac:dyDescent="0.3">
      <c r="A32">
        <f>'PSM output'!A32</f>
        <v>92072.14</v>
      </c>
      <c r="B32">
        <f>'PSM output'!B32</f>
        <v>1.09687</v>
      </c>
      <c r="C32">
        <f>'PSM output'!C32</f>
        <v>74186.460000000006</v>
      </c>
      <c r="D32">
        <f>'PSM output'!D32</f>
        <v>1.3521829999999999</v>
      </c>
    </row>
    <row r="33" spans="1:4" x14ac:dyDescent="0.3">
      <c r="A33">
        <f>'PSM output'!A33</f>
        <v>102340.8</v>
      </c>
      <c r="B33">
        <f>'PSM output'!B33</f>
        <v>1.1829879999999999</v>
      </c>
      <c r="C33">
        <f>'PSM output'!C33</f>
        <v>81881.22</v>
      </c>
      <c r="D33">
        <f>'PSM output'!D33</f>
        <v>1.486931</v>
      </c>
    </row>
    <row r="34" spans="1:4" x14ac:dyDescent="0.3">
      <c r="A34">
        <f>'PSM output'!A34</f>
        <v>92788.13</v>
      </c>
      <c r="B34">
        <f>'PSM output'!B34</f>
        <v>1.0772930000000001</v>
      </c>
      <c r="C34">
        <f>'PSM output'!C34</f>
        <v>74194.38</v>
      </c>
      <c r="D34">
        <f>'PSM output'!D34</f>
        <v>1.342883</v>
      </c>
    </row>
    <row r="35" spans="1:4" x14ac:dyDescent="0.3">
      <c r="A35">
        <f>'PSM output'!A35</f>
        <v>97908.23</v>
      </c>
      <c r="B35">
        <f>'PSM output'!B35</f>
        <v>1.157877</v>
      </c>
      <c r="C35">
        <f>'PSM output'!C35</f>
        <v>78642.210000000006</v>
      </c>
      <c r="D35">
        <f>'PSM output'!D35</f>
        <v>1.435284</v>
      </c>
    </row>
    <row r="36" spans="1:4" x14ac:dyDescent="0.3">
      <c r="A36">
        <f>'PSM output'!A36</f>
        <v>98850.67</v>
      </c>
      <c r="B36">
        <f>'PSM output'!B36</f>
        <v>1.17655</v>
      </c>
      <c r="C36">
        <f>'PSM output'!C36</f>
        <v>79894.320000000007</v>
      </c>
      <c r="D36">
        <f>'PSM output'!D36</f>
        <v>1.4445950000000001</v>
      </c>
    </row>
    <row r="37" spans="1:4" x14ac:dyDescent="0.3">
      <c r="A37">
        <f>'PSM output'!A37</f>
        <v>92372.34</v>
      </c>
      <c r="B37">
        <f>'PSM output'!B37</f>
        <v>1.0828340000000001</v>
      </c>
      <c r="C37">
        <f>'PSM output'!C37</f>
        <v>73977.91</v>
      </c>
      <c r="D37">
        <f>'PSM output'!D37</f>
        <v>1.323429</v>
      </c>
    </row>
    <row r="38" spans="1:4" x14ac:dyDescent="0.3">
      <c r="A38">
        <f>'PSM output'!A38</f>
        <v>103204.4</v>
      </c>
      <c r="B38">
        <f>'PSM output'!B38</f>
        <v>1.221355</v>
      </c>
      <c r="C38">
        <f>'PSM output'!C38</f>
        <v>83003.67</v>
      </c>
      <c r="D38">
        <f>'PSM output'!D38</f>
        <v>1.496769</v>
      </c>
    </row>
    <row r="39" spans="1:4" x14ac:dyDescent="0.3">
      <c r="A39">
        <f>'PSM output'!A39</f>
        <v>98039.91</v>
      </c>
      <c r="B39">
        <f>'PSM output'!B39</f>
        <v>1.140299</v>
      </c>
      <c r="C39">
        <f>'PSM output'!C39</f>
        <v>78569.279999999999</v>
      </c>
      <c r="D39">
        <f>'PSM output'!D39</f>
        <v>1.4008400000000001</v>
      </c>
    </row>
    <row r="40" spans="1:4" x14ac:dyDescent="0.3">
      <c r="A40">
        <f>'PSM output'!A40</f>
        <v>90826.39</v>
      </c>
      <c r="B40">
        <f>'PSM output'!B40</f>
        <v>1.0660719999999999</v>
      </c>
      <c r="C40">
        <f>'PSM output'!C40</f>
        <v>72390.64</v>
      </c>
      <c r="D40">
        <f>'PSM output'!D40</f>
        <v>1.2990619999999999</v>
      </c>
    </row>
    <row r="41" spans="1:4" x14ac:dyDescent="0.3">
      <c r="A41">
        <f>'PSM output'!A41</f>
        <v>87061.62</v>
      </c>
      <c r="B41">
        <f>'PSM output'!B41</f>
        <v>1.0243230000000001</v>
      </c>
      <c r="C41">
        <f>'PSM output'!C41</f>
        <v>68154.83</v>
      </c>
      <c r="D41">
        <f>'PSM output'!D41</f>
        <v>1.2640400000000001</v>
      </c>
    </row>
    <row r="42" spans="1:4" x14ac:dyDescent="0.3">
      <c r="A42">
        <f>'PSM output'!A42</f>
        <v>92241.77</v>
      </c>
      <c r="B42">
        <f>'PSM output'!B42</f>
        <v>1.085288</v>
      </c>
      <c r="C42">
        <f>'PSM output'!C42</f>
        <v>73967.929999999993</v>
      </c>
      <c r="D42">
        <f>'PSM output'!D42</f>
        <v>1.303318</v>
      </c>
    </row>
    <row r="43" spans="1:4" x14ac:dyDescent="0.3">
      <c r="A43">
        <f>'PSM output'!A43</f>
        <v>88419.02</v>
      </c>
      <c r="B43">
        <f>'PSM output'!B43</f>
        <v>1.041817</v>
      </c>
      <c r="C43">
        <f>'PSM output'!C43</f>
        <v>70930.600000000006</v>
      </c>
      <c r="D43">
        <f>'PSM output'!D43</f>
        <v>1.2438940000000001</v>
      </c>
    </row>
    <row r="44" spans="1:4" x14ac:dyDescent="0.3">
      <c r="A44">
        <f>'PSM output'!A44</f>
        <v>94189.54</v>
      </c>
      <c r="B44">
        <f>'PSM output'!B44</f>
        <v>1.1025039999999999</v>
      </c>
      <c r="C44">
        <f>'PSM output'!C44</f>
        <v>75060.679999999993</v>
      </c>
      <c r="D44">
        <f>'PSM output'!D44</f>
        <v>1.335288</v>
      </c>
    </row>
    <row r="45" spans="1:4" x14ac:dyDescent="0.3">
      <c r="A45">
        <f>'PSM output'!A45</f>
        <v>92297.13</v>
      </c>
      <c r="B45">
        <f>'PSM output'!B45</f>
        <v>1.075755</v>
      </c>
      <c r="C45">
        <f>'PSM output'!C45</f>
        <v>72596.73</v>
      </c>
      <c r="D45">
        <f>'PSM output'!D45</f>
        <v>1.317577</v>
      </c>
    </row>
    <row r="46" spans="1:4" x14ac:dyDescent="0.3">
      <c r="A46">
        <f>'PSM output'!A46</f>
        <v>94576.85</v>
      </c>
      <c r="B46">
        <f>'PSM output'!B46</f>
        <v>1.1012280000000001</v>
      </c>
      <c r="C46">
        <f>'PSM output'!C46</f>
        <v>74143.7</v>
      </c>
      <c r="D46">
        <f>'PSM output'!D46</f>
        <v>1.3576760000000001</v>
      </c>
    </row>
    <row r="47" spans="1:4" x14ac:dyDescent="0.3">
      <c r="A47">
        <f>'PSM output'!A47</f>
        <v>100828.3</v>
      </c>
      <c r="B47">
        <f>'PSM output'!B47</f>
        <v>1.1828460000000001</v>
      </c>
      <c r="C47">
        <f>'PSM output'!C47</f>
        <v>80299.710000000006</v>
      </c>
      <c r="D47">
        <f>'PSM output'!D47</f>
        <v>1.4406239999999999</v>
      </c>
    </row>
    <row r="48" spans="1:4" x14ac:dyDescent="0.3">
      <c r="A48">
        <f>'PSM output'!A48</f>
        <v>99515.59</v>
      </c>
      <c r="B48">
        <f>'PSM output'!B48</f>
        <v>1.1676310000000001</v>
      </c>
      <c r="C48">
        <f>'PSM output'!C48</f>
        <v>78186.91</v>
      </c>
      <c r="D48">
        <f>'PSM output'!D48</f>
        <v>1.4363939999999999</v>
      </c>
    </row>
    <row r="49" spans="1:4" x14ac:dyDescent="0.3">
      <c r="A49">
        <f>'PSM output'!A49</f>
        <v>95669.72</v>
      </c>
      <c r="B49">
        <f>'PSM output'!B49</f>
        <v>1.1281110000000001</v>
      </c>
      <c r="C49">
        <f>'PSM output'!C49</f>
        <v>76089.84</v>
      </c>
      <c r="D49">
        <f>'PSM output'!D49</f>
        <v>1.360757</v>
      </c>
    </row>
    <row r="50" spans="1:4" x14ac:dyDescent="0.3">
      <c r="A50">
        <f>'PSM output'!A50</f>
        <v>94359.72</v>
      </c>
      <c r="B50">
        <f>'PSM output'!B50</f>
        <v>1.1029139999999999</v>
      </c>
      <c r="C50">
        <f>'PSM output'!C50</f>
        <v>74345.52</v>
      </c>
      <c r="D50">
        <f>'PSM output'!D50</f>
        <v>1.341591</v>
      </c>
    </row>
    <row r="51" spans="1:4" x14ac:dyDescent="0.3">
      <c r="A51">
        <f>'PSM output'!A51</f>
        <v>99188.22</v>
      </c>
      <c r="B51">
        <f>'PSM output'!B51</f>
        <v>1.1605160000000001</v>
      </c>
      <c r="C51">
        <f>'PSM output'!C51</f>
        <v>78543.88</v>
      </c>
      <c r="D51">
        <f>'PSM output'!D51</f>
        <v>1.4114230000000001</v>
      </c>
    </row>
    <row r="52" spans="1:4" x14ac:dyDescent="0.3">
      <c r="A52">
        <f>'PSM output'!A52</f>
        <v>94144.87</v>
      </c>
      <c r="B52">
        <f>'PSM output'!B52</f>
        <v>1.1120760000000001</v>
      </c>
      <c r="C52">
        <f>'PSM output'!C52</f>
        <v>74845.7</v>
      </c>
      <c r="D52">
        <f>'PSM output'!D52</f>
        <v>1.334633</v>
      </c>
    </row>
    <row r="53" spans="1:4" x14ac:dyDescent="0.3">
      <c r="A53">
        <f>'PSM output'!A53</f>
        <v>96290.01</v>
      </c>
      <c r="B53">
        <f>'PSM output'!B53</f>
        <v>1.133535</v>
      </c>
      <c r="C53">
        <f>'PSM output'!C53</f>
        <v>75827.38</v>
      </c>
      <c r="D53">
        <f>'PSM output'!D53</f>
        <v>1.3690180000000001</v>
      </c>
    </row>
    <row r="54" spans="1:4" x14ac:dyDescent="0.3">
      <c r="A54">
        <f>'PSM output'!A54</f>
        <v>89732.05</v>
      </c>
      <c r="B54">
        <f>'PSM output'!B54</f>
        <v>1.0531710000000001</v>
      </c>
      <c r="C54">
        <f>'PSM output'!C54</f>
        <v>69673.58</v>
      </c>
      <c r="D54">
        <f>'PSM output'!D54</f>
        <v>1.2741439999999999</v>
      </c>
    </row>
    <row r="55" spans="1:4" x14ac:dyDescent="0.3">
      <c r="A55">
        <f>'PSM output'!A55</f>
        <v>92404.25</v>
      </c>
      <c r="B55">
        <f>'PSM output'!B55</f>
        <v>1.076613</v>
      </c>
      <c r="C55">
        <f>'PSM output'!C55</f>
        <v>72156.02</v>
      </c>
      <c r="D55">
        <f>'PSM output'!D55</f>
        <v>1.2968</v>
      </c>
    </row>
    <row r="56" spans="1:4" x14ac:dyDescent="0.3">
      <c r="A56">
        <f>'PSM output'!A56</f>
        <v>103704.5</v>
      </c>
      <c r="B56">
        <f>'PSM output'!B56</f>
        <v>1.213055</v>
      </c>
      <c r="C56">
        <f>'PSM output'!C56</f>
        <v>81618.63</v>
      </c>
      <c r="D56">
        <f>'PSM output'!D56</f>
        <v>1.4698720000000001</v>
      </c>
    </row>
    <row r="57" spans="1:4" x14ac:dyDescent="0.3">
      <c r="A57">
        <f>'PSM output'!A57</f>
        <v>93359.79</v>
      </c>
      <c r="B57">
        <f>'PSM output'!B57</f>
        <v>1.1007020000000001</v>
      </c>
      <c r="C57">
        <f>'PSM output'!C57</f>
        <v>72815.98</v>
      </c>
      <c r="D57">
        <f>'PSM output'!D57</f>
        <v>1.3261259999999999</v>
      </c>
    </row>
    <row r="58" spans="1:4" x14ac:dyDescent="0.3">
      <c r="A58">
        <f>'PSM output'!A58</f>
        <v>103645.2</v>
      </c>
      <c r="B58">
        <f>'PSM output'!B58</f>
        <v>1.217843</v>
      </c>
      <c r="C58">
        <f>'PSM output'!C58</f>
        <v>81729.95</v>
      </c>
      <c r="D58">
        <f>'PSM output'!D58</f>
        <v>1.4674780000000001</v>
      </c>
    </row>
    <row r="59" spans="1:4" x14ac:dyDescent="0.3">
      <c r="A59">
        <f>'PSM output'!A59</f>
        <v>99247.35</v>
      </c>
      <c r="B59">
        <f>'PSM output'!B59</f>
        <v>1.1535770000000001</v>
      </c>
      <c r="C59">
        <f>'PSM output'!C59</f>
        <v>77961.789999999994</v>
      </c>
      <c r="D59">
        <f>'PSM output'!D59</f>
        <v>1.388854</v>
      </c>
    </row>
    <row r="60" spans="1:4" x14ac:dyDescent="0.3">
      <c r="A60">
        <f>'PSM output'!A60</f>
        <v>105388.2</v>
      </c>
      <c r="B60">
        <f>'PSM output'!B60</f>
        <v>1.247727</v>
      </c>
      <c r="C60">
        <f>'PSM output'!C60</f>
        <v>83113.37</v>
      </c>
      <c r="D60">
        <f>'PSM output'!D60</f>
        <v>1.5023709999999999</v>
      </c>
    </row>
    <row r="61" spans="1:4" x14ac:dyDescent="0.3">
      <c r="A61">
        <f>'PSM output'!A61</f>
        <v>79967.12</v>
      </c>
      <c r="B61">
        <f>'PSM output'!B61</f>
        <v>0.93878850000000003</v>
      </c>
      <c r="C61">
        <f>'PSM output'!C61</f>
        <v>62446.87</v>
      </c>
      <c r="D61">
        <f>'PSM output'!D61</f>
        <v>1.0955280000000001</v>
      </c>
    </row>
    <row r="62" spans="1:4" x14ac:dyDescent="0.3">
      <c r="A62">
        <f>'PSM output'!A62</f>
        <v>101894.2</v>
      </c>
      <c r="B62">
        <f>'PSM output'!B62</f>
        <v>1.200024</v>
      </c>
      <c r="C62">
        <f>'PSM output'!C62</f>
        <v>79486.94</v>
      </c>
      <c r="D62">
        <f>'PSM output'!D62</f>
        <v>1.450949</v>
      </c>
    </row>
    <row r="63" spans="1:4" x14ac:dyDescent="0.3">
      <c r="A63">
        <f>'PSM output'!A63</f>
        <v>95598.71</v>
      </c>
      <c r="B63">
        <f>'PSM output'!B63</f>
        <v>1.1221410000000001</v>
      </c>
      <c r="C63">
        <f>'PSM output'!C63</f>
        <v>74187.37</v>
      </c>
      <c r="D63">
        <f>'PSM output'!D63</f>
        <v>1.3487199999999999</v>
      </c>
    </row>
    <row r="64" spans="1:4" x14ac:dyDescent="0.3">
      <c r="A64">
        <f>'PSM output'!A64</f>
        <v>93378.67</v>
      </c>
      <c r="B64">
        <f>'PSM output'!B64</f>
        <v>1.092619</v>
      </c>
      <c r="C64">
        <f>'PSM output'!C64</f>
        <v>72581.47</v>
      </c>
      <c r="D64">
        <f>'PSM output'!D64</f>
        <v>1.305768</v>
      </c>
    </row>
    <row r="65" spans="1:4" x14ac:dyDescent="0.3">
      <c r="A65">
        <f>'PSM output'!A65</f>
        <v>88656.47</v>
      </c>
      <c r="B65">
        <f>'PSM output'!B65</f>
        <v>1.0528230000000001</v>
      </c>
      <c r="C65">
        <f>'PSM output'!C65</f>
        <v>69252.28</v>
      </c>
      <c r="D65">
        <f>'PSM output'!D65</f>
        <v>1.2324470000000001</v>
      </c>
    </row>
    <row r="66" spans="1:4" x14ac:dyDescent="0.3">
      <c r="A66">
        <f>'PSM output'!A66</f>
        <v>99429.16</v>
      </c>
      <c r="B66">
        <f>'PSM output'!B66</f>
        <v>1.162515</v>
      </c>
      <c r="C66">
        <f>'PSM output'!C66</f>
        <v>77837.58</v>
      </c>
      <c r="D66">
        <f>'PSM output'!D66</f>
        <v>1.385562</v>
      </c>
    </row>
    <row r="67" spans="1:4" x14ac:dyDescent="0.3">
      <c r="A67">
        <f>'PSM output'!A67</f>
        <v>92780.53</v>
      </c>
      <c r="B67">
        <f>'PSM output'!B67</f>
        <v>1.101091</v>
      </c>
      <c r="C67">
        <f>'PSM output'!C67</f>
        <v>71848.22</v>
      </c>
      <c r="D67">
        <f>'PSM output'!D67</f>
        <v>1.307871</v>
      </c>
    </row>
    <row r="68" spans="1:4" x14ac:dyDescent="0.3">
      <c r="A68">
        <f>'PSM output'!A68</f>
        <v>105133.2</v>
      </c>
      <c r="B68">
        <f>'PSM output'!B68</f>
        <v>1.23231</v>
      </c>
      <c r="C68">
        <f>'PSM output'!C68</f>
        <v>80828.55</v>
      </c>
      <c r="D68">
        <f>'PSM output'!D68</f>
        <v>1.4990140000000001</v>
      </c>
    </row>
    <row r="69" spans="1:4" x14ac:dyDescent="0.3">
      <c r="A69">
        <f>'PSM output'!A69</f>
        <v>99837.55</v>
      </c>
      <c r="B69">
        <f>'PSM output'!B69</f>
        <v>1.176442</v>
      </c>
      <c r="C69">
        <f>'PSM output'!C69</f>
        <v>77647.460000000006</v>
      </c>
      <c r="D69">
        <f>'PSM output'!D69</f>
        <v>1.3993329999999999</v>
      </c>
    </row>
    <row r="70" spans="1:4" x14ac:dyDescent="0.3">
      <c r="A70">
        <f>'PSM output'!A70</f>
        <v>99617.3</v>
      </c>
      <c r="B70">
        <f>'PSM output'!B70</f>
        <v>1.1782969999999999</v>
      </c>
      <c r="C70">
        <f>'PSM output'!C70</f>
        <v>76256.850000000006</v>
      </c>
      <c r="D70">
        <f>'PSM output'!D70</f>
        <v>1.421943</v>
      </c>
    </row>
    <row r="71" spans="1:4" x14ac:dyDescent="0.3">
      <c r="A71">
        <f>'PSM output'!A71</f>
        <v>101380.8</v>
      </c>
      <c r="B71">
        <f>'PSM output'!B71</f>
        <v>1.20678</v>
      </c>
      <c r="C71">
        <f>'PSM output'!C71</f>
        <v>78304.429999999993</v>
      </c>
      <c r="D71">
        <f>'PSM output'!D71</f>
        <v>1.4414940000000001</v>
      </c>
    </row>
    <row r="72" spans="1:4" x14ac:dyDescent="0.3">
      <c r="A72">
        <f>'PSM output'!A72</f>
        <v>101508.5</v>
      </c>
      <c r="B72">
        <f>'PSM output'!B72</f>
        <v>1.2044490000000001</v>
      </c>
      <c r="C72">
        <f>'PSM output'!C72</f>
        <v>79375.92</v>
      </c>
      <c r="D72">
        <f>'PSM output'!D72</f>
        <v>1.418442</v>
      </c>
    </row>
    <row r="73" spans="1:4" x14ac:dyDescent="0.3">
      <c r="A73">
        <f>'PSM output'!A73</f>
        <v>94683.34</v>
      </c>
      <c r="B73">
        <f>'PSM output'!B73</f>
        <v>1.1053390000000001</v>
      </c>
      <c r="C73">
        <f>'PSM output'!C73</f>
        <v>72842.429999999993</v>
      </c>
      <c r="D73">
        <f>'PSM output'!D73</f>
        <v>1.3130170000000001</v>
      </c>
    </row>
    <row r="74" spans="1:4" x14ac:dyDescent="0.3">
      <c r="A74">
        <f>'PSM output'!A74</f>
        <v>94959.66</v>
      </c>
      <c r="B74">
        <f>'PSM output'!B74</f>
        <v>1.1234960000000001</v>
      </c>
      <c r="C74">
        <f>'PSM output'!C74</f>
        <v>72803.899999999994</v>
      </c>
      <c r="D74">
        <f>'PSM output'!D74</f>
        <v>1.335771</v>
      </c>
    </row>
    <row r="75" spans="1:4" x14ac:dyDescent="0.3">
      <c r="A75">
        <f>'PSM output'!A75</f>
        <v>96726.41</v>
      </c>
      <c r="B75">
        <f>'PSM output'!B75</f>
        <v>1.1276710000000001</v>
      </c>
      <c r="C75">
        <f>'PSM output'!C75</f>
        <v>74346.84</v>
      </c>
      <c r="D75">
        <f>'PSM output'!D75</f>
        <v>1.3372630000000001</v>
      </c>
    </row>
    <row r="76" spans="1:4" x14ac:dyDescent="0.3">
      <c r="A76">
        <f>'PSM output'!A76</f>
        <v>100235.6</v>
      </c>
      <c r="B76">
        <f>'PSM output'!B76</f>
        <v>1.190234</v>
      </c>
      <c r="C76">
        <f>'PSM output'!C76</f>
        <v>77507.66</v>
      </c>
      <c r="D76">
        <f>'PSM output'!D76</f>
        <v>1.399103</v>
      </c>
    </row>
    <row r="77" spans="1:4" x14ac:dyDescent="0.3">
      <c r="A77">
        <f>'PSM output'!A77</f>
        <v>94192.78</v>
      </c>
      <c r="B77">
        <f>'PSM output'!B77</f>
        <v>1.089466</v>
      </c>
      <c r="C77">
        <f>'PSM output'!C77</f>
        <v>71807.59</v>
      </c>
      <c r="D77">
        <f>'PSM output'!D77</f>
        <v>1.2911950000000001</v>
      </c>
    </row>
    <row r="78" spans="1:4" x14ac:dyDescent="0.3">
      <c r="A78">
        <f>'PSM output'!A78</f>
        <v>100878.6</v>
      </c>
      <c r="B78">
        <f>'PSM output'!B78</f>
        <v>1.1913659999999999</v>
      </c>
      <c r="C78">
        <f>'PSM output'!C78</f>
        <v>77342.06</v>
      </c>
      <c r="D78">
        <f>'PSM output'!D78</f>
        <v>1.413799</v>
      </c>
    </row>
    <row r="79" spans="1:4" x14ac:dyDescent="0.3">
      <c r="A79">
        <f>'PSM output'!A79</f>
        <v>90361.63</v>
      </c>
      <c r="B79">
        <f>'PSM output'!B79</f>
        <v>1.054862</v>
      </c>
      <c r="C79">
        <f>'PSM output'!C79</f>
        <v>68949.72</v>
      </c>
      <c r="D79">
        <f>'PSM output'!D79</f>
        <v>1.2322930000000001</v>
      </c>
    </row>
    <row r="80" spans="1:4" x14ac:dyDescent="0.3">
      <c r="A80">
        <f>'PSM output'!A80</f>
        <v>98243.13</v>
      </c>
      <c r="B80">
        <f>'PSM output'!B80</f>
        <v>1.151348</v>
      </c>
      <c r="C80">
        <f>'PSM output'!C80</f>
        <v>75115.179999999993</v>
      </c>
      <c r="D80">
        <f>'PSM output'!D80</f>
        <v>1.3620099999999999</v>
      </c>
    </row>
    <row r="81" spans="1:4" x14ac:dyDescent="0.3">
      <c r="A81">
        <f>'PSM output'!A81</f>
        <v>94305.52</v>
      </c>
      <c r="B81">
        <f>'PSM output'!B81</f>
        <v>1.1050530000000001</v>
      </c>
      <c r="C81">
        <f>'PSM output'!C81</f>
        <v>72030.179999999993</v>
      </c>
      <c r="D81">
        <f>'PSM output'!D81</f>
        <v>1.2985979999999999</v>
      </c>
    </row>
    <row r="82" spans="1:4" x14ac:dyDescent="0.3">
      <c r="A82">
        <f>'PSM output'!A82</f>
        <v>92595.839999999997</v>
      </c>
      <c r="B82">
        <f>'PSM output'!B82</f>
        <v>1.0921970000000001</v>
      </c>
      <c r="C82">
        <f>'PSM output'!C82</f>
        <v>71424.06</v>
      </c>
      <c r="D82">
        <f>'PSM output'!D82</f>
        <v>1.261036</v>
      </c>
    </row>
    <row r="83" spans="1:4" x14ac:dyDescent="0.3">
      <c r="A83">
        <f>'PSM output'!A83</f>
        <v>101524.6</v>
      </c>
      <c r="B83">
        <f>'PSM output'!B83</f>
        <v>1.197559</v>
      </c>
      <c r="C83">
        <f>'PSM output'!C83</f>
        <v>78465.48</v>
      </c>
      <c r="D83">
        <f>'PSM output'!D83</f>
        <v>1.402174</v>
      </c>
    </row>
    <row r="84" spans="1:4" x14ac:dyDescent="0.3">
      <c r="A84">
        <f>'PSM output'!A84</f>
        <v>94489.17</v>
      </c>
      <c r="B84">
        <f>'PSM output'!B84</f>
        <v>1.110287</v>
      </c>
      <c r="C84">
        <f>'PSM output'!C84</f>
        <v>71884.52</v>
      </c>
      <c r="D84">
        <f>'PSM output'!D84</f>
        <v>1.3026990000000001</v>
      </c>
    </row>
    <row r="85" spans="1:4" x14ac:dyDescent="0.3">
      <c r="A85">
        <f>'PSM output'!A85</f>
        <v>96755.77</v>
      </c>
      <c r="B85">
        <f>'PSM output'!B85</f>
        <v>1.129726</v>
      </c>
      <c r="C85">
        <f>'PSM output'!C85</f>
        <v>73663.95</v>
      </c>
      <c r="D85">
        <f>'PSM output'!D85</f>
        <v>1.3315300000000001</v>
      </c>
    </row>
    <row r="86" spans="1:4" x14ac:dyDescent="0.3">
      <c r="A86">
        <f>'PSM output'!A86</f>
        <v>92361.13</v>
      </c>
      <c r="B86">
        <f>'PSM output'!B86</f>
        <v>1.060767</v>
      </c>
      <c r="C86">
        <f>'PSM output'!C86</f>
        <v>69760.73</v>
      </c>
      <c r="D86">
        <f>'PSM output'!D86</f>
        <v>1.2512319999999999</v>
      </c>
    </row>
    <row r="87" spans="1:4" x14ac:dyDescent="0.3">
      <c r="A87">
        <f>'PSM output'!A87</f>
        <v>90336.47</v>
      </c>
      <c r="B87">
        <f>'PSM output'!B87</f>
        <v>1.0595300000000001</v>
      </c>
      <c r="C87">
        <f>'PSM output'!C87</f>
        <v>68181.5</v>
      </c>
      <c r="D87">
        <f>'PSM output'!D87</f>
        <v>1.236151</v>
      </c>
    </row>
    <row r="88" spans="1:4" x14ac:dyDescent="0.3">
      <c r="A88">
        <f>'PSM output'!A88</f>
        <v>102618.3</v>
      </c>
      <c r="B88">
        <f>'PSM output'!B88</f>
        <v>1.2020850000000001</v>
      </c>
      <c r="C88">
        <f>'PSM output'!C88</f>
        <v>78987.679999999993</v>
      </c>
      <c r="D88">
        <f>'PSM output'!D88</f>
        <v>1.407084</v>
      </c>
    </row>
    <row r="89" spans="1:4" x14ac:dyDescent="0.3">
      <c r="A89">
        <f>'PSM output'!A89</f>
        <v>95632.8</v>
      </c>
      <c r="B89">
        <f>'PSM output'!B89</f>
        <v>1.12016</v>
      </c>
      <c r="C89">
        <f>'PSM output'!C89</f>
        <v>73284.95</v>
      </c>
      <c r="D89">
        <f>'PSM output'!D89</f>
        <v>1.2990489999999999</v>
      </c>
    </row>
    <row r="90" spans="1:4" x14ac:dyDescent="0.3">
      <c r="A90">
        <f>'PSM output'!A90</f>
        <v>106929.5</v>
      </c>
      <c r="B90">
        <f>'PSM output'!B90</f>
        <v>1.2474460000000001</v>
      </c>
      <c r="C90">
        <f>'PSM output'!C90</f>
        <v>81366.84</v>
      </c>
      <c r="D90">
        <f>'PSM output'!D90</f>
        <v>1.4900640000000001</v>
      </c>
    </row>
    <row r="91" spans="1:4" x14ac:dyDescent="0.3">
      <c r="A91">
        <f>'PSM output'!A91</f>
        <v>110169.3</v>
      </c>
      <c r="B91">
        <f>'PSM output'!B91</f>
        <v>1.2964100000000001</v>
      </c>
      <c r="C91">
        <f>'PSM output'!C91</f>
        <v>85326.32</v>
      </c>
      <c r="D91">
        <f>'PSM output'!D91</f>
        <v>1.524373</v>
      </c>
    </row>
    <row r="92" spans="1:4" x14ac:dyDescent="0.3">
      <c r="A92">
        <f>'PSM output'!A92</f>
        <v>97097.36</v>
      </c>
      <c r="B92">
        <f>'PSM output'!B92</f>
        <v>1.149629</v>
      </c>
      <c r="C92">
        <f>'PSM output'!C92</f>
        <v>74242.600000000006</v>
      </c>
      <c r="D92">
        <f>'PSM output'!D92</f>
        <v>1.333955</v>
      </c>
    </row>
    <row r="93" spans="1:4" x14ac:dyDescent="0.3">
      <c r="A93">
        <f>'PSM output'!A93</f>
        <v>97362.02</v>
      </c>
      <c r="B93">
        <f>'PSM output'!B93</f>
        <v>1.1524650000000001</v>
      </c>
      <c r="C93">
        <f>'PSM output'!C93</f>
        <v>74074.27</v>
      </c>
      <c r="D93">
        <f>'PSM output'!D93</f>
        <v>1.335466</v>
      </c>
    </row>
    <row r="94" spans="1:4" x14ac:dyDescent="0.3">
      <c r="A94">
        <f>'PSM output'!A94</f>
        <v>92549.18</v>
      </c>
      <c r="B94">
        <f>'PSM output'!B94</f>
        <v>1.088255</v>
      </c>
      <c r="C94">
        <f>'PSM output'!C94</f>
        <v>70260.27</v>
      </c>
      <c r="D94">
        <f>'PSM output'!D94</f>
        <v>1.250308</v>
      </c>
    </row>
    <row r="95" spans="1:4" x14ac:dyDescent="0.3">
      <c r="A95">
        <f>'PSM output'!A95</f>
        <v>99542.32</v>
      </c>
      <c r="B95">
        <f>'PSM output'!B95</f>
        <v>1.1494450000000001</v>
      </c>
      <c r="C95">
        <f>'PSM output'!C95</f>
        <v>75140.87</v>
      </c>
      <c r="D95">
        <f>'PSM output'!D95</f>
        <v>1.3505560000000001</v>
      </c>
    </row>
    <row r="96" spans="1:4" x14ac:dyDescent="0.3">
      <c r="A96">
        <f>'PSM output'!A96</f>
        <v>111314.4</v>
      </c>
      <c r="B96">
        <f>'PSM output'!B96</f>
        <v>1.305877</v>
      </c>
      <c r="C96">
        <f>'PSM output'!C96</f>
        <v>85559.27</v>
      </c>
      <c r="D96">
        <f>'PSM output'!D96</f>
        <v>1.5318590000000001</v>
      </c>
    </row>
    <row r="97" spans="1:4" x14ac:dyDescent="0.3">
      <c r="A97">
        <f>'PSM output'!A97</f>
        <v>98588.45</v>
      </c>
      <c r="B97">
        <f>'PSM output'!B97</f>
        <v>1.1416329999999999</v>
      </c>
      <c r="C97">
        <f>'PSM output'!C97</f>
        <v>74321.13</v>
      </c>
      <c r="D97">
        <f>'PSM output'!D97</f>
        <v>1.3376999999999999</v>
      </c>
    </row>
    <row r="98" spans="1:4" x14ac:dyDescent="0.3">
      <c r="A98">
        <f>'PSM output'!A98</f>
        <v>97666.3</v>
      </c>
      <c r="B98">
        <f>'PSM output'!B98</f>
        <v>1.151999</v>
      </c>
      <c r="C98">
        <f>'PSM output'!C98</f>
        <v>74392.56</v>
      </c>
      <c r="D98">
        <f>'PSM output'!D98</f>
        <v>1.327626</v>
      </c>
    </row>
    <row r="99" spans="1:4" x14ac:dyDescent="0.3">
      <c r="A99">
        <f>'PSM output'!A99</f>
        <v>92447.89</v>
      </c>
      <c r="B99">
        <f>'PSM output'!B99</f>
        <v>1.089175</v>
      </c>
      <c r="C99">
        <f>'PSM output'!C99</f>
        <v>69855.47</v>
      </c>
      <c r="D99">
        <f>'PSM output'!D99</f>
        <v>1.250046</v>
      </c>
    </row>
    <row r="100" spans="1:4" x14ac:dyDescent="0.3">
      <c r="A100">
        <f>'PSM output'!A100</f>
        <v>100891.8</v>
      </c>
      <c r="B100">
        <f>'PSM output'!B100</f>
        <v>1.2030989999999999</v>
      </c>
      <c r="C100">
        <f>'PSM output'!C100</f>
        <v>77176.31</v>
      </c>
      <c r="D100">
        <f>'PSM output'!D100</f>
        <v>1.3854660000000001</v>
      </c>
    </row>
    <row r="101" spans="1:4" x14ac:dyDescent="0.3">
      <c r="A101">
        <f>'PSM output'!A101</f>
        <v>87587.48</v>
      </c>
      <c r="B101">
        <f>'PSM output'!B101</f>
        <v>1.0336799999999999</v>
      </c>
      <c r="C101">
        <f>'PSM output'!C101</f>
        <v>66050.09</v>
      </c>
      <c r="D101">
        <f>'PSM output'!D101</f>
        <v>1.1722410000000001</v>
      </c>
    </row>
    <row r="102" spans="1:4" x14ac:dyDescent="0.3">
      <c r="A102">
        <f>'PSM output'!A102</f>
        <v>101813.4</v>
      </c>
      <c r="B102">
        <f>'PSM output'!B102</f>
        <v>1.1970559999999999</v>
      </c>
      <c r="C102">
        <f>'PSM output'!C102</f>
        <v>77526.63</v>
      </c>
      <c r="D102">
        <f>'PSM output'!D102</f>
        <v>1.38944</v>
      </c>
    </row>
    <row r="103" spans="1:4" x14ac:dyDescent="0.3">
      <c r="A103">
        <f>'PSM output'!A103</f>
        <v>106447.6</v>
      </c>
      <c r="B103">
        <f>'PSM output'!B103</f>
        <v>1.26464</v>
      </c>
      <c r="C103">
        <f>'PSM output'!C103</f>
        <v>80816.509999999995</v>
      </c>
      <c r="D103">
        <f>'PSM output'!D103</f>
        <v>1.483025</v>
      </c>
    </row>
    <row r="104" spans="1:4" x14ac:dyDescent="0.3">
      <c r="A104">
        <f>'PSM output'!A104</f>
        <v>99437.09</v>
      </c>
      <c r="B104">
        <f>'PSM output'!B104</f>
        <v>1.1787160000000001</v>
      </c>
      <c r="C104">
        <f>'PSM output'!C104</f>
        <v>75870.7</v>
      </c>
      <c r="D104">
        <f>'PSM output'!D104</f>
        <v>1.3556820000000001</v>
      </c>
    </row>
    <row r="105" spans="1:4" x14ac:dyDescent="0.3">
      <c r="A105">
        <f>'PSM output'!A105</f>
        <v>91200.11</v>
      </c>
      <c r="B105">
        <f>'PSM output'!B105</f>
        <v>1.068889</v>
      </c>
      <c r="C105">
        <f>'PSM output'!C105</f>
        <v>68486.23</v>
      </c>
      <c r="D105">
        <f>'PSM output'!D105</f>
        <v>1.22864</v>
      </c>
    </row>
    <row r="106" spans="1:4" x14ac:dyDescent="0.3">
      <c r="A106">
        <f>'PSM output'!A106</f>
        <v>100289.7</v>
      </c>
      <c r="B106">
        <f>'PSM output'!B106</f>
        <v>1.1659459999999999</v>
      </c>
      <c r="C106">
        <f>'PSM output'!C106</f>
        <v>75880.55</v>
      </c>
      <c r="D106">
        <f>'PSM output'!D106</f>
        <v>1.356481</v>
      </c>
    </row>
    <row r="107" spans="1:4" x14ac:dyDescent="0.3">
      <c r="A107">
        <f>'PSM output'!A107</f>
        <v>89463.85</v>
      </c>
      <c r="B107">
        <f>'PSM output'!B107</f>
        <v>1.0526770000000001</v>
      </c>
      <c r="C107">
        <f>'PSM output'!C107</f>
        <v>67463.839999999997</v>
      </c>
      <c r="D107">
        <f>'PSM output'!D107</f>
        <v>1.1948190000000001</v>
      </c>
    </row>
    <row r="108" spans="1:4" x14ac:dyDescent="0.3">
      <c r="A108">
        <f>'PSM output'!A108</f>
        <v>99536.69</v>
      </c>
      <c r="B108">
        <f>'PSM output'!B108</f>
        <v>1.153872</v>
      </c>
      <c r="C108">
        <f>'PSM output'!C108</f>
        <v>75180.820000000007</v>
      </c>
      <c r="D108">
        <f>'PSM output'!D108</f>
        <v>1.342552</v>
      </c>
    </row>
    <row r="109" spans="1:4" x14ac:dyDescent="0.3">
      <c r="A109">
        <f>'PSM output'!A109</f>
        <v>102811.7</v>
      </c>
      <c r="B109">
        <f>'PSM output'!B109</f>
        <v>1.2060919999999999</v>
      </c>
      <c r="C109">
        <f>'PSM output'!C109</f>
        <v>77310.17</v>
      </c>
      <c r="D109">
        <f>'PSM output'!D109</f>
        <v>1.4171769999999999</v>
      </c>
    </row>
    <row r="110" spans="1:4" x14ac:dyDescent="0.3">
      <c r="A110">
        <f>'PSM output'!A110</f>
        <v>101515.6</v>
      </c>
      <c r="B110">
        <f>'PSM output'!B110</f>
        <v>1.203376</v>
      </c>
      <c r="C110">
        <f>'PSM output'!C110</f>
        <v>77462.23</v>
      </c>
      <c r="D110">
        <f>'PSM output'!D110</f>
        <v>1.3834709999999999</v>
      </c>
    </row>
    <row r="111" spans="1:4" x14ac:dyDescent="0.3">
      <c r="A111">
        <f>'PSM output'!A111</f>
        <v>96832.48</v>
      </c>
      <c r="B111">
        <f>'PSM output'!B111</f>
        <v>1.1397120000000001</v>
      </c>
      <c r="C111">
        <f>'PSM output'!C111</f>
        <v>72670.98</v>
      </c>
      <c r="D111">
        <f>'PSM output'!D111</f>
        <v>1.3208390000000001</v>
      </c>
    </row>
    <row r="112" spans="1:4" x14ac:dyDescent="0.3">
      <c r="A112">
        <f>'PSM output'!A112</f>
        <v>103529.2</v>
      </c>
      <c r="B112">
        <f>'PSM output'!B112</f>
        <v>1.21536</v>
      </c>
      <c r="C112">
        <f>'PSM output'!C112</f>
        <v>78386.59</v>
      </c>
      <c r="D112">
        <f>'PSM output'!D112</f>
        <v>1.413502</v>
      </c>
    </row>
    <row r="113" spans="1:4" x14ac:dyDescent="0.3">
      <c r="A113">
        <f>'PSM output'!A113</f>
        <v>82961.23</v>
      </c>
      <c r="B113">
        <f>'PSM output'!B113</f>
        <v>0.97840870000000002</v>
      </c>
      <c r="C113">
        <f>'PSM output'!C113</f>
        <v>61804.27</v>
      </c>
      <c r="D113">
        <f>'PSM output'!D113</f>
        <v>1.094738</v>
      </c>
    </row>
    <row r="114" spans="1:4" x14ac:dyDescent="0.3">
      <c r="A114">
        <f>'PSM output'!A114</f>
        <v>100531.5</v>
      </c>
      <c r="B114">
        <f>'PSM output'!B114</f>
        <v>1.1822870000000001</v>
      </c>
      <c r="C114">
        <f>'PSM output'!C114</f>
        <v>75851.05</v>
      </c>
      <c r="D114">
        <f>'PSM output'!D114</f>
        <v>1.36869</v>
      </c>
    </row>
    <row r="115" spans="1:4" x14ac:dyDescent="0.3">
      <c r="A115">
        <f>'PSM output'!A115</f>
        <v>94261.03</v>
      </c>
      <c r="B115">
        <f>'PSM output'!B115</f>
        <v>1.098236</v>
      </c>
      <c r="C115">
        <f>'PSM output'!C115</f>
        <v>70075.3</v>
      </c>
      <c r="D115">
        <f>'PSM output'!D115</f>
        <v>1.2744009999999999</v>
      </c>
    </row>
    <row r="116" spans="1:4" x14ac:dyDescent="0.3">
      <c r="A116">
        <f>'PSM output'!A116</f>
        <v>103816.5</v>
      </c>
      <c r="B116">
        <f>'PSM output'!B116</f>
        <v>1.2212430000000001</v>
      </c>
      <c r="C116">
        <f>'PSM output'!C116</f>
        <v>78723.64</v>
      </c>
      <c r="D116">
        <f>'PSM output'!D116</f>
        <v>1.414388</v>
      </c>
    </row>
    <row r="117" spans="1:4" x14ac:dyDescent="0.3">
      <c r="A117">
        <f>'PSM output'!A117</f>
        <v>92070.14</v>
      </c>
      <c r="B117">
        <f>'PSM output'!B117</f>
        <v>1.090282</v>
      </c>
      <c r="C117">
        <f>'PSM output'!C117</f>
        <v>69724.47</v>
      </c>
      <c r="D117">
        <f>'PSM output'!D117</f>
        <v>1.22828</v>
      </c>
    </row>
    <row r="118" spans="1:4" x14ac:dyDescent="0.3">
      <c r="A118">
        <f>'PSM output'!A118</f>
        <v>103952.9</v>
      </c>
      <c r="B118">
        <f>'PSM output'!B118</f>
        <v>1.223114</v>
      </c>
      <c r="C118">
        <f>'PSM output'!C118</f>
        <v>78548.91</v>
      </c>
      <c r="D118">
        <f>'PSM output'!D118</f>
        <v>1.422078</v>
      </c>
    </row>
    <row r="119" spans="1:4" x14ac:dyDescent="0.3">
      <c r="A119">
        <f>'PSM output'!A119</f>
        <v>96246.34</v>
      </c>
      <c r="B119">
        <f>'PSM output'!B119</f>
        <v>1.123248</v>
      </c>
      <c r="C119">
        <f>'PSM output'!C119</f>
        <v>72672.11</v>
      </c>
      <c r="D119">
        <f>'PSM output'!D119</f>
        <v>1.281647</v>
      </c>
    </row>
    <row r="120" spans="1:4" x14ac:dyDescent="0.3">
      <c r="A120">
        <f>'PSM output'!A120</f>
        <v>98877.47</v>
      </c>
      <c r="B120">
        <f>'PSM output'!B120</f>
        <v>1.146355</v>
      </c>
      <c r="C120">
        <f>'PSM output'!C120</f>
        <v>73944.14</v>
      </c>
      <c r="D120">
        <f>'PSM output'!D120</f>
        <v>1.325304</v>
      </c>
    </row>
    <row r="121" spans="1:4" x14ac:dyDescent="0.3">
      <c r="A121">
        <f>'PSM output'!A121</f>
        <v>98260.92</v>
      </c>
      <c r="B121">
        <f>'PSM output'!B121</f>
        <v>1.1475690000000001</v>
      </c>
      <c r="C121">
        <f>'PSM output'!C121</f>
        <v>73148.14</v>
      </c>
      <c r="D121">
        <f>'PSM output'!D121</f>
        <v>1.330047</v>
      </c>
    </row>
    <row r="122" spans="1:4" x14ac:dyDescent="0.3">
      <c r="A122">
        <f>'PSM output'!A122</f>
        <v>92818.5</v>
      </c>
      <c r="B122">
        <f>'PSM output'!B122</f>
        <v>1.0811839999999999</v>
      </c>
      <c r="C122">
        <f>'PSM output'!C122</f>
        <v>69420.55</v>
      </c>
      <c r="D122">
        <f>'PSM output'!D122</f>
        <v>1.2290559999999999</v>
      </c>
    </row>
    <row r="123" spans="1:4" x14ac:dyDescent="0.3">
      <c r="A123">
        <f>'PSM output'!A123</f>
        <v>95395.94</v>
      </c>
      <c r="B123">
        <f>'PSM output'!B123</f>
        <v>1.120171</v>
      </c>
      <c r="C123">
        <f>'PSM output'!C123</f>
        <v>71267.839999999997</v>
      </c>
      <c r="D123">
        <f>'PSM output'!D123</f>
        <v>1.2821959999999999</v>
      </c>
    </row>
    <row r="124" spans="1:4" x14ac:dyDescent="0.3">
      <c r="A124">
        <f>'PSM output'!A124</f>
        <v>100382.2</v>
      </c>
      <c r="B124">
        <f>'PSM output'!B124</f>
        <v>1.179073</v>
      </c>
      <c r="C124">
        <f>'PSM output'!C124</f>
        <v>75152.77</v>
      </c>
      <c r="D124">
        <f>'PSM output'!D124</f>
        <v>1.3611519999999999</v>
      </c>
    </row>
    <row r="125" spans="1:4" x14ac:dyDescent="0.3">
      <c r="A125">
        <f>'PSM output'!A125</f>
        <v>95447.65</v>
      </c>
      <c r="B125">
        <f>'PSM output'!B125</f>
        <v>1.129948</v>
      </c>
      <c r="C125">
        <f>'PSM output'!C125</f>
        <v>71959.95</v>
      </c>
      <c r="D125">
        <f>'PSM output'!D125</f>
        <v>1.2762530000000001</v>
      </c>
    </row>
    <row r="126" spans="1:4" x14ac:dyDescent="0.3">
      <c r="A126">
        <f>'PSM output'!A126</f>
        <v>104415.9</v>
      </c>
      <c r="B126">
        <f>'PSM output'!B126</f>
        <v>1.2170700000000001</v>
      </c>
      <c r="C126">
        <f>'PSM output'!C126</f>
        <v>78152.210000000006</v>
      </c>
      <c r="D126">
        <f>'PSM output'!D126</f>
        <v>1.416682</v>
      </c>
    </row>
    <row r="127" spans="1:4" x14ac:dyDescent="0.3">
      <c r="A127">
        <f>'PSM output'!A127</f>
        <v>96158.8</v>
      </c>
      <c r="B127">
        <f>'PSM output'!B127</f>
        <v>1.1154440000000001</v>
      </c>
      <c r="C127">
        <f>'PSM output'!C127</f>
        <v>71632.95</v>
      </c>
      <c r="D127">
        <f>'PSM output'!D127</f>
        <v>1.27928</v>
      </c>
    </row>
    <row r="128" spans="1:4" x14ac:dyDescent="0.3">
      <c r="A128">
        <f>'PSM output'!A128</f>
        <v>96054.080000000002</v>
      </c>
      <c r="B128">
        <f>'PSM output'!B128</f>
        <v>1.107024</v>
      </c>
      <c r="C128">
        <f>'PSM output'!C128</f>
        <v>72088.27</v>
      </c>
      <c r="D128">
        <f>'PSM output'!D128</f>
        <v>1.2579560000000001</v>
      </c>
    </row>
    <row r="129" spans="1:4" x14ac:dyDescent="0.3">
      <c r="A129">
        <f>'PSM output'!A129</f>
        <v>104509.6</v>
      </c>
      <c r="B129">
        <f>'PSM output'!B129</f>
        <v>1.2335</v>
      </c>
      <c r="C129">
        <f>'PSM output'!C129</f>
        <v>78792.87</v>
      </c>
      <c r="D129">
        <f>'PSM output'!D129</f>
        <v>1.4194450000000001</v>
      </c>
    </row>
    <row r="130" spans="1:4" x14ac:dyDescent="0.3">
      <c r="A130">
        <f>'PSM output'!A130</f>
        <v>101262.9</v>
      </c>
      <c r="B130">
        <f>'PSM output'!B130</f>
        <v>1.1989350000000001</v>
      </c>
      <c r="C130">
        <f>'PSM output'!C130</f>
        <v>75644.55</v>
      </c>
      <c r="D130">
        <f>'PSM output'!D130</f>
        <v>1.3784430000000001</v>
      </c>
    </row>
    <row r="131" spans="1:4" x14ac:dyDescent="0.3">
      <c r="A131">
        <f>'PSM output'!A131</f>
        <v>105124.4</v>
      </c>
      <c r="B131">
        <f>'PSM output'!B131</f>
        <v>1.2323729999999999</v>
      </c>
      <c r="C131">
        <f>'PSM output'!C131</f>
        <v>79291.41</v>
      </c>
      <c r="D131">
        <f>'PSM output'!D131</f>
        <v>1.415251</v>
      </c>
    </row>
    <row r="132" spans="1:4" x14ac:dyDescent="0.3">
      <c r="A132">
        <f>'PSM output'!A132</f>
        <v>97817.93</v>
      </c>
      <c r="B132">
        <f>'PSM output'!B132</f>
        <v>1.1418299999999999</v>
      </c>
      <c r="C132">
        <f>'PSM output'!C132</f>
        <v>72243.77</v>
      </c>
      <c r="D132">
        <f>'PSM output'!D132</f>
        <v>1.3188009999999999</v>
      </c>
    </row>
    <row r="133" spans="1:4" x14ac:dyDescent="0.3">
      <c r="A133">
        <f>'PSM output'!A133</f>
        <v>98347.81</v>
      </c>
      <c r="B133">
        <f>'PSM output'!B133</f>
        <v>1.1687749999999999</v>
      </c>
      <c r="C133">
        <f>'PSM output'!C133</f>
        <v>73355.12</v>
      </c>
      <c r="D133">
        <f>'PSM output'!D133</f>
        <v>1.3337619999999999</v>
      </c>
    </row>
    <row r="134" spans="1:4" x14ac:dyDescent="0.3">
      <c r="A134">
        <f>'PSM output'!A134</f>
        <v>96057.98</v>
      </c>
      <c r="B134">
        <f>'PSM output'!B134</f>
        <v>1.1367860000000001</v>
      </c>
      <c r="C134">
        <f>'PSM output'!C134</f>
        <v>72443.210000000006</v>
      </c>
      <c r="D134">
        <f>'PSM output'!D134</f>
        <v>1.2722020000000001</v>
      </c>
    </row>
    <row r="135" spans="1:4" x14ac:dyDescent="0.3">
      <c r="A135">
        <f>'PSM output'!A135</f>
        <v>92606.69</v>
      </c>
      <c r="B135">
        <f>'PSM output'!B135</f>
        <v>1.072362</v>
      </c>
      <c r="C135">
        <f>'PSM output'!C135</f>
        <v>69374.8</v>
      </c>
      <c r="D135">
        <f>'PSM output'!D135</f>
        <v>1.199881</v>
      </c>
    </row>
    <row r="136" spans="1:4" x14ac:dyDescent="0.3">
      <c r="A136">
        <f>'PSM output'!A136</f>
        <v>94193.84</v>
      </c>
      <c r="B136">
        <f>'PSM output'!B136</f>
        <v>1.1158570000000001</v>
      </c>
      <c r="C136">
        <f>'PSM output'!C136</f>
        <v>70069.8</v>
      </c>
      <c r="D136">
        <f>'PSM output'!D136</f>
        <v>1.2583219999999999</v>
      </c>
    </row>
    <row r="137" spans="1:4" x14ac:dyDescent="0.3">
      <c r="A137">
        <f>'PSM output'!A137</f>
        <v>96497.09</v>
      </c>
      <c r="B137">
        <f>'PSM output'!B137</f>
        <v>1.1357950000000001</v>
      </c>
      <c r="C137">
        <f>'PSM output'!C137</f>
        <v>71397.820000000007</v>
      </c>
      <c r="D137">
        <f>'PSM output'!D137</f>
        <v>1.296702</v>
      </c>
    </row>
    <row r="138" spans="1:4" x14ac:dyDescent="0.3">
      <c r="A138">
        <f>'PSM output'!A138</f>
        <v>97106.73</v>
      </c>
      <c r="B138">
        <f>'PSM output'!B138</f>
        <v>1.14123</v>
      </c>
      <c r="C138">
        <f>'PSM output'!C138</f>
        <v>72472.800000000003</v>
      </c>
      <c r="D138">
        <f>'PSM output'!D138</f>
        <v>1.28884</v>
      </c>
    </row>
    <row r="139" spans="1:4" x14ac:dyDescent="0.3">
      <c r="A139">
        <f>'PSM output'!A139</f>
        <v>99706.02</v>
      </c>
      <c r="B139">
        <f>'PSM output'!B139</f>
        <v>1.1582920000000001</v>
      </c>
      <c r="C139">
        <f>'PSM output'!C139</f>
        <v>73326.240000000005</v>
      </c>
      <c r="D139">
        <f>'PSM output'!D139</f>
        <v>1.3390139999999999</v>
      </c>
    </row>
    <row r="140" spans="1:4" x14ac:dyDescent="0.3">
      <c r="A140">
        <f>'PSM output'!A140</f>
        <v>106875.1</v>
      </c>
      <c r="B140">
        <f>'PSM output'!B140</f>
        <v>1.2635320000000001</v>
      </c>
      <c r="C140">
        <f>'PSM output'!C140</f>
        <v>79683.899999999994</v>
      </c>
      <c r="D140">
        <f>'PSM output'!D140</f>
        <v>1.4588540000000001</v>
      </c>
    </row>
    <row r="141" spans="1:4" x14ac:dyDescent="0.3">
      <c r="A141">
        <f>'PSM output'!A141</f>
        <v>104352.6</v>
      </c>
      <c r="B141">
        <f>'PSM output'!B141</f>
        <v>1.228443</v>
      </c>
      <c r="C141">
        <f>'PSM output'!C141</f>
        <v>77441.33</v>
      </c>
      <c r="D141">
        <f>'PSM output'!D141</f>
        <v>1.4170050000000001</v>
      </c>
    </row>
    <row r="142" spans="1:4" x14ac:dyDescent="0.3">
      <c r="A142">
        <f>'PSM output'!A142</f>
        <v>105464.5</v>
      </c>
      <c r="B142">
        <f>'PSM output'!B142</f>
        <v>1.2406349999999999</v>
      </c>
      <c r="C142">
        <f>'PSM output'!C142</f>
        <v>78661.23</v>
      </c>
      <c r="D142">
        <f>'PSM output'!D142</f>
        <v>1.4254530000000001</v>
      </c>
    </row>
    <row r="143" spans="1:4" x14ac:dyDescent="0.3">
      <c r="A143">
        <f>'PSM output'!A143</f>
        <v>100990.8</v>
      </c>
      <c r="B143">
        <f>'PSM output'!B143</f>
        <v>1.191478</v>
      </c>
      <c r="C143">
        <f>'PSM output'!C143</f>
        <v>75516.41</v>
      </c>
      <c r="D143">
        <f>'PSM output'!D143</f>
        <v>1.3480730000000001</v>
      </c>
    </row>
    <row r="144" spans="1:4" x14ac:dyDescent="0.3">
      <c r="A144">
        <f>'PSM output'!A144</f>
        <v>102491.6</v>
      </c>
      <c r="B144">
        <f>'PSM output'!B144</f>
        <v>1.1939660000000001</v>
      </c>
      <c r="C144">
        <f>'PSM output'!C144</f>
        <v>75048.39</v>
      </c>
      <c r="D144">
        <f>'PSM output'!D144</f>
        <v>1.3895820000000001</v>
      </c>
    </row>
    <row r="145" spans="1:4" x14ac:dyDescent="0.3">
      <c r="A145">
        <f>'PSM output'!A145</f>
        <v>93848.33</v>
      </c>
      <c r="B145">
        <f>'PSM output'!B145</f>
        <v>1.11846</v>
      </c>
      <c r="C145">
        <f>'PSM output'!C145</f>
        <v>69558.98</v>
      </c>
      <c r="D145">
        <f>'PSM output'!D145</f>
        <v>1.249074</v>
      </c>
    </row>
    <row r="146" spans="1:4" x14ac:dyDescent="0.3">
      <c r="A146">
        <f>'PSM output'!A146</f>
        <v>94959.25</v>
      </c>
      <c r="B146">
        <f>'PSM output'!B146</f>
        <v>1.1280410000000001</v>
      </c>
      <c r="C146">
        <f>'PSM output'!C146</f>
        <v>70769.34</v>
      </c>
      <c r="D146">
        <f>'PSM output'!D146</f>
        <v>1.2566569999999999</v>
      </c>
    </row>
    <row r="147" spans="1:4" x14ac:dyDescent="0.3">
      <c r="A147">
        <f>'PSM output'!A147</f>
        <v>102538</v>
      </c>
      <c r="B147">
        <f>'PSM output'!B147</f>
        <v>1.196318</v>
      </c>
      <c r="C147">
        <f>'PSM output'!C147</f>
        <v>75917.48</v>
      </c>
      <c r="D147">
        <f>'PSM output'!D147</f>
        <v>1.370471</v>
      </c>
    </row>
    <row r="148" spans="1:4" x14ac:dyDescent="0.3">
      <c r="A148">
        <f>'PSM output'!A148</f>
        <v>102751.5</v>
      </c>
      <c r="B148">
        <f>'PSM output'!B148</f>
        <v>1.200847</v>
      </c>
      <c r="C148">
        <f>'PSM output'!C148</f>
        <v>76245.03</v>
      </c>
      <c r="D148">
        <f>'PSM output'!D148</f>
        <v>1.3709610000000001</v>
      </c>
    </row>
    <row r="149" spans="1:4" x14ac:dyDescent="0.3">
      <c r="A149">
        <f>'PSM output'!A149</f>
        <v>102457.8</v>
      </c>
      <c r="B149">
        <f>'PSM output'!B149</f>
        <v>1.212979</v>
      </c>
      <c r="C149">
        <f>'PSM output'!C149</f>
        <v>75765.98</v>
      </c>
      <c r="D149">
        <f>'PSM output'!D149</f>
        <v>1.3860189999999999</v>
      </c>
    </row>
    <row r="150" spans="1:4" x14ac:dyDescent="0.3">
      <c r="A150">
        <f>'PSM output'!A150</f>
        <v>94541.38</v>
      </c>
      <c r="B150">
        <f>'PSM output'!B150</f>
        <v>1.0968640000000001</v>
      </c>
      <c r="C150">
        <f>'PSM output'!C150</f>
        <v>68974.09</v>
      </c>
      <c r="D150">
        <f>'PSM output'!D150</f>
        <v>1.2457199999999999</v>
      </c>
    </row>
    <row r="151" spans="1:4" x14ac:dyDescent="0.3">
      <c r="A151">
        <f>'PSM output'!A151</f>
        <v>90512.44</v>
      </c>
      <c r="B151">
        <f>'PSM output'!B151</f>
        <v>1.065312</v>
      </c>
      <c r="C151">
        <f>'PSM output'!C151</f>
        <v>66624.820000000007</v>
      </c>
      <c r="D151">
        <f>'PSM output'!D151</f>
        <v>1.1797599999999999</v>
      </c>
    </row>
    <row r="152" spans="1:4" x14ac:dyDescent="0.3">
      <c r="A152">
        <f>'PSM output'!A152</f>
        <v>99530.2</v>
      </c>
      <c r="B152">
        <f>'PSM output'!B152</f>
        <v>1.184963</v>
      </c>
      <c r="C152">
        <f>'PSM output'!C152</f>
        <v>73689.740000000005</v>
      </c>
      <c r="D152">
        <f>'PSM output'!D152</f>
        <v>1.3371310000000001</v>
      </c>
    </row>
    <row r="153" spans="1:4" x14ac:dyDescent="0.3">
      <c r="A153">
        <f>'PSM output'!A153</f>
        <v>99469.05</v>
      </c>
      <c r="B153">
        <f>'PSM output'!B153</f>
        <v>1.172445</v>
      </c>
      <c r="C153">
        <f>'PSM output'!C153</f>
        <v>73494.880000000005</v>
      </c>
      <c r="D153">
        <f>'PSM output'!D153</f>
        <v>1.325868</v>
      </c>
    </row>
    <row r="154" spans="1:4" x14ac:dyDescent="0.3">
      <c r="A154">
        <f>'PSM output'!A154</f>
        <v>99688.13</v>
      </c>
      <c r="B154">
        <f>'PSM output'!B154</f>
        <v>1.1625890000000001</v>
      </c>
      <c r="C154">
        <f>'PSM output'!C154</f>
        <v>72421.34</v>
      </c>
      <c r="D154">
        <f>'PSM output'!D154</f>
        <v>1.3397520000000001</v>
      </c>
    </row>
    <row r="155" spans="1:4" x14ac:dyDescent="0.3">
      <c r="A155">
        <f>'PSM output'!A155</f>
        <v>111773.2</v>
      </c>
      <c r="B155">
        <f>'PSM output'!B155</f>
        <v>1.316638</v>
      </c>
      <c r="C155">
        <f>'PSM output'!C155</f>
        <v>83650.06</v>
      </c>
      <c r="D155">
        <f>'PSM output'!D155</f>
        <v>1.5108539999999999</v>
      </c>
    </row>
    <row r="156" spans="1:4" x14ac:dyDescent="0.3">
      <c r="A156">
        <f>'PSM output'!A156</f>
        <v>99987</v>
      </c>
      <c r="B156">
        <f>'PSM output'!B156</f>
        <v>1.1799470000000001</v>
      </c>
      <c r="C156">
        <f>'PSM output'!C156</f>
        <v>74046.73</v>
      </c>
      <c r="D156">
        <f>'PSM output'!D156</f>
        <v>1.330338</v>
      </c>
    </row>
    <row r="157" spans="1:4" x14ac:dyDescent="0.3">
      <c r="A157">
        <f>'PSM output'!A157</f>
        <v>88157.759999999995</v>
      </c>
      <c r="B157">
        <f>'PSM output'!B157</f>
        <v>1.051242</v>
      </c>
      <c r="C157">
        <f>'PSM output'!C157</f>
        <v>64630.68</v>
      </c>
      <c r="D157">
        <f>'PSM output'!D157</f>
        <v>1.149157</v>
      </c>
    </row>
    <row r="158" spans="1:4" x14ac:dyDescent="0.3">
      <c r="A158">
        <f>'PSM output'!A158</f>
        <v>102126.6</v>
      </c>
      <c r="B158">
        <f>'PSM output'!B158</f>
        <v>1.2212810000000001</v>
      </c>
      <c r="C158">
        <f>'PSM output'!C158</f>
        <v>75333.83</v>
      </c>
      <c r="D158">
        <f>'PSM output'!D158</f>
        <v>1.379948</v>
      </c>
    </row>
    <row r="159" spans="1:4" x14ac:dyDescent="0.3">
      <c r="A159">
        <f>'PSM output'!A159</f>
        <v>100339.8</v>
      </c>
      <c r="B159">
        <f>'PSM output'!B159</f>
        <v>1.189476</v>
      </c>
      <c r="C159">
        <f>'PSM output'!C159</f>
        <v>74015.03</v>
      </c>
      <c r="D159">
        <f>'PSM output'!D159</f>
        <v>1.3386260000000001</v>
      </c>
    </row>
    <row r="160" spans="1:4" x14ac:dyDescent="0.3">
      <c r="A160">
        <f>'PSM output'!A160</f>
        <v>91922.16</v>
      </c>
      <c r="B160">
        <f>'PSM output'!B160</f>
        <v>1.0823469999999999</v>
      </c>
      <c r="C160">
        <f>'PSM output'!C160</f>
        <v>66663</v>
      </c>
      <c r="D160">
        <f>'PSM output'!D160</f>
        <v>1.2097850000000001</v>
      </c>
    </row>
    <row r="161" spans="1:4" x14ac:dyDescent="0.3">
      <c r="A161">
        <f>'PSM output'!A161</f>
        <v>102188.2</v>
      </c>
      <c r="B161">
        <f>'PSM output'!B161</f>
        <v>1.190212</v>
      </c>
      <c r="C161">
        <f>'PSM output'!C161</f>
        <v>74862.89</v>
      </c>
      <c r="D161">
        <f>'PSM output'!D161</f>
        <v>1.357675</v>
      </c>
    </row>
    <row r="162" spans="1:4" x14ac:dyDescent="0.3">
      <c r="A162">
        <f>'PSM output'!A162</f>
        <v>97392.48</v>
      </c>
      <c r="B162">
        <f>'PSM output'!B162</f>
        <v>1.151346</v>
      </c>
      <c r="C162">
        <f>'PSM output'!C162</f>
        <v>71655.350000000006</v>
      </c>
      <c r="D162">
        <f>'PSM output'!D162</f>
        <v>1.2849410000000001</v>
      </c>
    </row>
    <row r="163" spans="1:4" x14ac:dyDescent="0.3">
      <c r="A163">
        <f>'PSM output'!A163</f>
        <v>98879.02</v>
      </c>
      <c r="B163">
        <f>'PSM output'!B163</f>
        <v>1.166547</v>
      </c>
      <c r="C163">
        <f>'PSM output'!C163</f>
        <v>72861.13</v>
      </c>
      <c r="D163">
        <f>'PSM output'!D163</f>
        <v>1.3047899999999999</v>
      </c>
    </row>
    <row r="164" spans="1:4" x14ac:dyDescent="0.3">
      <c r="A164">
        <f>'PSM output'!A164</f>
        <v>85940.94</v>
      </c>
      <c r="B164">
        <f>'PSM output'!B164</f>
        <v>1.0111349999999999</v>
      </c>
      <c r="C164">
        <f>'PSM output'!C164</f>
        <v>62671.57</v>
      </c>
      <c r="D164">
        <f>'PSM output'!D164</f>
        <v>1.0933999999999999</v>
      </c>
    </row>
    <row r="165" spans="1:4" x14ac:dyDescent="0.3">
      <c r="A165">
        <f>'PSM output'!A165</f>
        <v>97274.05</v>
      </c>
      <c r="B165">
        <f>'PSM output'!B165</f>
        <v>1.1384300000000001</v>
      </c>
      <c r="C165">
        <f>'PSM output'!C165</f>
        <v>71630.740000000005</v>
      </c>
      <c r="D165">
        <f>'PSM output'!D165</f>
        <v>1.2679039999999999</v>
      </c>
    </row>
    <row r="166" spans="1:4" x14ac:dyDescent="0.3">
      <c r="A166">
        <f>'PSM output'!A166</f>
        <v>101135</v>
      </c>
      <c r="B166">
        <f>'PSM output'!B166</f>
        <v>1.1809609999999999</v>
      </c>
      <c r="C166">
        <f>'PSM output'!C166</f>
        <v>73625.05</v>
      </c>
      <c r="D166">
        <f>'PSM output'!D166</f>
        <v>1.345518</v>
      </c>
    </row>
    <row r="167" spans="1:4" x14ac:dyDescent="0.3">
      <c r="A167">
        <f>'PSM output'!A167</f>
        <v>109138.1</v>
      </c>
      <c r="B167">
        <f>'PSM output'!B167</f>
        <v>1.2648699999999999</v>
      </c>
      <c r="C167">
        <f>'PSM output'!C167</f>
        <v>79928.95</v>
      </c>
      <c r="D167">
        <f>'PSM output'!D167</f>
        <v>1.463182</v>
      </c>
    </row>
    <row r="168" spans="1:4" x14ac:dyDescent="0.3">
      <c r="A168">
        <f>'PSM output'!A168</f>
        <v>103081.3</v>
      </c>
      <c r="B168">
        <f>'PSM output'!B168</f>
        <v>1.2122219999999999</v>
      </c>
      <c r="C168">
        <f>'PSM output'!C168</f>
        <v>76799.350000000006</v>
      </c>
      <c r="D168">
        <f>'PSM output'!D168</f>
        <v>1.351089</v>
      </c>
    </row>
    <row r="169" spans="1:4" x14ac:dyDescent="0.3">
      <c r="A169">
        <f>'PSM output'!A169</f>
        <v>108794.2</v>
      </c>
      <c r="B169">
        <f>'PSM output'!B169</f>
        <v>1.2752730000000001</v>
      </c>
      <c r="C169">
        <f>'PSM output'!C169</f>
        <v>80568.63</v>
      </c>
      <c r="D169">
        <f>'PSM output'!D169</f>
        <v>1.45208</v>
      </c>
    </row>
    <row r="170" spans="1:4" x14ac:dyDescent="0.3">
      <c r="A170">
        <f>'PSM output'!A170</f>
        <v>96868.61</v>
      </c>
      <c r="B170">
        <f>'PSM output'!B170</f>
        <v>1.1396090000000001</v>
      </c>
      <c r="C170">
        <f>'PSM output'!C170</f>
        <v>71031.7</v>
      </c>
      <c r="D170">
        <f>'PSM output'!D170</f>
        <v>1.2644040000000001</v>
      </c>
    </row>
    <row r="171" spans="1:4" x14ac:dyDescent="0.3">
      <c r="A171">
        <f>'PSM output'!A171</f>
        <v>104173</v>
      </c>
      <c r="B171">
        <f>'PSM output'!B171</f>
        <v>1.235106</v>
      </c>
      <c r="C171">
        <f>'PSM output'!C171</f>
        <v>77160.31</v>
      </c>
      <c r="D171">
        <f>'PSM output'!D171</f>
        <v>1.3829800000000001</v>
      </c>
    </row>
    <row r="172" spans="1:4" x14ac:dyDescent="0.3">
      <c r="A172">
        <f>'PSM output'!A172</f>
        <v>102905.7</v>
      </c>
      <c r="B172">
        <f>'PSM output'!B172</f>
        <v>1.209694</v>
      </c>
      <c r="C172">
        <f>'PSM output'!C172</f>
        <v>75499.3</v>
      </c>
      <c r="D172">
        <f>'PSM output'!D172</f>
        <v>1.364903</v>
      </c>
    </row>
    <row r="173" spans="1:4" x14ac:dyDescent="0.3">
      <c r="A173">
        <f>'PSM output'!A173</f>
        <v>97189.78</v>
      </c>
      <c r="B173">
        <f>'PSM output'!B173</f>
        <v>1.132782</v>
      </c>
      <c r="C173">
        <f>'PSM output'!C173</f>
        <v>71166.8</v>
      </c>
      <c r="D173">
        <f>'PSM output'!D173</f>
        <v>1.257997</v>
      </c>
    </row>
    <row r="174" spans="1:4" x14ac:dyDescent="0.3">
      <c r="A174">
        <f>'PSM output'!A174</f>
        <v>98592.7</v>
      </c>
      <c r="B174">
        <f>'PSM output'!B174</f>
        <v>1.1494409999999999</v>
      </c>
      <c r="C174">
        <f>'PSM output'!C174</f>
        <v>71774.66</v>
      </c>
      <c r="D174">
        <f>'PSM output'!D174</f>
        <v>1.289274</v>
      </c>
    </row>
    <row r="175" spans="1:4" x14ac:dyDescent="0.3">
      <c r="A175">
        <f>'PSM output'!A175</f>
        <v>105333.5</v>
      </c>
      <c r="B175">
        <f>'PSM output'!B175</f>
        <v>1.247689</v>
      </c>
      <c r="C175">
        <f>'PSM output'!C175</f>
        <v>76803.13</v>
      </c>
      <c r="D175">
        <f>'PSM output'!D175</f>
        <v>1.4188000000000001</v>
      </c>
    </row>
    <row r="176" spans="1:4" x14ac:dyDescent="0.3">
      <c r="A176">
        <f>'PSM output'!A176</f>
        <v>99926.06</v>
      </c>
      <c r="B176">
        <f>'PSM output'!B176</f>
        <v>1.1673709999999999</v>
      </c>
      <c r="C176">
        <f>'PSM output'!C176</f>
        <v>73158.2</v>
      </c>
      <c r="D176">
        <f>'PSM output'!D176</f>
        <v>1.303096</v>
      </c>
    </row>
    <row r="177" spans="1:4" x14ac:dyDescent="0.3">
      <c r="A177">
        <f>'PSM output'!A177</f>
        <v>97817.77</v>
      </c>
      <c r="B177">
        <f>'PSM output'!B177</f>
        <v>1.154914</v>
      </c>
      <c r="C177">
        <f>'PSM output'!C177</f>
        <v>71188.600000000006</v>
      </c>
      <c r="D177">
        <f>'PSM output'!D177</f>
        <v>1.2836749999999999</v>
      </c>
    </row>
    <row r="178" spans="1:4" x14ac:dyDescent="0.3">
      <c r="A178">
        <f>'PSM output'!A178</f>
        <v>97381.99</v>
      </c>
      <c r="B178">
        <f>'PSM output'!B178</f>
        <v>1.1527750000000001</v>
      </c>
      <c r="C178">
        <f>'PSM output'!C178</f>
        <v>71469.070000000007</v>
      </c>
      <c r="D178">
        <f>'PSM output'!D178</f>
        <v>1.2666409999999999</v>
      </c>
    </row>
    <row r="179" spans="1:4" x14ac:dyDescent="0.3">
      <c r="A179">
        <f>'PSM output'!A179</f>
        <v>98701.7</v>
      </c>
      <c r="B179">
        <f>'PSM output'!B179</f>
        <v>1.1620699999999999</v>
      </c>
      <c r="C179">
        <f>'PSM output'!C179</f>
        <v>72007.55</v>
      </c>
      <c r="D179">
        <f>'PSM output'!D179</f>
        <v>1.2912030000000001</v>
      </c>
    </row>
    <row r="180" spans="1:4" x14ac:dyDescent="0.3">
      <c r="A180">
        <f>'PSM output'!A180</f>
        <v>110709.5</v>
      </c>
      <c r="B180">
        <f>'PSM output'!B180</f>
        <v>1.308996</v>
      </c>
      <c r="C180">
        <f>'PSM output'!C180</f>
        <v>80650.62</v>
      </c>
      <c r="D180">
        <f>'PSM output'!D180</f>
        <v>1.5052829999999999</v>
      </c>
    </row>
    <row r="181" spans="1:4" x14ac:dyDescent="0.3">
      <c r="A181">
        <f>'PSM output'!A181</f>
        <v>111561.3</v>
      </c>
      <c r="B181">
        <f>'PSM output'!B181</f>
        <v>1.307609</v>
      </c>
      <c r="C181">
        <f>'PSM output'!C181</f>
        <v>82307.19</v>
      </c>
      <c r="D181">
        <f>'PSM output'!D181</f>
        <v>1.487403</v>
      </c>
    </row>
    <row r="182" spans="1:4" x14ac:dyDescent="0.3">
      <c r="A182">
        <f>'PSM output'!A182</f>
        <v>102947.7</v>
      </c>
      <c r="B182">
        <f>'PSM output'!B182</f>
        <v>1.202385</v>
      </c>
      <c r="C182">
        <f>'PSM output'!C182</f>
        <v>75007.31</v>
      </c>
      <c r="D182">
        <f>'PSM output'!D182</f>
        <v>1.353424</v>
      </c>
    </row>
    <row r="183" spans="1:4" x14ac:dyDescent="0.3">
      <c r="A183">
        <f>'PSM output'!A183</f>
        <v>99905.95</v>
      </c>
      <c r="B183">
        <f>'PSM output'!B183</f>
        <v>1.177427</v>
      </c>
      <c r="C183">
        <f>'PSM output'!C183</f>
        <v>73109.59</v>
      </c>
      <c r="D183">
        <f>'PSM output'!D183</f>
        <v>1.3033129999999999</v>
      </c>
    </row>
    <row r="184" spans="1:4" x14ac:dyDescent="0.3">
      <c r="A184">
        <f>'PSM output'!A184</f>
        <v>98266.22</v>
      </c>
      <c r="B184">
        <f>'PSM output'!B184</f>
        <v>1.1642429999999999</v>
      </c>
      <c r="C184">
        <f>'PSM output'!C184</f>
        <v>70987.460000000006</v>
      </c>
      <c r="D184">
        <f>'PSM output'!D184</f>
        <v>1.299091</v>
      </c>
    </row>
    <row r="185" spans="1:4" x14ac:dyDescent="0.3">
      <c r="A185">
        <f>'PSM output'!A185</f>
        <v>101425.4</v>
      </c>
      <c r="B185">
        <f>'PSM output'!B185</f>
        <v>1.183886</v>
      </c>
      <c r="C185">
        <f>'PSM output'!C185</f>
        <v>74090.77</v>
      </c>
      <c r="D185">
        <f>'PSM output'!D185</f>
        <v>1.3196570000000001</v>
      </c>
    </row>
    <row r="186" spans="1:4" x14ac:dyDescent="0.3">
      <c r="A186">
        <f>'PSM output'!A186</f>
        <v>106861.9</v>
      </c>
      <c r="B186">
        <f>'PSM output'!B186</f>
        <v>1.265091</v>
      </c>
      <c r="C186">
        <f>'PSM output'!C186</f>
        <v>78860.070000000007</v>
      </c>
      <c r="D186">
        <f>'PSM output'!D186</f>
        <v>1.414085</v>
      </c>
    </row>
    <row r="187" spans="1:4" x14ac:dyDescent="0.3">
      <c r="A187">
        <f>'PSM output'!A187</f>
        <v>96181.39</v>
      </c>
      <c r="B187">
        <f>'PSM output'!B187</f>
        <v>1.113971</v>
      </c>
      <c r="C187">
        <f>'PSM output'!C187</f>
        <v>69440.45</v>
      </c>
      <c r="D187">
        <f>'PSM output'!D187</f>
        <v>1.237473</v>
      </c>
    </row>
    <row r="188" spans="1:4" x14ac:dyDescent="0.3">
      <c r="A188">
        <f>'PSM output'!A188</f>
        <v>97227.08</v>
      </c>
      <c r="B188">
        <f>'PSM output'!B188</f>
        <v>1.140468</v>
      </c>
      <c r="C188">
        <f>'PSM output'!C188</f>
        <v>69987.64</v>
      </c>
      <c r="D188">
        <f>'PSM output'!D188</f>
        <v>1.2701</v>
      </c>
    </row>
    <row r="189" spans="1:4" x14ac:dyDescent="0.3">
      <c r="A189">
        <f>'PSM output'!A189</f>
        <v>103389.2</v>
      </c>
      <c r="B189">
        <f>'PSM output'!B189</f>
        <v>1.227347</v>
      </c>
      <c r="C189">
        <f>'PSM output'!C189</f>
        <v>75670.429999999993</v>
      </c>
      <c r="D189">
        <f>'PSM output'!D189</f>
        <v>1.3646119999999999</v>
      </c>
    </row>
    <row r="190" spans="1:4" x14ac:dyDescent="0.3">
      <c r="A190">
        <f>'PSM output'!A190</f>
        <v>93688.35</v>
      </c>
      <c r="B190">
        <f>'PSM output'!B190</f>
        <v>1.095062</v>
      </c>
      <c r="C190">
        <f>'PSM output'!C190</f>
        <v>68006.59</v>
      </c>
      <c r="D190">
        <f>'PSM output'!D190</f>
        <v>1.189675</v>
      </c>
    </row>
    <row r="191" spans="1:4" x14ac:dyDescent="0.3">
      <c r="A191">
        <f>'PSM output'!A191</f>
        <v>89458.7</v>
      </c>
      <c r="B191">
        <f>'PSM output'!B191</f>
        <v>1.0347420000000001</v>
      </c>
      <c r="C191">
        <f>'PSM output'!C191</f>
        <v>64105</v>
      </c>
      <c r="D191">
        <f>'PSM output'!D191</f>
        <v>1.1220159999999999</v>
      </c>
    </row>
    <row r="192" spans="1:4" x14ac:dyDescent="0.3">
      <c r="A192">
        <f>'PSM output'!A192</f>
        <v>103050.3</v>
      </c>
      <c r="B192">
        <f>'PSM output'!B192</f>
        <v>1.1925269999999999</v>
      </c>
      <c r="C192">
        <f>'PSM output'!C192</f>
        <v>74857.03</v>
      </c>
      <c r="D192">
        <f>'PSM output'!D192</f>
        <v>1.3363020000000001</v>
      </c>
    </row>
    <row r="193" spans="1:4" x14ac:dyDescent="0.3">
      <c r="A193">
        <f>'PSM output'!A193</f>
        <v>99001.04</v>
      </c>
      <c r="B193">
        <f>'PSM output'!B193</f>
        <v>1.1658269999999999</v>
      </c>
      <c r="C193">
        <f>'PSM output'!C193</f>
        <v>71720.56</v>
      </c>
      <c r="D193">
        <f>'PSM output'!D193</f>
        <v>1.2913300000000001</v>
      </c>
    </row>
    <row r="194" spans="1:4" x14ac:dyDescent="0.3">
      <c r="A194">
        <f>'PSM output'!A194</f>
        <v>108480.5</v>
      </c>
      <c r="B194">
        <f>'PSM output'!B194</f>
        <v>1.286915</v>
      </c>
      <c r="C194">
        <f>'PSM output'!C194</f>
        <v>79573.59</v>
      </c>
      <c r="D194">
        <f>'PSM output'!D194</f>
        <v>1.4443600000000001</v>
      </c>
    </row>
    <row r="195" spans="1:4" x14ac:dyDescent="0.3">
      <c r="A195">
        <f>'PSM output'!A195</f>
        <v>101204</v>
      </c>
      <c r="B195">
        <f>'PSM output'!B195</f>
        <v>1.192315</v>
      </c>
      <c r="C195">
        <f>'PSM output'!C195</f>
        <v>73696.45</v>
      </c>
      <c r="D195">
        <f>'PSM output'!D195</f>
        <v>1.3216319999999999</v>
      </c>
    </row>
    <row r="196" spans="1:4" x14ac:dyDescent="0.3">
      <c r="A196">
        <f>'PSM output'!A196</f>
        <v>89769.11</v>
      </c>
      <c r="B196">
        <f>'PSM output'!B196</f>
        <v>1.066038</v>
      </c>
      <c r="C196">
        <f>'PSM output'!C196</f>
        <v>64545.79</v>
      </c>
      <c r="D196">
        <f>'PSM output'!D196</f>
        <v>1.149168</v>
      </c>
    </row>
    <row r="197" spans="1:4" x14ac:dyDescent="0.3">
      <c r="A197">
        <f>'PSM output'!A197</f>
        <v>98606.399999999994</v>
      </c>
      <c r="B197">
        <f>'PSM output'!B197</f>
        <v>1.152706</v>
      </c>
      <c r="C197">
        <f>'PSM output'!C197</f>
        <v>71543.63</v>
      </c>
      <c r="D197">
        <f>'PSM output'!D197</f>
        <v>1.2722830000000001</v>
      </c>
    </row>
    <row r="198" spans="1:4" x14ac:dyDescent="0.3">
      <c r="A198">
        <f>'PSM output'!A198</f>
        <v>99831.2</v>
      </c>
      <c r="B198">
        <f>'PSM output'!B198</f>
        <v>1.1754279999999999</v>
      </c>
      <c r="C198">
        <f>'PSM output'!C198</f>
        <v>72427</v>
      </c>
      <c r="D198">
        <f>'PSM output'!D198</f>
        <v>1.3014460000000001</v>
      </c>
    </row>
    <row r="199" spans="1:4" x14ac:dyDescent="0.3">
      <c r="A199">
        <f>'PSM output'!A199</f>
        <v>105393.9</v>
      </c>
      <c r="B199">
        <f>'PSM output'!B199</f>
        <v>1.243158</v>
      </c>
      <c r="C199">
        <f>'PSM output'!C199</f>
        <v>76619.77</v>
      </c>
      <c r="D199">
        <f>'PSM output'!D199</f>
        <v>1.396082</v>
      </c>
    </row>
    <row r="200" spans="1:4" x14ac:dyDescent="0.3">
      <c r="A200">
        <f>'PSM output'!A200</f>
        <v>103419</v>
      </c>
      <c r="B200">
        <f>'PSM output'!B200</f>
        <v>1.2295769999999999</v>
      </c>
      <c r="C200">
        <f>'PSM output'!C200</f>
        <v>75614.73</v>
      </c>
      <c r="D200">
        <f>'PSM output'!D200</f>
        <v>1.362225</v>
      </c>
    </row>
    <row r="201" spans="1:4" x14ac:dyDescent="0.3">
      <c r="A201">
        <f>'PSM output'!A201</f>
        <v>105943</v>
      </c>
      <c r="B201">
        <f>'PSM output'!B201</f>
        <v>1.255609</v>
      </c>
      <c r="C201">
        <f>'PSM output'!C201</f>
        <v>77594.820000000007</v>
      </c>
      <c r="D201">
        <f>'PSM output'!D201</f>
        <v>1.397875</v>
      </c>
    </row>
    <row r="202" spans="1:4" x14ac:dyDescent="0.3">
      <c r="A202">
        <f>'PSM output'!A202</f>
        <v>107507.4</v>
      </c>
      <c r="B202">
        <f>'PSM output'!B202</f>
        <v>1.274778</v>
      </c>
      <c r="C202">
        <f>'PSM output'!C202</f>
        <v>79017.66</v>
      </c>
      <c r="D202">
        <f>'PSM output'!D202</f>
        <v>1.419786</v>
      </c>
    </row>
    <row r="203" spans="1:4" x14ac:dyDescent="0.3">
      <c r="A203">
        <f>'PSM output'!A203</f>
        <v>108651.6</v>
      </c>
      <c r="B203">
        <f>'PSM output'!B203</f>
        <v>1.274896</v>
      </c>
      <c r="C203">
        <f>'PSM output'!C203</f>
        <v>79191.179999999993</v>
      </c>
      <c r="D203">
        <f>'PSM output'!D203</f>
        <v>1.4376819999999999</v>
      </c>
    </row>
    <row r="204" spans="1:4" x14ac:dyDescent="0.3">
      <c r="A204">
        <f>'PSM output'!A204</f>
        <v>103589.8</v>
      </c>
      <c r="B204">
        <f>'PSM output'!B204</f>
        <v>1.2321500000000001</v>
      </c>
      <c r="C204">
        <f>'PSM output'!C204</f>
        <v>75354.37</v>
      </c>
      <c r="D204">
        <f>'PSM output'!D204</f>
        <v>1.3690599999999999</v>
      </c>
    </row>
    <row r="205" spans="1:4" x14ac:dyDescent="0.3">
      <c r="A205">
        <f>'PSM output'!A205</f>
        <v>94969.23</v>
      </c>
      <c r="B205">
        <f>'PSM output'!B205</f>
        <v>1.115138</v>
      </c>
      <c r="C205">
        <f>'PSM output'!C205</f>
        <v>68148.600000000006</v>
      </c>
      <c r="D205">
        <f>'PSM output'!D205</f>
        <v>1.2161960000000001</v>
      </c>
    </row>
    <row r="206" spans="1:4" x14ac:dyDescent="0.3">
      <c r="A206">
        <f>'PSM output'!A206</f>
        <v>100837.1</v>
      </c>
      <c r="B206">
        <f>'PSM output'!B206</f>
        <v>1.179224</v>
      </c>
      <c r="C206">
        <f>'PSM output'!C206</f>
        <v>72565.55</v>
      </c>
      <c r="D206">
        <f>'PSM output'!D206</f>
        <v>1.309199</v>
      </c>
    </row>
    <row r="207" spans="1:4" x14ac:dyDescent="0.3">
      <c r="A207">
        <f>'PSM output'!A207</f>
        <v>93424.87</v>
      </c>
      <c r="B207">
        <f>'PSM output'!B207</f>
        <v>1.0888310000000001</v>
      </c>
      <c r="C207">
        <f>'PSM output'!C207</f>
        <v>66492.7</v>
      </c>
      <c r="D207">
        <f>'PSM output'!D207</f>
        <v>1.1916340000000001</v>
      </c>
    </row>
    <row r="208" spans="1:4" x14ac:dyDescent="0.3">
      <c r="A208">
        <f>'PSM output'!A208</f>
        <v>102038.9</v>
      </c>
      <c r="B208">
        <f>'PSM output'!B208</f>
        <v>1.2042219999999999</v>
      </c>
      <c r="C208">
        <f>'PSM output'!C208</f>
        <v>73491.77</v>
      </c>
      <c r="D208">
        <f>'PSM output'!D208</f>
        <v>1.3382670000000001</v>
      </c>
    </row>
    <row r="209" spans="1:4" x14ac:dyDescent="0.3">
      <c r="A209">
        <f>'PSM output'!A209</f>
        <v>100319.9</v>
      </c>
      <c r="B209">
        <f>'PSM output'!B209</f>
        <v>1.1784859999999999</v>
      </c>
      <c r="C209">
        <f>'PSM output'!C209</f>
        <v>72498.66</v>
      </c>
      <c r="D209">
        <f>'PSM output'!D209</f>
        <v>1.297383</v>
      </c>
    </row>
    <row r="210" spans="1:4" x14ac:dyDescent="0.3">
      <c r="A210">
        <f>'PSM output'!A210</f>
        <v>101513</v>
      </c>
      <c r="B210">
        <f>'PSM output'!B210</f>
        <v>1.1946110000000001</v>
      </c>
      <c r="C210">
        <f>'PSM output'!C210</f>
        <v>73534.66</v>
      </c>
      <c r="D210">
        <f>'PSM output'!D210</f>
        <v>1.3161020000000001</v>
      </c>
    </row>
    <row r="211" spans="1:4" x14ac:dyDescent="0.3">
      <c r="A211">
        <f>'PSM output'!A211</f>
        <v>104356.8</v>
      </c>
      <c r="B211">
        <f>'PSM output'!B211</f>
        <v>1.225862</v>
      </c>
      <c r="C211">
        <f>'PSM output'!C211</f>
        <v>75503.460000000006</v>
      </c>
      <c r="D211">
        <f>'PSM output'!D211</f>
        <v>1.364466</v>
      </c>
    </row>
    <row r="212" spans="1:4" x14ac:dyDescent="0.3">
      <c r="A212">
        <f>'PSM output'!A212</f>
        <v>108479.6</v>
      </c>
      <c r="B212">
        <f>'PSM output'!B212</f>
        <v>1.2811159999999999</v>
      </c>
      <c r="C212">
        <f>'PSM output'!C212</f>
        <v>78901.539999999994</v>
      </c>
      <c r="D212">
        <f>'PSM output'!D212</f>
        <v>1.4327970000000001</v>
      </c>
    </row>
    <row r="213" spans="1:4" x14ac:dyDescent="0.3">
      <c r="A213">
        <f>'PSM output'!A213</f>
        <v>100927.3</v>
      </c>
      <c r="B213">
        <f>'PSM output'!B213</f>
        <v>1.187932</v>
      </c>
      <c r="C213">
        <f>'PSM output'!C213</f>
        <v>73168.23</v>
      </c>
      <c r="D213">
        <f>'PSM output'!D213</f>
        <v>1.301817</v>
      </c>
    </row>
    <row r="214" spans="1:4" x14ac:dyDescent="0.3">
      <c r="A214">
        <f>'PSM output'!A214</f>
        <v>106312.4</v>
      </c>
      <c r="B214">
        <f>'PSM output'!B214</f>
        <v>1.2586630000000001</v>
      </c>
      <c r="C214">
        <f>'PSM output'!C214</f>
        <v>76882.559999999998</v>
      </c>
      <c r="D214">
        <f>'PSM output'!D214</f>
        <v>1.404169</v>
      </c>
    </row>
    <row r="215" spans="1:4" x14ac:dyDescent="0.3">
      <c r="A215">
        <f>'PSM output'!A215</f>
        <v>105454.2</v>
      </c>
      <c r="B215">
        <f>'PSM output'!B215</f>
        <v>1.252904</v>
      </c>
      <c r="C215">
        <f>'PSM output'!C215</f>
        <v>76988.52</v>
      </c>
      <c r="D215">
        <f>'PSM output'!D215</f>
        <v>1.3790039999999999</v>
      </c>
    </row>
    <row r="216" spans="1:4" x14ac:dyDescent="0.3">
      <c r="A216">
        <f>'PSM output'!A216</f>
        <v>107682.1</v>
      </c>
      <c r="B216">
        <f>'PSM output'!B216</f>
        <v>1.269512</v>
      </c>
      <c r="C216">
        <f>'PSM output'!C216</f>
        <v>77201.02</v>
      </c>
      <c r="D216">
        <f>'PSM output'!D216</f>
        <v>1.4352590000000001</v>
      </c>
    </row>
    <row r="217" spans="1:4" x14ac:dyDescent="0.3">
      <c r="A217">
        <f>'PSM output'!A217</f>
        <v>94298.92</v>
      </c>
      <c r="B217">
        <f>'PSM output'!B217</f>
        <v>1.108244</v>
      </c>
      <c r="C217">
        <f>'PSM output'!C217</f>
        <v>67668.7</v>
      </c>
      <c r="D217">
        <f>'PSM output'!D217</f>
        <v>1.1958390000000001</v>
      </c>
    </row>
    <row r="218" spans="1:4" x14ac:dyDescent="0.3">
      <c r="A218">
        <f>'PSM output'!A218</f>
        <v>104196.2</v>
      </c>
      <c r="B218">
        <f>'PSM output'!B218</f>
        <v>1.2215940000000001</v>
      </c>
      <c r="C218">
        <f>'PSM output'!C218</f>
        <v>75954.41</v>
      </c>
      <c r="D218">
        <f>'PSM output'!D218</f>
        <v>1.340368</v>
      </c>
    </row>
    <row r="219" spans="1:4" x14ac:dyDescent="0.3">
      <c r="A219">
        <f>'PSM output'!A219</f>
        <v>103919.1</v>
      </c>
      <c r="B219">
        <f>'PSM output'!B219</f>
        <v>1.219028</v>
      </c>
      <c r="C219">
        <f>'PSM output'!C219</f>
        <v>76043.75</v>
      </c>
      <c r="D219">
        <f>'PSM output'!D219</f>
        <v>1.329974</v>
      </c>
    </row>
    <row r="220" spans="1:4" x14ac:dyDescent="0.3">
      <c r="A220">
        <f>'PSM output'!A220</f>
        <v>94780.73</v>
      </c>
      <c r="B220">
        <f>'PSM output'!B220</f>
        <v>1.1200049999999999</v>
      </c>
      <c r="C220">
        <f>'PSM output'!C220</f>
        <v>67261.84</v>
      </c>
      <c r="D220">
        <f>'PSM output'!D220</f>
        <v>1.2226140000000001</v>
      </c>
    </row>
    <row r="221" spans="1:4" x14ac:dyDescent="0.3">
      <c r="A221">
        <f>'PSM output'!A221</f>
        <v>102769.1</v>
      </c>
      <c r="B221">
        <f>'PSM output'!B221</f>
        <v>1.2002919999999999</v>
      </c>
      <c r="C221">
        <f>'PSM output'!C221</f>
        <v>72916.3</v>
      </c>
      <c r="D221">
        <f>'PSM output'!D221</f>
        <v>1.3480510000000001</v>
      </c>
    </row>
    <row r="222" spans="1:4" x14ac:dyDescent="0.3">
      <c r="A222">
        <f>'PSM output'!A222</f>
        <v>100950.1</v>
      </c>
      <c r="B222">
        <f>'PSM output'!B222</f>
        <v>1.1936070000000001</v>
      </c>
      <c r="C222">
        <f>'PSM output'!C222</f>
        <v>72587.839999999997</v>
      </c>
      <c r="D222">
        <f>'PSM output'!D222</f>
        <v>1.3114730000000001</v>
      </c>
    </row>
    <row r="223" spans="1:4" x14ac:dyDescent="0.3">
      <c r="A223">
        <f>'PSM output'!A223</f>
        <v>99284.160000000003</v>
      </c>
      <c r="B223">
        <f>'PSM output'!B223</f>
        <v>1.170892</v>
      </c>
      <c r="C223">
        <f>'PSM output'!C223</f>
        <v>70413.05</v>
      </c>
      <c r="D223">
        <f>'PSM output'!D223</f>
        <v>1.298735</v>
      </c>
    </row>
    <row r="224" spans="1:4" x14ac:dyDescent="0.3">
      <c r="A224">
        <f>'PSM output'!A224</f>
        <v>102904.1</v>
      </c>
      <c r="B224">
        <f>'PSM output'!B224</f>
        <v>1.216089</v>
      </c>
      <c r="C224">
        <f>'PSM output'!C224</f>
        <v>74550.7</v>
      </c>
      <c r="D224">
        <f>'PSM output'!D224</f>
        <v>1.333575</v>
      </c>
    </row>
    <row r="225" spans="1:4" x14ac:dyDescent="0.3">
      <c r="A225">
        <f>'PSM output'!A225</f>
        <v>110955</v>
      </c>
      <c r="B225">
        <f>'PSM output'!B225</f>
        <v>1.312924</v>
      </c>
      <c r="C225">
        <f>'PSM output'!C225</f>
        <v>81224.88</v>
      </c>
      <c r="D225">
        <f>'PSM output'!D225</f>
        <v>1.457025</v>
      </c>
    </row>
    <row r="226" spans="1:4" x14ac:dyDescent="0.3">
      <c r="A226">
        <f>'PSM output'!A226</f>
        <v>99307.29</v>
      </c>
      <c r="B226">
        <f>'PSM output'!B226</f>
        <v>1.1564829999999999</v>
      </c>
      <c r="C226">
        <f>'PSM output'!C226</f>
        <v>70553.73</v>
      </c>
      <c r="D226">
        <f>'PSM output'!D226</f>
        <v>1.2805789999999999</v>
      </c>
    </row>
    <row r="227" spans="1:4" x14ac:dyDescent="0.3">
      <c r="A227">
        <f>'PSM output'!A227</f>
        <v>101472.4</v>
      </c>
      <c r="B227">
        <f>'PSM output'!B227</f>
        <v>1.1951849999999999</v>
      </c>
      <c r="C227">
        <f>'PSM output'!C227</f>
        <v>72694.03</v>
      </c>
      <c r="D227">
        <f>'PSM output'!D227</f>
        <v>1.318033</v>
      </c>
    </row>
    <row r="228" spans="1:4" x14ac:dyDescent="0.3">
      <c r="A228">
        <f>'PSM output'!A228</f>
        <v>109215.6</v>
      </c>
      <c r="B228">
        <f>'PSM output'!B228</f>
        <v>1.278111</v>
      </c>
      <c r="C228">
        <f>'PSM output'!C228</f>
        <v>78714.23</v>
      </c>
      <c r="D228">
        <f>'PSM output'!D228</f>
        <v>1.435257</v>
      </c>
    </row>
    <row r="229" spans="1:4" x14ac:dyDescent="0.3">
      <c r="A229">
        <f>'PSM output'!A229</f>
        <v>100617.60000000001</v>
      </c>
      <c r="B229">
        <f>'PSM output'!B229</f>
        <v>1.1761779999999999</v>
      </c>
      <c r="C229">
        <f>'PSM output'!C229</f>
        <v>72552.81</v>
      </c>
      <c r="D229">
        <f>'PSM output'!D229</f>
        <v>1.284376</v>
      </c>
    </row>
    <row r="230" spans="1:4" x14ac:dyDescent="0.3">
      <c r="A230">
        <f>'PSM output'!A230</f>
        <v>103131.5</v>
      </c>
      <c r="B230">
        <f>'PSM output'!B230</f>
        <v>1.214521</v>
      </c>
      <c r="C230">
        <f>'PSM output'!C230</f>
        <v>73995.570000000007</v>
      </c>
      <c r="D230">
        <f>'PSM output'!D230</f>
        <v>1.343583</v>
      </c>
    </row>
    <row r="231" spans="1:4" x14ac:dyDescent="0.3">
      <c r="A231">
        <f>'PSM output'!A231</f>
        <v>93251.13</v>
      </c>
      <c r="B231">
        <f>'PSM output'!B231</f>
        <v>1.0778760000000001</v>
      </c>
      <c r="C231">
        <f>'PSM output'!C231</f>
        <v>66342.7</v>
      </c>
      <c r="D231">
        <f>'PSM output'!D231</f>
        <v>1.162328</v>
      </c>
    </row>
    <row r="232" spans="1:4" x14ac:dyDescent="0.3">
      <c r="A232">
        <f>'PSM output'!A232</f>
        <v>101967.3</v>
      </c>
      <c r="B232">
        <f>'PSM output'!B232</f>
        <v>1.2183820000000001</v>
      </c>
      <c r="C232">
        <f>'PSM output'!C232</f>
        <v>73541.38</v>
      </c>
      <c r="D232">
        <f>'PSM output'!D232</f>
        <v>1.3329219999999999</v>
      </c>
    </row>
    <row r="233" spans="1:4" x14ac:dyDescent="0.3">
      <c r="A233">
        <f>'PSM output'!A233</f>
        <v>97112.99</v>
      </c>
      <c r="B233">
        <f>'PSM output'!B233</f>
        <v>1.152676</v>
      </c>
      <c r="C233">
        <f>'PSM output'!C233</f>
        <v>69131.63</v>
      </c>
      <c r="D233">
        <f>'PSM output'!D233</f>
        <v>1.2549330000000001</v>
      </c>
    </row>
    <row r="234" spans="1:4" x14ac:dyDescent="0.3">
      <c r="A234">
        <f>'PSM output'!A234</f>
        <v>98965.77</v>
      </c>
      <c r="B234">
        <f>'PSM output'!B234</f>
        <v>1.1547689999999999</v>
      </c>
      <c r="C234">
        <f>'PSM output'!C234</f>
        <v>70358.34</v>
      </c>
      <c r="D234">
        <f>'PSM output'!D234</f>
        <v>1.2693589999999999</v>
      </c>
    </row>
    <row r="235" spans="1:4" x14ac:dyDescent="0.3">
      <c r="A235">
        <f>'PSM output'!A235</f>
        <v>106046.8</v>
      </c>
      <c r="B235">
        <f>'PSM output'!B235</f>
        <v>1.2578279999999999</v>
      </c>
      <c r="C235">
        <f>'PSM output'!C235</f>
        <v>77178.679999999993</v>
      </c>
      <c r="D235">
        <f>'PSM output'!D235</f>
        <v>1.3771310000000001</v>
      </c>
    </row>
    <row r="236" spans="1:4" x14ac:dyDescent="0.3">
      <c r="A236">
        <f>'PSM output'!A236</f>
        <v>95209.2</v>
      </c>
      <c r="B236">
        <f>'PSM output'!B236</f>
        <v>1.122509</v>
      </c>
      <c r="C236">
        <f>'PSM output'!C236</f>
        <v>67184.039999999994</v>
      </c>
      <c r="D236">
        <f>'PSM output'!D236</f>
        <v>1.221921</v>
      </c>
    </row>
    <row r="237" spans="1:4" x14ac:dyDescent="0.3">
      <c r="A237">
        <f>'PSM output'!A237</f>
        <v>98431.19</v>
      </c>
      <c r="B237">
        <f>'PSM output'!B237</f>
        <v>1.1664870000000001</v>
      </c>
      <c r="C237">
        <f>'PSM output'!C237</f>
        <v>70588.2</v>
      </c>
      <c r="D237">
        <f>'PSM output'!D237</f>
        <v>1.26156</v>
      </c>
    </row>
    <row r="238" spans="1:4" x14ac:dyDescent="0.3">
      <c r="A238">
        <f>'PSM output'!A238</f>
        <v>107184.8</v>
      </c>
      <c r="B238">
        <f>'PSM output'!B238</f>
        <v>1.25997</v>
      </c>
      <c r="C238">
        <f>'PSM output'!C238</f>
        <v>77686.73</v>
      </c>
      <c r="D238">
        <f>'PSM output'!D238</f>
        <v>1.3860479999999999</v>
      </c>
    </row>
    <row r="239" spans="1:4" x14ac:dyDescent="0.3">
      <c r="A239">
        <f>'PSM output'!A239</f>
        <v>102171.5</v>
      </c>
      <c r="B239">
        <f>'PSM output'!B239</f>
        <v>1.2008099999999999</v>
      </c>
      <c r="C239">
        <f>'PSM output'!C239</f>
        <v>72778.240000000005</v>
      </c>
      <c r="D239">
        <f>'PSM output'!D239</f>
        <v>1.323332</v>
      </c>
    </row>
    <row r="240" spans="1:4" x14ac:dyDescent="0.3">
      <c r="A240">
        <f>'PSM output'!A240</f>
        <v>99614.49</v>
      </c>
      <c r="B240">
        <f>'PSM output'!B240</f>
        <v>1.1698040000000001</v>
      </c>
      <c r="C240">
        <f>'PSM output'!C240</f>
        <v>70523.17</v>
      </c>
      <c r="D240">
        <f>'PSM output'!D240</f>
        <v>1.2853000000000001</v>
      </c>
    </row>
    <row r="241" spans="1:4" x14ac:dyDescent="0.3">
      <c r="A241">
        <f>'PSM output'!A241</f>
        <v>93233.77</v>
      </c>
      <c r="B241">
        <f>'PSM output'!B241</f>
        <v>1.104395</v>
      </c>
      <c r="C241">
        <f>'PSM output'!C241</f>
        <v>66225.740000000005</v>
      </c>
      <c r="D241">
        <f>'PSM output'!D241</f>
        <v>1.178083</v>
      </c>
    </row>
    <row r="242" spans="1:4" x14ac:dyDescent="0.3">
      <c r="A242">
        <f>'PSM output'!A242</f>
        <v>102369.9</v>
      </c>
      <c r="B242">
        <f>'PSM output'!B242</f>
        <v>1.2114180000000001</v>
      </c>
      <c r="C242">
        <f>'PSM output'!C242</f>
        <v>73497.649999999994</v>
      </c>
      <c r="D242">
        <f>'PSM output'!D242</f>
        <v>1.3222130000000001</v>
      </c>
    </row>
    <row r="243" spans="1:4" x14ac:dyDescent="0.3">
      <c r="A243">
        <f>'PSM output'!A243</f>
        <v>92334.25</v>
      </c>
      <c r="B243">
        <f>'PSM output'!B243</f>
        <v>1.0705800000000001</v>
      </c>
      <c r="C243">
        <f>'PSM output'!C243</f>
        <v>64933.62</v>
      </c>
      <c r="D243">
        <f>'PSM output'!D243</f>
        <v>1.150976</v>
      </c>
    </row>
    <row r="244" spans="1:4" x14ac:dyDescent="0.3">
      <c r="A244">
        <f>'PSM output'!A244</f>
        <v>102138</v>
      </c>
      <c r="B244">
        <f>'PSM output'!B244</f>
        <v>1.212618</v>
      </c>
      <c r="C244">
        <f>'PSM output'!C244</f>
        <v>73695.13</v>
      </c>
      <c r="D244">
        <f>'PSM output'!D244</f>
        <v>1.312046</v>
      </c>
    </row>
    <row r="245" spans="1:4" x14ac:dyDescent="0.3">
      <c r="A245">
        <f>'PSM output'!A245</f>
        <v>103929.60000000001</v>
      </c>
      <c r="B245">
        <f>'PSM output'!B245</f>
        <v>1.230067</v>
      </c>
      <c r="C245">
        <f>'PSM output'!C245</f>
        <v>74161.53</v>
      </c>
      <c r="D245">
        <f>'PSM output'!D245</f>
        <v>1.3552930000000001</v>
      </c>
    </row>
    <row r="246" spans="1:4" x14ac:dyDescent="0.3">
      <c r="A246">
        <f>'PSM output'!A246</f>
        <v>103941</v>
      </c>
      <c r="B246">
        <f>'PSM output'!B246</f>
        <v>1.2193989999999999</v>
      </c>
      <c r="C246">
        <f>'PSM output'!C246</f>
        <v>74404.87</v>
      </c>
      <c r="D246">
        <f>'PSM output'!D246</f>
        <v>1.339655</v>
      </c>
    </row>
    <row r="247" spans="1:4" x14ac:dyDescent="0.3">
      <c r="A247">
        <f>'PSM output'!A247</f>
        <v>101106.4</v>
      </c>
      <c r="B247">
        <f>'PSM output'!B247</f>
        <v>1.196134</v>
      </c>
      <c r="C247">
        <f>'PSM output'!C247</f>
        <v>72109.41</v>
      </c>
      <c r="D247">
        <f>'PSM output'!D247</f>
        <v>1.3039320000000001</v>
      </c>
    </row>
    <row r="248" spans="1:4" x14ac:dyDescent="0.3">
      <c r="A248">
        <f>'PSM output'!A248</f>
        <v>99130.52</v>
      </c>
      <c r="B248">
        <f>'PSM output'!B248</f>
        <v>1.160401</v>
      </c>
      <c r="C248">
        <f>'PSM output'!C248</f>
        <v>69703.7</v>
      </c>
      <c r="D248">
        <f>'PSM output'!D248</f>
        <v>1.276602</v>
      </c>
    </row>
    <row r="249" spans="1:4" x14ac:dyDescent="0.3">
      <c r="A249">
        <f>'PSM output'!A249</f>
        <v>114551.1</v>
      </c>
      <c r="B249">
        <f>'PSM output'!B249</f>
        <v>1.3597859999999999</v>
      </c>
      <c r="C249">
        <f>'PSM output'!C249</f>
        <v>82428.89</v>
      </c>
      <c r="D249">
        <f>'PSM output'!D249</f>
        <v>1.5281819999999999</v>
      </c>
    </row>
    <row r="250" spans="1:4" x14ac:dyDescent="0.3">
      <c r="A250">
        <f>'PSM output'!A250</f>
        <v>102938.5</v>
      </c>
      <c r="B250">
        <f>'PSM output'!B250</f>
        <v>1.2139519999999999</v>
      </c>
      <c r="C250">
        <f>'PSM output'!C250</f>
        <v>73506.28</v>
      </c>
      <c r="D250">
        <f>'PSM output'!D250</f>
        <v>1.3283240000000001</v>
      </c>
    </row>
    <row r="251" spans="1:4" x14ac:dyDescent="0.3">
      <c r="A251">
        <f>'PSM output'!A251</f>
        <v>106299.1</v>
      </c>
      <c r="B251">
        <f>'PSM output'!B251</f>
        <v>1.239214</v>
      </c>
      <c r="C251">
        <f>'PSM output'!C251</f>
        <v>74913.27</v>
      </c>
      <c r="D251">
        <f>'PSM output'!D251</f>
        <v>1.3920349999999999</v>
      </c>
    </row>
    <row r="252" spans="1:4" x14ac:dyDescent="0.3">
      <c r="A252">
        <f>'PSM output'!A252</f>
        <v>99310.11</v>
      </c>
      <c r="B252">
        <f>'PSM output'!B252</f>
        <v>1.1699759999999999</v>
      </c>
      <c r="C252">
        <f>'PSM output'!C252</f>
        <v>70757.72</v>
      </c>
      <c r="D252">
        <f>'PSM output'!D252</f>
        <v>1.263479</v>
      </c>
    </row>
    <row r="253" spans="1:4" x14ac:dyDescent="0.3">
      <c r="A253">
        <f>'PSM output'!A253</f>
        <v>109005.3</v>
      </c>
      <c r="B253">
        <f>'PSM output'!B253</f>
        <v>1.3117890000000001</v>
      </c>
      <c r="C253">
        <f>'PSM output'!C253</f>
        <v>79413.95</v>
      </c>
      <c r="D253">
        <f>'PSM output'!D253</f>
        <v>1.4245490000000001</v>
      </c>
    </row>
    <row r="254" spans="1:4" x14ac:dyDescent="0.3">
      <c r="A254">
        <f>'PSM output'!A254</f>
        <v>100922.8</v>
      </c>
      <c r="B254">
        <f>'PSM output'!B254</f>
        <v>1.1901459999999999</v>
      </c>
      <c r="C254">
        <f>'PSM output'!C254</f>
        <v>71416.47</v>
      </c>
      <c r="D254">
        <f>'PSM output'!D254</f>
        <v>1.3009109999999999</v>
      </c>
    </row>
    <row r="255" spans="1:4" x14ac:dyDescent="0.3">
      <c r="A255">
        <f>'PSM output'!A255</f>
        <v>95123.04</v>
      </c>
      <c r="B255">
        <f>'PSM output'!B255</f>
        <v>1.1174900000000001</v>
      </c>
      <c r="C255">
        <f>'PSM output'!C255</f>
        <v>67308.350000000006</v>
      </c>
      <c r="D255">
        <f>'PSM output'!D255</f>
        <v>1.194278</v>
      </c>
    </row>
    <row r="256" spans="1:4" x14ac:dyDescent="0.3">
      <c r="A256">
        <f>'PSM output'!A256</f>
        <v>99107.45</v>
      </c>
      <c r="B256">
        <f>'PSM output'!B256</f>
        <v>1.1548780000000001</v>
      </c>
      <c r="C256">
        <f>'PSM output'!C256</f>
        <v>70099.97</v>
      </c>
      <c r="D256">
        <f>'PSM output'!D256</f>
        <v>1.254955</v>
      </c>
    </row>
    <row r="257" spans="1:4" x14ac:dyDescent="0.3">
      <c r="A257">
        <f>'PSM output'!A257</f>
        <v>99358.32</v>
      </c>
      <c r="B257">
        <f>'PSM output'!B257</f>
        <v>1.191775</v>
      </c>
      <c r="C257">
        <f>'PSM output'!C257</f>
        <v>71614.44</v>
      </c>
      <c r="D257">
        <f>'PSM output'!D257</f>
        <v>1.2633099999999999</v>
      </c>
    </row>
    <row r="258" spans="1:4" x14ac:dyDescent="0.3">
      <c r="A258">
        <f>'PSM output'!A258</f>
        <v>97169.66</v>
      </c>
      <c r="B258">
        <f>'PSM output'!B258</f>
        <v>1.1301600000000001</v>
      </c>
      <c r="C258">
        <f>'PSM output'!C258</f>
        <v>68595.56</v>
      </c>
      <c r="D258">
        <f>'PSM output'!D258</f>
        <v>1.217328</v>
      </c>
    </row>
    <row r="259" spans="1:4" x14ac:dyDescent="0.3">
      <c r="A259">
        <f>'PSM output'!A259</f>
        <v>88956.24</v>
      </c>
      <c r="B259">
        <f>'PSM output'!B259</f>
        <v>1.0479890000000001</v>
      </c>
      <c r="C259">
        <f>'PSM output'!C259</f>
        <v>62139.34</v>
      </c>
      <c r="D259">
        <f>'PSM output'!D259</f>
        <v>1.0997060000000001</v>
      </c>
    </row>
    <row r="260" spans="1:4" x14ac:dyDescent="0.3">
      <c r="A260">
        <f>'PSM output'!A260</f>
        <v>95388.32</v>
      </c>
      <c r="B260">
        <f>'PSM output'!B260</f>
        <v>1.122252</v>
      </c>
      <c r="C260">
        <f>'PSM output'!C260</f>
        <v>66855.7</v>
      </c>
      <c r="D260">
        <f>'PSM output'!D260</f>
        <v>1.2082489999999999</v>
      </c>
    </row>
    <row r="261" spans="1:4" x14ac:dyDescent="0.3">
      <c r="A261">
        <f>'PSM output'!A261</f>
        <v>94078.58</v>
      </c>
      <c r="B261">
        <f>'PSM output'!B261</f>
        <v>1.0994539999999999</v>
      </c>
      <c r="C261">
        <f>'PSM output'!C261</f>
        <v>66772.87</v>
      </c>
      <c r="D261">
        <f>'PSM output'!D261</f>
        <v>1.159254</v>
      </c>
    </row>
    <row r="262" spans="1:4" x14ac:dyDescent="0.3">
      <c r="A262">
        <f>'PSM output'!A262</f>
        <v>102401.7</v>
      </c>
      <c r="B262">
        <f>'PSM output'!B262</f>
        <v>1.2005300000000001</v>
      </c>
      <c r="C262">
        <f>'PSM output'!C262</f>
        <v>73828.479999999996</v>
      </c>
      <c r="D262">
        <f>'PSM output'!D262</f>
        <v>1.2856540000000001</v>
      </c>
    </row>
    <row r="263" spans="1:4" x14ac:dyDescent="0.3">
      <c r="A263">
        <f>'PSM output'!A263</f>
        <v>97115.21</v>
      </c>
      <c r="B263">
        <f>'PSM output'!B263</f>
        <v>1.1399630000000001</v>
      </c>
      <c r="C263">
        <f>'PSM output'!C263</f>
        <v>67792.320000000007</v>
      </c>
      <c r="D263">
        <f>'PSM output'!D263</f>
        <v>1.2377579999999999</v>
      </c>
    </row>
    <row r="264" spans="1:4" x14ac:dyDescent="0.3">
      <c r="A264">
        <f>'PSM output'!A264</f>
        <v>106980</v>
      </c>
      <c r="B264">
        <f>'PSM output'!B264</f>
        <v>1.267463</v>
      </c>
      <c r="C264">
        <f>'PSM output'!C264</f>
        <v>76522.48</v>
      </c>
      <c r="D264">
        <f>'PSM output'!D264</f>
        <v>1.3878029999999999</v>
      </c>
    </row>
    <row r="265" spans="1:4" x14ac:dyDescent="0.3">
      <c r="A265">
        <f>'PSM output'!A265</f>
        <v>104558.2</v>
      </c>
      <c r="B265">
        <f>'PSM output'!B265</f>
        <v>1.20726</v>
      </c>
      <c r="C265">
        <f>'PSM output'!C265</f>
        <v>73795.91</v>
      </c>
      <c r="D265">
        <f>'PSM output'!D265</f>
        <v>1.332765</v>
      </c>
    </row>
    <row r="266" spans="1:4" x14ac:dyDescent="0.3">
      <c r="A266">
        <f>'PSM output'!A266</f>
        <v>97091.1</v>
      </c>
      <c r="B266">
        <f>'PSM output'!B266</f>
        <v>1.1270500000000001</v>
      </c>
      <c r="C266">
        <f>'PSM output'!C266</f>
        <v>67493.66</v>
      </c>
      <c r="D266">
        <f>'PSM output'!D266</f>
        <v>1.22262</v>
      </c>
    </row>
    <row r="267" spans="1:4" x14ac:dyDescent="0.3">
      <c r="A267">
        <f>'PSM output'!A267</f>
        <v>101551</v>
      </c>
      <c r="B267">
        <f>'PSM output'!B267</f>
        <v>1.1959880000000001</v>
      </c>
      <c r="C267">
        <f>'PSM output'!C267</f>
        <v>72388</v>
      </c>
      <c r="D267">
        <f>'PSM output'!D267</f>
        <v>1.282267</v>
      </c>
    </row>
    <row r="268" spans="1:4" x14ac:dyDescent="0.3">
      <c r="A268">
        <f>'PSM output'!A268</f>
        <v>101881</v>
      </c>
      <c r="B268">
        <f>'PSM output'!B268</f>
        <v>1.195908</v>
      </c>
      <c r="C268">
        <f>'PSM output'!C268</f>
        <v>72550.31</v>
      </c>
      <c r="D268">
        <f>'PSM output'!D268</f>
        <v>1.2847139999999999</v>
      </c>
    </row>
    <row r="269" spans="1:4" x14ac:dyDescent="0.3">
      <c r="A269">
        <f>'PSM output'!A269</f>
        <v>102269.7</v>
      </c>
      <c r="B269">
        <f>'PSM output'!B269</f>
        <v>1.2096720000000001</v>
      </c>
      <c r="C269">
        <f>'PSM output'!C269</f>
        <v>71664.95</v>
      </c>
      <c r="D269">
        <f>'PSM output'!D269</f>
        <v>1.3233520000000001</v>
      </c>
    </row>
    <row r="270" spans="1:4" x14ac:dyDescent="0.3">
      <c r="A270">
        <f>'PSM output'!A270</f>
        <v>108516.8</v>
      </c>
      <c r="B270">
        <f>'PSM output'!B270</f>
        <v>1.282891</v>
      </c>
      <c r="C270">
        <f>'PSM output'!C270</f>
        <v>77705.73</v>
      </c>
      <c r="D270">
        <f>'PSM output'!D270</f>
        <v>1.3994089999999999</v>
      </c>
    </row>
    <row r="271" spans="1:4" x14ac:dyDescent="0.3">
      <c r="A271">
        <f>'PSM output'!A271</f>
        <v>98922.91</v>
      </c>
      <c r="B271">
        <f>'PSM output'!B271</f>
        <v>1.184933</v>
      </c>
      <c r="C271">
        <f>'PSM output'!C271</f>
        <v>70066.2</v>
      </c>
      <c r="D271">
        <f>'PSM output'!D271</f>
        <v>1.2598050000000001</v>
      </c>
    </row>
    <row r="272" spans="1:4" x14ac:dyDescent="0.3">
      <c r="A272">
        <f>'PSM output'!A272</f>
        <v>108742.5</v>
      </c>
      <c r="B272">
        <f>'PSM output'!B272</f>
        <v>1.266364</v>
      </c>
      <c r="C272">
        <f>'PSM output'!C272</f>
        <v>77423.199999999997</v>
      </c>
      <c r="D272">
        <f>'PSM output'!D272</f>
        <v>1.38784</v>
      </c>
    </row>
    <row r="273" spans="1:4" x14ac:dyDescent="0.3">
      <c r="A273">
        <f>'PSM output'!A273</f>
        <v>98877.19</v>
      </c>
      <c r="B273">
        <f>'PSM output'!B273</f>
        <v>1.1714739999999999</v>
      </c>
      <c r="C273">
        <f>'PSM output'!C273</f>
        <v>69514.570000000007</v>
      </c>
      <c r="D273">
        <f>'PSM output'!D273</f>
        <v>1.2527200000000001</v>
      </c>
    </row>
    <row r="274" spans="1:4" x14ac:dyDescent="0.3">
      <c r="A274">
        <f>'PSM output'!A274</f>
        <v>101729.4</v>
      </c>
      <c r="B274">
        <f>'PSM output'!B274</f>
        <v>1.1848190000000001</v>
      </c>
      <c r="C274">
        <f>'PSM output'!C274</f>
        <v>71399.839999999997</v>
      </c>
      <c r="D274">
        <f>'PSM output'!D274</f>
        <v>1.282184</v>
      </c>
    </row>
    <row r="275" spans="1:4" x14ac:dyDescent="0.3">
      <c r="A275">
        <f>'PSM output'!A275</f>
        <v>93154.3</v>
      </c>
      <c r="B275">
        <f>'PSM output'!B275</f>
        <v>1.0984970000000001</v>
      </c>
      <c r="C275">
        <f>'PSM output'!C275</f>
        <v>63436.51</v>
      </c>
      <c r="D275">
        <f>'PSM output'!D275</f>
        <v>1.182677</v>
      </c>
    </row>
    <row r="276" spans="1:4" x14ac:dyDescent="0.3">
      <c r="A276">
        <f>'PSM output'!A276</f>
        <v>99789.23</v>
      </c>
      <c r="B276">
        <f>'PSM output'!B276</f>
        <v>1.1761790000000001</v>
      </c>
      <c r="C276">
        <f>'PSM output'!C276</f>
        <v>69322.649999999994</v>
      </c>
      <c r="D276">
        <f>'PSM output'!D276</f>
        <v>1.2752049999999999</v>
      </c>
    </row>
    <row r="277" spans="1:4" x14ac:dyDescent="0.3">
      <c r="A277">
        <f>'PSM output'!A277</f>
        <v>104360.3</v>
      </c>
      <c r="B277">
        <f>'PSM output'!B277</f>
        <v>1.235036</v>
      </c>
      <c r="C277">
        <f>'PSM output'!C277</f>
        <v>74079.23</v>
      </c>
      <c r="D277">
        <f>'PSM output'!D277</f>
        <v>1.329752</v>
      </c>
    </row>
    <row r="278" spans="1:4" x14ac:dyDescent="0.3">
      <c r="A278">
        <f>'PSM output'!A278</f>
        <v>103715.2</v>
      </c>
      <c r="B278">
        <f>'PSM output'!B278</f>
        <v>1.2170099999999999</v>
      </c>
      <c r="C278">
        <f>'PSM output'!C278</f>
        <v>73501.490000000005</v>
      </c>
      <c r="D278">
        <f>'PSM output'!D278</f>
        <v>1.3086070000000001</v>
      </c>
    </row>
    <row r="279" spans="1:4" x14ac:dyDescent="0.3">
      <c r="A279">
        <f>'PSM output'!A279</f>
        <v>99399.8</v>
      </c>
      <c r="B279">
        <f>'PSM output'!B279</f>
        <v>1.171535</v>
      </c>
      <c r="C279">
        <f>'PSM output'!C279</f>
        <v>70263.7</v>
      </c>
      <c r="D279">
        <f>'PSM output'!D279</f>
        <v>1.241474</v>
      </c>
    </row>
    <row r="280" spans="1:4" x14ac:dyDescent="0.3">
      <c r="A280">
        <f>'PSM output'!A280</f>
        <v>102806.2</v>
      </c>
      <c r="B280">
        <f>'PSM output'!B280</f>
        <v>1.2036070000000001</v>
      </c>
      <c r="C280">
        <f>'PSM output'!C280</f>
        <v>72288.210000000006</v>
      </c>
      <c r="D280">
        <f>'PSM output'!D280</f>
        <v>1.299663</v>
      </c>
    </row>
    <row r="281" spans="1:4" x14ac:dyDescent="0.3">
      <c r="A281">
        <f>'PSM output'!A281</f>
        <v>105324.7</v>
      </c>
      <c r="B281">
        <f>'PSM output'!B281</f>
        <v>1.2453419999999999</v>
      </c>
      <c r="C281">
        <f>'PSM output'!C281</f>
        <v>74530.87</v>
      </c>
      <c r="D281">
        <f>'PSM output'!D281</f>
        <v>1.3459540000000001</v>
      </c>
    </row>
    <row r="282" spans="1:4" x14ac:dyDescent="0.3">
      <c r="A282">
        <f>'PSM output'!A282</f>
        <v>105591</v>
      </c>
      <c r="B282">
        <f>'PSM output'!B282</f>
        <v>1.2357359999999999</v>
      </c>
      <c r="C282">
        <f>'PSM output'!C282</f>
        <v>74621.97</v>
      </c>
      <c r="D282">
        <f>'PSM output'!D282</f>
        <v>1.339232</v>
      </c>
    </row>
    <row r="283" spans="1:4" x14ac:dyDescent="0.3">
      <c r="A283">
        <f>'PSM output'!A283</f>
        <v>100004.2</v>
      </c>
      <c r="B283">
        <f>'PSM output'!B283</f>
        <v>1.1809149999999999</v>
      </c>
      <c r="C283">
        <f>'PSM output'!C283</f>
        <v>70442.600000000006</v>
      </c>
      <c r="D283">
        <f>'PSM output'!D283</f>
        <v>1.2552030000000001</v>
      </c>
    </row>
    <row r="284" spans="1:4" x14ac:dyDescent="0.3">
      <c r="A284">
        <f>'PSM output'!A284</f>
        <v>101866.4</v>
      </c>
      <c r="B284">
        <f>'PSM output'!B284</f>
        <v>1.1872039999999999</v>
      </c>
      <c r="C284">
        <f>'PSM output'!C284</f>
        <v>70795.38</v>
      </c>
      <c r="D284">
        <f>'PSM output'!D284</f>
        <v>1.291261</v>
      </c>
    </row>
    <row r="285" spans="1:4" x14ac:dyDescent="0.3">
      <c r="A285">
        <f>'PSM output'!A285</f>
        <v>97860.63</v>
      </c>
      <c r="B285">
        <f>'PSM output'!B285</f>
        <v>1.1623190000000001</v>
      </c>
      <c r="C285">
        <f>'PSM output'!C285</f>
        <v>68490.91</v>
      </c>
      <c r="D285">
        <f>'PSM output'!D285</f>
        <v>1.2311810000000001</v>
      </c>
    </row>
    <row r="286" spans="1:4" x14ac:dyDescent="0.3">
      <c r="A286">
        <f>'PSM output'!A286</f>
        <v>97922.27</v>
      </c>
      <c r="B286">
        <f>'PSM output'!B286</f>
        <v>1.1488370000000001</v>
      </c>
      <c r="C286">
        <f>'PSM output'!C286</f>
        <v>68621.66</v>
      </c>
      <c r="D286">
        <f>'PSM output'!D286</f>
        <v>1.2147110000000001</v>
      </c>
    </row>
    <row r="287" spans="1:4" x14ac:dyDescent="0.3">
      <c r="A287">
        <f>'PSM output'!A287</f>
        <v>102470.6</v>
      </c>
      <c r="B287">
        <f>'PSM output'!B287</f>
        <v>1.2090730000000001</v>
      </c>
      <c r="C287">
        <f>'PSM output'!C287</f>
        <v>72243.73</v>
      </c>
      <c r="D287">
        <f>'PSM output'!D287</f>
        <v>1.293072</v>
      </c>
    </row>
    <row r="288" spans="1:4" x14ac:dyDescent="0.3">
      <c r="A288">
        <f>'PSM output'!A288</f>
        <v>112661</v>
      </c>
      <c r="B288">
        <f>'PSM output'!B288</f>
        <v>1.3385260000000001</v>
      </c>
      <c r="C288">
        <f>'PSM output'!C288</f>
        <v>80909.350000000006</v>
      </c>
      <c r="D288">
        <f>'PSM output'!D288</f>
        <v>1.4528829999999999</v>
      </c>
    </row>
    <row r="289" spans="1:4" x14ac:dyDescent="0.3">
      <c r="A289">
        <f>'PSM output'!A289</f>
        <v>112429.5</v>
      </c>
      <c r="B289">
        <f>'PSM output'!B289</f>
        <v>1.3218019999999999</v>
      </c>
      <c r="C289">
        <f>'PSM output'!C289</f>
        <v>79556.91</v>
      </c>
      <c r="D289">
        <f>'PSM output'!D289</f>
        <v>1.4582390000000001</v>
      </c>
    </row>
    <row r="290" spans="1:4" x14ac:dyDescent="0.3">
      <c r="A290">
        <f>'PSM output'!A290</f>
        <v>97436.11</v>
      </c>
      <c r="B290">
        <f>'PSM output'!B290</f>
        <v>1.1504890000000001</v>
      </c>
      <c r="C290">
        <f>'PSM output'!C290</f>
        <v>68434.62</v>
      </c>
      <c r="D290">
        <f>'PSM output'!D290</f>
        <v>1.206879</v>
      </c>
    </row>
    <row r="291" spans="1:4" x14ac:dyDescent="0.3">
      <c r="A291">
        <f>'PSM output'!A291</f>
        <v>107233.3</v>
      </c>
      <c r="B291">
        <f>'PSM output'!B291</f>
        <v>1.249279</v>
      </c>
      <c r="C291">
        <f>'PSM output'!C291</f>
        <v>76119.98</v>
      </c>
      <c r="D291">
        <f>'PSM output'!D291</f>
        <v>1.3474219999999999</v>
      </c>
    </row>
    <row r="292" spans="1:4" x14ac:dyDescent="0.3">
      <c r="A292">
        <f>'PSM output'!A292</f>
        <v>102200</v>
      </c>
      <c r="B292">
        <f>'PSM output'!B292</f>
        <v>1.19825</v>
      </c>
      <c r="C292">
        <f>'PSM output'!C292</f>
        <v>71261.11</v>
      </c>
      <c r="D292">
        <f>'PSM output'!D292</f>
        <v>1.2928299999999999</v>
      </c>
    </row>
    <row r="293" spans="1:4" x14ac:dyDescent="0.3">
      <c r="A293">
        <f>'PSM output'!A293</f>
        <v>92517.43</v>
      </c>
      <c r="B293">
        <f>'PSM output'!B293</f>
        <v>1.0871280000000001</v>
      </c>
      <c r="C293">
        <f>'PSM output'!C293</f>
        <v>63568.639999999999</v>
      </c>
      <c r="D293">
        <f>'PSM output'!D293</f>
        <v>1.1393580000000001</v>
      </c>
    </row>
    <row r="294" spans="1:4" x14ac:dyDescent="0.3">
      <c r="A294">
        <f>'PSM output'!A294</f>
        <v>106428</v>
      </c>
      <c r="B294">
        <f>'PSM output'!B294</f>
        <v>1.2661039999999999</v>
      </c>
      <c r="C294">
        <f>'PSM output'!C294</f>
        <v>75016.72</v>
      </c>
      <c r="D294">
        <f>'PSM output'!D294</f>
        <v>1.3666910000000001</v>
      </c>
    </row>
    <row r="295" spans="1:4" x14ac:dyDescent="0.3">
      <c r="A295">
        <f>'PSM output'!A295</f>
        <v>92360.29</v>
      </c>
      <c r="B295">
        <f>'PSM output'!B295</f>
        <v>1.0782050000000001</v>
      </c>
      <c r="C295">
        <f>'PSM output'!C295</f>
        <v>63284.480000000003</v>
      </c>
      <c r="D295">
        <f>'PSM output'!D295</f>
        <v>1.1300509999999999</v>
      </c>
    </row>
    <row r="296" spans="1:4" x14ac:dyDescent="0.3">
      <c r="A296">
        <f>'PSM output'!A296</f>
        <v>102314.3</v>
      </c>
      <c r="B296">
        <f>'PSM output'!B296</f>
        <v>1.1956</v>
      </c>
      <c r="C296">
        <f>'PSM output'!C296</f>
        <v>71182.97</v>
      </c>
      <c r="D296">
        <f>'PSM output'!D296</f>
        <v>1.2846489999999999</v>
      </c>
    </row>
    <row r="297" spans="1:4" x14ac:dyDescent="0.3">
      <c r="A297">
        <f>'PSM output'!A297</f>
        <v>96038.75</v>
      </c>
      <c r="B297">
        <f>'PSM output'!B297</f>
        <v>1.1308819999999999</v>
      </c>
      <c r="C297">
        <f>'PSM output'!C297</f>
        <v>66408.399999999994</v>
      </c>
      <c r="D297">
        <f>'PSM output'!D297</f>
        <v>1.188245</v>
      </c>
    </row>
    <row r="298" spans="1:4" x14ac:dyDescent="0.3">
      <c r="A298">
        <f>'PSM output'!A298</f>
        <v>107410.9</v>
      </c>
      <c r="B298">
        <f>'PSM output'!B298</f>
        <v>1.2568220000000001</v>
      </c>
      <c r="C298">
        <f>'PSM output'!C298</f>
        <v>76101.3</v>
      </c>
      <c r="D298">
        <f>'PSM output'!D298</f>
        <v>1.3451310000000001</v>
      </c>
    </row>
    <row r="299" spans="1:4" x14ac:dyDescent="0.3">
      <c r="A299">
        <f>'PSM output'!A299</f>
        <v>100967.7</v>
      </c>
      <c r="B299">
        <f>'PSM output'!B299</f>
        <v>1.179538</v>
      </c>
      <c r="C299">
        <f>'PSM output'!C299</f>
        <v>69682.87</v>
      </c>
      <c r="D299">
        <f>'PSM output'!D299</f>
        <v>1.2673220000000001</v>
      </c>
    </row>
    <row r="300" spans="1:4" x14ac:dyDescent="0.3">
      <c r="A300">
        <f>'PSM output'!A300</f>
        <v>94181.63</v>
      </c>
      <c r="B300">
        <f>'PSM output'!B300</f>
        <v>1.1004659999999999</v>
      </c>
      <c r="C300">
        <f>'PSM output'!C300</f>
        <v>65425.58</v>
      </c>
      <c r="D300">
        <f>'PSM output'!D300</f>
        <v>1.137381</v>
      </c>
    </row>
    <row r="301" spans="1:4" x14ac:dyDescent="0.3">
      <c r="A301">
        <f>'PSM output'!A301</f>
        <v>108721</v>
      </c>
      <c r="B301">
        <f>'PSM output'!B301</f>
        <v>1.269441</v>
      </c>
      <c r="C301">
        <f>'PSM output'!C301</f>
        <v>75803.520000000004</v>
      </c>
      <c r="D301">
        <f>'PSM output'!D301</f>
        <v>1.3873260000000001</v>
      </c>
    </row>
    <row r="302" spans="1:4" x14ac:dyDescent="0.3">
      <c r="A302">
        <f>'PSM output'!A302</f>
        <v>102078.7</v>
      </c>
      <c r="B302">
        <f>'PSM output'!B302</f>
        <v>1.204952</v>
      </c>
      <c r="C302">
        <f>'PSM output'!C302</f>
        <v>71854.89</v>
      </c>
      <c r="D302">
        <f>'PSM output'!D302</f>
        <v>1.2687459999999999</v>
      </c>
    </row>
    <row r="303" spans="1:4" x14ac:dyDescent="0.3">
      <c r="A303">
        <f>'PSM output'!A303</f>
        <v>99394.7</v>
      </c>
      <c r="B303">
        <f>'PSM output'!B303</f>
        <v>1.1647149999999999</v>
      </c>
      <c r="C303">
        <f>'PSM output'!C303</f>
        <v>69397.919999999998</v>
      </c>
      <c r="D303">
        <f>'PSM output'!D303</f>
        <v>1.2229410000000001</v>
      </c>
    </row>
    <row r="304" spans="1:4" x14ac:dyDescent="0.3">
      <c r="A304">
        <f>'PSM output'!A304</f>
        <v>98198.82</v>
      </c>
      <c r="B304">
        <f>'PSM output'!B304</f>
        <v>1.1560520000000001</v>
      </c>
      <c r="C304">
        <f>'PSM output'!C304</f>
        <v>67571.7</v>
      </c>
      <c r="D304">
        <f>'PSM output'!D304</f>
        <v>1.225908</v>
      </c>
    </row>
    <row r="305" spans="1:4" x14ac:dyDescent="0.3">
      <c r="A305">
        <f>'PSM output'!A305</f>
        <v>112775.9</v>
      </c>
      <c r="B305">
        <f>'PSM output'!B305</f>
        <v>1.3288340000000001</v>
      </c>
      <c r="C305">
        <f>'PSM output'!C305</f>
        <v>78970.27</v>
      </c>
      <c r="D305">
        <f>'PSM output'!D305</f>
        <v>1.4617720000000001</v>
      </c>
    </row>
    <row r="306" spans="1:4" x14ac:dyDescent="0.3">
      <c r="A306">
        <f>'PSM output'!A306</f>
        <v>103459.6</v>
      </c>
      <c r="B306">
        <f>'PSM output'!B306</f>
        <v>1.2364269999999999</v>
      </c>
      <c r="C306">
        <f>'PSM output'!C306</f>
        <v>72080.45</v>
      </c>
      <c r="D306">
        <f>'PSM output'!D306</f>
        <v>1.319984</v>
      </c>
    </row>
    <row r="307" spans="1:4" x14ac:dyDescent="0.3">
      <c r="A307">
        <f>'PSM output'!A307</f>
        <v>111604.5</v>
      </c>
      <c r="B307">
        <f>'PSM output'!B307</f>
        <v>1.3076559999999999</v>
      </c>
      <c r="C307">
        <f>'PSM output'!C307</f>
        <v>78672.259999999995</v>
      </c>
      <c r="D307">
        <f>'PSM output'!D307</f>
        <v>1.4214249999999999</v>
      </c>
    </row>
    <row r="308" spans="1:4" x14ac:dyDescent="0.3">
      <c r="A308">
        <f>'PSM output'!A308</f>
        <v>98968.639999999999</v>
      </c>
      <c r="B308">
        <f>'PSM output'!B308</f>
        <v>1.1737409999999999</v>
      </c>
      <c r="C308">
        <f>'PSM output'!C308</f>
        <v>68074.679999999993</v>
      </c>
      <c r="D308">
        <f>'PSM output'!D308</f>
        <v>1.2462629999999999</v>
      </c>
    </row>
    <row r="309" spans="1:4" x14ac:dyDescent="0.3">
      <c r="A309">
        <f>'PSM output'!A309</f>
        <v>97314.95</v>
      </c>
      <c r="B309">
        <f>'PSM output'!B309</f>
        <v>1.1288530000000001</v>
      </c>
      <c r="C309">
        <f>'PSM output'!C309</f>
        <v>65969.08</v>
      </c>
      <c r="D309">
        <f>'PSM output'!D309</f>
        <v>1.210024</v>
      </c>
    </row>
    <row r="310" spans="1:4" x14ac:dyDescent="0.3">
      <c r="A310">
        <f>'PSM output'!A310</f>
        <v>104220.4</v>
      </c>
      <c r="B310">
        <f>'PSM output'!B310</f>
        <v>1.2348589999999999</v>
      </c>
      <c r="C310">
        <f>'PSM output'!C310</f>
        <v>73825.48</v>
      </c>
      <c r="D310">
        <f>'PSM output'!D310</f>
        <v>1.2953460000000001</v>
      </c>
    </row>
    <row r="311" spans="1:4" x14ac:dyDescent="0.3">
      <c r="A311">
        <f>'PSM output'!A311</f>
        <v>106051.7</v>
      </c>
      <c r="B311">
        <f>'PSM output'!B311</f>
        <v>1.2572460000000001</v>
      </c>
      <c r="C311">
        <f>'PSM output'!C311</f>
        <v>75678.58</v>
      </c>
      <c r="D311">
        <f>'PSM output'!D311</f>
        <v>1.3166420000000001</v>
      </c>
    </row>
    <row r="312" spans="1:4" x14ac:dyDescent="0.3">
      <c r="A312">
        <f>'PSM output'!A312</f>
        <v>110258.5</v>
      </c>
      <c r="B312">
        <f>'PSM output'!B312</f>
        <v>1.300289</v>
      </c>
      <c r="C312">
        <f>'PSM output'!C312</f>
        <v>77186.48</v>
      </c>
      <c r="D312">
        <f>'PSM output'!D312</f>
        <v>1.412704</v>
      </c>
    </row>
    <row r="313" spans="1:4" x14ac:dyDescent="0.3">
      <c r="A313">
        <f>'PSM output'!A313</f>
        <v>98905.35</v>
      </c>
      <c r="B313">
        <f>'PSM output'!B313</f>
        <v>1.1554679999999999</v>
      </c>
      <c r="C313">
        <f>'PSM output'!C313</f>
        <v>68496.22</v>
      </c>
      <c r="D313">
        <f>'PSM output'!D313</f>
        <v>1.21357</v>
      </c>
    </row>
    <row r="314" spans="1:4" x14ac:dyDescent="0.3">
      <c r="A314">
        <f>'PSM output'!A314</f>
        <v>94790.41</v>
      </c>
      <c r="B314">
        <f>'PSM output'!B314</f>
        <v>1.1089599999999999</v>
      </c>
      <c r="C314">
        <f>'PSM output'!C314</f>
        <v>65035.32</v>
      </c>
      <c r="D314">
        <f>'PSM output'!D314</f>
        <v>1.1536200000000001</v>
      </c>
    </row>
    <row r="315" spans="1:4" x14ac:dyDescent="0.3">
      <c r="A315">
        <f>'PSM output'!A315</f>
        <v>98826.48</v>
      </c>
      <c r="B315">
        <f>'PSM output'!B315</f>
        <v>1.17554</v>
      </c>
      <c r="C315">
        <f>'PSM output'!C315</f>
        <v>69008.52</v>
      </c>
      <c r="D315">
        <f>'PSM output'!D315</f>
        <v>1.2211430000000001</v>
      </c>
    </row>
    <row r="316" spans="1:4" x14ac:dyDescent="0.3">
      <c r="A316">
        <f>'PSM output'!A316</f>
        <v>96201.74</v>
      </c>
      <c r="B316">
        <f>'PSM output'!B316</f>
        <v>1.122779</v>
      </c>
      <c r="C316">
        <f>'PSM output'!C316</f>
        <v>66065.95</v>
      </c>
      <c r="D316">
        <f>'PSM output'!D316</f>
        <v>1.17424</v>
      </c>
    </row>
    <row r="317" spans="1:4" x14ac:dyDescent="0.3">
      <c r="A317">
        <f>'PSM output'!A317</f>
        <v>105691.4</v>
      </c>
      <c r="B317">
        <f>'PSM output'!B317</f>
        <v>1.2457039999999999</v>
      </c>
      <c r="C317">
        <f>'PSM output'!C317</f>
        <v>73789.42</v>
      </c>
      <c r="D317">
        <f>'PSM output'!D317</f>
        <v>1.3321609999999999</v>
      </c>
    </row>
    <row r="318" spans="1:4" x14ac:dyDescent="0.3">
      <c r="A318">
        <f>'PSM output'!A318</f>
        <v>99829.88</v>
      </c>
      <c r="B318">
        <f>'PSM output'!B318</f>
        <v>1.181265</v>
      </c>
      <c r="C318">
        <f>'PSM output'!C318</f>
        <v>68615.37</v>
      </c>
      <c r="D318">
        <f>'PSM output'!D318</f>
        <v>1.253293</v>
      </c>
    </row>
    <row r="319" spans="1:4" x14ac:dyDescent="0.3">
      <c r="A319">
        <f>'PSM output'!A319</f>
        <v>94005.85</v>
      </c>
      <c r="B319">
        <f>'PSM output'!B319</f>
        <v>1.0994029999999999</v>
      </c>
      <c r="C319">
        <f>'PSM output'!C319</f>
        <v>64516.9</v>
      </c>
      <c r="D319">
        <f>'PSM output'!D319</f>
        <v>1.135588</v>
      </c>
    </row>
    <row r="320" spans="1:4" x14ac:dyDescent="0.3">
      <c r="A320">
        <f>'PSM output'!A320</f>
        <v>107224.7</v>
      </c>
      <c r="B320">
        <f>'PSM output'!B320</f>
        <v>1.2618480000000001</v>
      </c>
      <c r="C320">
        <f>'PSM output'!C320</f>
        <v>74363.009999999995</v>
      </c>
      <c r="D320">
        <f>'PSM output'!D320</f>
        <v>1.361216</v>
      </c>
    </row>
    <row r="321" spans="1:4" x14ac:dyDescent="0.3">
      <c r="A321">
        <f>'PSM output'!A321</f>
        <v>102121.60000000001</v>
      </c>
      <c r="B321">
        <f>'PSM output'!B321</f>
        <v>1.185551</v>
      </c>
      <c r="C321">
        <f>'PSM output'!C321</f>
        <v>69965.61</v>
      </c>
      <c r="D321">
        <f>'PSM output'!D321</f>
        <v>1.2706869999999999</v>
      </c>
    </row>
    <row r="322" spans="1:4" x14ac:dyDescent="0.3">
      <c r="A322">
        <f>'PSM output'!A322</f>
        <v>106864.6</v>
      </c>
      <c r="B322">
        <f>'PSM output'!B322</f>
        <v>1.2883420000000001</v>
      </c>
      <c r="C322">
        <f>'PSM output'!C322</f>
        <v>75485.62</v>
      </c>
      <c r="D322">
        <f>'PSM output'!D322</f>
        <v>1.357548</v>
      </c>
    </row>
    <row r="323" spans="1:4" x14ac:dyDescent="0.3">
      <c r="A323">
        <f>'PSM output'!A323</f>
        <v>106435.5</v>
      </c>
      <c r="B323">
        <f>'PSM output'!B323</f>
        <v>1.2363040000000001</v>
      </c>
      <c r="C323">
        <f>'PSM output'!C323</f>
        <v>74189.649999999994</v>
      </c>
      <c r="D323">
        <f>'PSM output'!D323</f>
        <v>1.3220959999999999</v>
      </c>
    </row>
    <row r="324" spans="1:4" x14ac:dyDescent="0.3">
      <c r="A324">
        <f>'PSM output'!A324</f>
        <v>101183.4</v>
      </c>
      <c r="B324">
        <f>'PSM output'!B324</f>
        <v>1.1940390000000001</v>
      </c>
      <c r="C324">
        <f>'PSM output'!C324</f>
        <v>70427.48</v>
      </c>
      <c r="D324">
        <f>'PSM output'!D324</f>
        <v>1.249593</v>
      </c>
    </row>
    <row r="325" spans="1:4" x14ac:dyDescent="0.3">
      <c r="A325">
        <f>'PSM output'!A325</f>
        <v>103487.7</v>
      </c>
      <c r="B325">
        <f>'PSM output'!B325</f>
        <v>1.2074560000000001</v>
      </c>
      <c r="C325">
        <f>'PSM output'!C325</f>
        <v>71595.539999999994</v>
      </c>
      <c r="D325">
        <f>'PSM output'!D325</f>
        <v>1.284818</v>
      </c>
    </row>
    <row r="326" spans="1:4" x14ac:dyDescent="0.3">
      <c r="A326">
        <f>'PSM output'!A326</f>
        <v>98883.97</v>
      </c>
      <c r="B326">
        <f>'PSM output'!B326</f>
        <v>1.1667700000000001</v>
      </c>
      <c r="C326">
        <f>'PSM output'!C326</f>
        <v>68418.09</v>
      </c>
      <c r="D326">
        <f>'PSM output'!D326</f>
        <v>1.215182</v>
      </c>
    </row>
    <row r="327" spans="1:4" x14ac:dyDescent="0.3">
      <c r="A327">
        <f>'PSM output'!A327</f>
        <v>109152.3</v>
      </c>
      <c r="B327">
        <f>'PSM output'!B327</f>
        <v>1.2775209999999999</v>
      </c>
      <c r="C327">
        <f>'PSM output'!C327</f>
        <v>76225.72</v>
      </c>
      <c r="D327">
        <f>'PSM output'!D327</f>
        <v>1.3731</v>
      </c>
    </row>
    <row r="328" spans="1:4" x14ac:dyDescent="0.3">
      <c r="A328">
        <f>'PSM output'!A328</f>
        <v>102303.1</v>
      </c>
      <c r="B328">
        <f>'PSM output'!B328</f>
        <v>1.210083</v>
      </c>
      <c r="C328">
        <f>'PSM output'!C328</f>
        <v>70069.53</v>
      </c>
      <c r="D328">
        <f>'PSM output'!D328</f>
        <v>1.290573</v>
      </c>
    </row>
    <row r="329" spans="1:4" x14ac:dyDescent="0.3">
      <c r="A329">
        <f>'PSM output'!A329</f>
        <v>100847.1</v>
      </c>
      <c r="B329">
        <f>'PSM output'!B329</f>
        <v>1.1815869999999999</v>
      </c>
      <c r="C329">
        <f>'PSM output'!C329</f>
        <v>70044.98</v>
      </c>
      <c r="D329">
        <f>'PSM output'!D329</f>
        <v>1.2329589999999999</v>
      </c>
    </row>
    <row r="330" spans="1:4" x14ac:dyDescent="0.3">
      <c r="A330">
        <f>'PSM output'!A330</f>
        <v>100159.3</v>
      </c>
      <c r="B330">
        <f>'PSM output'!B330</f>
        <v>1.166526</v>
      </c>
      <c r="C330">
        <f>'PSM output'!C330</f>
        <v>68303.02</v>
      </c>
      <c r="D330">
        <f>'PSM output'!D330</f>
        <v>1.238658</v>
      </c>
    </row>
    <row r="331" spans="1:4" x14ac:dyDescent="0.3">
      <c r="A331">
        <f>'PSM output'!A331</f>
        <v>102593.3</v>
      </c>
      <c r="B331">
        <f>'PSM output'!B331</f>
        <v>1.1932990000000001</v>
      </c>
      <c r="C331">
        <f>'PSM output'!C331</f>
        <v>70600.77</v>
      </c>
      <c r="D331">
        <f>'PSM output'!D331</f>
        <v>1.2678160000000001</v>
      </c>
    </row>
    <row r="332" spans="1:4" x14ac:dyDescent="0.3">
      <c r="A332">
        <f>'PSM output'!A332</f>
        <v>107432.3</v>
      </c>
      <c r="B332">
        <f>'PSM output'!B332</f>
        <v>1.2673460000000001</v>
      </c>
      <c r="C332">
        <f>'PSM output'!C332</f>
        <v>75469.899999999994</v>
      </c>
      <c r="D332">
        <f>'PSM output'!D332</f>
        <v>1.3401730000000001</v>
      </c>
    </row>
    <row r="333" spans="1:4" x14ac:dyDescent="0.3">
      <c r="A333">
        <f>'PSM output'!A333</f>
        <v>114651.9</v>
      </c>
      <c r="B333">
        <f>'PSM output'!B333</f>
        <v>1.3592200000000001</v>
      </c>
      <c r="C333">
        <f>'PSM output'!C333</f>
        <v>80872.960000000006</v>
      </c>
      <c r="D333">
        <f>'PSM output'!D333</f>
        <v>1.467398</v>
      </c>
    </row>
    <row r="334" spans="1:4" x14ac:dyDescent="0.3">
      <c r="A334">
        <f>'PSM output'!A334</f>
        <v>100463.6</v>
      </c>
      <c r="B334">
        <f>'PSM output'!B334</f>
        <v>1.1851689999999999</v>
      </c>
      <c r="C334">
        <f>'PSM output'!C334</f>
        <v>70196.61</v>
      </c>
      <c r="D334">
        <f>'PSM output'!D334</f>
        <v>1.2230620000000001</v>
      </c>
    </row>
    <row r="335" spans="1:4" x14ac:dyDescent="0.3">
      <c r="A335">
        <f>'PSM output'!A335</f>
        <v>111400.2</v>
      </c>
      <c r="B335">
        <f>'PSM output'!B335</f>
        <v>1.324576</v>
      </c>
      <c r="C335">
        <f>'PSM output'!C335</f>
        <v>78761.84</v>
      </c>
      <c r="D335">
        <f>'PSM output'!D335</f>
        <v>1.4097569999999999</v>
      </c>
    </row>
    <row r="336" spans="1:4" x14ac:dyDescent="0.3">
      <c r="A336">
        <f>'PSM output'!A336</f>
        <v>96766.88</v>
      </c>
      <c r="B336">
        <f>'PSM output'!B336</f>
        <v>1.1359159999999999</v>
      </c>
      <c r="C336">
        <f>'PSM output'!C336</f>
        <v>66218.36</v>
      </c>
      <c r="D336">
        <f>'PSM output'!D336</f>
        <v>1.178471</v>
      </c>
    </row>
    <row r="337" spans="1:4" x14ac:dyDescent="0.3">
      <c r="A337">
        <f>'PSM output'!A337</f>
        <v>97210.93</v>
      </c>
      <c r="B337">
        <f>'PSM output'!B337</f>
        <v>1.1312450000000001</v>
      </c>
      <c r="C337">
        <f>'PSM output'!C337</f>
        <v>65997.41</v>
      </c>
      <c r="D337">
        <f>'PSM output'!D337</f>
        <v>1.18624</v>
      </c>
    </row>
    <row r="338" spans="1:4" x14ac:dyDescent="0.3">
      <c r="A338">
        <f>'PSM output'!A338</f>
        <v>104102.5</v>
      </c>
      <c r="B338">
        <f>'PSM output'!B338</f>
        <v>1.2195940000000001</v>
      </c>
      <c r="C338">
        <f>'PSM output'!C338</f>
        <v>72141.75</v>
      </c>
      <c r="D338">
        <f>'PSM output'!D338</f>
        <v>1.288686</v>
      </c>
    </row>
    <row r="339" spans="1:4" x14ac:dyDescent="0.3">
      <c r="A339">
        <f>'PSM output'!A339</f>
        <v>101777.4</v>
      </c>
      <c r="B339">
        <f>'PSM output'!B339</f>
        <v>1.214318</v>
      </c>
      <c r="C339">
        <f>'PSM output'!C339</f>
        <v>70560.84</v>
      </c>
      <c r="D339">
        <f>'PSM output'!D339</f>
        <v>1.2682819999999999</v>
      </c>
    </row>
    <row r="340" spans="1:4" x14ac:dyDescent="0.3">
      <c r="A340">
        <f>'PSM output'!A340</f>
        <v>103013.3</v>
      </c>
      <c r="B340">
        <f>'PSM output'!B340</f>
        <v>1.220772</v>
      </c>
      <c r="C340">
        <f>'PSM output'!C340</f>
        <v>70888.490000000005</v>
      </c>
      <c r="D340">
        <f>'PSM output'!D340</f>
        <v>1.292778</v>
      </c>
    </row>
    <row r="341" spans="1:4" x14ac:dyDescent="0.3">
      <c r="A341">
        <f>'PSM output'!A341</f>
        <v>104822.39999999999</v>
      </c>
      <c r="B341">
        <f>'PSM output'!B341</f>
        <v>1.2380960000000001</v>
      </c>
      <c r="C341">
        <f>'PSM output'!C341</f>
        <v>72862.95</v>
      </c>
      <c r="D341">
        <f>'PSM output'!D341</f>
        <v>1.304762</v>
      </c>
    </row>
    <row r="342" spans="1:4" x14ac:dyDescent="0.3">
      <c r="A342">
        <f>'PSM output'!A342</f>
        <v>100086.8</v>
      </c>
      <c r="B342">
        <f>'PSM output'!B342</f>
        <v>1.1729810000000001</v>
      </c>
      <c r="C342">
        <f>'PSM output'!C342</f>
        <v>68098.2</v>
      </c>
      <c r="D342">
        <f>'PSM output'!D342</f>
        <v>1.237884</v>
      </c>
    </row>
    <row r="343" spans="1:4" x14ac:dyDescent="0.3">
      <c r="A343">
        <f>'PSM output'!A343</f>
        <v>104485.2</v>
      </c>
      <c r="B343">
        <f>'PSM output'!B343</f>
        <v>1.227393</v>
      </c>
      <c r="C343">
        <f>'PSM output'!C343</f>
        <v>72556.740000000005</v>
      </c>
      <c r="D343">
        <f>'PSM output'!D343</f>
        <v>1.2907249999999999</v>
      </c>
    </row>
    <row r="344" spans="1:4" x14ac:dyDescent="0.3">
      <c r="A344">
        <f>'PSM output'!A344</f>
        <v>107126.7</v>
      </c>
      <c r="B344">
        <f>'PSM output'!B344</f>
        <v>1.263309</v>
      </c>
      <c r="C344">
        <f>'PSM output'!C344</f>
        <v>75304.81</v>
      </c>
      <c r="D344">
        <f>'PSM output'!D344</f>
        <v>1.323089</v>
      </c>
    </row>
    <row r="345" spans="1:4" x14ac:dyDescent="0.3">
      <c r="A345">
        <f>'PSM output'!A345</f>
        <v>109939.9</v>
      </c>
      <c r="B345">
        <f>'PSM output'!B345</f>
        <v>1.2839499999999999</v>
      </c>
      <c r="C345">
        <f>'PSM output'!C345</f>
        <v>75514.820000000007</v>
      </c>
      <c r="D345">
        <f>'PSM output'!D345</f>
        <v>1.39547</v>
      </c>
    </row>
    <row r="346" spans="1:4" x14ac:dyDescent="0.3">
      <c r="A346">
        <f>'PSM output'!A346</f>
        <v>107052.7</v>
      </c>
      <c r="B346">
        <f>'PSM output'!B346</f>
        <v>1.2536099999999999</v>
      </c>
      <c r="C346">
        <f>'PSM output'!C346</f>
        <v>73792.789999999994</v>
      </c>
      <c r="D346">
        <f>'PSM output'!D346</f>
        <v>1.3418110000000001</v>
      </c>
    </row>
    <row r="347" spans="1:4" x14ac:dyDescent="0.3">
      <c r="A347">
        <f>'PSM output'!A347</f>
        <v>107058.1</v>
      </c>
      <c r="B347">
        <f>'PSM output'!B347</f>
        <v>1.253368</v>
      </c>
      <c r="C347">
        <f>'PSM output'!C347</f>
        <v>74151.98</v>
      </c>
      <c r="D347">
        <f>'PSM output'!D347</f>
        <v>1.3343849999999999</v>
      </c>
    </row>
    <row r="348" spans="1:4" x14ac:dyDescent="0.3">
      <c r="A348">
        <f>'PSM output'!A348</f>
        <v>102369.2</v>
      </c>
      <c r="B348">
        <f>'PSM output'!B348</f>
        <v>1.203694</v>
      </c>
      <c r="C348">
        <f>'PSM output'!C348</f>
        <v>70234.17</v>
      </c>
      <c r="D348">
        <f>'PSM output'!D348</f>
        <v>1.268232</v>
      </c>
    </row>
    <row r="349" spans="1:4" x14ac:dyDescent="0.3">
      <c r="A349">
        <f>'PSM output'!A349</f>
        <v>104981.1</v>
      </c>
      <c r="B349">
        <f>'PSM output'!B349</f>
        <v>1.227814</v>
      </c>
      <c r="C349">
        <f>'PSM output'!C349</f>
        <v>72377.27</v>
      </c>
      <c r="D349">
        <f>'PSM output'!D349</f>
        <v>1.3016749999999999</v>
      </c>
    </row>
    <row r="350" spans="1:4" x14ac:dyDescent="0.3">
      <c r="A350">
        <f>'PSM output'!A350</f>
        <v>97551.17</v>
      </c>
      <c r="B350">
        <f>'PSM output'!B350</f>
        <v>1.1669609999999999</v>
      </c>
      <c r="C350">
        <f>'PSM output'!C350</f>
        <v>67707.7</v>
      </c>
      <c r="D350">
        <f>'PSM output'!D350</f>
        <v>1.1851290000000001</v>
      </c>
    </row>
    <row r="351" spans="1:4" x14ac:dyDescent="0.3">
      <c r="A351">
        <f>'PSM output'!A351</f>
        <v>103581.1</v>
      </c>
      <c r="B351">
        <f>'PSM output'!B351</f>
        <v>1.2155130000000001</v>
      </c>
      <c r="C351">
        <f>'PSM output'!C351</f>
        <v>71365.570000000007</v>
      </c>
      <c r="D351">
        <f>'PSM output'!D351</f>
        <v>1.281045</v>
      </c>
    </row>
    <row r="352" spans="1:4" x14ac:dyDescent="0.3">
      <c r="A352">
        <f>'PSM output'!A352</f>
        <v>87356.96</v>
      </c>
      <c r="B352">
        <f>'PSM output'!B352</f>
        <v>1.0288060000000001</v>
      </c>
      <c r="C352">
        <f>'PSM output'!C352</f>
        <v>58438.84</v>
      </c>
      <c r="D352">
        <f>'PSM output'!D352</f>
        <v>1.0282750000000001</v>
      </c>
    </row>
    <row r="353" spans="1:4" x14ac:dyDescent="0.3">
      <c r="A353">
        <f>'PSM output'!A353</f>
        <v>105145.2</v>
      </c>
      <c r="B353">
        <f>'PSM output'!B353</f>
        <v>1.235968</v>
      </c>
      <c r="C353">
        <f>'PSM output'!C353</f>
        <v>72550.320000000007</v>
      </c>
      <c r="D353">
        <f>'PSM output'!D353</f>
        <v>1.3061499999999999</v>
      </c>
    </row>
    <row r="354" spans="1:4" x14ac:dyDescent="0.3">
      <c r="A354">
        <f>'PSM output'!A354</f>
        <v>111078.8</v>
      </c>
      <c r="B354">
        <f>'PSM output'!B354</f>
        <v>1.3136129999999999</v>
      </c>
      <c r="C354">
        <f>'PSM output'!C354</f>
        <v>78099.179999999993</v>
      </c>
      <c r="D354">
        <f>'PSM output'!D354</f>
        <v>1.3910070000000001</v>
      </c>
    </row>
    <row r="355" spans="1:4" x14ac:dyDescent="0.3">
      <c r="A355">
        <f>'PSM output'!A355</f>
        <v>97320.67</v>
      </c>
      <c r="B355">
        <f>'PSM output'!B355</f>
        <v>1.144441</v>
      </c>
      <c r="C355">
        <f>'PSM output'!C355</f>
        <v>66538.09</v>
      </c>
      <c r="D355">
        <f>'PSM output'!D355</f>
        <v>1.175724</v>
      </c>
    </row>
    <row r="356" spans="1:4" x14ac:dyDescent="0.3">
      <c r="A356">
        <f>'PSM output'!A356</f>
        <v>109737.2</v>
      </c>
      <c r="B356">
        <f>'PSM output'!B356</f>
        <v>1.2883279999999999</v>
      </c>
      <c r="C356">
        <f>'PSM output'!C356</f>
        <v>76276.3</v>
      </c>
      <c r="D356">
        <f>'PSM output'!D356</f>
        <v>1.372106</v>
      </c>
    </row>
    <row r="357" spans="1:4" x14ac:dyDescent="0.3">
      <c r="A357">
        <f>'PSM output'!A357</f>
        <v>102022.3</v>
      </c>
      <c r="B357">
        <f>'PSM output'!B357</f>
        <v>1.203729</v>
      </c>
      <c r="C357">
        <f>'PSM output'!C357</f>
        <v>70722.679999999993</v>
      </c>
      <c r="D357">
        <f>'PSM output'!D357</f>
        <v>1.244173</v>
      </c>
    </row>
    <row r="358" spans="1:4" x14ac:dyDescent="0.3">
      <c r="A358">
        <f>'PSM output'!A358</f>
        <v>96184.09</v>
      </c>
      <c r="B358">
        <f>'PSM output'!B358</f>
        <v>1.152309</v>
      </c>
      <c r="C358">
        <f>'PSM output'!C358</f>
        <v>66158.27</v>
      </c>
      <c r="D358">
        <f>'PSM output'!D358</f>
        <v>1.1672419999999999</v>
      </c>
    </row>
    <row r="359" spans="1:4" x14ac:dyDescent="0.3">
      <c r="A359">
        <f>'PSM output'!A359</f>
        <v>103689</v>
      </c>
      <c r="B359">
        <f>'PSM output'!B359</f>
        <v>1.2261310000000001</v>
      </c>
      <c r="C359">
        <f>'PSM output'!C359</f>
        <v>71656.009999999995</v>
      </c>
      <c r="D359">
        <f>'PSM output'!D359</f>
        <v>1.2811140000000001</v>
      </c>
    </row>
    <row r="360" spans="1:4" x14ac:dyDescent="0.3">
      <c r="A360">
        <f>'PSM output'!A360</f>
        <v>100952.9</v>
      </c>
      <c r="B360">
        <f>'PSM output'!B360</f>
        <v>1.197549</v>
      </c>
      <c r="C360">
        <f>'PSM output'!C360</f>
        <v>69591.16</v>
      </c>
      <c r="D360">
        <f>'PSM output'!D360</f>
        <v>1.2385949999999999</v>
      </c>
    </row>
    <row r="361" spans="1:4" x14ac:dyDescent="0.3">
      <c r="A361">
        <f>'PSM output'!A361</f>
        <v>109496.7</v>
      </c>
      <c r="B361">
        <f>'PSM output'!B361</f>
        <v>1.2713479999999999</v>
      </c>
      <c r="C361">
        <f>'PSM output'!C361</f>
        <v>75194.8</v>
      </c>
      <c r="D361">
        <f>'PSM output'!D361</f>
        <v>1.371059</v>
      </c>
    </row>
    <row r="362" spans="1:4" x14ac:dyDescent="0.3">
      <c r="A362">
        <f>'PSM output'!A362</f>
        <v>102788.7</v>
      </c>
      <c r="B362">
        <f>'PSM output'!B362</f>
        <v>1.2193160000000001</v>
      </c>
      <c r="C362">
        <f>'PSM output'!C362</f>
        <v>70083.44</v>
      </c>
      <c r="D362">
        <f>'PSM output'!D362</f>
        <v>1.287026</v>
      </c>
    </row>
    <row r="363" spans="1:4" x14ac:dyDescent="0.3">
      <c r="A363">
        <f>'PSM output'!A363</f>
        <v>108919.5</v>
      </c>
      <c r="B363">
        <f>'PSM output'!B363</f>
        <v>1.2903210000000001</v>
      </c>
      <c r="C363">
        <f>'PSM output'!C363</f>
        <v>75394.38</v>
      </c>
      <c r="D363">
        <f>'PSM output'!D363</f>
        <v>1.3722650000000001</v>
      </c>
    </row>
    <row r="364" spans="1:4" x14ac:dyDescent="0.3">
      <c r="A364">
        <f>'PSM output'!A364</f>
        <v>109828.9</v>
      </c>
      <c r="B364">
        <f>'PSM output'!B364</f>
        <v>1.281426</v>
      </c>
      <c r="C364">
        <f>'PSM output'!C364</f>
        <v>75937.72</v>
      </c>
      <c r="D364">
        <f>'PSM output'!D364</f>
        <v>1.370422</v>
      </c>
    </row>
    <row r="365" spans="1:4" x14ac:dyDescent="0.3">
      <c r="A365">
        <f>'PSM output'!A365</f>
        <v>116545</v>
      </c>
      <c r="B365">
        <f>'PSM output'!B365</f>
        <v>1.3740870000000001</v>
      </c>
      <c r="C365">
        <f>'PSM output'!C365</f>
        <v>81860.27</v>
      </c>
      <c r="D365">
        <f>'PSM output'!D365</f>
        <v>1.478497</v>
      </c>
    </row>
    <row r="366" spans="1:4" x14ac:dyDescent="0.3">
      <c r="A366">
        <f>'PSM output'!A366</f>
        <v>110056.5</v>
      </c>
      <c r="B366">
        <f>'PSM output'!B366</f>
        <v>1.2927789999999999</v>
      </c>
      <c r="C366">
        <f>'PSM output'!C366</f>
        <v>76361.440000000002</v>
      </c>
      <c r="D366">
        <f>'PSM output'!D366</f>
        <v>1.377308</v>
      </c>
    </row>
    <row r="367" spans="1:4" x14ac:dyDescent="0.3">
      <c r="A367">
        <f>'PSM output'!A367</f>
        <v>98713.58</v>
      </c>
      <c r="B367">
        <f>'PSM output'!B367</f>
        <v>1.1750050000000001</v>
      </c>
      <c r="C367">
        <f>'PSM output'!C367</f>
        <v>67837.19</v>
      </c>
      <c r="D367">
        <f>'PSM output'!D367</f>
        <v>1.2025300000000001</v>
      </c>
    </row>
    <row r="368" spans="1:4" x14ac:dyDescent="0.3">
      <c r="A368">
        <f>'PSM output'!A368</f>
        <v>108152.2</v>
      </c>
      <c r="B368">
        <f>'PSM output'!B368</f>
        <v>1.2679590000000001</v>
      </c>
      <c r="C368">
        <f>'PSM output'!C368</f>
        <v>74425.05</v>
      </c>
      <c r="D368">
        <f>'PSM output'!D368</f>
        <v>1.3513360000000001</v>
      </c>
    </row>
    <row r="369" spans="1:4" x14ac:dyDescent="0.3">
      <c r="A369">
        <f>'PSM output'!A369</f>
        <v>104882.6</v>
      </c>
      <c r="B369">
        <f>'PSM output'!B369</f>
        <v>1.2464120000000001</v>
      </c>
      <c r="C369">
        <f>'PSM output'!C369</f>
        <v>72612.63</v>
      </c>
      <c r="D369">
        <f>'PSM output'!D369</f>
        <v>1.300613</v>
      </c>
    </row>
    <row r="370" spans="1:4" x14ac:dyDescent="0.3">
      <c r="A370">
        <f>'PSM output'!A370</f>
        <v>100211</v>
      </c>
      <c r="B370">
        <f>'PSM output'!B370</f>
        <v>1.1744319999999999</v>
      </c>
      <c r="C370">
        <f>'PSM output'!C370</f>
        <v>68288.070000000007</v>
      </c>
      <c r="D370">
        <f>'PSM output'!D370</f>
        <v>1.2212970000000001</v>
      </c>
    </row>
    <row r="371" spans="1:4" x14ac:dyDescent="0.3">
      <c r="A371">
        <f>'PSM output'!A371</f>
        <v>104325.1</v>
      </c>
      <c r="B371">
        <f>'PSM output'!B371</f>
        <v>1.223913</v>
      </c>
      <c r="C371">
        <f>'PSM output'!C371</f>
        <v>71901.17</v>
      </c>
      <c r="D371">
        <f>'PSM output'!D371</f>
        <v>1.2783070000000001</v>
      </c>
    </row>
    <row r="372" spans="1:4" x14ac:dyDescent="0.3">
      <c r="A372">
        <f>'PSM output'!A372</f>
        <v>110354.6</v>
      </c>
      <c r="B372">
        <f>'PSM output'!B372</f>
        <v>1.3065389999999999</v>
      </c>
      <c r="C372">
        <f>'PSM output'!C372</f>
        <v>76261.66</v>
      </c>
      <c r="D372">
        <f>'PSM output'!D372</f>
        <v>1.3942460000000001</v>
      </c>
    </row>
    <row r="373" spans="1:4" x14ac:dyDescent="0.3">
      <c r="A373">
        <f>'PSM output'!A373</f>
        <v>99552.56</v>
      </c>
      <c r="B373">
        <f>'PSM output'!B373</f>
        <v>1.1701729999999999</v>
      </c>
      <c r="C373">
        <f>'PSM output'!C373</f>
        <v>67972.61</v>
      </c>
      <c r="D373">
        <f>'PSM output'!D373</f>
        <v>1.206661</v>
      </c>
    </row>
    <row r="374" spans="1:4" x14ac:dyDescent="0.3">
      <c r="A374">
        <f>'PSM output'!A374</f>
        <v>107061.6</v>
      </c>
      <c r="B374">
        <f>'PSM output'!B374</f>
        <v>1.2546569999999999</v>
      </c>
      <c r="C374">
        <f>'PSM output'!C374</f>
        <v>73850.94</v>
      </c>
      <c r="D374">
        <f>'PSM output'!D374</f>
        <v>1.3237589999999999</v>
      </c>
    </row>
    <row r="375" spans="1:4" x14ac:dyDescent="0.3">
      <c r="A375">
        <f>'PSM output'!A375</f>
        <v>103027.9</v>
      </c>
      <c r="B375">
        <f>'PSM output'!B375</f>
        <v>1.2148209999999999</v>
      </c>
      <c r="C375">
        <f>'PSM output'!C375</f>
        <v>70955.13</v>
      </c>
      <c r="D375">
        <f>'PSM output'!D375</f>
        <v>1.258505</v>
      </c>
    </row>
    <row r="376" spans="1:4" x14ac:dyDescent="0.3">
      <c r="A376">
        <f>'PSM output'!A376</f>
        <v>104381.7</v>
      </c>
      <c r="B376">
        <f>'PSM output'!B376</f>
        <v>1.238558</v>
      </c>
      <c r="C376">
        <f>'PSM output'!C376</f>
        <v>71536.27</v>
      </c>
      <c r="D376">
        <f>'PSM output'!D376</f>
        <v>1.297426</v>
      </c>
    </row>
    <row r="377" spans="1:4" x14ac:dyDescent="0.3">
      <c r="A377">
        <f>'PSM output'!A377</f>
        <v>107886</v>
      </c>
      <c r="B377">
        <f>'PSM output'!B377</f>
        <v>1.2663690000000001</v>
      </c>
      <c r="C377">
        <f>'PSM output'!C377</f>
        <v>75025.08</v>
      </c>
      <c r="D377">
        <f>'PSM output'!D377</f>
        <v>1.3254919999999999</v>
      </c>
    </row>
    <row r="378" spans="1:4" x14ac:dyDescent="0.3">
      <c r="A378">
        <f>'PSM output'!A378</f>
        <v>102038</v>
      </c>
      <c r="B378">
        <f>'PSM output'!B378</f>
        <v>1.1962299999999999</v>
      </c>
      <c r="C378">
        <f>'PSM output'!C378</f>
        <v>70462.880000000005</v>
      </c>
      <c r="D378">
        <f>'PSM output'!D378</f>
        <v>1.228235</v>
      </c>
    </row>
    <row r="379" spans="1:4" x14ac:dyDescent="0.3">
      <c r="A379">
        <f>'PSM output'!A379</f>
        <v>120368.3</v>
      </c>
      <c r="B379">
        <f>'PSM output'!B379</f>
        <v>1.399929</v>
      </c>
      <c r="C379">
        <f>'PSM output'!C379</f>
        <v>83358.73</v>
      </c>
      <c r="D379">
        <f>'PSM output'!D379</f>
        <v>1.538411</v>
      </c>
    </row>
    <row r="380" spans="1:4" x14ac:dyDescent="0.3">
      <c r="A380">
        <f>'PSM output'!A380</f>
        <v>101756.3</v>
      </c>
      <c r="B380">
        <f>'PSM output'!B380</f>
        <v>1.1892609999999999</v>
      </c>
      <c r="C380">
        <f>'PSM output'!C380</f>
        <v>69953.55</v>
      </c>
      <c r="D380">
        <f>'PSM output'!D380</f>
        <v>1.222275</v>
      </c>
    </row>
    <row r="381" spans="1:4" x14ac:dyDescent="0.3">
      <c r="A381">
        <f>'PSM output'!A381</f>
        <v>105917.5</v>
      </c>
      <c r="B381">
        <f>'PSM output'!B381</f>
        <v>1.240551</v>
      </c>
      <c r="C381">
        <f>'PSM output'!C381</f>
        <v>73017.05</v>
      </c>
      <c r="D381">
        <f>'PSM output'!D381</f>
        <v>1.295507</v>
      </c>
    </row>
    <row r="382" spans="1:4" x14ac:dyDescent="0.3">
      <c r="A382">
        <f>'PSM output'!A382</f>
        <v>96140.74</v>
      </c>
      <c r="B382">
        <f>'PSM output'!B382</f>
        <v>1.1287720000000001</v>
      </c>
      <c r="C382">
        <f>'PSM output'!C382</f>
        <v>64369.21</v>
      </c>
      <c r="D382">
        <f>'PSM output'!D382</f>
        <v>1.1588480000000001</v>
      </c>
    </row>
    <row r="383" spans="1:4" x14ac:dyDescent="0.3">
      <c r="A383">
        <f>'PSM output'!A383</f>
        <v>108065.1</v>
      </c>
      <c r="B383">
        <f>'PSM output'!B383</f>
        <v>1.2721180000000001</v>
      </c>
      <c r="C383">
        <f>'PSM output'!C383</f>
        <v>74068.289999999994</v>
      </c>
      <c r="D383">
        <f>'PSM output'!D383</f>
        <v>1.346638</v>
      </c>
    </row>
    <row r="384" spans="1:4" x14ac:dyDescent="0.3">
      <c r="A384">
        <f>'PSM output'!A384</f>
        <v>101960.9</v>
      </c>
      <c r="B384">
        <f>'PSM output'!B384</f>
        <v>1.200285</v>
      </c>
      <c r="C384">
        <f>'PSM output'!C384</f>
        <v>69740.3</v>
      </c>
      <c r="D384">
        <f>'PSM output'!D384</f>
        <v>1.2379629999999999</v>
      </c>
    </row>
    <row r="385" spans="1:4" x14ac:dyDescent="0.3">
      <c r="A385">
        <f>'PSM output'!A385</f>
        <v>112782.6</v>
      </c>
      <c r="B385">
        <f>'PSM output'!B385</f>
        <v>1.3517950000000001</v>
      </c>
      <c r="C385">
        <f>'PSM output'!C385</f>
        <v>78314.75</v>
      </c>
      <c r="D385">
        <f>'PSM output'!D385</f>
        <v>1.4333210000000001</v>
      </c>
    </row>
    <row r="386" spans="1:4" x14ac:dyDescent="0.3">
      <c r="A386">
        <f>'PSM output'!A386</f>
        <v>105558.6</v>
      </c>
      <c r="B386">
        <f>'PSM output'!B386</f>
        <v>1.243563</v>
      </c>
      <c r="C386">
        <f>'PSM output'!C386</f>
        <v>72746.63</v>
      </c>
      <c r="D386">
        <f>'PSM output'!D386</f>
        <v>1.2911189999999999</v>
      </c>
    </row>
    <row r="387" spans="1:4" x14ac:dyDescent="0.3">
      <c r="A387">
        <f>'PSM output'!A387</f>
        <v>105117.3</v>
      </c>
      <c r="B387">
        <f>'PSM output'!B387</f>
        <v>1.229511</v>
      </c>
      <c r="C387">
        <f>'PSM output'!C387</f>
        <v>72192.81</v>
      </c>
      <c r="D387">
        <f>'PSM output'!D387</f>
        <v>1.278967</v>
      </c>
    </row>
    <row r="388" spans="1:4" x14ac:dyDescent="0.3">
      <c r="A388">
        <f>'PSM output'!A388</f>
        <v>105050.6</v>
      </c>
      <c r="B388">
        <f>'PSM output'!B388</f>
        <v>1.2262519999999999</v>
      </c>
      <c r="C388">
        <f>'PSM output'!C388</f>
        <v>71312.75</v>
      </c>
      <c r="D388">
        <f>'PSM output'!D388</f>
        <v>1.291248</v>
      </c>
    </row>
    <row r="389" spans="1:4" x14ac:dyDescent="0.3">
      <c r="A389">
        <f>'PSM output'!A389</f>
        <v>102900.6</v>
      </c>
      <c r="B389">
        <f>'PSM output'!B389</f>
        <v>1.2054419999999999</v>
      </c>
      <c r="C389">
        <f>'PSM output'!C389</f>
        <v>70413.14</v>
      </c>
      <c r="D389">
        <f>'PSM output'!D389</f>
        <v>1.243603</v>
      </c>
    </row>
    <row r="390" spans="1:4" x14ac:dyDescent="0.3">
      <c r="A390">
        <f>'PSM output'!A390</f>
        <v>93602.79</v>
      </c>
      <c r="B390">
        <f>'PSM output'!B390</f>
        <v>1.0837209999999999</v>
      </c>
      <c r="C390">
        <f>'PSM output'!C390</f>
        <v>62105.11</v>
      </c>
      <c r="D390">
        <f>'PSM output'!D390</f>
        <v>1.0998030000000001</v>
      </c>
    </row>
    <row r="391" spans="1:4" x14ac:dyDescent="0.3">
      <c r="A391">
        <f>'PSM output'!A391</f>
        <v>100681.8</v>
      </c>
      <c r="B391">
        <f>'PSM output'!B391</f>
        <v>1.188212</v>
      </c>
      <c r="C391">
        <f>'PSM output'!C391</f>
        <v>68589.95</v>
      </c>
      <c r="D391">
        <f>'PSM output'!D391</f>
        <v>1.2146710000000001</v>
      </c>
    </row>
    <row r="392" spans="1:4" x14ac:dyDescent="0.3">
      <c r="A392">
        <f>'PSM output'!A392</f>
        <v>107466.1</v>
      </c>
      <c r="B392">
        <f>'PSM output'!B392</f>
        <v>1.2566349999999999</v>
      </c>
      <c r="C392">
        <f>'PSM output'!C392</f>
        <v>73611.12</v>
      </c>
      <c r="D392">
        <f>'PSM output'!D392</f>
        <v>1.3175490000000001</v>
      </c>
    </row>
    <row r="393" spans="1:4" x14ac:dyDescent="0.3">
      <c r="A393">
        <f>'PSM output'!A393</f>
        <v>103624.2</v>
      </c>
      <c r="B393">
        <f>'PSM output'!B393</f>
        <v>1.2298020000000001</v>
      </c>
      <c r="C393">
        <f>'PSM output'!C393</f>
        <v>70113.45</v>
      </c>
      <c r="D393">
        <f>'PSM output'!D393</f>
        <v>1.2837149999999999</v>
      </c>
    </row>
    <row r="394" spans="1:4" x14ac:dyDescent="0.3">
      <c r="A394">
        <f>'PSM output'!A394</f>
        <v>100033.4</v>
      </c>
      <c r="B394">
        <f>'PSM output'!B394</f>
        <v>1.185521</v>
      </c>
      <c r="C394">
        <f>'PSM output'!C394</f>
        <v>67547.06</v>
      </c>
      <c r="D394">
        <f>'PSM output'!D394</f>
        <v>1.217956</v>
      </c>
    </row>
    <row r="395" spans="1:4" x14ac:dyDescent="0.3">
      <c r="A395">
        <f>'PSM output'!A395</f>
        <v>100439.4</v>
      </c>
      <c r="B395">
        <f>'PSM output'!B395</f>
        <v>1.2004570000000001</v>
      </c>
      <c r="C395">
        <f>'PSM output'!C395</f>
        <v>68301.05</v>
      </c>
      <c r="D395">
        <f>'PSM output'!D395</f>
        <v>1.225835</v>
      </c>
    </row>
    <row r="396" spans="1:4" x14ac:dyDescent="0.3">
      <c r="A396">
        <f>'PSM output'!A396</f>
        <v>107122.8</v>
      </c>
      <c r="B396">
        <f>'PSM output'!B396</f>
        <v>1.264918</v>
      </c>
      <c r="C396">
        <f>'PSM output'!C396</f>
        <v>73198.92</v>
      </c>
      <c r="D396">
        <f>'PSM output'!D396</f>
        <v>1.3251280000000001</v>
      </c>
    </row>
    <row r="397" spans="1:4" x14ac:dyDescent="0.3">
      <c r="A397">
        <f>'PSM output'!A397</f>
        <v>112935.8</v>
      </c>
      <c r="B397">
        <f>'PSM output'!B397</f>
        <v>1.320994</v>
      </c>
      <c r="C397">
        <f>'PSM output'!C397</f>
        <v>77955.44</v>
      </c>
      <c r="D397">
        <f>'PSM output'!D397</f>
        <v>1.402215</v>
      </c>
    </row>
    <row r="398" spans="1:4" x14ac:dyDescent="0.3">
      <c r="A398">
        <f>'PSM output'!A398</f>
        <v>102147.5</v>
      </c>
      <c r="B398">
        <f>'PSM output'!B398</f>
        <v>1.1883030000000001</v>
      </c>
      <c r="C398">
        <f>'PSM output'!C398</f>
        <v>68996.91</v>
      </c>
      <c r="D398">
        <f>'PSM output'!D398</f>
        <v>1.2321930000000001</v>
      </c>
    </row>
    <row r="399" spans="1:4" x14ac:dyDescent="0.3">
      <c r="A399">
        <f>'PSM output'!A399</f>
        <v>108552.9</v>
      </c>
      <c r="B399">
        <f>'PSM output'!B399</f>
        <v>1.2870919999999999</v>
      </c>
      <c r="C399">
        <f>'PSM output'!C399</f>
        <v>74618.11</v>
      </c>
      <c r="D399">
        <f>'PSM output'!D399</f>
        <v>1.3464179999999999</v>
      </c>
    </row>
    <row r="400" spans="1:4" x14ac:dyDescent="0.3">
      <c r="A400">
        <f>'PSM output'!A400</f>
        <v>98890.84</v>
      </c>
      <c r="B400">
        <f>'PSM output'!B400</f>
        <v>1.1518250000000001</v>
      </c>
      <c r="C400">
        <f>'PSM output'!C400</f>
        <v>66915.570000000007</v>
      </c>
      <c r="D400">
        <f>'PSM output'!D400</f>
        <v>1.1710719999999999</v>
      </c>
    </row>
    <row r="401" spans="1:4" x14ac:dyDescent="0.3">
      <c r="A401">
        <f>'PSM output'!A401</f>
        <v>108530.5</v>
      </c>
      <c r="B401">
        <f>'PSM output'!B401</f>
        <v>1.282877</v>
      </c>
      <c r="C401">
        <f>'PSM output'!C401</f>
        <v>74516.7</v>
      </c>
      <c r="D401">
        <f>'PSM output'!D401</f>
        <v>1.342268</v>
      </c>
    </row>
    <row r="402" spans="1:4" x14ac:dyDescent="0.3">
      <c r="A402">
        <f>'PSM output'!A402</f>
        <v>109623.3</v>
      </c>
      <c r="B402">
        <f>'PSM output'!B402</f>
        <v>1.302638</v>
      </c>
      <c r="C402">
        <f>'PSM output'!C402</f>
        <v>75738.34</v>
      </c>
      <c r="D402">
        <f>'PSM output'!D402</f>
        <v>1.359003</v>
      </c>
    </row>
    <row r="403" spans="1:4" x14ac:dyDescent="0.3">
      <c r="A403">
        <f>'PSM output'!A403</f>
        <v>102481.8</v>
      </c>
      <c r="B403">
        <f>'PSM output'!B403</f>
        <v>1.1959550000000001</v>
      </c>
      <c r="C403">
        <f>'PSM output'!C403</f>
        <v>69884.98</v>
      </c>
      <c r="D403">
        <f>'PSM output'!D403</f>
        <v>1.2260709999999999</v>
      </c>
    </row>
    <row r="404" spans="1:4" x14ac:dyDescent="0.3">
      <c r="A404">
        <f>'PSM output'!A404</f>
        <v>104626.6</v>
      </c>
      <c r="B404">
        <f>'PSM output'!B404</f>
        <v>1.226405</v>
      </c>
      <c r="C404">
        <f>'PSM output'!C404</f>
        <v>71080.539999999994</v>
      </c>
      <c r="D404">
        <f>'PSM output'!D404</f>
        <v>1.2751049999999999</v>
      </c>
    </row>
    <row r="405" spans="1:4" x14ac:dyDescent="0.3">
      <c r="A405">
        <f>'PSM output'!A405</f>
        <v>102755.4</v>
      </c>
      <c r="B405">
        <f>'PSM output'!B405</f>
        <v>1.2019629999999999</v>
      </c>
      <c r="C405">
        <f>'PSM output'!C405</f>
        <v>69186.77</v>
      </c>
      <c r="D405">
        <f>'PSM output'!D405</f>
        <v>1.248831</v>
      </c>
    </row>
    <row r="406" spans="1:4" x14ac:dyDescent="0.3">
      <c r="A406">
        <f>'PSM output'!A406</f>
        <v>108209.9</v>
      </c>
      <c r="B406">
        <f>'PSM output'!B406</f>
        <v>1.279309</v>
      </c>
      <c r="C406">
        <f>'PSM output'!C406</f>
        <v>73838.490000000005</v>
      </c>
      <c r="D406">
        <f>'PSM output'!D406</f>
        <v>1.341029</v>
      </c>
    </row>
    <row r="407" spans="1:4" x14ac:dyDescent="0.3">
      <c r="A407">
        <f>'PSM output'!A407</f>
        <v>109076.7</v>
      </c>
      <c r="B407">
        <f>'PSM output'!B407</f>
        <v>1.2936000000000001</v>
      </c>
      <c r="C407">
        <f>'PSM output'!C407</f>
        <v>74850.14</v>
      </c>
      <c r="D407">
        <f>'PSM output'!D407</f>
        <v>1.3515889999999999</v>
      </c>
    </row>
    <row r="408" spans="1:4" x14ac:dyDescent="0.3">
      <c r="A408">
        <f>'PSM output'!A408</f>
        <v>100353.8</v>
      </c>
      <c r="B408">
        <f>'PSM output'!B408</f>
        <v>1.194248</v>
      </c>
      <c r="C408">
        <f>'PSM output'!C408</f>
        <v>67645.47</v>
      </c>
      <c r="D408">
        <f>'PSM output'!D408</f>
        <v>1.220296</v>
      </c>
    </row>
    <row r="409" spans="1:4" x14ac:dyDescent="0.3">
      <c r="A409">
        <f>'PSM output'!A409</f>
        <v>102124.9</v>
      </c>
      <c r="B409">
        <f>'PSM output'!B409</f>
        <v>1.2025570000000001</v>
      </c>
      <c r="C409">
        <f>'PSM output'!C409</f>
        <v>69331.56</v>
      </c>
      <c r="D409">
        <f>'PSM output'!D409</f>
        <v>1.2298629999999999</v>
      </c>
    </row>
    <row r="410" spans="1:4" x14ac:dyDescent="0.3">
      <c r="A410">
        <f>'PSM output'!A410</f>
        <v>101484.6</v>
      </c>
      <c r="B410">
        <f>'PSM output'!B410</f>
        <v>1.215932</v>
      </c>
      <c r="C410">
        <f>'PSM output'!C410</f>
        <v>69055.38</v>
      </c>
      <c r="D410">
        <f>'PSM output'!D410</f>
        <v>1.2359180000000001</v>
      </c>
    </row>
    <row r="411" spans="1:4" x14ac:dyDescent="0.3">
      <c r="A411">
        <f>'PSM output'!A411</f>
        <v>106536.9</v>
      </c>
      <c r="B411">
        <f>'PSM output'!B411</f>
        <v>1.251614</v>
      </c>
      <c r="C411">
        <f>'PSM output'!C411</f>
        <v>72921.03</v>
      </c>
      <c r="D411">
        <f>'PSM output'!D411</f>
        <v>1.2939909999999999</v>
      </c>
    </row>
    <row r="412" spans="1:4" x14ac:dyDescent="0.3">
      <c r="A412">
        <f>'PSM output'!A412</f>
        <v>104148.2</v>
      </c>
      <c r="B412">
        <f>'PSM output'!B412</f>
        <v>1.226181</v>
      </c>
      <c r="C412">
        <f>'PSM output'!C412</f>
        <v>69753.45</v>
      </c>
      <c r="D412">
        <f>'PSM output'!D412</f>
        <v>1.283741</v>
      </c>
    </row>
    <row r="413" spans="1:4" x14ac:dyDescent="0.3">
      <c r="A413">
        <f>'PSM output'!A413</f>
        <v>101133.4</v>
      </c>
      <c r="B413">
        <f>'PSM output'!B413</f>
        <v>1.1831339999999999</v>
      </c>
      <c r="C413">
        <f>'PSM output'!C413</f>
        <v>68327.77</v>
      </c>
      <c r="D413">
        <f>'PSM output'!D413</f>
        <v>1.2039530000000001</v>
      </c>
    </row>
    <row r="414" spans="1:4" x14ac:dyDescent="0.3">
      <c r="A414">
        <f>'PSM output'!A414</f>
        <v>103610.3</v>
      </c>
      <c r="B414">
        <f>'PSM output'!B414</f>
        <v>1.2161169999999999</v>
      </c>
      <c r="C414">
        <f>'PSM output'!C414</f>
        <v>69849</v>
      </c>
      <c r="D414">
        <f>'PSM output'!D414</f>
        <v>1.2556039999999999</v>
      </c>
    </row>
    <row r="415" spans="1:4" x14ac:dyDescent="0.3">
      <c r="A415">
        <f>'PSM output'!A415</f>
        <v>107272.7</v>
      </c>
      <c r="B415">
        <f>'PSM output'!B415</f>
        <v>1.255331</v>
      </c>
      <c r="C415">
        <f>'PSM output'!C415</f>
        <v>72141.539999999994</v>
      </c>
      <c r="D415">
        <f>'PSM output'!D415</f>
        <v>1.3210489999999999</v>
      </c>
    </row>
    <row r="416" spans="1:4" x14ac:dyDescent="0.3">
      <c r="A416">
        <f>'PSM output'!A416</f>
        <v>108801.1</v>
      </c>
      <c r="B416">
        <f>'PSM output'!B416</f>
        <v>1.2822089999999999</v>
      </c>
      <c r="C416">
        <f>'PSM output'!C416</f>
        <v>73620.78</v>
      </c>
      <c r="D416">
        <f>'PSM output'!D416</f>
        <v>1.3477889999999999</v>
      </c>
    </row>
    <row r="417" spans="1:4" x14ac:dyDescent="0.3">
      <c r="A417">
        <f>'PSM output'!A417</f>
        <v>104197.7</v>
      </c>
      <c r="B417">
        <f>'PSM output'!B417</f>
        <v>1.2320530000000001</v>
      </c>
      <c r="C417">
        <f>'PSM output'!C417</f>
        <v>71028.7</v>
      </c>
      <c r="D417">
        <f>'PSM output'!D417</f>
        <v>1.252551</v>
      </c>
    </row>
    <row r="418" spans="1:4" x14ac:dyDescent="0.3">
      <c r="A418">
        <f>'PSM output'!A418</f>
        <v>108253</v>
      </c>
      <c r="B418">
        <f>'PSM output'!B418</f>
        <v>1.2749980000000001</v>
      </c>
      <c r="C418">
        <f>'PSM output'!C418</f>
        <v>72161.7</v>
      </c>
      <c r="D418">
        <f>'PSM output'!D418</f>
        <v>1.351084</v>
      </c>
    </row>
    <row r="419" spans="1:4" x14ac:dyDescent="0.3">
      <c r="A419">
        <f>'PSM output'!A419</f>
        <v>105467.1</v>
      </c>
      <c r="B419">
        <f>'PSM output'!B419</f>
        <v>1.235055</v>
      </c>
      <c r="C419">
        <f>'PSM output'!C419</f>
        <v>71189.66</v>
      </c>
      <c r="D419">
        <f>'PSM output'!D419</f>
        <v>1.27275</v>
      </c>
    </row>
    <row r="420" spans="1:4" x14ac:dyDescent="0.3">
      <c r="A420">
        <f>'PSM output'!A420</f>
        <v>108660</v>
      </c>
      <c r="B420">
        <f>'PSM output'!B420</f>
        <v>1.273714</v>
      </c>
      <c r="C420">
        <f>'PSM output'!C420</f>
        <v>73688.14</v>
      </c>
      <c r="D420">
        <f>'PSM output'!D420</f>
        <v>1.32501</v>
      </c>
    </row>
    <row r="421" spans="1:4" x14ac:dyDescent="0.3">
      <c r="A421">
        <f>'PSM output'!A421</f>
        <v>98394.67</v>
      </c>
      <c r="B421">
        <f>'PSM output'!B421</f>
        <v>1.163205</v>
      </c>
      <c r="C421">
        <f>'PSM output'!C421</f>
        <v>65764.17</v>
      </c>
      <c r="D421">
        <f>'PSM output'!D421</f>
        <v>1.167354</v>
      </c>
    </row>
    <row r="422" spans="1:4" x14ac:dyDescent="0.3">
      <c r="A422">
        <f>'PSM output'!A422</f>
        <v>103133.8</v>
      </c>
      <c r="B422">
        <f>'PSM output'!B422</f>
        <v>1.2182729999999999</v>
      </c>
      <c r="C422">
        <f>'PSM output'!C422</f>
        <v>69032.539999999994</v>
      </c>
      <c r="D422">
        <f>'PSM output'!D422</f>
        <v>1.2517339999999999</v>
      </c>
    </row>
    <row r="423" spans="1:4" x14ac:dyDescent="0.3">
      <c r="A423">
        <f>'PSM output'!A423</f>
        <v>105127.8</v>
      </c>
      <c r="B423">
        <f>'PSM output'!B423</f>
        <v>1.2415210000000001</v>
      </c>
      <c r="C423">
        <f>'PSM output'!C423</f>
        <v>71005.23</v>
      </c>
      <c r="D423">
        <f>'PSM output'!D423</f>
        <v>1.2731479999999999</v>
      </c>
    </row>
    <row r="424" spans="1:4" x14ac:dyDescent="0.3">
      <c r="A424">
        <f>'PSM output'!A424</f>
        <v>105940.4</v>
      </c>
      <c r="B424">
        <f>'PSM output'!B424</f>
        <v>1.240046</v>
      </c>
      <c r="C424">
        <f>'PSM output'!C424</f>
        <v>71066.36</v>
      </c>
      <c r="D424">
        <f>'PSM output'!D424</f>
        <v>1.285447</v>
      </c>
    </row>
    <row r="425" spans="1:4" x14ac:dyDescent="0.3">
      <c r="A425">
        <f>'PSM output'!A425</f>
        <v>100850.4</v>
      </c>
      <c r="B425">
        <f>'PSM output'!B425</f>
        <v>1.1788449999999999</v>
      </c>
      <c r="C425">
        <f>'PSM output'!C425</f>
        <v>67246.53</v>
      </c>
      <c r="D425">
        <f>'PSM output'!D425</f>
        <v>1.1973419999999999</v>
      </c>
    </row>
    <row r="426" spans="1:4" x14ac:dyDescent="0.3">
      <c r="A426">
        <f>'PSM output'!A426</f>
        <v>98947.63</v>
      </c>
      <c r="B426">
        <f>'PSM output'!B426</f>
        <v>1.1516789999999999</v>
      </c>
      <c r="C426">
        <f>'PSM output'!C426</f>
        <v>65635.100000000006</v>
      </c>
      <c r="D426">
        <f>'PSM output'!D426</f>
        <v>1.163467</v>
      </c>
    </row>
    <row r="427" spans="1:4" x14ac:dyDescent="0.3">
      <c r="A427">
        <f>'PSM output'!A427</f>
        <v>97118.54</v>
      </c>
      <c r="B427">
        <f>'PSM output'!B427</f>
        <v>1.1301110000000001</v>
      </c>
      <c r="C427">
        <f>'PSM output'!C427</f>
        <v>63753.82</v>
      </c>
      <c r="D427">
        <f>'PSM output'!D427</f>
        <v>1.142158</v>
      </c>
    </row>
    <row r="428" spans="1:4" x14ac:dyDescent="0.3">
      <c r="A428">
        <f>'PSM output'!A428</f>
        <v>101489.4</v>
      </c>
      <c r="B428">
        <f>'PSM output'!B428</f>
        <v>1.2069129999999999</v>
      </c>
      <c r="C428">
        <f>'PSM output'!C428</f>
        <v>68035.5</v>
      </c>
      <c r="D428">
        <f>'PSM output'!D428</f>
        <v>1.2204250000000001</v>
      </c>
    </row>
    <row r="429" spans="1:4" x14ac:dyDescent="0.3">
      <c r="A429">
        <f>'PSM output'!A429</f>
        <v>95589.31</v>
      </c>
      <c r="B429">
        <f>'PSM output'!B429</f>
        <v>1.11181</v>
      </c>
      <c r="C429">
        <f>'PSM output'!C429</f>
        <v>62856.14</v>
      </c>
      <c r="D429">
        <f>'PSM output'!D429</f>
        <v>1.1104959999999999</v>
      </c>
    </row>
    <row r="430" spans="1:4" x14ac:dyDescent="0.3">
      <c r="A430">
        <f>'PSM output'!A430</f>
        <v>111587.1</v>
      </c>
      <c r="B430">
        <f>'PSM output'!B430</f>
        <v>1.310492</v>
      </c>
      <c r="C430">
        <f>'PSM output'!C430</f>
        <v>75908.25</v>
      </c>
      <c r="D430">
        <f>'PSM output'!D430</f>
        <v>1.367515</v>
      </c>
    </row>
    <row r="431" spans="1:4" x14ac:dyDescent="0.3">
      <c r="A431">
        <f>'PSM output'!A431</f>
        <v>102256.1</v>
      </c>
      <c r="B431">
        <f>'PSM output'!B431</f>
        <v>1.2023509999999999</v>
      </c>
      <c r="C431">
        <f>'PSM output'!C431</f>
        <v>68120.59</v>
      </c>
      <c r="D431">
        <f>'PSM output'!D431</f>
        <v>1.228389</v>
      </c>
    </row>
    <row r="432" spans="1:4" x14ac:dyDescent="0.3">
      <c r="A432">
        <f>'PSM output'!A432</f>
        <v>100168.5</v>
      </c>
      <c r="B432">
        <f>'PSM output'!B432</f>
        <v>1.1971510000000001</v>
      </c>
      <c r="C432">
        <f>'PSM output'!C432</f>
        <v>66429.78</v>
      </c>
      <c r="D432">
        <f>'PSM output'!D432</f>
        <v>1.2134119999999999</v>
      </c>
    </row>
    <row r="433" spans="1:4" x14ac:dyDescent="0.3">
      <c r="A433">
        <f>'PSM output'!A433</f>
        <v>101320.9</v>
      </c>
      <c r="B433">
        <f>'PSM output'!B433</f>
        <v>1.1885939999999999</v>
      </c>
      <c r="C433">
        <f>'PSM output'!C433</f>
        <v>67176.13</v>
      </c>
      <c r="D433">
        <f>'PSM output'!D433</f>
        <v>1.212172</v>
      </c>
    </row>
    <row r="434" spans="1:4" x14ac:dyDescent="0.3">
      <c r="A434">
        <f>'PSM output'!A434</f>
        <v>119004.2</v>
      </c>
      <c r="B434">
        <f>'PSM output'!B434</f>
        <v>1.3977580000000001</v>
      </c>
      <c r="C434">
        <f>'PSM output'!C434</f>
        <v>81137.850000000006</v>
      </c>
      <c r="D434">
        <f>'PSM output'!D434</f>
        <v>1.4955480000000001</v>
      </c>
    </row>
    <row r="435" spans="1:4" x14ac:dyDescent="0.3">
      <c r="A435">
        <f>'PSM output'!A435</f>
        <v>108094.2</v>
      </c>
      <c r="B435">
        <f>'PSM output'!B435</f>
        <v>1.2852079999999999</v>
      </c>
      <c r="C435">
        <f>'PSM output'!C435</f>
        <v>73778.55</v>
      </c>
      <c r="D435">
        <f>'PSM output'!D435</f>
        <v>1.310414</v>
      </c>
    </row>
    <row r="436" spans="1:4" x14ac:dyDescent="0.3">
      <c r="A436">
        <f>'PSM output'!A436</f>
        <v>99714.7</v>
      </c>
      <c r="B436">
        <f>'PSM output'!B436</f>
        <v>1.1776230000000001</v>
      </c>
      <c r="C436">
        <f>'PSM output'!C436</f>
        <v>66148</v>
      </c>
      <c r="D436">
        <f>'PSM output'!D436</f>
        <v>1.1869289999999999</v>
      </c>
    </row>
    <row r="437" spans="1:4" x14ac:dyDescent="0.3">
      <c r="A437">
        <f>'PSM output'!A437</f>
        <v>98138.48</v>
      </c>
      <c r="B437">
        <f>'PSM output'!B437</f>
        <v>1.1621729999999999</v>
      </c>
      <c r="C437">
        <f>'PSM output'!C437</f>
        <v>64965.79</v>
      </c>
      <c r="D437">
        <f>'PSM output'!D437</f>
        <v>1.1628529999999999</v>
      </c>
    </row>
    <row r="438" spans="1:4" x14ac:dyDescent="0.3">
      <c r="A438">
        <f>'PSM output'!A438</f>
        <v>102250.2</v>
      </c>
      <c r="B438">
        <f>'PSM output'!B438</f>
        <v>1.1985300000000001</v>
      </c>
      <c r="C438">
        <f>'PSM output'!C438</f>
        <v>67721.75</v>
      </c>
      <c r="D438">
        <f>'PSM output'!D438</f>
        <v>1.225754</v>
      </c>
    </row>
    <row r="439" spans="1:4" x14ac:dyDescent="0.3">
      <c r="A439">
        <f>'PSM output'!A439</f>
        <v>102638.39999999999</v>
      </c>
      <c r="B439">
        <f>'PSM output'!B439</f>
        <v>1.204259</v>
      </c>
      <c r="C439">
        <f>'PSM output'!C439</f>
        <v>68351.149999999994</v>
      </c>
      <c r="D439">
        <f>'PSM output'!D439</f>
        <v>1.2260720000000001</v>
      </c>
    </row>
    <row r="440" spans="1:4" x14ac:dyDescent="0.3">
      <c r="A440">
        <f>'PSM output'!A440</f>
        <v>108344.1</v>
      </c>
      <c r="B440">
        <f>'PSM output'!B440</f>
        <v>1.2669429999999999</v>
      </c>
      <c r="C440">
        <f>'PSM output'!C440</f>
        <v>72551.789999999994</v>
      </c>
      <c r="D440">
        <f>'PSM output'!D440</f>
        <v>1.31779</v>
      </c>
    </row>
    <row r="441" spans="1:4" x14ac:dyDescent="0.3">
      <c r="A441">
        <f>'PSM output'!A441</f>
        <v>116637.1</v>
      </c>
      <c r="B441">
        <f>'PSM output'!B441</f>
        <v>1.362398</v>
      </c>
      <c r="C441">
        <f>'PSM output'!C441</f>
        <v>79595.44</v>
      </c>
      <c r="D441">
        <f>'PSM output'!D441</f>
        <v>1.4374199999999999</v>
      </c>
    </row>
    <row r="442" spans="1:4" x14ac:dyDescent="0.3">
      <c r="A442">
        <f>'PSM output'!A442</f>
        <v>110427.4</v>
      </c>
      <c r="B442">
        <f>'PSM output'!B442</f>
        <v>1.3108690000000001</v>
      </c>
      <c r="C442">
        <f>'PSM output'!C442</f>
        <v>75696.03</v>
      </c>
      <c r="D442">
        <f>'PSM output'!D442</f>
        <v>1.338902</v>
      </c>
    </row>
    <row r="443" spans="1:4" x14ac:dyDescent="0.3">
      <c r="A443">
        <f>'PSM output'!A443</f>
        <v>110953.2</v>
      </c>
      <c r="B443">
        <f>'PSM output'!B443</f>
        <v>1.321712</v>
      </c>
      <c r="C443">
        <f>'PSM output'!C443</f>
        <v>75702.22</v>
      </c>
      <c r="D443">
        <f>'PSM output'!D443</f>
        <v>1.3591219999999999</v>
      </c>
    </row>
    <row r="444" spans="1:4" x14ac:dyDescent="0.3">
      <c r="A444">
        <f>'PSM output'!A444</f>
        <v>100936</v>
      </c>
      <c r="B444">
        <f>'PSM output'!B444</f>
        <v>1.198135</v>
      </c>
      <c r="C444">
        <f>'PSM output'!C444</f>
        <v>66758.070000000007</v>
      </c>
      <c r="D444">
        <f>'PSM output'!D444</f>
        <v>1.2105399999999999</v>
      </c>
    </row>
    <row r="445" spans="1:4" x14ac:dyDescent="0.3">
      <c r="A445">
        <f>'PSM output'!A445</f>
        <v>113322.6</v>
      </c>
      <c r="B445">
        <f>'PSM output'!B445</f>
        <v>1.3246979999999999</v>
      </c>
      <c r="C445">
        <f>'PSM output'!C445</f>
        <v>77231.570000000007</v>
      </c>
      <c r="D445">
        <f>'PSM output'!D445</f>
        <v>1.3751359999999999</v>
      </c>
    </row>
    <row r="446" spans="1:4" x14ac:dyDescent="0.3">
      <c r="A446">
        <f>'PSM output'!A446</f>
        <v>109444.2</v>
      </c>
      <c r="B446">
        <f>'PSM output'!B446</f>
        <v>1.284036</v>
      </c>
      <c r="C446">
        <f>'PSM output'!C446</f>
        <v>73531.63</v>
      </c>
      <c r="D446">
        <f>'PSM output'!D446</f>
        <v>1.3301499999999999</v>
      </c>
    </row>
    <row r="447" spans="1:4" x14ac:dyDescent="0.3">
      <c r="A447">
        <f>'PSM output'!A447</f>
        <v>99066.76</v>
      </c>
      <c r="B447">
        <f>'PSM output'!B447</f>
        <v>1.173665</v>
      </c>
      <c r="C447">
        <f>'PSM output'!C447</f>
        <v>65732.05</v>
      </c>
      <c r="D447">
        <f>'PSM output'!D447</f>
        <v>1.166936</v>
      </c>
    </row>
    <row r="448" spans="1:4" x14ac:dyDescent="0.3">
      <c r="A448">
        <f>'PSM output'!A448</f>
        <v>116652.5</v>
      </c>
      <c r="B448">
        <f>'PSM output'!B448</f>
        <v>1.3596029999999999</v>
      </c>
      <c r="C448">
        <f>'PSM output'!C448</f>
        <v>79088.240000000005</v>
      </c>
      <c r="D448">
        <f>'PSM output'!D448</f>
        <v>1.4368639999999999</v>
      </c>
    </row>
    <row r="449" spans="1:4" x14ac:dyDescent="0.3">
      <c r="A449">
        <f>'PSM output'!A449</f>
        <v>109613.8</v>
      </c>
      <c r="B449">
        <f>'PSM output'!B449</f>
        <v>1.2896570000000001</v>
      </c>
      <c r="C449">
        <f>'PSM output'!C449</f>
        <v>72828.09</v>
      </c>
      <c r="D449">
        <f>'PSM output'!D449</f>
        <v>1.3511919999999999</v>
      </c>
    </row>
    <row r="450" spans="1:4" x14ac:dyDescent="0.3">
      <c r="A450">
        <f>'PSM output'!A450</f>
        <v>108666.4</v>
      </c>
      <c r="B450">
        <f>'PSM output'!B450</f>
        <v>1.2846</v>
      </c>
      <c r="C450">
        <f>'PSM output'!C450</f>
        <v>72269.89</v>
      </c>
      <c r="D450">
        <f>'PSM output'!D450</f>
        <v>1.338179</v>
      </c>
    </row>
    <row r="451" spans="1:4" x14ac:dyDescent="0.3">
      <c r="A451">
        <f>'PSM output'!A451</f>
        <v>100471</v>
      </c>
      <c r="B451">
        <f>'PSM output'!B451</f>
        <v>1.18771</v>
      </c>
      <c r="C451">
        <f>'PSM output'!C451</f>
        <v>66910.009999999995</v>
      </c>
      <c r="D451">
        <f>'PSM output'!D451</f>
        <v>1.1842999999999999</v>
      </c>
    </row>
    <row r="452" spans="1:4" x14ac:dyDescent="0.3">
      <c r="A452">
        <f>'PSM output'!A452</f>
        <v>105435.2</v>
      </c>
      <c r="B452">
        <f>'PSM output'!B452</f>
        <v>1.230612</v>
      </c>
      <c r="C452">
        <f>'PSM output'!C452</f>
        <v>70818.240000000005</v>
      </c>
      <c r="D452">
        <f>'PSM output'!D452</f>
        <v>1.247895</v>
      </c>
    </row>
    <row r="453" spans="1:4" x14ac:dyDescent="0.3">
      <c r="A453">
        <f>'PSM output'!A453</f>
        <v>98182.73</v>
      </c>
      <c r="B453">
        <f>'PSM output'!B453</f>
        <v>1.138749</v>
      </c>
      <c r="C453">
        <f>'PSM output'!C453</f>
        <v>64744.35</v>
      </c>
      <c r="D453">
        <f>'PSM output'!D453</f>
        <v>1.1319760000000001</v>
      </c>
    </row>
    <row r="454" spans="1:4" x14ac:dyDescent="0.3">
      <c r="A454">
        <f>'PSM output'!A454</f>
        <v>103391.8</v>
      </c>
      <c r="B454">
        <f>'PSM output'!B454</f>
        <v>1.2186239999999999</v>
      </c>
      <c r="C454">
        <f>'PSM output'!C454</f>
        <v>68544.97</v>
      </c>
      <c r="D454">
        <f>'PSM output'!D454</f>
        <v>1.2399990000000001</v>
      </c>
    </row>
    <row r="455" spans="1:4" x14ac:dyDescent="0.3">
      <c r="A455">
        <f>'PSM output'!A455</f>
        <v>109246.9</v>
      </c>
      <c r="B455">
        <f>'PSM output'!B455</f>
        <v>1.293968</v>
      </c>
      <c r="C455">
        <f>'PSM output'!C455</f>
        <v>74179.100000000006</v>
      </c>
      <c r="D455">
        <f>'PSM output'!D455</f>
        <v>1.3197080000000001</v>
      </c>
    </row>
    <row r="456" spans="1:4" x14ac:dyDescent="0.3">
      <c r="A456">
        <f>'PSM output'!A456</f>
        <v>105608.4</v>
      </c>
      <c r="B456">
        <f>'PSM output'!B456</f>
        <v>1.2462740000000001</v>
      </c>
      <c r="C456">
        <f>'PSM output'!C456</f>
        <v>71504.81</v>
      </c>
      <c r="D456">
        <f>'PSM output'!D456</f>
        <v>1.2523310000000001</v>
      </c>
    </row>
    <row r="457" spans="1:4" x14ac:dyDescent="0.3">
      <c r="A457">
        <f>'PSM output'!A457</f>
        <v>103546</v>
      </c>
      <c r="B457">
        <f>'PSM output'!B457</f>
        <v>1.2095009999999999</v>
      </c>
      <c r="C457">
        <f>'PSM output'!C457</f>
        <v>68876.850000000006</v>
      </c>
      <c r="D457">
        <f>'PSM output'!D457</f>
        <v>1.226539</v>
      </c>
    </row>
    <row r="458" spans="1:4" x14ac:dyDescent="0.3">
      <c r="A458">
        <f>'PSM output'!A458</f>
        <v>104056</v>
      </c>
      <c r="B458">
        <f>'PSM output'!B458</f>
        <v>1.222369</v>
      </c>
      <c r="C458">
        <f>'PSM output'!C458</f>
        <v>69581.41</v>
      </c>
      <c r="D458">
        <f>'PSM output'!D458</f>
        <v>1.235444</v>
      </c>
    </row>
    <row r="459" spans="1:4" x14ac:dyDescent="0.3">
      <c r="A459">
        <f>'PSM output'!A459</f>
        <v>101868</v>
      </c>
      <c r="B459">
        <f>'PSM output'!B459</f>
        <v>1.193365</v>
      </c>
      <c r="C459">
        <f>'PSM output'!C459</f>
        <v>66963.520000000004</v>
      </c>
      <c r="D459">
        <f>'PSM output'!D459</f>
        <v>1.211978</v>
      </c>
    </row>
    <row r="460" spans="1:4" x14ac:dyDescent="0.3">
      <c r="A460">
        <f>'PSM output'!A460</f>
        <v>98567.62</v>
      </c>
      <c r="B460">
        <f>'PSM output'!B460</f>
        <v>1.1604939999999999</v>
      </c>
      <c r="C460">
        <f>'PSM output'!C460</f>
        <v>65485.35</v>
      </c>
      <c r="D460">
        <f>'PSM output'!D460</f>
        <v>1.1405080000000001</v>
      </c>
    </row>
    <row r="461" spans="1:4" x14ac:dyDescent="0.3">
      <c r="A461">
        <f>'PSM output'!A461</f>
        <v>97250.59</v>
      </c>
      <c r="B461">
        <f>'PSM output'!B461</f>
        <v>1.155089</v>
      </c>
      <c r="C461">
        <f>'PSM output'!C461</f>
        <v>64380.39</v>
      </c>
      <c r="D461">
        <f>'PSM output'!D461</f>
        <v>1.1307149999999999</v>
      </c>
    </row>
    <row r="462" spans="1:4" x14ac:dyDescent="0.3">
      <c r="A462">
        <f>'PSM output'!A462</f>
        <v>117707.1</v>
      </c>
      <c r="B462">
        <f>'PSM output'!B462</f>
        <v>1.3834770000000001</v>
      </c>
      <c r="C462">
        <f>'PSM output'!C462</f>
        <v>79953.73</v>
      </c>
      <c r="D462">
        <f>'PSM output'!D462</f>
        <v>1.4565520000000001</v>
      </c>
    </row>
    <row r="463" spans="1:4" x14ac:dyDescent="0.3">
      <c r="A463">
        <f>'PSM output'!A463</f>
        <v>108636.9</v>
      </c>
      <c r="B463">
        <f>'PSM output'!B463</f>
        <v>1.281236</v>
      </c>
      <c r="C463">
        <f>'PSM output'!C463</f>
        <v>72054.33</v>
      </c>
      <c r="D463">
        <f>'PSM output'!D463</f>
        <v>1.3305180000000001</v>
      </c>
    </row>
    <row r="464" spans="1:4" x14ac:dyDescent="0.3">
      <c r="A464">
        <f>'PSM output'!A464</f>
        <v>103081.60000000001</v>
      </c>
      <c r="B464">
        <f>'PSM output'!B464</f>
        <v>1.199106</v>
      </c>
      <c r="C464">
        <f>'PSM output'!C464</f>
        <v>68000.2</v>
      </c>
      <c r="D464">
        <f>'PSM output'!D464</f>
        <v>1.218302</v>
      </c>
    </row>
    <row r="465" spans="1:4" x14ac:dyDescent="0.3">
      <c r="A465">
        <f>'PSM output'!A465</f>
        <v>104470.5</v>
      </c>
      <c r="B465">
        <f>'PSM output'!B465</f>
        <v>1.218124</v>
      </c>
      <c r="C465">
        <f>'PSM output'!C465</f>
        <v>69205.289999999994</v>
      </c>
      <c r="D465">
        <f>'PSM output'!D465</f>
        <v>1.240848</v>
      </c>
    </row>
    <row r="466" spans="1:4" x14ac:dyDescent="0.3">
      <c r="A466">
        <f>'PSM output'!A466</f>
        <v>100938.8</v>
      </c>
      <c r="B466">
        <f>'PSM output'!B466</f>
        <v>1.171826</v>
      </c>
      <c r="C466">
        <f>'PSM output'!C466</f>
        <v>66246.52</v>
      </c>
      <c r="D466">
        <f>'PSM output'!D466</f>
        <v>1.181764</v>
      </c>
    </row>
    <row r="467" spans="1:4" x14ac:dyDescent="0.3">
      <c r="A467">
        <f>'PSM output'!A467</f>
        <v>112836.1</v>
      </c>
      <c r="B467">
        <f>'PSM output'!B467</f>
        <v>1.338522</v>
      </c>
      <c r="C467">
        <f>'PSM output'!C467</f>
        <v>76242.880000000005</v>
      </c>
      <c r="D467">
        <f>'PSM output'!D467</f>
        <v>1.382091</v>
      </c>
    </row>
    <row r="468" spans="1:4" x14ac:dyDescent="0.3">
      <c r="A468">
        <f>'PSM output'!A468</f>
        <v>104035.9</v>
      </c>
      <c r="B468">
        <f>'PSM output'!B468</f>
        <v>1.2319800000000001</v>
      </c>
      <c r="C468">
        <f>'PSM output'!C468</f>
        <v>69316.91</v>
      </c>
      <c r="D468">
        <f>'PSM output'!D468</f>
        <v>1.2373209999999999</v>
      </c>
    </row>
    <row r="469" spans="1:4" x14ac:dyDescent="0.3">
      <c r="A469">
        <f>'PSM output'!A469</f>
        <v>108951.6</v>
      </c>
      <c r="B469">
        <f>'PSM output'!B469</f>
        <v>1.270489</v>
      </c>
      <c r="C469">
        <f>'PSM output'!C469</f>
        <v>73147.56</v>
      </c>
      <c r="D469">
        <f>'PSM output'!D469</f>
        <v>1.2967550000000001</v>
      </c>
    </row>
    <row r="470" spans="1:4" x14ac:dyDescent="0.3">
      <c r="A470">
        <f>'PSM output'!A470</f>
        <v>105619.3</v>
      </c>
      <c r="B470">
        <f>'PSM output'!B470</f>
        <v>1.2388920000000001</v>
      </c>
      <c r="C470">
        <f>'PSM output'!C470</f>
        <v>70159.28</v>
      </c>
      <c r="D470">
        <f>'PSM output'!D470</f>
        <v>1.2572190000000001</v>
      </c>
    </row>
    <row r="471" spans="1:4" x14ac:dyDescent="0.3">
      <c r="A471">
        <f>'PSM output'!A471</f>
        <v>106842.9</v>
      </c>
      <c r="B471">
        <f>'PSM output'!B471</f>
        <v>1.272238</v>
      </c>
      <c r="C471">
        <f>'PSM output'!C471</f>
        <v>72003.539999999994</v>
      </c>
      <c r="D471">
        <f>'PSM output'!D471</f>
        <v>1.2777890000000001</v>
      </c>
    </row>
    <row r="472" spans="1:4" x14ac:dyDescent="0.3">
      <c r="A472">
        <f>'PSM output'!A472</f>
        <v>116512.5</v>
      </c>
      <c r="B472">
        <f>'PSM output'!B472</f>
        <v>1.373883</v>
      </c>
      <c r="C472">
        <f>'PSM output'!C472</f>
        <v>78793.13</v>
      </c>
      <c r="D472">
        <f>'PSM output'!D472</f>
        <v>1.4357599999999999</v>
      </c>
    </row>
    <row r="473" spans="1:4" x14ac:dyDescent="0.3">
      <c r="A473">
        <f>'PSM output'!A473</f>
        <v>104779.1</v>
      </c>
      <c r="B473">
        <f>'PSM output'!B473</f>
        <v>1.2411049999999999</v>
      </c>
      <c r="C473">
        <f>'PSM output'!C473</f>
        <v>69920.320000000007</v>
      </c>
      <c r="D473">
        <f>'PSM output'!D473</f>
        <v>1.245636</v>
      </c>
    </row>
    <row r="474" spans="1:4" x14ac:dyDescent="0.3">
      <c r="A474">
        <f>'PSM output'!A474</f>
        <v>99983.02</v>
      </c>
      <c r="B474">
        <f>'PSM output'!B474</f>
        <v>1.172779</v>
      </c>
      <c r="C474">
        <f>'PSM output'!C474</f>
        <v>65184.71</v>
      </c>
      <c r="D474">
        <f>'PSM output'!D474</f>
        <v>1.1749039999999999</v>
      </c>
    </row>
    <row r="475" spans="1:4" x14ac:dyDescent="0.3">
      <c r="A475">
        <f>'PSM output'!A475</f>
        <v>109114.5</v>
      </c>
      <c r="B475">
        <f>'PSM output'!B475</f>
        <v>1.282429</v>
      </c>
      <c r="C475">
        <f>'PSM output'!C475</f>
        <v>72938.38</v>
      </c>
      <c r="D475">
        <f>'PSM output'!D475</f>
        <v>1.3115030000000001</v>
      </c>
    </row>
    <row r="476" spans="1:4" x14ac:dyDescent="0.3">
      <c r="A476">
        <f>'PSM output'!A476</f>
        <v>101442.9</v>
      </c>
      <c r="B476">
        <f>'PSM output'!B476</f>
        <v>1.1910959999999999</v>
      </c>
      <c r="C476">
        <f>'PSM output'!C476</f>
        <v>67212.09</v>
      </c>
      <c r="D476">
        <f>'PSM output'!D476</f>
        <v>1.1805140000000001</v>
      </c>
    </row>
    <row r="477" spans="1:4" x14ac:dyDescent="0.3">
      <c r="A477">
        <f>'PSM output'!A477</f>
        <v>104492.2</v>
      </c>
      <c r="B477">
        <f>'PSM output'!B477</f>
        <v>1.238059</v>
      </c>
      <c r="C477">
        <f>'PSM output'!C477</f>
        <v>69154.509999999995</v>
      </c>
      <c r="D477">
        <f>'PSM output'!D477</f>
        <v>1.249493</v>
      </c>
    </row>
    <row r="478" spans="1:4" x14ac:dyDescent="0.3">
      <c r="A478">
        <f>'PSM output'!A478</f>
        <v>108398.7</v>
      </c>
      <c r="B478">
        <f>'PSM output'!B478</f>
        <v>1.2817179999999999</v>
      </c>
      <c r="C478">
        <f>'PSM output'!C478</f>
        <v>72624.429999999993</v>
      </c>
      <c r="D478">
        <f>'PSM output'!D478</f>
        <v>1.301715</v>
      </c>
    </row>
    <row r="479" spans="1:4" x14ac:dyDescent="0.3">
      <c r="A479">
        <f>'PSM output'!A479</f>
        <v>99984.31</v>
      </c>
      <c r="B479">
        <f>'PSM output'!B479</f>
        <v>1.187702</v>
      </c>
      <c r="C479">
        <f>'PSM output'!C479</f>
        <v>66300.61</v>
      </c>
      <c r="D479">
        <f>'PSM output'!D479</f>
        <v>1.164714</v>
      </c>
    </row>
    <row r="480" spans="1:4" x14ac:dyDescent="0.3">
      <c r="A480">
        <f>'PSM output'!A480</f>
        <v>104161.2</v>
      </c>
      <c r="B480">
        <f>'PSM output'!B480</f>
        <v>1.2413209999999999</v>
      </c>
      <c r="C480">
        <f>'PSM output'!C480</f>
        <v>68570.67</v>
      </c>
      <c r="D480">
        <f>'PSM output'!D480</f>
        <v>1.2555620000000001</v>
      </c>
    </row>
    <row r="481" spans="1:4" x14ac:dyDescent="0.3">
      <c r="A481">
        <f>'PSM output'!A481</f>
        <v>96966.44</v>
      </c>
      <c r="B481">
        <f>'PSM output'!B481</f>
        <v>1.1360650000000001</v>
      </c>
      <c r="C481">
        <f>'PSM output'!C481</f>
        <v>63099.02</v>
      </c>
      <c r="D481">
        <f>'PSM output'!D481</f>
        <v>1.1153109999999999</v>
      </c>
    </row>
    <row r="482" spans="1:4" x14ac:dyDescent="0.3">
      <c r="A482">
        <f>'PSM output'!A482</f>
        <v>113761.2</v>
      </c>
      <c r="B482">
        <f>'PSM output'!B482</f>
        <v>1.3442050000000001</v>
      </c>
      <c r="C482">
        <f>'PSM output'!C482</f>
        <v>76968.92</v>
      </c>
      <c r="D482">
        <f>'PSM output'!D482</f>
        <v>1.38144</v>
      </c>
    </row>
    <row r="483" spans="1:4" x14ac:dyDescent="0.3">
      <c r="A483">
        <f>'PSM output'!A483</f>
        <v>108231.1</v>
      </c>
      <c r="B483">
        <f>'PSM output'!B483</f>
        <v>1.282683</v>
      </c>
      <c r="C483">
        <f>'PSM output'!C483</f>
        <v>72086.539999999994</v>
      </c>
      <c r="D483">
        <f>'PSM output'!D483</f>
        <v>1.305158</v>
      </c>
    </row>
    <row r="484" spans="1:4" x14ac:dyDescent="0.3">
      <c r="A484">
        <f>'PSM output'!A484</f>
        <v>96580.82</v>
      </c>
      <c r="B484">
        <f>'PSM output'!B484</f>
        <v>1.1438900000000001</v>
      </c>
      <c r="C484">
        <f>'PSM output'!C484</f>
        <v>63052.09</v>
      </c>
      <c r="D484">
        <f>'PSM output'!D484</f>
        <v>1.1139479999999999</v>
      </c>
    </row>
    <row r="485" spans="1:4" x14ac:dyDescent="0.3">
      <c r="A485">
        <f>'PSM output'!A485</f>
        <v>97542.49</v>
      </c>
      <c r="B485">
        <f>'PSM output'!B485</f>
        <v>1.1496360000000001</v>
      </c>
      <c r="C485">
        <f>'PSM output'!C485</f>
        <v>63844.94</v>
      </c>
      <c r="D485">
        <f>'PSM output'!D485</f>
        <v>1.1227259999999999</v>
      </c>
    </row>
    <row r="486" spans="1:4" x14ac:dyDescent="0.3">
      <c r="A486">
        <f>'PSM output'!A486</f>
        <v>96175.88</v>
      </c>
      <c r="B486">
        <f>'PSM output'!B486</f>
        <v>1.1329830000000001</v>
      </c>
      <c r="C486">
        <f>'PSM output'!C486</f>
        <v>62664.56</v>
      </c>
      <c r="D486">
        <f>'PSM output'!D486</f>
        <v>1.100722</v>
      </c>
    </row>
    <row r="487" spans="1:4" x14ac:dyDescent="0.3">
      <c r="A487">
        <f>'PSM output'!A487</f>
        <v>104377.60000000001</v>
      </c>
      <c r="B487">
        <f>'PSM output'!B487</f>
        <v>1.222205</v>
      </c>
      <c r="C487">
        <f>'PSM output'!C487</f>
        <v>68780.45</v>
      </c>
      <c r="D487">
        <f>'PSM output'!D487</f>
        <v>1.2282379999999999</v>
      </c>
    </row>
    <row r="488" spans="1:4" x14ac:dyDescent="0.3">
      <c r="A488">
        <f>'PSM output'!A488</f>
        <v>112301.1</v>
      </c>
      <c r="B488">
        <f>'PSM output'!B488</f>
        <v>1.3148029999999999</v>
      </c>
      <c r="C488">
        <f>'PSM output'!C488</f>
        <v>75566.100000000006</v>
      </c>
      <c r="D488">
        <f>'PSM output'!D488</f>
        <v>1.3428629999999999</v>
      </c>
    </row>
    <row r="489" spans="1:4" x14ac:dyDescent="0.3">
      <c r="A489">
        <f>'PSM output'!A489</f>
        <v>107683.4</v>
      </c>
      <c r="B489">
        <f>'PSM output'!B489</f>
        <v>1.279542</v>
      </c>
      <c r="C489">
        <f>'PSM output'!C489</f>
        <v>72210.73</v>
      </c>
      <c r="D489">
        <f>'PSM output'!D489</f>
        <v>1.2818689999999999</v>
      </c>
    </row>
    <row r="490" spans="1:4" x14ac:dyDescent="0.3">
      <c r="A490">
        <f>'PSM output'!A490</f>
        <v>112806.39999999999</v>
      </c>
      <c r="B490">
        <f>'PSM output'!B490</f>
        <v>1.3305469999999999</v>
      </c>
      <c r="C490">
        <f>'PSM output'!C490</f>
        <v>76305.52</v>
      </c>
      <c r="D490">
        <f>'PSM output'!D490</f>
        <v>1.3529169999999999</v>
      </c>
    </row>
    <row r="491" spans="1:4" x14ac:dyDescent="0.3">
      <c r="A491">
        <f>'PSM output'!A491</f>
        <v>113461</v>
      </c>
      <c r="B491">
        <f>'PSM output'!B491</f>
        <v>1.3203849999999999</v>
      </c>
      <c r="C491">
        <f>'PSM output'!C491</f>
        <v>75091.320000000007</v>
      </c>
      <c r="D491">
        <f>'PSM output'!D491</f>
        <v>1.379918</v>
      </c>
    </row>
    <row r="492" spans="1:4" x14ac:dyDescent="0.3">
      <c r="A492">
        <f>'PSM output'!A492</f>
        <v>106008.7</v>
      </c>
      <c r="B492">
        <f>'PSM output'!B492</f>
        <v>1.2345159999999999</v>
      </c>
      <c r="C492">
        <f>'PSM output'!C492</f>
        <v>69922.16</v>
      </c>
      <c r="D492">
        <f>'PSM output'!D492</f>
        <v>1.2480560000000001</v>
      </c>
    </row>
    <row r="493" spans="1:4" x14ac:dyDescent="0.3">
      <c r="A493">
        <f>'PSM output'!A493</f>
        <v>105356.4</v>
      </c>
      <c r="B493">
        <f>'PSM output'!B493</f>
        <v>1.2430270000000001</v>
      </c>
      <c r="C493">
        <f>'PSM output'!C493</f>
        <v>69736.73</v>
      </c>
      <c r="D493">
        <f>'PSM output'!D493</f>
        <v>1.2461789999999999</v>
      </c>
    </row>
    <row r="494" spans="1:4" x14ac:dyDescent="0.3">
      <c r="A494">
        <f>'PSM output'!A494</f>
        <v>109986.4</v>
      </c>
      <c r="B494">
        <f>'PSM output'!B494</f>
        <v>1.2839389999999999</v>
      </c>
      <c r="C494">
        <f>'PSM output'!C494</f>
        <v>72326.2</v>
      </c>
      <c r="D494">
        <f>'PSM output'!D494</f>
        <v>1.3275159999999999</v>
      </c>
    </row>
    <row r="495" spans="1:4" x14ac:dyDescent="0.3">
      <c r="A495">
        <f>'PSM output'!A495</f>
        <v>110011.8</v>
      </c>
      <c r="B495">
        <f>'PSM output'!B495</f>
        <v>1.2903530000000001</v>
      </c>
      <c r="C495">
        <f>'PSM output'!C495</f>
        <v>73277.77</v>
      </c>
      <c r="D495">
        <f>'PSM output'!D495</f>
        <v>1.315313</v>
      </c>
    </row>
    <row r="496" spans="1:4" x14ac:dyDescent="0.3">
      <c r="A496">
        <f>'PSM output'!A496</f>
        <v>106827.1</v>
      </c>
      <c r="B496">
        <f>'PSM output'!B496</f>
        <v>1.2692969999999999</v>
      </c>
      <c r="C496">
        <f>'PSM output'!C496</f>
        <v>71687.33</v>
      </c>
      <c r="D496">
        <f>'PSM output'!D496</f>
        <v>1.2618450000000001</v>
      </c>
    </row>
    <row r="497" spans="1:4" x14ac:dyDescent="0.3">
      <c r="A497">
        <f>'PSM output'!A497</f>
        <v>99156.34</v>
      </c>
      <c r="B497">
        <f>'PSM output'!B497</f>
        <v>1.163546</v>
      </c>
      <c r="C497">
        <f>'PSM output'!C497</f>
        <v>63554.22</v>
      </c>
      <c r="D497">
        <f>'PSM output'!D497</f>
        <v>1.164901</v>
      </c>
    </row>
    <row r="498" spans="1:4" x14ac:dyDescent="0.3">
      <c r="A498">
        <f>'PSM output'!A498</f>
        <v>102997.4</v>
      </c>
      <c r="B498">
        <f>'PSM output'!B498</f>
        <v>1.19268</v>
      </c>
      <c r="C498">
        <f>'PSM output'!C498</f>
        <v>66771.710000000006</v>
      </c>
      <c r="D498">
        <f>'PSM output'!D498</f>
        <v>1.202475</v>
      </c>
    </row>
    <row r="499" spans="1:4" x14ac:dyDescent="0.3">
      <c r="A499">
        <f>'PSM output'!A499</f>
        <v>112431.7</v>
      </c>
      <c r="B499">
        <f>'PSM output'!B499</f>
        <v>1.346951</v>
      </c>
      <c r="C499">
        <f>'PSM output'!C499</f>
        <v>75048.479999999996</v>
      </c>
      <c r="D499">
        <f>'PSM output'!D499</f>
        <v>1.3784179999999999</v>
      </c>
    </row>
    <row r="500" spans="1:4" x14ac:dyDescent="0.3">
      <c r="A500">
        <f>'PSM output'!A500</f>
        <v>112282.1</v>
      </c>
      <c r="B500">
        <f>'PSM output'!B500</f>
        <v>1.335526</v>
      </c>
      <c r="C500">
        <f>'PSM output'!C500</f>
        <v>74986.78</v>
      </c>
      <c r="D500">
        <f>'PSM output'!D500</f>
        <v>1.364393</v>
      </c>
    </row>
    <row r="501" spans="1:4" x14ac:dyDescent="0.3">
      <c r="A501">
        <f>'PSM output'!A501</f>
        <v>101565.9</v>
      </c>
      <c r="B501">
        <f>'PSM output'!B501</f>
        <v>1.1908270000000001</v>
      </c>
      <c r="C501">
        <f>'PSM output'!C501</f>
        <v>67050.41</v>
      </c>
      <c r="D501">
        <f>'PSM output'!D501</f>
        <v>1.16368</v>
      </c>
    </row>
    <row r="502" spans="1:4" x14ac:dyDescent="0.3">
      <c r="A502">
        <f>'PSM output'!A502</f>
        <v>104379.9</v>
      </c>
      <c r="B502">
        <f>'PSM output'!B502</f>
        <v>1.213543</v>
      </c>
      <c r="C502">
        <f>'PSM output'!C502</f>
        <v>68293.7</v>
      </c>
      <c r="D502">
        <f>'PSM output'!D502</f>
        <v>1.2174020000000001</v>
      </c>
    </row>
    <row r="503" spans="1:4" x14ac:dyDescent="0.3">
      <c r="A503">
        <f>'PSM output'!A503</f>
        <v>102872.5</v>
      </c>
      <c r="B503">
        <f>'PSM output'!B503</f>
        <v>1.207492</v>
      </c>
      <c r="C503">
        <f>'PSM output'!C503</f>
        <v>67695.56</v>
      </c>
      <c r="D503">
        <f>'PSM output'!D503</f>
        <v>1.1926019999999999</v>
      </c>
    </row>
    <row r="504" spans="1:4" x14ac:dyDescent="0.3">
      <c r="A504">
        <f>'PSM output'!A504</f>
        <v>101450.1</v>
      </c>
      <c r="B504">
        <f>'PSM output'!B504</f>
        <v>1.194277</v>
      </c>
      <c r="C504">
        <f>'PSM output'!C504</f>
        <v>65218.11</v>
      </c>
      <c r="D504">
        <f>'PSM output'!D504</f>
        <v>1.2002820000000001</v>
      </c>
    </row>
    <row r="505" spans="1:4" x14ac:dyDescent="0.3">
      <c r="A505">
        <f>'PSM output'!A505</f>
        <v>114204.9</v>
      </c>
      <c r="B505">
        <f>'PSM output'!B505</f>
        <v>1.3431120000000001</v>
      </c>
      <c r="C505">
        <f>'PSM output'!C505</f>
        <v>76673.100000000006</v>
      </c>
      <c r="D505">
        <f>'PSM output'!D505</f>
        <v>1.37504</v>
      </c>
    </row>
    <row r="506" spans="1:4" x14ac:dyDescent="0.3">
      <c r="A506">
        <f>'PSM output'!A506</f>
        <v>110502.9</v>
      </c>
      <c r="B506">
        <f>'PSM output'!B506</f>
        <v>1.3020499999999999</v>
      </c>
      <c r="C506">
        <f>'PSM output'!C506</f>
        <v>74125.41</v>
      </c>
      <c r="D506">
        <f>'PSM output'!D506</f>
        <v>1.3101659999999999</v>
      </c>
    </row>
    <row r="507" spans="1:4" x14ac:dyDescent="0.3">
      <c r="A507">
        <f>'PSM output'!A507</f>
        <v>97851.93</v>
      </c>
      <c r="B507">
        <f>'PSM output'!B507</f>
        <v>1.158005</v>
      </c>
      <c r="C507">
        <f>'PSM output'!C507</f>
        <v>63732.480000000003</v>
      </c>
      <c r="D507">
        <f>'PSM output'!D507</f>
        <v>1.11971</v>
      </c>
    </row>
    <row r="508" spans="1:4" x14ac:dyDescent="0.3">
      <c r="A508">
        <f>'PSM output'!A508</f>
        <v>106066.4</v>
      </c>
      <c r="B508">
        <f>'PSM output'!B508</f>
        <v>1.259571</v>
      </c>
      <c r="C508">
        <f>'PSM output'!C508</f>
        <v>70465.77</v>
      </c>
      <c r="D508">
        <f>'PSM output'!D508</f>
        <v>1.2504360000000001</v>
      </c>
    </row>
    <row r="509" spans="1:4" x14ac:dyDescent="0.3">
      <c r="A509">
        <f>'PSM output'!A509</f>
        <v>110399.6</v>
      </c>
      <c r="B509">
        <f>'PSM output'!B509</f>
        <v>1.2984100000000001</v>
      </c>
      <c r="C509">
        <f>'PSM output'!C509</f>
        <v>73364.12</v>
      </c>
      <c r="D509">
        <f>'PSM output'!D509</f>
        <v>1.3170459999999999</v>
      </c>
    </row>
    <row r="510" spans="1:4" x14ac:dyDescent="0.3">
      <c r="A510">
        <f>'PSM output'!A510</f>
        <v>100930.2</v>
      </c>
      <c r="B510">
        <f>'PSM output'!B510</f>
        <v>1.193568</v>
      </c>
      <c r="C510">
        <f>'PSM output'!C510</f>
        <v>65965.440000000002</v>
      </c>
      <c r="D510">
        <f>'PSM output'!D510</f>
        <v>1.1705179999999999</v>
      </c>
    </row>
    <row r="511" spans="1:4" x14ac:dyDescent="0.3">
      <c r="A511">
        <f>'PSM output'!A511</f>
        <v>101851.7</v>
      </c>
      <c r="B511">
        <f>'PSM output'!B511</f>
        <v>1.185276</v>
      </c>
      <c r="C511">
        <f>'PSM output'!C511</f>
        <v>66110.13</v>
      </c>
      <c r="D511">
        <f>'PSM output'!D511</f>
        <v>1.176552</v>
      </c>
    </row>
    <row r="512" spans="1:4" x14ac:dyDescent="0.3">
      <c r="A512">
        <f>'PSM output'!A512</f>
        <v>109349.7</v>
      </c>
      <c r="B512">
        <f>'PSM output'!B512</f>
        <v>1.2761070000000001</v>
      </c>
      <c r="C512">
        <f>'PSM output'!C512</f>
        <v>71455.48</v>
      </c>
      <c r="D512">
        <f>'PSM output'!D512</f>
        <v>1.3103070000000001</v>
      </c>
    </row>
    <row r="513" spans="1:4" x14ac:dyDescent="0.3">
      <c r="A513">
        <f>'PSM output'!A513</f>
        <v>97746.66</v>
      </c>
      <c r="B513">
        <f>'PSM output'!B513</f>
        <v>1.140339</v>
      </c>
      <c r="C513">
        <f>'PSM output'!C513</f>
        <v>62406.58</v>
      </c>
      <c r="D513">
        <f>'PSM output'!D513</f>
        <v>1.1226910000000001</v>
      </c>
    </row>
    <row r="514" spans="1:4" x14ac:dyDescent="0.3">
      <c r="A514">
        <f>'PSM output'!A514</f>
        <v>110742.5</v>
      </c>
      <c r="B514">
        <f>'PSM output'!B514</f>
        <v>1.3009919999999999</v>
      </c>
      <c r="C514">
        <f>'PSM output'!C514</f>
        <v>74058.41</v>
      </c>
      <c r="D514">
        <f>'PSM output'!D514</f>
        <v>1.3092280000000001</v>
      </c>
    </row>
    <row r="515" spans="1:4" x14ac:dyDescent="0.3">
      <c r="A515">
        <f>'PSM output'!A515</f>
        <v>106580.7</v>
      </c>
      <c r="B515">
        <f>'PSM output'!B515</f>
        <v>1.259798</v>
      </c>
      <c r="C515">
        <f>'PSM output'!C515</f>
        <v>70564.399999999994</v>
      </c>
      <c r="D515">
        <f>'PSM output'!D515</f>
        <v>1.254378</v>
      </c>
    </row>
    <row r="516" spans="1:4" x14ac:dyDescent="0.3">
      <c r="A516">
        <f>'PSM output'!A516</f>
        <v>110507.6</v>
      </c>
      <c r="B516">
        <f>'PSM output'!B516</f>
        <v>1.309958</v>
      </c>
      <c r="C516">
        <f>'PSM output'!C516</f>
        <v>73238.350000000006</v>
      </c>
      <c r="D516">
        <f>'PSM output'!D516</f>
        <v>1.327027</v>
      </c>
    </row>
    <row r="517" spans="1:4" x14ac:dyDescent="0.3">
      <c r="A517">
        <f>'PSM output'!A517</f>
        <v>106452.3</v>
      </c>
      <c r="B517">
        <f>'PSM output'!B517</f>
        <v>1.2593179999999999</v>
      </c>
      <c r="C517">
        <f>'PSM output'!C517</f>
        <v>70434.09</v>
      </c>
      <c r="D517">
        <f>'PSM output'!D517</f>
        <v>1.251161</v>
      </c>
    </row>
    <row r="518" spans="1:4" x14ac:dyDescent="0.3">
      <c r="A518">
        <f>'PSM output'!A518</f>
        <v>97656.63</v>
      </c>
      <c r="B518">
        <f>'PSM output'!B518</f>
        <v>1.1405780000000001</v>
      </c>
      <c r="C518">
        <f>'PSM output'!C518</f>
        <v>62716.79</v>
      </c>
      <c r="D518">
        <f>'PSM output'!D518</f>
        <v>1.1108499999999999</v>
      </c>
    </row>
    <row r="519" spans="1:4" x14ac:dyDescent="0.3">
      <c r="A519">
        <f>'PSM output'!A519</f>
        <v>104383.9</v>
      </c>
      <c r="B519">
        <f>'PSM output'!B519</f>
        <v>1.2256739999999999</v>
      </c>
      <c r="C519">
        <f>'PSM output'!C519</f>
        <v>68238.98</v>
      </c>
      <c r="D519">
        <f>'PSM output'!D519</f>
        <v>1.219848</v>
      </c>
    </row>
    <row r="520" spans="1:4" x14ac:dyDescent="0.3">
      <c r="A520">
        <f>'PSM output'!A520</f>
        <v>99856.45</v>
      </c>
      <c r="B520">
        <f>'PSM output'!B520</f>
        <v>1.17486</v>
      </c>
      <c r="C520">
        <f>'PSM output'!C520</f>
        <v>65087.14</v>
      </c>
      <c r="D520">
        <f>'PSM output'!D520</f>
        <v>1.1412089999999999</v>
      </c>
    </row>
    <row r="521" spans="1:4" x14ac:dyDescent="0.3">
      <c r="A521">
        <f>'PSM output'!A521</f>
        <v>109376.8</v>
      </c>
      <c r="B521">
        <f>'PSM output'!B521</f>
        <v>1.2978179999999999</v>
      </c>
      <c r="C521">
        <f>'PSM output'!C521</f>
        <v>72667.240000000005</v>
      </c>
      <c r="D521">
        <f>'PSM output'!D521</f>
        <v>1.3028759999999999</v>
      </c>
    </row>
    <row r="522" spans="1:4" x14ac:dyDescent="0.3">
      <c r="A522">
        <f>'PSM output'!A522</f>
        <v>104841.8</v>
      </c>
      <c r="B522">
        <f>'PSM output'!B522</f>
        <v>1.231563</v>
      </c>
      <c r="C522">
        <f>'PSM output'!C522</f>
        <v>69334.83</v>
      </c>
      <c r="D522">
        <f>'PSM output'!D522</f>
        <v>1.212161</v>
      </c>
    </row>
    <row r="523" spans="1:4" x14ac:dyDescent="0.3">
      <c r="A523">
        <f>'PSM output'!A523</f>
        <v>94986.23</v>
      </c>
      <c r="B523">
        <f>'PSM output'!B523</f>
        <v>1.110492</v>
      </c>
      <c r="C523">
        <f>'PSM output'!C523</f>
        <v>60374.47</v>
      </c>
      <c r="D523">
        <f>'PSM output'!D523</f>
        <v>1.072057</v>
      </c>
    </row>
    <row r="524" spans="1:4" x14ac:dyDescent="0.3">
      <c r="A524">
        <f>'PSM output'!A524</f>
        <v>109346.6</v>
      </c>
      <c r="B524">
        <f>'PSM output'!B524</f>
        <v>1.2824120000000001</v>
      </c>
      <c r="C524">
        <f>'PSM output'!C524</f>
        <v>72484.160000000003</v>
      </c>
      <c r="D524">
        <f>'PSM output'!D524</f>
        <v>1.2881020000000001</v>
      </c>
    </row>
    <row r="525" spans="1:4" x14ac:dyDescent="0.3">
      <c r="A525">
        <f>'PSM output'!A525</f>
        <v>115963.2</v>
      </c>
      <c r="B525">
        <f>'PSM output'!B525</f>
        <v>1.355801</v>
      </c>
      <c r="C525">
        <f>'PSM output'!C525</f>
        <v>77562.759999999995</v>
      </c>
      <c r="D525">
        <f>'PSM output'!D525</f>
        <v>1.3918550000000001</v>
      </c>
    </row>
    <row r="526" spans="1:4" x14ac:dyDescent="0.3">
      <c r="A526">
        <f>'PSM output'!A526</f>
        <v>104329.60000000001</v>
      </c>
      <c r="B526">
        <f>'PSM output'!B526</f>
        <v>1.225114</v>
      </c>
      <c r="C526">
        <f>'PSM output'!C526</f>
        <v>67938.95</v>
      </c>
      <c r="D526">
        <f>'PSM output'!D526</f>
        <v>1.2190730000000001</v>
      </c>
    </row>
    <row r="527" spans="1:4" x14ac:dyDescent="0.3">
      <c r="A527">
        <f>'PSM output'!A527</f>
        <v>104502</v>
      </c>
      <c r="B527">
        <f>'PSM output'!B527</f>
        <v>1.218818</v>
      </c>
      <c r="C527">
        <f>'PSM output'!C527</f>
        <v>68038.16</v>
      </c>
      <c r="D527">
        <f>'PSM output'!D527</f>
        <v>1.2137530000000001</v>
      </c>
    </row>
    <row r="528" spans="1:4" x14ac:dyDescent="0.3">
      <c r="A528">
        <f>'PSM output'!A528</f>
        <v>107406.7</v>
      </c>
      <c r="B528">
        <f>'PSM output'!B528</f>
        <v>1.256629</v>
      </c>
      <c r="C528">
        <f>'PSM output'!C528</f>
        <v>70991.7</v>
      </c>
      <c r="D528">
        <f>'PSM output'!D528</f>
        <v>1.249411</v>
      </c>
    </row>
    <row r="529" spans="1:4" x14ac:dyDescent="0.3">
      <c r="A529">
        <f>'PSM output'!A529</f>
        <v>110829.4</v>
      </c>
      <c r="B529">
        <f>'PSM output'!B529</f>
        <v>1.293374</v>
      </c>
      <c r="C529">
        <f>'PSM output'!C529</f>
        <v>73060.240000000005</v>
      </c>
      <c r="D529">
        <f>'PSM output'!D529</f>
        <v>1.31294</v>
      </c>
    </row>
    <row r="530" spans="1:4" x14ac:dyDescent="0.3">
      <c r="A530">
        <f>'PSM output'!A530</f>
        <v>105003.3</v>
      </c>
      <c r="B530">
        <f>'PSM output'!B530</f>
        <v>1.2266790000000001</v>
      </c>
      <c r="C530">
        <f>'PSM output'!C530</f>
        <v>68119.360000000001</v>
      </c>
      <c r="D530">
        <f>'PSM output'!D530</f>
        <v>1.2282150000000001</v>
      </c>
    </row>
    <row r="531" spans="1:4" x14ac:dyDescent="0.3">
      <c r="A531">
        <f>'PSM output'!A531</f>
        <v>109387.7</v>
      </c>
      <c r="B531">
        <f>'PSM output'!B531</f>
        <v>1.2621519999999999</v>
      </c>
      <c r="C531">
        <f>'PSM output'!C531</f>
        <v>72002.89</v>
      </c>
      <c r="D531">
        <f>'PSM output'!D531</f>
        <v>1.273528</v>
      </c>
    </row>
    <row r="532" spans="1:4" x14ac:dyDescent="0.3">
      <c r="A532">
        <f>'PSM output'!A532</f>
        <v>102180.1</v>
      </c>
      <c r="B532">
        <f>'PSM output'!B532</f>
        <v>1.206658</v>
      </c>
      <c r="C532">
        <f>'PSM output'!C532</f>
        <v>66974.080000000002</v>
      </c>
      <c r="D532">
        <f>'PSM output'!D532</f>
        <v>1.172391</v>
      </c>
    </row>
    <row r="533" spans="1:4" x14ac:dyDescent="0.3">
      <c r="A533">
        <f>'PSM output'!A533</f>
        <v>103915.2</v>
      </c>
      <c r="B533">
        <f>'PSM output'!B533</f>
        <v>1.2236769999999999</v>
      </c>
      <c r="C533">
        <f>'PSM output'!C533</f>
        <v>67245.179999999993</v>
      </c>
      <c r="D533">
        <f>'PSM output'!D533</f>
        <v>1.2179819999999999</v>
      </c>
    </row>
    <row r="534" spans="1:4" x14ac:dyDescent="0.3">
      <c r="A534">
        <f>'PSM output'!A534</f>
        <v>114411.8</v>
      </c>
      <c r="B534">
        <f>'PSM output'!B534</f>
        <v>1.3416710000000001</v>
      </c>
      <c r="C534">
        <f>'PSM output'!C534</f>
        <v>76018.759999999995</v>
      </c>
      <c r="D534">
        <f>'PSM output'!D534</f>
        <v>1.3702589999999999</v>
      </c>
    </row>
    <row r="535" spans="1:4" x14ac:dyDescent="0.3">
      <c r="A535">
        <f>'PSM output'!A535</f>
        <v>107996.1</v>
      </c>
      <c r="B535">
        <f>'PSM output'!B535</f>
        <v>1.29345</v>
      </c>
      <c r="C535">
        <f>'PSM output'!C535</f>
        <v>71499.66</v>
      </c>
      <c r="D535">
        <f>'PSM output'!D535</f>
        <v>1.28365</v>
      </c>
    </row>
    <row r="536" spans="1:4" x14ac:dyDescent="0.3">
      <c r="A536">
        <f>'PSM output'!A536</f>
        <v>105691.5</v>
      </c>
      <c r="B536">
        <f>'PSM output'!B536</f>
        <v>1.2408349999999999</v>
      </c>
      <c r="C536">
        <f>'PSM output'!C536</f>
        <v>69717.919999999998</v>
      </c>
      <c r="D536">
        <f>'PSM output'!D536</f>
        <v>1.2204200000000001</v>
      </c>
    </row>
    <row r="537" spans="1:4" x14ac:dyDescent="0.3">
      <c r="A537">
        <f>'PSM output'!A537</f>
        <v>106360.9</v>
      </c>
      <c r="B537">
        <f>'PSM output'!B537</f>
        <v>1.246926</v>
      </c>
      <c r="C537">
        <f>'PSM output'!C537</f>
        <v>69139.009999999995</v>
      </c>
      <c r="D537">
        <f>'PSM output'!D537</f>
        <v>1.2513339999999999</v>
      </c>
    </row>
    <row r="538" spans="1:4" x14ac:dyDescent="0.3">
      <c r="A538">
        <f>'PSM output'!A538</f>
        <v>108970.7</v>
      </c>
      <c r="B538">
        <f>'PSM output'!B538</f>
        <v>1.2792920000000001</v>
      </c>
      <c r="C538">
        <f>'PSM output'!C538</f>
        <v>71539.77</v>
      </c>
      <c r="D538">
        <f>'PSM output'!D538</f>
        <v>1.287409</v>
      </c>
    </row>
    <row r="539" spans="1:4" x14ac:dyDescent="0.3">
      <c r="A539">
        <f>'PSM output'!A539</f>
        <v>111096</v>
      </c>
      <c r="B539">
        <f>'PSM output'!B539</f>
        <v>1.3156319999999999</v>
      </c>
      <c r="C539">
        <f>'PSM output'!C539</f>
        <v>72830.7</v>
      </c>
      <c r="D539">
        <f>'PSM output'!D539</f>
        <v>1.338846</v>
      </c>
    </row>
    <row r="540" spans="1:4" x14ac:dyDescent="0.3">
      <c r="A540">
        <f>'PSM output'!A540</f>
        <v>105766.7</v>
      </c>
      <c r="B540">
        <f>'PSM output'!B540</f>
        <v>1.246454</v>
      </c>
      <c r="C540">
        <f>'PSM output'!C540</f>
        <v>67748.179999999993</v>
      </c>
      <c r="D540">
        <f>'PSM output'!D540</f>
        <v>1.2646280000000001</v>
      </c>
    </row>
    <row r="541" spans="1:4" x14ac:dyDescent="0.3">
      <c r="A541">
        <f>'PSM output'!A541</f>
        <v>101783.1</v>
      </c>
      <c r="B541">
        <f>'PSM output'!B541</f>
        <v>1.1970860000000001</v>
      </c>
      <c r="C541">
        <f>'PSM output'!C541</f>
        <v>66436.509999999995</v>
      </c>
      <c r="D541">
        <f>'PSM output'!D541</f>
        <v>1.161481</v>
      </c>
    </row>
    <row r="542" spans="1:4" x14ac:dyDescent="0.3">
      <c r="A542">
        <f>'PSM output'!A542</f>
        <v>109260.1</v>
      </c>
      <c r="B542">
        <f>'PSM output'!B542</f>
        <v>1.284672</v>
      </c>
      <c r="C542">
        <f>'PSM output'!C542</f>
        <v>72109.91</v>
      </c>
      <c r="D542">
        <f>'PSM output'!D542</f>
        <v>1.285034</v>
      </c>
    </row>
    <row r="543" spans="1:4" x14ac:dyDescent="0.3">
      <c r="A543">
        <f>'PSM output'!A543</f>
        <v>110451.2</v>
      </c>
      <c r="B543">
        <f>'PSM output'!B543</f>
        <v>1.3045199999999999</v>
      </c>
      <c r="C543">
        <f>'PSM output'!C543</f>
        <v>72970.28</v>
      </c>
      <c r="D543">
        <f>'PSM output'!D543</f>
        <v>1.3114269999999999</v>
      </c>
    </row>
    <row r="544" spans="1:4" x14ac:dyDescent="0.3">
      <c r="A544">
        <f>'PSM output'!A544</f>
        <v>103581.9</v>
      </c>
      <c r="B544">
        <f>'PSM output'!B544</f>
        <v>1.2193350000000001</v>
      </c>
      <c r="C544">
        <f>'PSM output'!C544</f>
        <v>66775.27</v>
      </c>
      <c r="D544">
        <f>'PSM output'!D544</f>
        <v>1.2119519999999999</v>
      </c>
    </row>
    <row r="545" spans="1:4" x14ac:dyDescent="0.3">
      <c r="A545">
        <f>'PSM output'!A545</f>
        <v>94274.37</v>
      </c>
      <c r="B545">
        <f>'PSM output'!B545</f>
        <v>1.0998410000000001</v>
      </c>
      <c r="C545">
        <f>'PSM output'!C545</f>
        <v>59559.55</v>
      </c>
      <c r="D545">
        <f>'PSM output'!D545</f>
        <v>1.0504549999999999</v>
      </c>
    </row>
    <row r="546" spans="1:4" x14ac:dyDescent="0.3">
      <c r="A546">
        <f>'PSM output'!A546</f>
        <v>100406.3</v>
      </c>
      <c r="B546">
        <f>'PSM output'!B546</f>
        <v>1.1940059999999999</v>
      </c>
      <c r="C546">
        <f>'PSM output'!C546</f>
        <v>65239.85</v>
      </c>
      <c r="D546">
        <f>'PSM output'!D546</f>
        <v>1.15324</v>
      </c>
    </row>
    <row r="547" spans="1:4" x14ac:dyDescent="0.3">
      <c r="A547">
        <f>'PSM output'!A547</f>
        <v>104996.3</v>
      </c>
      <c r="B547">
        <f>'PSM output'!B547</f>
        <v>1.225144</v>
      </c>
      <c r="C547">
        <f>'PSM output'!C547</f>
        <v>67856.3</v>
      </c>
      <c r="D547">
        <f>'PSM output'!D547</f>
        <v>1.2233970000000001</v>
      </c>
    </row>
    <row r="548" spans="1:4" x14ac:dyDescent="0.3">
      <c r="A548">
        <f>'PSM output'!A548</f>
        <v>102601.9</v>
      </c>
      <c r="B548">
        <f>'PSM output'!B548</f>
        <v>1.2068220000000001</v>
      </c>
      <c r="C548">
        <f>'PSM output'!C548</f>
        <v>67079.44</v>
      </c>
      <c r="D548">
        <f>'PSM output'!D548</f>
        <v>1.1718299999999999</v>
      </c>
    </row>
    <row r="549" spans="1:4" x14ac:dyDescent="0.3">
      <c r="A549">
        <f>'PSM output'!A549</f>
        <v>104835.2</v>
      </c>
      <c r="B549">
        <f>'PSM output'!B549</f>
        <v>1.2297439999999999</v>
      </c>
      <c r="C549">
        <f>'PSM output'!C549</f>
        <v>68220.600000000006</v>
      </c>
      <c r="D549">
        <f>'PSM output'!D549</f>
        <v>1.216197</v>
      </c>
    </row>
    <row r="550" spans="1:4" x14ac:dyDescent="0.3">
      <c r="A550">
        <f>'PSM output'!A550</f>
        <v>101165.6</v>
      </c>
      <c r="B550">
        <f>'PSM output'!B550</f>
        <v>1.1958519999999999</v>
      </c>
      <c r="C550">
        <f>'PSM output'!C550</f>
        <v>64291.58</v>
      </c>
      <c r="D550">
        <f>'PSM output'!D550</f>
        <v>1.1858979999999999</v>
      </c>
    </row>
    <row r="551" spans="1:4" x14ac:dyDescent="0.3">
      <c r="A551">
        <f>'PSM output'!A551</f>
        <v>110844.4</v>
      </c>
      <c r="B551">
        <f>'PSM output'!B551</f>
        <v>1.316073</v>
      </c>
      <c r="C551">
        <f>'PSM output'!C551</f>
        <v>73574.8</v>
      </c>
      <c r="D551">
        <f>'PSM output'!D551</f>
        <v>1.3139890000000001</v>
      </c>
    </row>
    <row r="552" spans="1:4" x14ac:dyDescent="0.3">
      <c r="A552">
        <f>'PSM output'!A552</f>
        <v>105870.1</v>
      </c>
      <c r="B552">
        <f>'PSM output'!B552</f>
        <v>1.2559260000000001</v>
      </c>
      <c r="C552">
        <f>'PSM output'!C552</f>
        <v>68829.73</v>
      </c>
      <c r="D552">
        <f>'PSM output'!D552</f>
        <v>1.248675</v>
      </c>
    </row>
    <row r="553" spans="1:4" x14ac:dyDescent="0.3">
      <c r="A553">
        <f>'PSM output'!A553</f>
        <v>105755.2</v>
      </c>
      <c r="B553">
        <f>'PSM output'!B553</f>
        <v>1.2394879999999999</v>
      </c>
      <c r="C553">
        <f>'PSM output'!C553</f>
        <v>68380.81</v>
      </c>
      <c r="D553">
        <f>'PSM output'!D553</f>
        <v>1.2381660000000001</v>
      </c>
    </row>
    <row r="554" spans="1:4" x14ac:dyDescent="0.3">
      <c r="A554">
        <f>'PSM output'!A554</f>
        <v>103509.6</v>
      </c>
      <c r="B554">
        <f>'PSM output'!B554</f>
        <v>1.216893</v>
      </c>
      <c r="C554">
        <f>'PSM output'!C554</f>
        <v>67150.09</v>
      </c>
      <c r="D554">
        <f>'PSM output'!D554</f>
        <v>1.1951240000000001</v>
      </c>
    </row>
    <row r="555" spans="1:4" x14ac:dyDescent="0.3">
      <c r="A555">
        <f>'PSM output'!A555</f>
        <v>105546</v>
      </c>
      <c r="B555">
        <f>'PSM output'!B555</f>
        <v>1.237741</v>
      </c>
      <c r="C555">
        <f>'PSM output'!C555</f>
        <v>68779.77</v>
      </c>
      <c r="D555">
        <f>'PSM output'!D555</f>
        <v>1.2239139999999999</v>
      </c>
    </row>
    <row r="556" spans="1:4" x14ac:dyDescent="0.3">
      <c r="A556">
        <f>'PSM output'!A556</f>
        <v>100566.9</v>
      </c>
      <c r="B556">
        <f>'PSM output'!B556</f>
        <v>1.191095</v>
      </c>
      <c r="C556">
        <f>'PSM output'!C556</f>
        <v>65162.2</v>
      </c>
      <c r="D556">
        <f>'PSM output'!D556</f>
        <v>1.1488719999999999</v>
      </c>
    </row>
    <row r="557" spans="1:4" x14ac:dyDescent="0.3">
      <c r="A557">
        <f>'PSM output'!A557</f>
        <v>108540.8</v>
      </c>
      <c r="B557">
        <f>'PSM output'!B557</f>
        <v>1.271161</v>
      </c>
      <c r="C557">
        <f>'PSM output'!C557</f>
        <v>71009.460000000006</v>
      </c>
      <c r="D557">
        <f>'PSM output'!D557</f>
        <v>1.2710920000000001</v>
      </c>
    </row>
    <row r="558" spans="1:4" x14ac:dyDescent="0.3">
      <c r="A558">
        <f>'PSM output'!A558</f>
        <v>109721.60000000001</v>
      </c>
      <c r="B558">
        <f>'PSM output'!B558</f>
        <v>1.2851870000000001</v>
      </c>
      <c r="C558">
        <f>'PSM output'!C558</f>
        <v>71851.42</v>
      </c>
      <c r="D558">
        <f>'PSM output'!D558</f>
        <v>1.291582</v>
      </c>
    </row>
    <row r="559" spans="1:4" x14ac:dyDescent="0.3">
      <c r="A559">
        <f>'PSM output'!A559</f>
        <v>106930.4</v>
      </c>
      <c r="B559">
        <f>'PSM output'!B559</f>
        <v>1.269002</v>
      </c>
      <c r="C559">
        <f>'PSM output'!C559</f>
        <v>70500.45</v>
      </c>
      <c r="D559">
        <f>'PSM output'!D559</f>
        <v>1.2462089999999999</v>
      </c>
    </row>
    <row r="560" spans="1:4" x14ac:dyDescent="0.3">
      <c r="A560">
        <f>'PSM output'!A560</f>
        <v>110143.3</v>
      </c>
      <c r="B560">
        <f>'PSM output'!B560</f>
        <v>1.287768</v>
      </c>
      <c r="C560">
        <f>'PSM output'!C560</f>
        <v>72366.94</v>
      </c>
      <c r="D560">
        <f>'PSM output'!D560</f>
        <v>1.2917259999999999</v>
      </c>
    </row>
    <row r="561" spans="1:4" x14ac:dyDescent="0.3">
      <c r="A561">
        <f>'PSM output'!A561</f>
        <v>105211.4</v>
      </c>
      <c r="B561">
        <f>'PSM output'!B561</f>
        <v>1.2433479999999999</v>
      </c>
      <c r="C561">
        <f>'PSM output'!C561</f>
        <v>68881.91</v>
      </c>
      <c r="D561">
        <f>'PSM output'!D561</f>
        <v>1.2165619999999999</v>
      </c>
    </row>
    <row r="562" spans="1:4" x14ac:dyDescent="0.3">
      <c r="A562">
        <f>'PSM output'!A562</f>
        <v>94279.27</v>
      </c>
      <c r="B562">
        <f>'PSM output'!B562</f>
        <v>1.0930869999999999</v>
      </c>
      <c r="C562">
        <f>'PSM output'!C562</f>
        <v>59040.58</v>
      </c>
      <c r="D562">
        <f>'PSM output'!D562</f>
        <v>1.0437780000000001</v>
      </c>
    </row>
    <row r="563" spans="1:4" x14ac:dyDescent="0.3">
      <c r="A563">
        <f>'PSM output'!A563</f>
        <v>106362</v>
      </c>
      <c r="B563">
        <f>'PSM output'!B563</f>
        <v>1.241725</v>
      </c>
      <c r="C563">
        <f>'PSM output'!C563</f>
        <v>69246.67</v>
      </c>
      <c r="D563">
        <f>'PSM output'!D563</f>
        <v>1.228521</v>
      </c>
    </row>
    <row r="564" spans="1:4" x14ac:dyDescent="0.3">
      <c r="A564">
        <f>'PSM output'!A564</f>
        <v>98756.98</v>
      </c>
      <c r="B564">
        <f>'PSM output'!B564</f>
        <v>1.1578759999999999</v>
      </c>
      <c r="C564">
        <f>'PSM output'!C564</f>
        <v>62691.040000000001</v>
      </c>
      <c r="D564">
        <f>'PSM output'!D564</f>
        <v>1.1225480000000001</v>
      </c>
    </row>
    <row r="565" spans="1:4" x14ac:dyDescent="0.3">
      <c r="A565">
        <f>'PSM output'!A565</f>
        <v>114052.4</v>
      </c>
      <c r="B565">
        <f>'PSM output'!B565</f>
        <v>1.355912</v>
      </c>
      <c r="C565">
        <f>'PSM output'!C565</f>
        <v>75347.3</v>
      </c>
      <c r="D565">
        <f>'PSM output'!D565</f>
        <v>1.373076</v>
      </c>
    </row>
    <row r="566" spans="1:4" x14ac:dyDescent="0.3">
      <c r="A566">
        <f>'PSM output'!A566</f>
        <v>101498.7</v>
      </c>
      <c r="B566">
        <f>'PSM output'!B566</f>
        <v>1.1965760000000001</v>
      </c>
      <c r="C566">
        <f>'PSM output'!C566</f>
        <v>65006.12</v>
      </c>
      <c r="D566">
        <f>'PSM output'!D566</f>
        <v>1.16828</v>
      </c>
    </row>
    <row r="567" spans="1:4" x14ac:dyDescent="0.3">
      <c r="A567">
        <f>'PSM output'!A567</f>
        <v>119804</v>
      </c>
      <c r="B567">
        <f>'PSM output'!B567</f>
        <v>1.412682</v>
      </c>
      <c r="C567">
        <f>'PSM output'!C567</f>
        <v>79770.36</v>
      </c>
      <c r="D567">
        <f>'PSM output'!D567</f>
        <v>1.4544299999999999</v>
      </c>
    </row>
    <row r="568" spans="1:4" x14ac:dyDescent="0.3">
      <c r="A568">
        <f>'PSM output'!A568</f>
        <v>106919.9</v>
      </c>
      <c r="B568">
        <f>'PSM output'!B568</f>
        <v>1.254467</v>
      </c>
      <c r="C568">
        <f>'PSM output'!C568</f>
        <v>70358.34</v>
      </c>
      <c r="D568">
        <f>'PSM output'!D568</f>
        <v>1.2255130000000001</v>
      </c>
    </row>
    <row r="569" spans="1:4" x14ac:dyDescent="0.3">
      <c r="A569">
        <f>'PSM output'!A569</f>
        <v>110613.7</v>
      </c>
      <c r="B569">
        <f>'PSM output'!B569</f>
        <v>1.296724</v>
      </c>
      <c r="C569">
        <f>'PSM output'!C569</f>
        <v>73467.53</v>
      </c>
      <c r="D569">
        <f>'PSM output'!D569</f>
        <v>1.2794570000000001</v>
      </c>
    </row>
    <row r="570" spans="1:4" x14ac:dyDescent="0.3">
      <c r="A570">
        <f>'PSM output'!A570</f>
        <v>115672.7</v>
      </c>
      <c r="B570">
        <f>'PSM output'!B570</f>
        <v>1.364377</v>
      </c>
      <c r="C570">
        <f>'PSM output'!C570</f>
        <v>76815</v>
      </c>
      <c r="D570">
        <f>'PSM output'!D570</f>
        <v>1.3813169999999999</v>
      </c>
    </row>
    <row r="571" spans="1:4" x14ac:dyDescent="0.3">
      <c r="A571">
        <f>'PSM output'!A571</f>
        <v>104122.8</v>
      </c>
      <c r="B571">
        <f>'PSM output'!B571</f>
        <v>1.2569410000000001</v>
      </c>
      <c r="C571">
        <f>'PSM output'!C571</f>
        <v>68755.75</v>
      </c>
      <c r="D571">
        <f>'PSM output'!D571</f>
        <v>1.203325</v>
      </c>
    </row>
    <row r="572" spans="1:4" x14ac:dyDescent="0.3">
      <c r="A572">
        <f>'PSM output'!A572</f>
        <v>115275.7</v>
      </c>
      <c r="B572">
        <f>'PSM output'!B572</f>
        <v>1.353003</v>
      </c>
      <c r="C572">
        <f>'PSM output'!C572</f>
        <v>77167.990000000005</v>
      </c>
      <c r="D572">
        <f>'PSM output'!D572</f>
        <v>1.354198</v>
      </c>
    </row>
    <row r="573" spans="1:4" x14ac:dyDescent="0.3">
      <c r="A573">
        <f>'PSM output'!A573</f>
        <v>104857.1</v>
      </c>
      <c r="B573">
        <f>'PSM output'!B573</f>
        <v>1.20431</v>
      </c>
      <c r="C573">
        <f>'PSM output'!C573</f>
        <v>67307.75</v>
      </c>
      <c r="D573">
        <f>'PSM output'!D573</f>
        <v>1.1939630000000001</v>
      </c>
    </row>
    <row r="574" spans="1:4" x14ac:dyDescent="0.3">
      <c r="A574">
        <f>'PSM output'!A574</f>
        <v>110177.60000000001</v>
      </c>
      <c r="B574">
        <f>'PSM output'!B574</f>
        <v>1.295771</v>
      </c>
      <c r="C574">
        <f>'PSM output'!C574</f>
        <v>72025.48</v>
      </c>
      <c r="D574">
        <f>'PSM output'!D574</f>
        <v>1.296942</v>
      </c>
    </row>
    <row r="575" spans="1:4" x14ac:dyDescent="0.3">
      <c r="A575">
        <f>'PSM output'!A575</f>
        <v>112991.4</v>
      </c>
      <c r="B575">
        <f>'PSM output'!B575</f>
        <v>1.3213090000000001</v>
      </c>
      <c r="C575">
        <f>'PSM output'!C575</f>
        <v>74801.58</v>
      </c>
      <c r="D575">
        <f>'PSM output'!D575</f>
        <v>1.3228420000000001</v>
      </c>
    </row>
    <row r="576" spans="1:4" x14ac:dyDescent="0.3">
      <c r="A576">
        <f>'PSM output'!A576</f>
        <v>109935.3</v>
      </c>
      <c r="B576">
        <f>'PSM output'!B576</f>
        <v>1.322951</v>
      </c>
      <c r="C576">
        <f>'PSM output'!C576</f>
        <v>72432.460000000006</v>
      </c>
      <c r="D576">
        <f>'PSM output'!D576</f>
        <v>1.3104800000000001</v>
      </c>
    </row>
    <row r="577" spans="1:4" x14ac:dyDescent="0.3">
      <c r="A577">
        <f>'PSM output'!A577</f>
        <v>101056.6</v>
      </c>
      <c r="B577">
        <f>'PSM output'!B577</f>
        <v>1.1888049999999999</v>
      </c>
      <c r="C577">
        <f>'PSM output'!C577</f>
        <v>65112.32</v>
      </c>
      <c r="D577">
        <f>'PSM output'!D577</f>
        <v>1.1451439999999999</v>
      </c>
    </row>
    <row r="578" spans="1:4" x14ac:dyDescent="0.3">
      <c r="A578">
        <f>'PSM output'!A578</f>
        <v>102062.3</v>
      </c>
      <c r="B578">
        <f>'PSM output'!B578</f>
        <v>1.2131799999999999</v>
      </c>
      <c r="C578">
        <f>'PSM output'!C578</f>
        <v>66167.210000000006</v>
      </c>
      <c r="D578">
        <f>'PSM output'!D578</f>
        <v>1.167265</v>
      </c>
    </row>
    <row r="579" spans="1:4" x14ac:dyDescent="0.3">
      <c r="A579">
        <f>'PSM output'!A579</f>
        <v>102863.9</v>
      </c>
      <c r="B579">
        <f>'PSM output'!B579</f>
        <v>1.224453</v>
      </c>
      <c r="C579">
        <f>'PSM output'!C579</f>
        <v>67192.06</v>
      </c>
      <c r="D579">
        <f>'PSM output'!D579</f>
        <v>1.170148</v>
      </c>
    </row>
    <row r="580" spans="1:4" x14ac:dyDescent="0.3">
      <c r="A580">
        <f>'PSM output'!A580</f>
        <v>103417.8</v>
      </c>
      <c r="B580">
        <f>'PSM output'!B580</f>
        <v>1.2053849999999999</v>
      </c>
      <c r="C580">
        <f>'PSM output'!C580</f>
        <v>65864.429999999993</v>
      </c>
      <c r="D580">
        <f>'PSM output'!D580</f>
        <v>1.187956</v>
      </c>
    </row>
    <row r="581" spans="1:4" x14ac:dyDescent="0.3">
      <c r="A581">
        <f>'PSM output'!A581</f>
        <v>101471</v>
      </c>
      <c r="B581">
        <f>'PSM output'!B581</f>
        <v>1.1877709999999999</v>
      </c>
      <c r="C581">
        <f>'PSM output'!C581</f>
        <v>64263.9</v>
      </c>
      <c r="D581">
        <f>'PSM output'!D581</f>
        <v>1.1607080000000001</v>
      </c>
    </row>
    <row r="582" spans="1:4" x14ac:dyDescent="0.3">
      <c r="A582">
        <f>'PSM output'!A582</f>
        <v>103676.5</v>
      </c>
      <c r="B582">
        <f>'PSM output'!B582</f>
        <v>1.22041</v>
      </c>
      <c r="C582">
        <f>'PSM output'!C582</f>
        <v>67027.240000000005</v>
      </c>
      <c r="D582">
        <f>'PSM output'!D582</f>
        <v>1.181659</v>
      </c>
    </row>
    <row r="583" spans="1:4" x14ac:dyDescent="0.3">
      <c r="A583">
        <f>'PSM output'!A583</f>
        <v>103117.9</v>
      </c>
      <c r="B583">
        <f>'PSM output'!B583</f>
        <v>1.223973</v>
      </c>
      <c r="C583">
        <f>'PSM output'!C583</f>
        <v>67205.02</v>
      </c>
      <c r="D583">
        <f>'PSM output'!D583</f>
        <v>1.17014</v>
      </c>
    </row>
    <row r="584" spans="1:4" x14ac:dyDescent="0.3">
      <c r="A584">
        <f>'PSM output'!A584</f>
        <v>107586.1</v>
      </c>
      <c r="B584">
        <f>'PSM output'!B584</f>
        <v>1.265576</v>
      </c>
      <c r="C584">
        <f>'PSM output'!C584</f>
        <v>69960.81</v>
      </c>
      <c r="D584">
        <f>'PSM output'!D584</f>
        <v>1.245573</v>
      </c>
    </row>
    <row r="585" spans="1:4" x14ac:dyDescent="0.3">
      <c r="A585">
        <f>'PSM output'!A585</f>
        <v>112025.7</v>
      </c>
      <c r="B585">
        <f>'PSM output'!B585</f>
        <v>1.315461</v>
      </c>
      <c r="C585">
        <f>'PSM output'!C585</f>
        <v>72657.73</v>
      </c>
      <c r="D585">
        <f>'PSM output'!D585</f>
        <v>1.3298179999999999</v>
      </c>
    </row>
    <row r="586" spans="1:4" x14ac:dyDescent="0.3">
      <c r="A586">
        <f>'PSM output'!A586</f>
        <v>107658.6</v>
      </c>
      <c r="B586">
        <f>'PSM output'!B586</f>
        <v>1.2597389999999999</v>
      </c>
      <c r="C586">
        <f>'PSM output'!C586</f>
        <v>69844.740000000005</v>
      </c>
      <c r="D586">
        <f>'PSM output'!D586</f>
        <v>1.2428920000000001</v>
      </c>
    </row>
    <row r="587" spans="1:4" x14ac:dyDescent="0.3">
      <c r="A587">
        <f>'PSM output'!A587</f>
        <v>99965.68</v>
      </c>
      <c r="B587">
        <f>'PSM output'!B587</f>
        <v>1.1718189999999999</v>
      </c>
      <c r="C587">
        <f>'PSM output'!C587</f>
        <v>64024.12</v>
      </c>
      <c r="D587">
        <f>'PSM output'!D587</f>
        <v>1.1173759999999999</v>
      </c>
    </row>
    <row r="588" spans="1:4" x14ac:dyDescent="0.3">
      <c r="A588">
        <f>'PSM output'!A588</f>
        <v>112774.6</v>
      </c>
      <c r="B588">
        <f>'PSM output'!B588</f>
        <v>1.318074</v>
      </c>
      <c r="C588">
        <f>'PSM output'!C588</f>
        <v>74267.48</v>
      </c>
      <c r="D588">
        <f>'PSM output'!D588</f>
        <v>1.31481</v>
      </c>
    </row>
    <row r="589" spans="1:4" x14ac:dyDescent="0.3">
      <c r="A589">
        <f>'PSM output'!A589</f>
        <v>111027.3</v>
      </c>
      <c r="B589">
        <f>'PSM output'!B589</f>
        <v>1.3060099999999999</v>
      </c>
      <c r="C589">
        <f>'PSM output'!C589</f>
        <v>72120.27</v>
      </c>
      <c r="D589">
        <f>'PSM output'!D589</f>
        <v>1.3099879999999999</v>
      </c>
    </row>
    <row r="590" spans="1:4" x14ac:dyDescent="0.3">
      <c r="A590">
        <f>'PSM output'!A590</f>
        <v>103755.2</v>
      </c>
      <c r="B590">
        <f>'PSM output'!B590</f>
        <v>1.218745</v>
      </c>
      <c r="C590">
        <f>'PSM output'!C590</f>
        <v>66573.47</v>
      </c>
      <c r="D590">
        <f>'PSM output'!D590</f>
        <v>1.1873689999999999</v>
      </c>
    </row>
    <row r="591" spans="1:4" x14ac:dyDescent="0.3">
      <c r="A591">
        <f>'PSM output'!A591</f>
        <v>107672.9</v>
      </c>
      <c r="B591">
        <f>'PSM output'!B591</f>
        <v>1.2833760000000001</v>
      </c>
      <c r="C591">
        <f>'PSM output'!C591</f>
        <v>69960.45</v>
      </c>
      <c r="D591">
        <f>'PSM output'!D591</f>
        <v>1.260267</v>
      </c>
    </row>
    <row r="592" spans="1:4" x14ac:dyDescent="0.3">
      <c r="A592">
        <f>'PSM output'!A592</f>
        <v>110065.60000000001</v>
      </c>
      <c r="B592">
        <f>'PSM output'!B592</f>
        <v>1.297186</v>
      </c>
      <c r="C592">
        <f>'PSM output'!C592</f>
        <v>71734.38</v>
      </c>
      <c r="D592">
        <f>'PSM output'!D592</f>
        <v>1.2862089999999999</v>
      </c>
    </row>
    <row r="593" spans="1:4" x14ac:dyDescent="0.3">
      <c r="A593">
        <f>'PSM output'!A593</f>
        <v>106608.4</v>
      </c>
      <c r="B593">
        <f>'PSM output'!B593</f>
        <v>1.2429809999999999</v>
      </c>
      <c r="C593">
        <f>'PSM output'!C593</f>
        <v>68463.210000000006</v>
      </c>
      <c r="D593">
        <f>'PSM output'!D593</f>
        <v>1.225762</v>
      </c>
    </row>
    <row r="594" spans="1:4" x14ac:dyDescent="0.3">
      <c r="A594">
        <f>'PSM output'!A594</f>
        <v>110007.8</v>
      </c>
      <c r="B594">
        <f>'PSM output'!B594</f>
        <v>1.3111889999999999</v>
      </c>
      <c r="C594">
        <f>'PSM output'!C594</f>
        <v>72363.95</v>
      </c>
      <c r="D594">
        <f>'PSM output'!D594</f>
        <v>1.2782819999999999</v>
      </c>
    </row>
    <row r="595" spans="1:4" x14ac:dyDescent="0.3">
      <c r="A595">
        <f>'PSM output'!A595</f>
        <v>103556.7</v>
      </c>
      <c r="B595">
        <f>'PSM output'!B595</f>
        <v>1.2161230000000001</v>
      </c>
      <c r="C595">
        <f>'PSM output'!C595</f>
        <v>66469.62</v>
      </c>
      <c r="D595">
        <f>'PSM output'!D595</f>
        <v>1.1715439999999999</v>
      </c>
    </row>
    <row r="596" spans="1:4" x14ac:dyDescent="0.3">
      <c r="A596">
        <f>'PSM output'!A596</f>
        <v>113736.9</v>
      </c>
      <c r="B596">
        <f>'PSM output'!B596</f>
        <v>1.3172999999999999</v>
      </c>
      <c r="C596">
        <f>'PSM output'!C596</f>
        <v>73530.38</v>
      </c>
      <c r="D596">
        <f>'PSM output'!D596</f>
        <v>1.332236</v>
      </c>
    </row>
    <row r="597" spans="1:4" x14ac:dyDescent="0.3">
      <c r="A597">
        <f>'PSM output'!A597</f>
        <v>99184.3</v>
      </c>
      <c r="B597">
        <f>'PSM output'!B597</f>
        <v>1.1668229999999999</v>
      </c>
      <c r="C597">
        <f>'PSM output'!C597</f>
        <v>61973.48</v>
      </c>
      <c r="D597">
        <f>'PSM output'!D597</f>
        <v>1.1214850000000001</v>
      </c>
    </row>
    <row r="598" spans="1:4" x14ac:dyDescent="0.3">
      <c r="A598">
        <f>'PSM output'!A598</f>
        <v>99095.77</v>
      </c>
      <c r="B598">
        <f>'PSM output'!B598</f>
        <v>1.1656219999999999</v>
      </c>
      <c r="C598">
        <f>'PSM output'!C598</f>
        <v>62729.46</v>
      </c>
      <c r="D598">
        <f>'PSM output'!D598</f>
        <v>1.1032459999999999</v>
      </c>
    </row>
    <row r="599" spans="1:4" x14ac:dyDescent="0.3">
      <c r="A599">
        <f>'PSM output'!A599</f>
        <v>108697.1</v>
      </c>
      <c r="B599">
        <f>'PSM output'!B599</f>
        <v>1.2769569999999999</v>
      </c>
      <c r="C599">
        <f>'PSM output'!C599</f>
        <v>69649.02</v>
      </c>
      <c r="D599">
        <f>'PSM output'!D599</f>
        <v>1.2673639999999999</v>
      </c>
    </row>
    <row r="600" spans="1:4" x14ac:dyDescent="0.3">
      <c r="A600">
        <f>'PSM output'!A600</f>
        <v>110198.39999999999</v>
      </c>
      <c r="B600">
        <f>'PSM output'!B600</f>
        <v>1.3024880000000001</v>
      </c>
      <c r="C600">
        <f>'PSM output'!C600</f>
        <v>71134.06</v>
      </c>
      <c r="D600">
        <f>'PSM output'!D600</f>
        <v>1.292044</v>
      </c>
    </row>
    <row r="601" spans="1:4" x14ac:dyDescent="0.3">
      <c r="A601">
        <f>'PSM output'!A601</f>
        <v>104508.8</v>
      </c>
      <c r="B601">
        <f>'PSM output'!B601</f>
        <v>1.2263310000000001</v>
      </c>
      <c r="C601">
        <f>'PSM output'!C601</f>
        <v>65963.37</v>
      </c>
      <c r="D601">
        <f>'PSM output'!D601</f>
        <v>1.2046209999999999</v>
      </c>
    </row>
    <row r="602" spans="1:4" x14ac:dyDescent="0.3">
      <c r="A602">
        <f>'PSM output'!A602</f>
        <v>106050.3</v>
      </c>
      <c r="B602">
        <f>'PSM output'!B602</f>
        <v>1.2452730000000001</v>
      </c>
      <c r="C602">
        <f>'PSM output'!C602</f>
        <v>67723.34</v>
      </c>
      <c r="D602">
        <f>'PSM output'!D602</f>
        <v>1.2179580000000001</v>
      </c>
    </row>
    <row r="603" spans="1:4" x14ac:dyDescent="0.3">
      <c r="A603">
        <f>'PSM output'!A603</f>
        <v>116878.9</v>
      </c>
      <c r="B603">
        <f>'PSM output'!B603</f>
        <v>1.3567549999999999</v>
      </c>
      <c r="C603">
        <f>'PSM output'!C603</f>
        <v>76586.42</v>
      </c>
      <c r="D603">
        <f>'PSM output'!D603</f>
        <v>1.3667830000000001</v>
      </c>
    </row>
    <row r="604" spans="1:4" x14ac:dyDescent="0.3">
      <c r="A604">
        <f>'PSM output'!A604</f>
        <v>109107.8</v>
      </c>
      <c r="B604">
        <f>'PSM output'!B604</f>
        <v>1.2875620000000001</v>
      </c>
      <c r="C604">
        <f>'PSM output'!C604</f>
        <v>70236.600000000006</v>
      </c>
      <c r="D604">
        <f>'PSM output'!D604</f>
        <v>1.2688999999999999</v>
      </c>
    </row>
    <row r="605" spans="1:4" x14ac:dyDescent="0.3">
      <c r="A605">
        <f>'PSM output'!A605</f>
        <v>117818.3</v>
      </c>
      <c r="B605">
        <f>'PSM output'!B605</f>
        <v>1.3971229999999999</v>
      </c>
      <c r="C605">
        <f>'PSM output'!C605</f>
        <v>77481.19</v>
      </c>
      <c r="D605">
        <f>'PSM output'!D605</f>
        <v>1.406444</v>
      </c>
    </row>
    <row r="606" spans="1:4" x14ac:dyDescent="0.3">
      <c r="A606">
        <f>'PSM output'!A606</f>
        <v>113712.4</v>
      </c>
      <c r="B606">
        <f>'PSM output'!B606</f>
        <v>1.3219879999999999</v>
      </c>
      <c r="C606">
        <f>'PSM output'!C606</f>
        <v>73649.16</v>
      </c>
      <c r="D606">
        <f>'PSM output'!D606</f>
        <v>1.3255600000000001</v>
      </c>
    </row>
    <row r="607" spans="1:4" x14ac:dyDescent="0.3">
      <c r="A607">
        <f>'PSM output'!A607</f>
        <v>118225.9</v>
      </c>
      <c r="B607">
        <f>'PSM output'!B607</f>
        <v>1.390523</v>
      </c>
      <c r="C607">
        <f>'PSM output'!C607</f>
        <v>77975.17</v>
      </c>
      <c r="D607">
        <f>'PSM output'!D607</f>
        <v>1.3969560000000001</v>
      </c>
    </row>
    <row r="608" spans="1:4" x14ac:dyDescent="0.3">
      <c r="A608">
        <f>'PSM output'!A608</f>
        <v>118217.3</v>
      </c>
      <c r="B608">
        <f>'PSM output'!B608</f>
        <v>1.38883</v>
      </c>
      <c r="C608">
        <f>'PSM output'!C608</f>
        <v>77435.41</v>
      </c>
      <c r="D608">
        <f>'PSM output'!D608</f>
        <v>1.4051130000000001</v>
      </c>
    </row>
    <row r="609" spans="1:4" x14ac:dyDescent="0.3">
      <c r="A609">
        <f>'PSM output'!A609</f>
        <v>113041.7</v>
      </c>
      <c r="B609">
        <f>'PSM output'!B609</f>
        <v>1.338274</v>
      </c>
      <c r="C609">
        <f>'PSM output'!C609</f>
        <v>74318.880000000005</v>
      </c>
      <c r="D609">
        <f>'PSM output'!D609</f>
        <v>1.3130660000000001</v>
      </c>
    </row>
    <row r="610" spans="1:4" x14ac:dyDescent="0.3">
      <c r="A610">
        <f>'PSM output'!A610</f>
        <v>110237</v>
      </c>
      <c r="B610">
        <f>'PSM output'!B610</f>
        <v>1.285013</v>
      </c>
      <c r="C610">
        <f>'PSM output'!C610</f>
        <v>71039.83</v>
      </c>
      <c r="D610">
        <f>'PSM output'!D610</f>
        <v>1.2691209999999999</v>
      </c>
    </row>
    <row r="611" spans="1:4" x14ac:dyDescent="0.3">
      <c r="A611">
        <f>'PSM output'!A611</f>
        <v>107309.8</v>
      </c>
      <c r="B611">
        <f>'PSM output'!B611</f>
        <v>1.25837</v>
      </c>
      <c r="C611">
        <f>'PSM output'!C611</f>
        <v>68056.800000000003</v>
      </c>
      <c r="D611">
        <f>'PSM output'!D611</f>
        <v>1.2416940000000001</v>
      </c>
    </row>
    <row r="612" spans="1:4" x14ac:dyDescent="0.3">
      <c r="A612">
        <f>'PSM output'!A612</f>
        <v>110424.5</v>
      </c>
      <c r="B612">
        <f>'PSM output'!B612</f>
        <v>1.3099369999999999</v>
      </c>
      <c r="C612">
        <f>'PSM output'!C612</f>
        <v>72402.789999999994</v>
      </c>
      <c r="D612">
        <f>'PSM output'!D612</f>
        <v>1.2665109999999999</v>
      </c>
    </row>
    <row r="613" spans="1:4" x14ac:dyDescent="0.3">
      <c r="A613">
        <f>'PSM output'!A613</f>
        <v>109895.1</v>
      </c>
      <c r="B613">
        <f>'PSM output'!B613</f>
        <v>1.282673</v>
      </c>
      <c r="C613">
        <f>'PSM output'!C613</f>
        <v>70880.03</v>
      </c>
      <c r="D613">
        <f>'PSM output'!D613</f>
        <v>1.258054</v>
      </c>
    </row>
    <row r="614" spans="1:4" x14ac:dyDescent="0.3">
      <c r="A614">
        <f>'PSM output'!A614</f>
        <v>108189.8</v>
      </c>
      <c r="B614">
        <f>'PSM output'!B614</f>
        <v>1.2766759999999999</v>
      </c>
      <c r="C614">
        <f>'PSM output'!C614</f>
        <v>68798.740000000005</v>
      </c>
      <c r="D614">
        <f>'PSM output'!D614</f>
        <v>1.2590209999999999</v>
      </c>
    </row>
    <row r="615" spans="1:4" x14ac:dyDescent="0.3">
      <c r="A615">
        <f>'PSM output'!A615</f>
        <v>109311.7</v>
      </c>
      <c r="B615">
        <f>'PSM output'!B615</f>
        <v>1.2848539999999999</v>
      </c>
      <c r="C615">
        <f>'PSM output'!C615</f>
        <v>69881.08</v>
      </c>
      <c r="D615">
        <f>'PSM output'!D615</f>
        <v>1.2676259999999999</v>
      </c>
    </row>
    <row r="616" spans="1:4" x14ac:dyDescent="0.3">
      <c r="A616">
        <f>'PSM output'!A616</f>
        <v>109343.9</v>
      </c>
      <c r="B616">
        <f>'PSM output'!B616</f>
        <v>1.282945</v>
      </c>
      <c r="C616">
        <f>'PSM output'!C616</f>
        <v>70060.479999999996</v>
      </c>
      <c r="D616">
        <f>'PSM output'!D616</f>
        <v>1.2620439999999999</v>
      </c>
    </row>
    <row r="617" spans="1:4" x14ac:dyDescent="0.3">
      <c r="A617">
        <f>'PSM output'!A617</f>
        <v>105553.7</v>
      </c>
      <c r="B617">
        <f>'PSM output'!B617</f>
        <v>1.231808</v>
      </c>
      <c r="C617">
        <f>'PSM output'!C617</f>
        <v>67440.19</v>
      </c>
      <c r="D617">
        <f>'PSM output'!D617</f>
        <v>1.186445</v>
      </c>
    </row>
    <row r="618" spans="1:4" x14ac:dyDescent="0.3">
      <c r="A618">
        <f>'PSM output'!A618</f>
        <v>107988.8</v>
      </c>
      <c r="B618">
        <f>'PSM output'!B618</f>
        <v>1.2708520000000001</v>
      </c>
      <c r="C618">
        <f>'PSM output'!C618</f>
        <v>69383.600000000006</v>
      </c>
      <c r="D618">
        <f>'PSM output'!D618</f>
        <v>1.2352380000000001</v>
      </c>
    </row>
    <row r="619" spans="1:4" x14ac:dyDescent="0.3">
      <c r="A619">
        <f>'PSM output'!A619</f>
        <v>103424</v>
      </c>
      <c r="B619">
        <f>'PSM output'!B619</f>
        <v>1.22018</v>
      </c>
      <c r="C619">
        <f>'PSM output'!C619</f>
        <v>65150.38</v>
      </c>
      <c r="D619">
        <f>'PSM output'!D619</f>
        <v>1.1772229999999999</v>
      </c>
    </row>
    <row r="620" spans="1:4" x14ac:dyDescent="0.3">
      <c r="A620">
        <f>'PSM output'!A620</f>
        <v>115540.6</v>
      </c>
      <c r="B620">
        <f>'PSM output'!B620</f>
        <v>1.360673</v>
      </c>
      <c r="C620">
        <f>'PSM output'!C620</f>
        <v>75394.3</v>
      </c>
      <c r="D620">
        <f>'PSM output'!D620</f>
        <v>1.353947</v>
      </c>
    </row>
    <row r="621" spans="1:4" x14ac:dyDescent="0.3">
      <c r="A621">
        <f>'PSM output'!A621</f>
        <v>111702.1</v>
      </c>
      <c r="B621">
        <f>'PSM output'!B621</f>
        <v>1.3188569999999999</v>
      </c>
      <c r="C621">
        <f>'PSM output'!C621</f>
        <v>71592.73</v>
      </c>
      <c r="D621">
        <f>'PSM output'!D621</f>
        <v>1.3106580000000001</v>
      </c>
    </row>
    <row r="622" spans="1:4" x14ac:dyDescent="0.3">
      <c r="A622">
        <f>'PSM output'!A622</f>
        <v>102917.1</v>
      </c>
      <c r="B622">
        <f>'PSM output'!B622</f>
        <v>1.2169970000000001</v>
      </c>
      <c r="C622">
        <f>'PSM output'!C622</f>
        <v>64881.46</v>
      </c>
      <c r="D622">
        <f>'PSM output'!D622</f>
        <v>1.1670400000000001</v>
      </c>
    </row>
    <row r="623" spans="1:4" x14ac:dyDescent="0.3">
      <c r="A623">
        <f>'PSM output'!A623</f>
        <v>98201.33</v>
      </c>
      <c r="B623">
        <f>'PSM output'!B623</f>
        <v>1.166091</v>
      </c>
      <c r="C623">
        <f>'PSM output'!C623</f>
        <v>61158.84</v>
      </c>
      <c r="D623">
        <f>'PSM output'!D623</f>
        <v>1.09609</v>
      </c>
    </row>
    <row r="624" spans="1:4" x14ac:dyDescent="0.3">
      <c r="A624">
        <f>'PSM output'!A624</f>
        <v>105625</v>
      </c>
      <c r="B624">
        <f>'PSM output'!B624</f>
        <v>1.2379599999999999</v>
      </c>
      <c r="C624">
        <f>'PSM output'!C624</f>
        <v>66400.37</v>
      </c>
      <c r="D624">
        <f>'PSM output'!D624</f>
        <v>1.2112799999999999</v>
      </c>
    </row>
    <row r="625" spans="1:4" x14ac:dyDescent="0.3">
      <c r="A625">
        <f>'PSM output'!A625</f>
        <v>109223.9</v>
      </c>
      <c r="B625">
        <f>'PSM output'!B625</f>
        <v>1.281558</v>
      </c>
      <c r="C625">
        <f>'PSM output'!C625</f>
        <v>69523.77</v>
      </c>
      <c r="D625">
        <f>'PSM output'!D625</f>
        <v>1.2630490000000001</v>
      </c>
    </row>
    <row r="626" spans="1:4" x14ac:dyDescent="0.3">
      <c r="A626">
        <f>'PSM output'!A626</f>
        <v>104937.1</v>
      </c>
      <c r="B626">
        <f>'PSM output'!B626</f>
        <v>1.2369760000000001</v>
      </c>
      <c r="C626">
        <f>'PSM output'!C626</f>
        <v>67031.73</v>
      </c>
      <c r="D626">
        <f>'PSM output'!D626</f>
        <v>1.182571</v>
      </c>
    </row>
    <row r="627" spans="1:4" x14ac:dyDescent="0.3">
      <c r="A627">
        <f>'PSM output'!A627</f>
        <v>106361.1</v>
      </c>
      <c r="B627">
        <f>'PSM output'!B627</f>
        <v>1.2410350000000001</v>
      </c>
      <c r="C627">
        <f>'PSM output'!C627</f>
        <v>68089.210000000006</v>
      </c>
      <c r="D627">
        <f>'PSM output'!D627</f>
        <v>1.192213</v>
      </c>
    </row>
    <row r="628" spans="1:4" x14ac:dyDescent="0.3">
      <c r="A628">
        <f>'PSM output'!A628</f>
        <v>103994.6</v>
      </c>
      <c r="B628">
        <f>'PSM output'!B628</f>
        <v>1.2104980000000001</v>
      </c>
      <c r="C628">
        <f>'PSM output'!C628</f>
        <v>66637.58</v>
      </c>
      <c r="D628">
        <f>'PSM output'!D628</f>
        <v>1.1414979999999999</v>
      </c>
    </row>
    <row r="629" spans="1:4" x14ac:dyDescent="0.3">
      <c r="A629">
        <f>'PSM output'!A629</f>
        <v>110278.39999999999</v>
      </c>
      <c r="B629">
        <f>'PSM output'!B629</f>
        <v>1.307698</v>
      </c>
      <c r="C629">
        <f>'PSM output'!C629</f>
        <v>70758.179999999993</v>
      </c>
      <c r="D629">
        <f>'PSM output'!D629</f>
        <v>1.28176</v>
      </c>
    </row>
    <row r="630" spans="1:4" x14ac:dyDescent="0.3">
      <c r="A630">
        <f>'PSM output'!A630</f>
        <v>108211.3</v>
      </c>
      <c r="B630">
        <f>'PSM output'!B630</f>
        <v>1.2711790000000001</v>
      </c>
      <c r="C630">
        <f>'PSM output'!C630</f>
        <v>69413.16</v>
      </c>
      <c r="D630">
        <f>'PSM output'!D630</f>
        <v>1.2306790000000001</v>
      </c>
    </row>
    <row r="631" spans="1:4" x14ac:dyDescent="0.3">
      <c r="A631">
        <f>'PSM output'!A631</f>
        <v>106647.1</v>
      </c>
      <c r="B631">
        <f>'PSM output'!B631</f>
        <v>1.2450289999999999</v>
      </c>
      <c r="C631">
        <f>'PSM output'!C631</f>
        <v>67721.38</v>
      </c>
      <c r="D631">
        <f>'PSM output'!D631</f>
        <v>1.2070270000000001</v>
      </c>
    </row>
    <row r="632" spans="1:4" x14ac:dyDescent="0.3">
      <c r="A632">
        <f>'PSM output'!A632</f>
        <v>111829.3</v>
      </c>
      <c r="B632">
        <f>'PSM output'!B632</f>
        <v>1.3125560000000001</v>
      </c>
      <c r="C632">
        <f>'PSM output'!C632</f>
        <v>72334.48</v>
      </c>
      <c r="D632">
        <f>'PSM output'!D632</f>
        <v>1.2842199999999999</v>
      </c>
    </row>
    <row r="633" spans="1:4" x14ac:dyDescent="0.3">
      <c r="A633">
        <f>'PSM output'!A633</f>
        <v>104824.8</v>
      </c>
      <c r="B633">
        <f>'PSM output'!B633</f>
        <v>1.2339089999999999</v>
      </c>
      <c r="C633">
        <f>'PSM output'!C633</f>
        <v>66137.240000000005</v>
      </c>
      <c r="D633">
        <f>'PSM output'!D633</f>
        <v>1.1870069999999999</v>
      </c>
    </row>
    <row r="634" spans="1:4" x14ac:dyDescent="0.3">
      <c r="A634">
        <f>'PSM output'!A634</f>
        <v>112969.3</v>
      </c>
      <c r="B634">
        <f>'PSM output'!B634</f>
        <v>1.3267990000000001</v>
      </c>
      <c r="C634">
        <f>'PSM output'!C634</f>
        <v>72701.52</v>
      </c>
      <c r="D634">
        <f>'PSM output'!D634</f>
        <v>1.3115000000000001</v>
      </c>
    </row>
    <row r="635" spans="1:4" x14ac:dyDescent="0.3">
      <c r="A635">
        <f>'PSM output'!A635</f>
        <v>115541.9</v>
      </c>
      <c r="B635">
        <f>'PSM output'!B635</f>
        <v>1.3780650000000001</v>
      </c>
      <c r="C635">
        <f>'PSM output'!C635</f>
        <v>75066.8</v>
      </c>
      <c r="D635">
        <f>'PSM output'!D635</f>
        <v>1.3666119999999999</v>
      </c>
    </row>
    <row r="636" spans="1:4" x14ac:dyDescent="0.3">
      <c r="A636">
        <f>'PSM output'!A636</f>
        <v>109437.4</v>
      </c>
      <c r="B636">
        <f>'PSM output'!B636</f>
        <v>1.296422</v>
      </c>
      <c r="C636">
        <f>'PSM output'!C636</f>
        <v>70816.350000000006</v>
      </c>
      <c r="D636">
        <f>'PSM output'!D636</f>
        <v>1.2470540000000001</v>
      </c>
    </row>
    <row r="637" spans="1:4" x14ac:dyDescent="0.3">
      <c r="A637">
        <f>'PSM output'!A637</f>
        <v>104361.4</v>
      </c>
      <c r="B637">
        <f>'PSM output'!B637</f>
        <v>1.2390840000000001</v>
      </c>
      <c r="C637">
        <f>'PSM output'!C637</f>
        <v>66757.279999999999</v>
      </c>
      <c r="D637">
        <f>'PSM output'!D637</f>
        <v>1.1693169999999999</v>
      </c>
    </row>
    <row r="638" spans="1:4" x14ac:dyDescent="0.3">
      <c r="A638">
        <f>'PSM output'!A638</f>
        <v>112911</v>
      </c>
      <c r="B638">
        <f>'PSM output'!B638</f>
        <v>1.336943</v>
      </c>
      <c r="C638">
        <f>'PSM output'!C638</f>
        <v>73280.95</v>
      </c>
      <c r="D638">
        <f>'PSM output'!D638</f>
        <v>1.307655</v>
      </c>
    </row>
    <row r="639" spans="1:4" x14ac:dyDescent="0.3">
      <c r="A639">
        <f>'PSM output'!A639</f>
        <v>102826</v>
      </c>
      <c r="B639">
        <f>'PSM output'!B639</f>
        <v>1.2127559999999999</v>
      </c>
      <c r="C639">
        <f>'PSM output'!C639</f>
        <v>64598.66</v>
      </c>
      <c r="D639">
        <f>'PSM output'!D639</f>
        <v>1.1549609999999999</v>
      </c>
    </row>
    <row r="640" spans="1:4" x14ac:dyDescent="0.3">
      <c r="A640">
        <f>'PSM output'!A640</f>
        <v>106177.5</v>
      </c>
      <c r="B640">
        <f>'PSM output'!B640</f>
        <v>1.251978</v>
      </c>
      <c r="C640">
        <f>'PSM output'!C640</f>
        <v>67217.3</v>
      </c>
      <c r="D640">
        <f>'PSM output'!D640</f>
        <v>1.2086920000000001</v>
      </c>
    </row>
    <row r="641" spans="1:4" x14ac:dyDescent="0.3">
      <c r="A641">
        <f>'PSM output'!A641</f>
        <v>109969.4</v>
      </c>
      <c r="B641">
        <f>'PSM output'!B641</f>
        <v>1.2782469999999999</v>
      </c>
      <c r="C641">
        <f>'PSM output'!C641</f>
        <v>70369.77</v>
      </c>
      <c r="D641">
        <f>'PSM output'!D641</f>
        <v>1.2463340000000001</v>
      </c>
    </row>
    <row r="642" spans="1:4" x14ac:dyDescent="0.3">
      <c r="A642">
        <f>'PSM output'!A642</f>
        <v>106807.6</v>
      </c>
      <c r="B642">
        <f>'PSM output'!B642</f>
        <v>1.247247</v>
      </c>
      <c r="C642">
        <f>'PSM output'!C642</f>
        <v>67818.7</v>
      </c>
      <c r="D642">
        <f>'PSM output'!D642</f>
        <v>1.2023710000000001</v>
      </c>
    </row>
    <row r="643" spans="1:4" x14ac:dyDescent="0.3">
      <c r="A643">
        <f>'PSM output'!A643</f>
        <v>108224.2</v>
      </c>
      <c r="B643">
        <f>'PSM output'!B643</f>
        <v>1.2642389999999999</v>
      </c>
      <c r="C643">
        <f>'PSM output'!C643</f>
        <v>68113.83</v>
      </c>
      <c r="D643">
        <f>'PSM output'!D643</f>
        <v>1.241725</v>
      </c>
    </row>
    <row r="644" spans="1:4" x14ac:dyDescent="0.3">
      <c r="A644">
        <f>'PSM output'!A644</f>
        <v>110216.4</v>
      </c>
      <c r="B644">
        <f>'PSM output'!B644</f>
        <v>1.291747</v>
      </c>
      <c r="C644">
        <f>'PSM output'!C644</f>
        <v>70741.06</v>
      </c>
      <c r="D644">
        <f>'PSM output'!D644</f>
        <v>1.256194</v>
      </c>
    </row>
    <row r="645" spans="1:4" x14ac:dyDescent="0.3">
      <c r="A645">
        <f>'PSM output'!A645</f>
        <v>107315.8</v>
      </c>
      <c r="B645">
        <f>'PSM output'!B645</f>
        <v>1.263423</v>
      </c>
      <c r="C645">
        <f>'PSM output'!C645</f>
        <v>68683.149999999994</v>
      </c>
      <c r="D645">
        <f>'PSM output'!D645</f>
        <v>1.2085520000000001</v>
      </c>
    </row>
    <row r="646" spans="1:4" x14ac:dyDescent="0.3">
      <c r="A646">
        <f>'PSM output'!A646</f>
        <v>105235.5</v>
      </c>
      <c r="B646">
        <f>'PSM output'!B646</f>
        <v>1.237819</v>
      </c>
      <c r="C646">
        <f>'PSM output'!C646</f>
        <v>66593.97</v>
      </c>
      <c r="D646">
        <f>'PSM output'!D646</f>
        <v>1.182545</v>
      </c>
    </row>
    <row r="647" spans="1:4" x14ac:dyDescent="0.3">
      <c r="A647">
        <f>'PSM output'!A647</f>
        <v>100289.7</v>
      </c>
      <c r="B647">
        <f>'PSM output'!B647</f>
        <v>1.1730590000000001</v>
      </c>
      <c r="C647">
        <f>'PSM output'!C647</f>
        <v>61919.79</v>
      </c>
      <c r="D647">
        <f>'PSM output'!D647</f>
        <v>1.1118220000000001</v>
      </c>
    </row>
    <row r="648" spans="1:4" x14ac:dyDescent="0.3">
      <c r="A648">
        <f>'PSM output'!A648</f>
        <v>103038.1</v>
      </c>
      <c r="B648">
        <f>'PSM output'!B648</f>
        <v>1.197654</v>
      </c>
      <c r="C648">
        <f>'PSM output'!C648</f>
        <v>64696.34</v>
      </c>
      <c r="D648">
        <f>'PSM output'!D648</f>
        <v>1.13585</v>
      </c>
    </row>
    <row r="649" spans="1:4" x14ac:dyDescent="0.3">
      <c r="A649">
        <f>'PSM output'!A649</f>
        <v>104116.5</v>
      </c>
      <c r="B649">
        <f>'PSM output'!B649</f>
        <v>1.216853</v>
      </c>
      <c r="C649">
        <f>'PSM output'!C649</f>
        <v>65207.8</v>
      </c>
      <c r="D649">
        <f>'PSM output'!D649</f>
        <v>1.165586</v>
      </c>
    </row>
    <row r="650" spans="1:4" x14ac:dyDescent="0.3">
      <c r="A650">
        <f>'PSM output'!A650</f>
        <v>114810.6</v>
      </c>
      <c r="B650">
        <f>'PSM output'!B650</f>
        <v>1.3639159999999999</v>
      </c>
      <c r="C650">
        <f>'PSM output'!C650</f>
        <v>74895.740000000005</v>
      </c>
      <c r="D650">
        <f>'PSM output'!D650</f>
        <v>1.33216</v>
      </c>
    </row>
    <row r="651" spans="1:4" x14ac:dyDescent="0.3">
      <c r="A651">
        <f>'PSM output'!A651</f>
        <v>111963.1</v>
      </c>
      <c r="B651">
        <f>'PSM output'!B651</f>
        <v>1.3335570000000001</v>
      </c>
      <c r="C651">
        <f>'PSM output'!C651</f>
        <v>72334.58</v>
      </c>
      <c r="D651">
        <f>'PSM output'!D651</f>
        <v>1.294754</v>
      </c>
    </row>
    <row r="652" spans="1:4" x14ac:dyDescent="0.3">
      <c r="A652">
        <f>'PSM output'!A652</f>
        <v>107786.6</v>
      </c>
      <c r="B652">
        <f>'PSM output'!B652</f>
        <v>1.2795700000000001</v>
      </c>
      <c r="C652">
        <f>'PSM output'!C652</f>
        <v>68483.240000000005</v>
      </c>
      <c r="D652">
        <f>'PSM output'!D652</f>
        <v>1.2336039999999999</v>
      </c>
    </row>
    <row r="653" spans="1:4" x14ac:dyDescent="0.3">
      <c r="A653">
        <f>'PSM output'!A653</f>
        <v>108674.1</v>
      </c>
      <c r="B653">
        <f>'PSM output'!B653</f>
        <v>1.2729600000000001</v>
      </c>
      <c r="C653">
        <f>'PSM output'!C653</f>
        <v>69363.039999999994</v>
      </c>
      <c r="D653">
        <f>'PSM output'!D653</f>
        <v>1.2267509999999999</v>
      </c>
    </row>
    <row r="654" spans="1:4" x14ac:dyDescent="0.3">
      <c r="A654">
        <f>'PSM output'!A654</f>
        <v>105710.8</v>
      </c>
      <c r="B654">
        <f>'PSM output'!B654</f>
        <v>1.2496160000000001</v>
      </c>
      <c r="C654">
        <f>'PSM output'!C654</f>
        <v>66631.41</v>
      </c>
      <c r="D654">
        <f>'PSM output'!D654</f>
        <v>1.1985129999999999</v>
      </c>
    </row>
    <row r="655" spans="1:4" x14ac:dyDescent="0.3">
      <c r="A655">
        <f>'PSM output'!A655</f>
        <v>105967.4</v>
      </c>
      <c r="B655">
        <f>'PSM output'!B655</f>
        <v>1.2362139999999999</v>
      </c>
      <c r="C655">
        <f>'PSM output'!C655</f>
        <v>66156.59</v>
      </c>
      <c r="D655">
        <f>'PSM output'!D655</f>
        <v>1.198636</v>
      </c>
    </row>
    <row r="656" spans="1:4" x14ac:dyDescent="0.3">
      <c r="A656">
        <f>'PSM output'!A656</f>
        <v>108359.6</v>
      </c>
      <c r="B656">
        <f>'PSM output'!B656</f>
        <v>1.2735000000000001</v>
      </c>
      <c r="C656">
        <f>'PSM output'!C656</f>
        <v>68201.95</v>
      </c>
      <c r="D656">
        <f>'PSM output'!D656</f>
        <v>1.2422489999999999</v>
      </c>
    </row>
    <row r="657" spans="1:4" x14ac:dyDescent="0.3">
      <c r="A657">
        <f>'PSM output'!A657</f>
        <v>102614.9</v>
      </c>
      <c r="B657">
        <f>'PSM output'!B657</f>
        <v>1.213174</v>
      </c>
      <c r="C657">
        <f>'PSM output'!C657</f>
        <v>64584.76</v>
      </c>
      <c r="D657">
        <f>'PSM output'!D657</f>
        <v>1.13923</v>
      </c>
    </row>
    <row r="658" spans="1:4" x14ac:dyDescent="0.3">
      <c r="A658">
        <f>'PSM output'!A658</f>
        <v>109911.7</v>
      </c>
      <c r="B658">
        <f>'PSM output'!B658</f>
        <v>1.2863180000000001</v>
      </c>
      <c r="C658">
        <f>'PSM output'!C658</f>
        <v>69693.929999999993</v>
      </c>
      <c r="D658">
        <f>'PSM output'!D658</f>
        <v>1.2560340000000001</v>
      </c>
    </row>
    <row r="659" spans="1:4" x14ac:dyDescent="0.3">
      <c r="A659">
        <f>'PSM output'!A659</f>
        <v>109008.1</v>
      </c>
      <c r="B659">
        <f>'PSM output'!B659</f>
        <v>1.285088</v>
      </c>
      <c r="C659">
        <f>'PSM output'!C659</f>
        <v>68614.960000000006</v>
      </c>
      <c r="D659">
        <f>'PSM output'!D659</f>
        <v>1.2568889999999999</v>
      </c>
    </row>
    <row r="660" spans="1:4" x14ac:dyDescent="0.3">
      <c r="A660">
        <f>'PSM output'!A660</f>
        <v>109730.8</v>
      </c>
      <c r="B660">
        <f>'PSM output'!B660</f>
        <v>1.2861940000000001</v>
      </c>
      <c r="C660">
        <f>'PSM output'!C660</f>
        <v>69287.97</v>
      </c>
      <c r="D660">
        <f>'PSM output'!D660</f>
        <v>1.2576259999999999</v>
      </c>
    </row>
    <row r="661" spans="1:4" x14ac:dyDescent="0.3">
      <c r="A661">
        <f>'PSM output'!A661</f>
        <v>100758.7</v>
      </c>
      <c r="B661">
        <f>'PSM output'!B661</f>
        <v>1.1741140000000001</v>
      </c>
      <c r="C661">
        <f>'PSM output'!C661</f>
        <v>62694.93</v>
      </c>
      <c r="D661">
        <f>'PSM output'!D661</f>
        <v>1.09724</v>
      </c>
    </row>
    <row r="662" spans="1:4" x14ac:dyDescent="0.3">
      <c r="A662">
        <f>'PSM output'!A662</f>
        <v>112070.3</v>
      </c>
      <c r="B662">
        <f>'PSM output'!B662</f>
        <v>1.3241540000000001</v>
      </c>
      <c r="C662">
        <f>'PSM output'!C662</f>
        <v>71816.820000000007</v>
      </c>
      <c r="D662">
        <f>'PSM output'!D662</f>
        <v>1.291021</v>
      </c>
    </row>
    <row r="663" spans="1:4" x14ac:dyDescent="0.3">
      <c r="A663">
        <f>'PSM output'!A663</f>
        <v>107210.3</v>
      </c>
      <c r="B663">
        <f>'PSM output'!B663</f>
        <v>1.261941</v>
      </c>
      <c r="C663">
        <f>'PSM output'!C663</f>
        <v>67447.520000000004</v>
      </c>
      <c r="D663">
        <f>'PSM output'!D663</f>
        <v>1.2175009999999999</v>
      </c>
    </row>
    <row r="664" spans="1:4" x14ac:dyDescent="0.3">
      <c r="A664">
        <f>'PSM output'!A664</f>
        <v>113159.3</v>
      </c>
      <c r="B664">
        <f>'PSM output'!B664</f>
        <v>1.350816</v>
      </c>
      <c r="C664">
        <f>'PSM output'!C664</f>
        <v>72649.25</v>
      </c>
      <c r="D664">
        <f>'PSM output'!D664</f>
        <v>1.3210759999999999</v>
      </c>
    </row>
    <row r="665" spans="1:4" x14ac:dyDescent="0.3">
      <c r="A665">
        <f>'PSM output'!A665</f>
        <v>108146.5</v>
      </c>
      <c r="B665">
        <f>'PSM output'!B665</f>
        <v>1.2710269999999999</v>
      </c>
      <c r="C665">
        <f>'PSM output'!C665</f>
        <v>68947.240000000005</v>
      </c>
      <c r="D665">
        <f>'PSM output'!D665</f>
        <v>1.214062</v>
      </c>
    </row>
    <row r="666" spans="1:4" x14ac:dyDescent="0.3">
      <c r="A666">
        <f>'PSM output'!A666</f>
        <v>113795.4</v>
      </c>
      <c r="B666">
        <f>'PSM output'!B666</f>
        <v>1.361734</v>
      </c>
      <c r="C666">
        <f>'PSM output'!C666</f>
        <v>73463.98</v>
      </c>
      <c r="D666">
        <f>'PSM output'!D666</f>
        <v>1.3271900000000001</v>
      </c>
    </row>
    <row r="667" spans="1:4" x14ac:dyDescent="0.3">
      <c r="A667">
        <f>'PSM output'!A667</f>
        <v>108634.9</v>
      </c>
      <c r="B667">
        <f>'PSM output'!B667</f>
        <v>1.2708680000000001</v>
      </c>
      <c r="C667">
        <f>'PSM output'!C667</f>
        <v>68325.81</v>
      </c>
      <c r="D667">
        <f>'PSM output'!D667</f>
        <v>1.235355</v>
      </c>
    </row>
    <row r="668" spans="1:4" x14ac:dyDescent="0.3">
      <c r="A668">
        <f>'PSM output'!A668</f>
        <v>112187.2</v>
      </c>
      <c r="B668">
        <f>'PSM output'!B668</f>
        <v>1.3170090000000001</v>
      </c>
      <c r="C668">
        <f>'PSM output'!C668</f>
        <v>71617.429999999993</v>
      </c>
      <c r="D668">
        <f>'PSM output'!D668</f>
        <v>1.286456</v>
      </c>
    </row>
    <row r="669" spans="1:4" x14ac:dyDescent="0.3">
      <c r="A669">
        <f>'PSM output'!A669</f>
        <v>104564.2</v>
      </c>
      <c r="B669">
        <f>'PSM output'!B669</f>
        <v>1.224515</v>
      </c>
      <c r="C669">
        <f>'PSM output'!C669</f>
        <v>65556.899999999994</v>
      </c>
      <c r="D669">
        <f>'PSM output'!D669</f>
        <v>1.162604</v>
      </c>
    </row>
    <row r="670" spans="1:4" x14ac:dyDescent="0.3">
      <c r="A670">
        <f>'PSM output'!A670</f>
        <v>105564.4</v>
      </c>
      <c r="B670">
        <f>'PSM output'!B670</f>
        <v>1.2371380000000001</v>
      </c>
      <c r="C670">
        <f>'PSM output'!C670</f>
        <v>66646.67</v>
      </c>
      <c r="D670">
        <f>'PSM output'!D670</f>
        <v>1.173392</v>
      </c>
    </row>
    <row r="671" spans="1:4" x14ac:dyDescent="0.3">
      <c r="A671">
        <f>'PSM output'!A671</f>
        <v>111884</v>
      </c>
      <c r="B671">
        <f>'PSM output'!B671</f>
        <v>1.3183849999999999</v>
      </c>
      <c r="C671">
        <f>'PSM output'!C671</f>
        <v>71578.66</v>
      </c>
      <c r="D671">
        <f>'PSM output'!D671</f>
        <v>1.2813680000000001</v>
      </c>
    </row>
    <row r="672" spans="1:4" x14ac:dyDescent="0.3">
      <c r="A672">
        <f>'PSM output'!A672</f>
        <v>109627.5</v>
      </c>
      <c r="B672">
        <f>'PSM output'!B672</f>
        <v>1.300684</v>
      </c>
      <c r="C672">
        <f>'PSM output'!C672</f>
        <v>70641.149999999994</v>
      </c>
      <c r="D672">
        <f>'PSM output'!D672</f>
        <v>1.234728</v>
      </c>
    </row>
    <row r="673" spans="1:4" x14ac:dyDescent="0.3">
      <c r="A673">
        <f>'PSM output'!A673</f>
        <v>109711.1</v>
      </c>
      <c r="B673">
        <f>'PSM output'!B673</f>
        <v>1.293404</v>
      </c>
      <c r="C673">
        <f>'PSM output'!C673</f>
        <v>68653.850000000006</v>
      </c>
      <c r="D673">
        <f>'PSM output'!D673</f>
        <v>1.268686</v>
      </c>
    </row>
    <row r="674" spans="1:4" x14ac:dyDescent="0.3">
      <c r="A674">
        <f>'PSM output'!A674</f>
        <v>104942.39999999999</v>
      </c>
      <c r="B674">
        <f>'PSM output'!B674</f>
        <v>1.21943</v>
      </c>
      <c r="C674">
        <f>'PSM output'!C674</f>
        <v>65208.480000000003</v>
      </c>
      <c r="D674">
        <f>'PSM output'!D674</f>
        <v>1.1679250000000001</v>
      </c>
    </row>
    <row r="675" spans="1:4" x14ac:dyDescent="0.3">
      <c r="A675">
        <f>'PSM output'!A675</f>
        <v>105551</v>
      </c>
      <c r="B675">
        <f>'PSM output'!B675</f>
        <v>1.2367980000000001</v>
      </c>
      <c r="C675">
        <f>'PSM output'!C675</f>
        <v>65549.63</v>
      </c>
      <c r="D675">
        <f>'PSM output'!D675</f>
        <v>1.1894469999999999</v>
      </c>
    </row>
    <row r="676" spans="1:4" x14ac:dyDescent="0.3">
      <c r="A676">
        <f>'PSM output'!A676</f>
        <v>99162.41</v>
      </c>
      <c r="B676">
        <f>'PSM output'!B676</f>
        <v>1.153319</v>
      </c>
      <c r="C676">
        <f>'PSM output'!C676</f>
        <v>60307.33</v>
      </c>
      <c r="D676">
        <f>'PSM output'!D676</f>
        <v>1.08016</v>
      </c>
    </row>
    <row r="677" spans="1:4" x14ac:dyDescent="0.3">
      <c r="A677">
        <f>'PSM output'!A677</f>
        <v>107804.4</v>
      </c>
      <c r="B677">
        <f>'PSM output'!B677</f>
        <v>1.2574810000000001</v>
      </c>
      <c r="C677">
        <f>'PSM output'!C677</f>
        <v>68003.100000000006</v>
      </c>
      <c r="D677">
        <f>'PSM output'!D677</f>
        <v>1.2030050000000001</v>
      </c>
    </row>
    <row r="678" spans="1:4" x14ac:dyDescent="0.3">
      <c r="A678">
        <f>'PSM output'!A678</f>
        <v>106254</v>
      </c>
      <c r="B678">
        <f>'PSM output'!B678</f>
        <v>1.2578309999999999</v>
      </c>
      <c r="C678">
        <f>'PSM output'!C678</f>
        <v>66647.320000000007</v>
      </c>
      <c r="D678">
        <f>'PSM output'!D678</f>
        <v>1.1977059999999999</v>
      </c>
    </row>
    <row r="679" spans="1:4" x14ac:dyDescent="0.3">
      <c r="A679">
        <f>'PSM output'!A679</f>
        <v>117813.8</v>
      </c>
      <c r="B679">
        <f>'PSM output'!B679</f>
        <v>1.3813839999999999</v>
      </c>
      <c r="C679">
        <f>'PSM output'!C679</f>
        <v>76455.63</v>
      </c>
      <c r="D679">
        <f>'PSM output'!D679</f>
        <v>1.3554409999999999</v>
      </c>
    </row>
    <row r="680" spans="1:4" x14ac:dyDescent="0.3">
      <c r="A680">
        <f>'PSM output'!A680</f>
        <v>107051.1</v>
      </c>
      <c r="B680">
        <f>'PSM output'!B680</f>
        <v>1.2706839999999999</v>
      </c>
      <c r="C680">
        <f>'PSM output'!C680</f>
        <v>68084.3</v>
      </c>
      <c r="D680">
        <f>'PSM output'!D680</f>
        <v>1.195648</v>
      </c>
    </row>
    <row r="681" spans="1:4" x14ac:dyDescent="0.3">
      <c r="A681">
        <f>'PSM output'!A681</f>
        <v>106215.3</v>
      </c>
      <c r="B681">
        <f>'PSM output'!B681</f>
        <v>1.251377</v>
      </c>
      <c r="C681">
        <f>'PSM output'!C681</f>
        <v>65867.839999999997</v>
      </c>
      <c r="D681">
        <f>'PSM output'!D681</f>
        <v>1.2037199999999999</v>
      </c>
    </row>
    <row r="682" spans="1:4" x14ac:dyDescent="0.3">
      <c r="A682">
        <f>'PSM output'!A682</f>
        <v>107120.8</v>
      </c>
      <c r="B682">
        <f>'PSM output'!B682</f>
        <v>1.2612680000000001</v>
      </c>
      <c r="C682">
        <f>'PSM output'!C682</f>
        <v>67483.64</v>
      </c>
      <c r="D682">
        <f>'PSM output'!D682</f>
        <v>1.1980630000000001</v>
      </c>
    </row>
    <row r="683" spans="1:4" x14ac:dyDescent="0.3">
      <c r="A683">
        <f>'PSM output'!A683</f>
        <v>107018.1</v>
      </c>
      <c r="B683">
        <f>'PSM output'!B683</f>
        <v>1.254116</v>
      </c>
      <c r="C683">
        <f>'PSM output'!C683</f>
        <v>66851.12</v>
      </c>
      <c r="D683">
        <f>'PSM output'!D683</f>
        <v>1.2007680000000001</v>
      </c>
    </row>
    <row r="684" spans="1:4" x14ac:dyDescent="0.3">
      <c r="A684">
        <f>'PSM output'!A684</f>
        <v>102257.7</v>
      </c>
      <c r="B684">
        <f>'PSM output'!B684</f>
        <v>1.2053510000000001</v>
      </c>
      <c r="C684">
        <f>'PSM output'!C684</f>
        <v>63688.41</v>
      </c>
      <c r="D684">
        <f>'PSM output'!D684</f>
        <v>1.1199779999999999</v>
      </c>
    </row>
    <row r="685" spans="1:4" x14ac:dyDescent="0.3">
      <c r="A685">
        <f>'PSM output'!A685</f>
        <v>106843.5</v>
      </c>
      <c r="B685">
        <f>'PSM output'!B685</f>
        <v>1.2672639999999999</v>
      </c>
      <c r="C685">
        <f>'PSM output'!C685</f>
        <v>67062.48</v>
      </c>
      <c r="D685">
        <f>'PSM output'!D685</f>
        <v>1.206116</v>
      </c>
    </row>
    <row r="686" spans="1:4" x14ac:dyDescent="0.3">
      <c r="A686">
        <f>'PSM output'!A686</f>
        <v>109413.3</v>
      </c>
      <c r="B686">
        <f>'PSM output'!B686</f>
        <v>1.287015</v>
      </c>
      <c r="C686">
        <f>'PSM output'!C686</f>
        <v>69238.009999999995</v>
      </c>
      <c r="D686">
        <f>'PSM output'!D686</f>
        <v>1.2327669999999999</v>
      </c>
    </row>
    <row r="687" spans="1:4" x14ac:dyDescent="0.3">
      <c r="A687">
        <f>'PSM output'!A687</f>
        <v>103598.7</v>
      </c>
      <c r="B687">
        <f>'PSM output'!B687</f>
        <v>1.1990510000000001</v>
      </c>
      <c r="C687">
        <f>'PSM output'!C687</f>
        <v>64242.63</v>
      </c>
      <c r="D687">
        <f>'PSM output'!D687</f>
        <v>1.1271709999999999</v>
      </c>
    </row>
    <row r="688" spans="1:4" x14ac:dyDescent="0.3">
      <c r="A688">
        <f>'PSM output'!A688</f>
        <v>109802.6</v>
      </c>
      <c r="B688">
        <f>'PSM output'!B688</f>
        <v>1.2878970000000001</v>
      </c>
      <c r="C688">
        <f>'PSM output'!C688</f>
        <v>69305.11</v>
      </c>
      <c r="D688">
        <f>'PSM output'!D688</f>
        <v>1.2388170000000001</v>
      </c>
    </row>
    <row r="689" spans="1:4" x14ac:dyDescent="0.3">
      <c r="A689">
        <f>'PSM output'!A689</f>
        <v>105104.1</v>
      </c>
      <c r="B689">
        <f>'PSM output'!B689</f>
        <v>1.244329</v>
      </c>
      <c r="C689">
        <f>'PSM output'!C689</f>
        <v>65517.55</v>
      </c>
      <c r="D689">
        <f>'PSM output'!D689</f>
        <v>1.1767460000000001</v>
      </c>
    </row>
    <row r="690" spans="1:4" x14ac:dyDescent="0.3">
      <c r="A690">
        <f>'PSM output'!A690</f>
        <v>110871</v>
      </c>
      <c r="B690">
        <f>'PSM output'!B690</f>
        <v>1.3057510000000001</v>
      </c>
      <c r="C690">
        <f>'PSM output'!C690</f>
        <v>69552.67</v>
      </c>
      <c r="D690">
        <f>'PSM output'!D690</f>
        <v>1.2727790000000001</v>
      </c>
    </row>
    <row r="691" spans="1:4" x14ac:dyDescent="0.3">
      <c r="A691">
        <f>'PSM output'!A691</f>
        <v>106442.9</v>
      </c>
      <c r="B691">
        <f>'PSM output'!B691</f>
        <v>1.2450650000000001</v>
      </c>
      <c r="C691">
        <f>'PSM output'!C691</f>
        <v>66159.77</v>
      </c>
      <c r="D691">
        <f>'PSM output'!D691</f>
        <v>1.1904790000000001</v>
      </c>
    </row>
    <row r="692" spans="1:4" x14ac:dyDescent="0.3">
      <c r="A692">
        <f>'PSM output'!A692</f>
        <v>103378.3</v>
      </c>
      <c r="B692">
        <f>'PSM output'!B692</f>
        <v>1.202785</v>
      </c>
      <c r="C692">
        <f>'PSM output'!C692</f>
        <v>63994.54</v>
      </c>
      <c r="D692">
        <f>'PSM output'!D692</f>
        <v>1.129678</v>
      </c>
    </row>
    <row r="693" spans="1:4" x14ac:dyDescent="0.3">
      <c r="A693">
        <f>'PSM output'!A693</f>
        <v>110995.4</v>
      </c>
      <c r="B693">
        <f>'PSM output'!B693</f>
        <v>1.297069</v>
      </c>
      <c r="C693">
        <f>'PSM output'!C693</f>
        <v>69717.2</v>
      </c>
      <c r="D693">
        <f>'PSM output'!D693</f>
        <v>1.2609950000000001</v>
      </c>
    </row>
    <row r="694" spans="1:4" x14ac:dyDescent="0.3">
      <c r="A694">
        <f>'PSM output'!A694</f>
        <v>106007.8</v>
      </c>
      <c r="B694">
        <f>'PSM output'!B694</f>
        <v>1.2364729999999999</v>
      </c>
      <c r="C694">
        <f>'PSM output'!C694</f>
        <v>65533.7</v>
      </c>
      <c r="D694">
        <f>'PSM output'!D694</f>
        <v>1.1837770000000001</v>
      </c>
    </row>
    <row r="695" spans="1:4" x14ac:dyDescent="0.3">
      <c r="A695">
        <f>'PSM output'!A695</f>
        <v>108088</v>
      </c>
      <c r="B695">
        <f>'PSM output'!B695</f>
        <v>1.277058</v>
      </c>
      <c r="C695">
        <f>'PSM output'!C695</f>
        <v>68178.740000000005</v>
      </c>
      <c r="D695">
        <f>'PSM output'!D695</f>
        <v>1.212086</v>
      </c>
    </row>
    <row r="696" spans="1:4" x14ac:dyDescent="0.3">
      <c r="A696">
        <f>'PSM output'!A696</f>
        <v>105512.6</v>
      </c>
      <c r="B696">
        <f>'PSM output'!B696</f>
        <v>1.2356529999999999</v>
      </c>
      <c r="C696">
        <f>'PSM output'!C696</f>
        <v>65422.09</v>
      </c>
      <c r="D696">
        <f>'PSM output'!D696</f>
        <v>1.1737280000000001</v>
      </c>
    </row>
    <row r="697" spans="1:4" x14ac:dyDescent="0.3">
      <c r="A697">
        <f>'PSM output'!A697</f>
        <v>101740</v>
      </c>
      <c r="B697">
        <f>'PSM output'!B697</f>
        <v>1.2047540000000001</v>
      </c>
      <c r="C697">
        <f>'PSM output'!C697</f>
        <v>63382.44</v>
      </c>
      <c r="D697">
        <f>'PSM output'!D697</f>
        <v>1.1062399999999999</v>
      </c>
    </row>
    <row r="698" spans="1:4" x14ac:dyDescent="0.3">
      <c r="A698">
        <f>'PSM output'!A698</f>
        <v>106285.4</v>
      </c>
      <c r="B698">
        <f>'PSM output'!B698</f>
        <v>1.2622800000000001</v>
      </c>
      <c r="C698">
        <f>'PSM output'!C698</f>
        <v>66638.47</v>
      </c>
      <c r="D698">
        <f>'PSM output'!D698</f>
        <v>1.1895519999999999</v>
      </c>
    </row>
    <row r="699" spans="1:4" x14ac:dyDescent="0.3">
      <c r="A699">
        <f>'PSM output'!A699</f>
        <v>114671.4</v>
      </c>
      <c r="B699">
        <f>'PSM output'!B699</f>
        <v>1.345507</v>
      </c>
      <c r="C699">
        <f>'PSM output'!C699</f>
        <v>73933.17</v>
      </c>
      <c r="D699">
        <f>'PSM output'!D699</f>
        <v>1.294422</v>
      </c>
    </row>
    <row r="700" spans="1:4" x14ac:dyDescent="0.3">
      <c r="A700">
        <f>'PSM output'!A700</f>
        <v>109389.6</v>
      </c>
      <c r="B700">
        <f>'PSM output'!B700</f>
        <v>1.275814</v>
      </c>
      <c r="C700">
        <f>'PSM output'!C700</f>
        <v>68428.429999999993</v>
      </c>
      <c r="D700">
        <f>'PSM output'!D700</f>
        <v>1.229142</v>
      </c>
    </row>
    <row r="701" spans="1:4" x14ac:dyDescent="0.3">
      <c r="A701">
        <f>'PSM output'!A701</f>
        <v>110558.6</v>
      </c>
      <c r="B701">
        <f>'PSM output'!B701</f>
        <v>1.298659</v>
      </c>
      <c r="C701">
        <f>'PSM output'!C701</f>
        <v>69795.679999999993</v>
      </c>
      <c r="D701">
        <f>'PSM output'!D701</f>
        <v>1.2478739999999999</v>
      </c>
    </row>
    <row r="702" spans="1:4" x14ac:dyDescent="0.3">
      <c r="A702">
        <f>'PSM output'!A702</f>
        <v>108653.5</v>
      </c>
      <c r="B702">
        <f>'PSM output'!B702</f>
        <v>1.279072</v>
      </c>
      <c r="C702">
        <f>'PSM output'!C702</f>
        <v>67962.77</v>
      </c>
      <c r="D702">
        <f>'PSM output'!D702</f>
        <v>1.226531</v>
      </c>
    </row>
    <row r="703" spans="1:4" x14ac:dyDescent="0.3">
      <c r="A703">
        <f>'PSM output'!A703</f>
        <v>119501.7</v>
      </c>
      <c r="B703">
        <f>'PSM output'!B703</f>
        <v>1.411435</v>
      </c>
      <c r="C703">
        <f>'PSM output'!C703</f>
        <v>78248.23</v>
      </c>
      <c r="D703">
        <f>'PSM output'!D703</f>
        <v>1.3689720000000001</v>
      </c>
    </row>
    <row r="704" spans="1:4" x14ac:dyDescent="0.3">
      <c r="A704">
        <f>'PSM output'!A704</f>
        <v>105231.2</v>
      </c>
      <c r="B704">
        <f>'PSM output'!B704</f>
        <v>1.2428189999999999</v>
      </c>
      <c r="C704">
        <f>'PSM output'!C704</f>
        <v>65880.09</v>
      </c>
      <c r="D704">
        <f>'PSM output'!D704</f>
        <v>1.161635</v>
      </c>
    </row>
    <row r="705" spans="1:4" x14ac:dyDescent="0.3">
      <c r="A705">
        <f>'PSM output'!A705</f>
        <v>104835.8</v>
      </c>
      <c r="B705">
        <f>'PSM output'!B705</f>
        <v>1.2348650000000001</v>
      </c>
      <c r="C705">
        <f>'PSM output'!C705</f>
        <v>65645.3</v>
      </c>
      <c r="D705">
        <f>'PSM output'!D705</f>
        <v>1.1500630000000001</v>
      </c>
    </row>
    <row r="706" spans="1:4" x14ac:dyDescent="0.3">
      <c r="A706">
        <f>'PSM output'!A706</f>
        <v>106543.8</v>
      </c>
      <c r="B706">
        <f>'PSM output'!B706</f>
        <v>1.276324</v>
      </c>
      <c r="C706">
        <f>'PSM output'!C706</f>
        <v>67300.600000000006</v>
      </c>
      <c r="D706">
        <f>'PSM output'!D706</f>
        <v>1.191994</v>
      </c>
    </row>
    <row r="707" spans="1:4" x14ac:dyDescent="0.3">
      <c r="A707">
        <f>'PSM output'!A707</f>
        <v>108861.5</v>
      </c>
      <c r="B707">
        <f>'PSM output'!B707</f>
        <v>1.2820199999999999</v>
      </c>
      <c r="C707">
        <f>'PSM output'!C707</f>
        <v>68357.490000000005</v>
      </c>
      <c r="D707">
        <f>'PSM output'!D707</f>
        <v>1.22281</v>
      </c>
    </row>
    <row r="708" spans="1:4" x14ac:dyDescent="0.3">
      <c r="A708">
        <f>'PSM output'!A708</f>
        <v>98677.79</v>
      </c>
      <c r="B708">
        <f>'PSM output'!B708</f>
        <v>1.170471</v>
      </c>
      <c r="C708">
        <f>'PSM output'!C708</f>
        <v>59999.86</v>
      </c>
      <c r="D708">
        <f>'PSM output'!D708</f>
        <v>1.0717589999999999</v>
      </c>
    </row>
    <row r="709" spans="1:4" x14ac:dyDescent="0.3">
      <c r="A709">
        <f>'PSM output'!A709</f>
        <v>109718</v>
      </c>
      <c r="B709">
        <f>'PSM output'!B709</f>
        <v>1.2891980000000001</v>
      </c>
      <c r="C709">
        <f>'PSM output'!C709</f>
        <v>69071.7</v>
      </c>
      <c r="D709">
        <f>'PSM output'!D709</f>
        <v>1.2296899999999999</v>
      </c>
    </row>
    <row r="710" spans="1:4" x14ac:dyDescent="0.3">
      <c r="A710">
        <f>'PSM output'!A710</f>
        <v>111009</v>
      </c>
      <c r="B710">
        <f>'PSM output'!B710</f>
        <v>1.3056380000000001</v>
      </c>
      <c r="C710">
        <f>'PSM output'!C710</f>
        <v>69998.210000000006</v>
      </c>
      <c r="D710">
        <f>'PSM output'!D710</f>
        <v>1.252381</v>
      </c>
    </row>
    <row r="711" spans="1:4" x14ac:dyDescent="0.3">
      <c r="A711">
        <f>'PSM output'!A711</f>
        <v>109637.4</v>
      </c>
      <c r="B711">
        <f>'PSM output'!B711</f>
        <v>1.3023020000000001</v>
      </c>
      <c r="C711">
        <f>'PSM output'!C711</f>
        <v>69473.17</v>
      </c>
      <c r="D711">
        <f>'PSM output'!D711</f>
        <v>1.232062</v>
      </c>
    </row>
    <row r="712" spans="1:4" x14ac:dyDescent="0.3">
      <c r="A712">
        <f>'PSM output'!A712</f>
        <v>107237.3</v>
      </c>
      <c r="B712">
        <f>'PSM output'!B712</f>
        <v>1.248607</v>
      </c>
      <c r="C712">
        <f>'PSM output'!C712</f>
        <v>66808.27</v>
      </c>
      <c r="D712">
        <f>'PSM output'!D712</f>
        <v>1.1818759999999999</v>
      </c>
    </row>
    <row r="713" spans="1:4" x14ac:dyDescent="0.3">
      <c r="A713">
        <f>'PSM output'!A713</f>
        <v>111953</v>
      </c>
      <c r="B713">
        <f>'PSM output'!B713</f>
        <v>1.319903</v>
      </c>
      <c r="C713">
        <f>'PSM output'!C713</f>
        <v>70771.91</v>
      </c>
      <c r="D713">
        <f>'PSM output'!D713</f>
        <v>1.267965</v>
      </c>
    </row>
    <row r="714" spans="1:4" x14ac:dyDescent="0.3">
      <c r="A714">
        <f>'PSM output'!A714</f>
        <v>100527.9</v>
      </c>
      <c r="B714">
        <f>'PSM output'!B714</f>
        <v>1.178034</v>
      </c>
      <c r="C714">
        <f>'PSM output'!C714</f>
        <v>61616.85</v>
      </c>
      <c r="D714">
        <f>'PSM output'!D714</f>
        <v>1.0806629999999999</v>
      </c>
    </row>
    <row r="715" spans="1:4" x14ac:dyDescent="0.3">
      <c r="A715">
        <f>'PSM output'!A715</f>
        <v>103448.1</v>
      </c>
      <c r="B715">
        <f>'PSM output'!B715</f>
        <v>1.2186140000000001</v>
      </c>
      <c r="C715">
        <f>'PSM output'!C715</f>
        <v>63165.34</v>
      </c>
      <c r="D715">
        <f>'PSM output'!D715</f>
        <v>1.1485780000000001</v>
      </c>
    </row>
    <row r="716" spans="1:4" x14ac:dyDescent="0.3">
      <c r="A716">
        <f>'PSM output'!A716</f>
        <v>108816.9</v>
      </c>
      <c r="B716">
        <f>'PSM output'!B716</f>
        <v>1.2753989999999999</v>
      </c>
      <c r="C716">
        <f>'PSM output'!C716</f>
        <v>67580.039999999994</v>
      </c>
      <c r="D716">
        <f>'PSM output'!D716</f>
        <v>1.2234370000000001</v>
      </c>
    </row>
    <row r="717" spans="1:4" x14ac:dyDescent="0.3">
      <c r="A717">
        <f>'PSM output'!A717</f>
        <v>109812.7</v>
      </c>
      <c r="B717">
        <f>'PSM output'!B717</f>
        <v>1.289404</v>
      </c>
      <c r="C717">
        <f>'PSM output'!C717</f>
        <v>68967.149999999994</v>
      </c>
      <c r="D717">
        <f>'PSM output'!D717</f>
        <v>1.2287140000000001</v>
      </c>
    </row>
    <row r="718" spans="1:4" x14ac:dyDescent="0.3">
      <c r="A718">
        <f>'PSM output'!A718</f>
        <v>103121.5</v>
      </c>
      <c r="B718">
        <f>'PSM output'!B718</f>
        <v>1.202321</v>
      </c>
      <c r="C718">
        <f>'PSM output'!C718</f>
        <v>63653.71</v>
      </c>
      <c r="D718">
        <f>'PSM output'!D718</f>
        <v>1.113999</v>
      </c>
    </row>
    <row r="719" spans="1:4" x14ac:dyDescent="0.3">
      <c r="A719">
        <f>'PSM output'!A719</f>
        <v>105742.7</v>
      </c>
      <c r="B719">
        <f>'PSM output'!B719</f>
        <v>1.2580469999999999</v>
      </c>
      <c r="C719">
        <f>'PSM output'!C719</f>
        <v>66111.41</v>
      </c>
      <c r="D719">
        <f>'PSM output'!D719</f>
        <v>1.171244</v>
      </c>
    </row>
    <row r="720" spans="1:4" x14ac:dyDescent="0.3">
      <c r="A720">
        <f>'PSM output'!A720</f>
        <v>104223.2</v>
      </c>
      <c r="B720">
        <f>'PSM output'!B720</f>
        <v>1.2247380000000001</v>
      </c>
      <c r="C720">
        <f>'PSM output'!C720</f>
        <v>64524.95</v>
      </c>
      <c r="D720">
        <f>'PSM output'!D720</f>
        <v>1.1358280000000001</v>
      </c>
    </row>
    <row r="721" spans="1:4" x14ac:dyDescent="0.3">
      <c r="A721">
        <f>'PSM output'!A721</f>
        <v>109656.8</v>
      </c>
      <c r="B721">
        <f>'PSM output'!B721</f>
        <v>1.2825960000000001</v>
      </c>
      <c r="C721">
        <f>'PSM output'!C721</f>
        <v>68428.62</v>
      </c>
      <c r="D721">
        <f>'PSM output'!D721</f>
        <v>1.22417</v>
      </c>
    </row>
    <row r="722" spans="1:4" x14ac:dyDescent="0.3">
      <c r="A722">
        <f>'PSM output'!A722</f>
        <v>107191.1</v>
      </c>
      <c r="B722">
        <f>'PSM output'!B722</f>
        <v>1.2848360000000001</v>
      </c>
      <c r="C722">
        <f>'PSM output'!C722</f>
        <v>66195.34</v>
      </c>
      <c r="D722">
        <f>'PSM output'!D722</f>
        <v>1.2217</v>
      </c>
    </row>
    <row r="723" spans="1:4" x14ac:dyDescent="0.3">
      <c r="A723">
        <f>'PSM output'!A723</f>
        <v>101522.3</v>
      </c>
      <c r="B723">
        <f>'PSM output'!B723</f>
        <v>1.1861360000000001</v>
      </c>
      <c r="C723">
        <f>'PSM output'!C723</f>
        <v>61634.1</v>
      </c>
      <c r="D723">
        <f>'PSM output'!D723</f>
        <v>1.100142</v>
      </c>
    </row>
    <row r="724" spans="1:4" x14ac:dyDescent="0.3">
      <c r="A724">
        <f>'PSM output'!A724</f>
        <v>113306.8</v>
      </c>
      <c r="B724">
        <f>'PSM output'!B724</f>
        <v>1.324101</v>
      </c>
      <c r="C724">
        <f>'PSM output'!C724</f>
        <v>71477.27</v>
      </c>
      <c r="D724">
        <f>'PSM output'!D724</f>
        <v>1.27582</v>
      </c>
    </row>
    <row r="725" spans="1:4" x14ac:dyDescent="0.3">
      <c r="A725">
        <f>'PSM output'!A725</f>
        <v>109820.2</v>
      </c>
      <c r="B725">
        <f>'PSM output'!B725</f>
        <v>1.30827</v>
      </c>
      <c r="C725">
        <f>'PSM output'!C725</f>
        <v>69211.960000000006</v>
      </c>
      <c r="D725">
        <f>'PSM output'!D725</f>
        <v>1.235549</v>
      </c>
    </row>
    <row r="726" spans="1:4" x14ac:dyDescent="0.3">
      <c r="A726">
        <f>'PSM output'!A726</f>
        <v>110335.7</v>
      </c>
      <c r="B726">
        <f>'PSM output'!B726</f>
        <v>1.3058609999999999</v>
      </c>
      <c r="C726">
        <f>'PSM output'!C726</f>
        <v>68665.649999999994</v>
      </c>
      <c r="D726">
        <f>'PSM output'!D726</f>
        <v>1.252715</v>
      </c>
    </row>
    <row r="727" spans="1:4" x14ac:dyDescent="0.3">
      <c r="A727">
        <f>'PSM output'!A727</f>
        <v>103610.2</v>
      </c>
      <c r="B727">
        <f>'PSM output'!B727</f>
        <v>1.2153039999999999</v>
      </c>
      <c r="C727">
        <f>'PSM output'!C727</f>
        <v>64027.71</v>
      </c>
      <c r="D727">
        <f>'PSM output'!D727</f>
        <v>1.120287</v>
      </c>
    </row>
    <row r="728" spans="1:4" x14ac:dyDescent="0.3">
      <c r="A728">
        <f>'PSM output'!A728</f>
        <v>110163.5</v>
      </c>
      <c r="B728">
        <f>'PSM output'!B728</f>
        <v>1.2923290000000001</v>
      </c>
      <c r="C728">
        <f>'PSM output'!C728</f>
        <v>69123.199999999997</v>
      </c>
      <c r="D728">
        <f>'PSM output'!D728</f>
        <v>1.2263520000000001</v>
      </c>
    </row>
    <row r="729" spans="1:4" x14ac:dyDescent="0.3">
      <c r="A729">
        <f>'PSM output'!A729</f>
        <v>118481.7</v>
      </c>
      <c r="B729">
        <f>'PSM output'!B729</f>
        <v>1.399972</v>
      </c>
      <c r="C729">
        <f>'PSM output'!C729</f>
        <v>75558.73</v>
      </c>
      <c r="D729">
        <f>'PSM output'!D729</f>
        <v>1.3712340000000001</v>
      </c>
    </row>
    <row r="730" spans="1:4" x14ac:dyDescent="0.3">
      <c r="A730">
        <f>'PSM output'!A730</f>
        <v>106671.7</v>
      </c>
      <c r="B730">
        <f>'PSM output'!B730</f>
        <v>1.241938</v>
      </c>
      <c r="C730">
        <f>'PSM output'!C730</f>
        <v>65443.45</v>
      </c>
      <c r="D730">
        <f>'PSM output'!D730</f>
        <v>1.1791160000000001</v>
      </c>
    </row>
    <row r="731" spans="1:4" x14ac:dyDescent="0.3">
      <c r="A731">
        <f>'PSM output'!A731</f>
        <v>117374.9</v>
      </c>
      <c r="B731">
        <f>'PSM output'!B731</f>
        <v>1.3889560000000001</v>
      </c>
      <c r="C731">
        <f>'PSM output'!C731</f>
        <v>75282.83</v>
      </c>
      <c r="D731">
        <f>'PSM output'!D731</f>
        <v>1.343345</v>
      </c>
    </row>
    <row r="732" spans="1:4" x14ac:dyDescent="0.3">
      <c r="A732">
        <f>'PSM output'!A732</f>
        <v>108286.2</v>
      </c>
      <c r="B732">
        <f>'PSM output'!B732</f>
        <v>1.2800229999999999</v>
      </c>
      <c r="C732">
        <f>'PSM output'!C732</f>
        <v>68357.320000000007</v>
      </c>
      <c r="D732">
        <f>'PSM output'!D732</f>
        <v>1.18797</v>
      </c>
    </row>
    <row r="733" spans="1:4" x14ac:dyDescent="0.3">
      <c r="A733">
        <f>'PSM output'!A733</f>
        <v>107221.1</v>
      </c>
      <c r="B733">
        <f>'PSM output'!B733</f>
        <v>1.2619590000000001</v>
      </c>
      <c r="C733">
        <f>'PSM output'!C733</f>
        <v>66349.149999999994</v>
      </c>
      <c r="D733">
        <f>'PSM output'!D733</f>
        <v>1.1863319999999999</v>
      </c>
    </row>
    <row r="734" spans="1:4" x14ac:dyDescent="0.3">
      <c r="A734">
        <f>'PSM output'!A734</f>
        <v>113800.3</v>
      </c>
      <c r="B734">
        <f>'PSM output'!B734</f>
        <v>1.338406</v>
      </c>
      <c r="C734">
        <f>'PSM output'!C734</f>
        <v>71429.5</v>
      </c>
      <c r="D734">
        <f>'PSM output'!D734</f>
        <v>1.2926310000000001</v>
      </c>
    </row>
    <row r="735" spans="1:4" x14ac:dyDescent="0.3">
      <c r="A735">
        <f>'PSM output'!A735</f>
        <v>105554.6</v>
      </c>
      <c r="B735">
        <f>'PSM output'!B735</f>
        <v>1.235711</v>
      </c>
      <c r="C735">
        <f>'PSM output'!C735</f>
        <v>64286.239999999998</v>
      </c>
      <c r="D735">
        <f>'PSM output'!D735</f>
        <v>1.1654679999999999</v>
      </c>
    </row>
    <row r="736" spans="1:4" x14ac:dyDescent="0.3">
      <c r="A736">
        <f>'PSM output'!A736</f>
        <v>107750.7</v>
      </c>
      <c r="B736">
        <f>'PSM output'!B736</f>
        <v>1.2765820000000001</v>
      </c>
      <c r="C736">
        <f>'PSM output'!C736</f>
        <v>66519.399999999994</v>
      </c>
      <c r="D736">
        <f>'PSM output'!D736</f>
        <v>1.2043280000000001</v>
      </c>
    </row>
    <row r="737" spans="1:4" x14ac:dyDescent="0.3">
      <c r="A737">
        <f>'PSM output'!A737</f>
        <v>103702.7</v>
      </c>
      <c r="B737">
        <f>'PSM output'!B737</f>
        <v>1.2418549999999999</v>
      </c>
      <c r="C737">
        <f>'PSM output'!C737</f>
        <v>63734.34</v>
      </c>
      <c r="D737">
        <f>'PSM output'!D737</f>
        <v>1.1404380000000001</v>
      </c>
    </row>
    <row r="738" spans="1:4" x14ac:dyDescent="0.3">
      <c r="A738">
        <f>'PSM output'!A738</f>
        <v>115715.8</v>
      </c>
      <c r="B738">
        <f>'PSM output'!B738</f>
        <v>1.3748119999999999</v>
      </c>
      <c r="C738">
        <f>'PSM output'!C738</f>
        <v>73534.179999999993</v>
      </c>
      <c r="D738">
        <f>'PSM output'!D738</f>
        <v>1.3170869999999999</v>
      </c>
    </row>
    <row r="739" spans="1:4" x14ac:dyDescent="0.3">
      <c r="A739">
        <f>'PSM output'!A739</f>
        <v>105487.3</v>
      </c>
      <c r="B739">
        <f>'PSM output'!B739</f>
        <v>1.246289</v>
      </c>
      <c r="C739">
        <f>'PSM output'!C739</f>
        <v>64767.38</v>
      </c>
      <c r="D739">
        <f>'PSM output'!D739</f>
        <v>1.1580269999999999</v>
      </c>
    </row>
    <row r="740" spans="1:4" x14ac:dyDescent="0.3">
      <c r="A740">
        <f>'PSM output'!A740</f>
        <v>114264.8</v>
      </c>
      <c r="B740">
        <f>'PSM output'!B740</f>
        <v>1.3751679999999999</v>
      </c>
      <c r="C740">
        <f>'PSM output'!C740</f>
        <v>72916.289999999994</v>
      </c>
      <c r="D740">
        <f>'PSM output'!D740</f>
        <v>1.297828</v>
      </c>
    </row>
    <row r="741" spans="1:4" x14ac:dyDescent="0.3">
      <c r="A741">
        <f>'PSM output'!A741</f>
        <v>115889.7</v>
      </c>
      <c r="B741">
        <f>'PSM output'!B741</f>
        <v>1.3509500000000001</v>
      </c>
      <c r="C741">
        <f>'PSM output'!C741</f>
        <v>73713.31</v>
      </c>
      <c r="D741">
        <f>'PSM output'!D741</f>
        <v>1.2895840000000001</v>
      </c>
    </row>
    <row r="742" spans="1:4" x14ac:dyDescent="0.3">
      <c r="A742">
        <f>'PSM output'!A742</f>
        <v>114866.2</v>
      </c>
      <c r="B742">
        <f>'PSM output'!B742</f>
        <v>1.336632</v>
      </c>
      <c r="C742">
        <f>'PSM output'!C742</f>
        <v>72039.8</v>
      </c>
      <c r="D742">
        <f>'PSM output'!D742</f>
        <v>1.2881819999999999</v>
      </c>
    </row>
    <row r="743" spans="1:4" x14ac:dyDescent="0.3">
      <c r="A743">
        <f>'PSM output'!A743</f>
        <v>113546.8</v>
      </c>
      <c r="B743">
        <f>'PSM output'!B743</f>
        <v>1.3449549999999999</v>
      </c>
      <c r="C743">
        <f>'PSM output'!C743</f>
        <v>71676.740000000005</v>
      </c>
      <c r="D743">
        <f>'PSM output'!D743</f>
        <v>1.2723880000000001</v>
      </c>
    </row>
    <row r="744" spans="1:4" x14ac:dyDescent="0.3">
      <c r="A744">
        <f>'PSM output'!A744</f>
        <v>103059.8</v>
      </c>
      <c r="B744">
        <f>'PSM output'!B744</f>
        <v>1.2097119999999999</v>
      </c>
      <c r="C744">
        <f>'PSM output'!C744</f>
        <v>62047.62</v>
      </c>
      <c r="D744">
        <f>'PSM output'!D744</f>
        <v>1.114555</v>
      </c>
    </row>
    <row r="745" spans="1:4" x14ac:dyDescent="0.3">
      <c r="A745">
        <f>'PSM output'!A745</f>
        <v>111045.9</v>
      </c>
      <c r="B745">
        <f>'PSM output'!B745</f>
        <v>1.31732</v>
      </c>
      <c r="C745">
        <f>'PSM output'!C745</f>
        <v>69920.460000000006</v>
      </c>
      <c r="D745">
        <f>'PSM output'!D745</f>
        <v>1.2242759999999999</v>
      </c>
    </row>
    <row r="746" spans="1:4" x14ac:dyDescent="0.3">
      <c r="A746">
        <f>'PSM output'!A746</f>
        <v>109370.9</v>
      </c>
      <c r="B746">
        <f>'PSM output'!B746</f>
        <v>1.28613</v>
      </c>
      <c r="C746">
        <f>'PSM output'!C746</f>
        <v>67367.87</v>
      </c>
      <c r="D746">
        <f>'PSM output'!D746</f>
        <v>1.21014</v>
      </c>
    </row>
    <row r="747" spans="1:4" x14ac:dyDescent="0.3">
      <c r="A747">
        <f>'PSM output'!A747</f>
        <v>108607.7</v>
      </c>
      <c r="B747">
        <f>'PSM output'!B747</f>
        <v>1.2838069999999999</v>
      </c>
      <c r="C747">
        <f>'PSM output'!C747</f>
        <v>66928.98</v>
      </c>
      <c r="D747">
        <f>'PSM output'!D747</f>
        <v>1.1991810000000001</v>
      </c>
    </row>
    <row r="748" spans="1:4" x14ac:dyDescent="0.3">
      <c r="A748">
        <f>'PSM output'!A748</f>
        <v>103534.5</v>
      </c>
      <c r="B748">
        <f>'PSM output'!B748</f>
        <v>1.2220489999999999</v>
      </c>
      <c r="C748">
        <f>'PSM output'!C748</f>
        <v>63224.88</v>
      </c>
      <c r="D748">
        <f>'PSM output'!D748</f>
        <v>1.1091690000000001</v>
      </c>
    </row>
    <row r="749" spans="1:4" x14ac:dyDescent="0.3">
      <c r="A749">
        <f>'PSM output'!A749</f>
        <v>110688.8</v>
      </c>
      <c r="B749">
        <f>'PSM output'!B749</f>
        <v>1.2938529999999999</v>
      </c>
      <c r="C749">
        <f>'PSM output'!C749</f>
        <v>69063.66</v>
      </c>
      <c r="D749">
        <f>'PSM output'!D749</f>
        <v>1.206798</v>
      </c>
    </row>
    <row r="750" spans="1:4" x14ac:dyDescent="0.3">
      <c r="A750">
        <f>'PSM output'!A750</f>
        <v>114024.5</v>
      </c>
      <c r="B750">
        <f>'PSM output'!B750</f>
        <v>1.340338</v>
      </c>
      <c r="C750">
        <f>'PSM output'!C750</f>
        <v>71530.720000000001</v>
      </c>
      <c r="D750">
        <f>'PSM output'!D750</f>
        <v>1.2692760000000001</v>
      </c>
    </row>
    <row r="751" spans="1:4" x14ac:dyDescent="0.3">
      <c r="A751">
        <f>'PSM output'!A751</f>
        <v>118495.6</v>
      </c>
      <c r="B751">
        <f>'PSM output'!B751</f>
        <v>1.3892899999999999</v>
      </c>
      <c r="C751">
        <f>'PSM output'!C751</f>
        <v>75403.520000000004</v>
      </c>
      <c r="D751">
        <f>'PSM output'!D751</f>
        <v>1.3290709999999999</v>
      </c>
    </row>
    <row r="752" spans="1:4" x14ac:dyDescent="0.3">
      <c r="A752">
        <f>'PSM output'!A752</f>
        <v>104931</v>
      </c>
      <c r="B752">
        <f>'PSM output'!B752</f>
        <v>1.231732</v>
      </c>
      <c r="C752">
        <f>'PSM output'!C752</f>
        <v>63945.73</v>
      </c>
      <c r="D752">
        <f>'PSM output'!D752</f>
        <v>1.1292610000000001</v>
      </c>
    </row>
    <row r="753" spans="1:4" x14ac:dyDescent="0.3">
      <c r="A753">
        <f>'PSM output'!A753</f>
        <v>113848</v>
      </c>
      <c r="B753">
        <f>'PSM output'!B753</f>
        <v>1.3565970000000001</v>
      </c>
      <c r="C753">
        <f>'PSM output'!C753</f>
        <v>72628.39</v>
      </c>
      <c r="D753">
        <f>'PSM output'!D753</f>
        <v>1.2585729999999999</v>
      </c>
    </row>
    <row r="754" spans="1:4" x14ac:dyDescent="0.3">
      <c r="A754">
        <f>'PSM output'!A754</f>
        <v>102321</v>
      </c>
      <c r="B754">
        <f>'PSM output'!B754</f>
        <v>1.2155</v>
      </c>
      <c r="C754">
        <f>'PSM output'!C754</f>
        <v>62196.56</v>
      </c>
      <c r="D754">
        <f>'PSM output'!D754</f>
        <v>1.095089</v>
      </c>
    </row>
    <row r="755" spans="1:4" x14ac:dyDescent="0.3">
      <c r="A755">
        <f>'PSM output'!A755</f>
        <v>107469.7</v>
      </c>
      <c r="B755">
        <f>'PSM output'!B755</f>
        <v>1.243538</v>
      </c>
      <c r="C755">
        <f>'PSM output'!C755</f>
        <v>64823.07</v>
      </c>
      <c r="D755">
        <f>'PSM output'!D755</f>
        <v>1.1734929999999999</v>
      </c>
    </row>
    <row r="756" spans="1:4" x14ac:dyDescent="0.3">
      <c r="A756">
        <f>'PSM output'!A756</f>
        <v>114589.2</v>
      </c>
      <c r="B756">
        <f>'PSM output'!B756</f>
        <v>1.35869</v>
      </c>
      <c r="C756">
        <f>'PSM output'!C756</f>
        <v>72288.88</v>
      </c>
      <c r="D756">
        <f>'PSM output'!D756</f>
        <v>1.2813349999999999</v>
      </c>
    </row>
    <row r="757" spans="1:4" x14ac:dyDescent="0.3">
      <c r="A757">
        <f>'PSM output'!A757</f>
        <v>105221.9</v>
      </c>
      <c r="B757">
        <f>'PSM output'!B757</f>
        <v>1.22871</v>
      </c>
      <c r="C757">
        <f>'PSM output'!C757</f>
        <v>64628.800000000003</v>
      </c>
      <c r="D757">
        <f>'PSM output'!D757</f>
        <v>1.116201</v>
      </c>
    </row>
    <row r="758" spans="1:4" x14ac:dyDescent="0.3">
      <c r="A758">
        <f>'PSM output'!A758</f>
        <v>110358.7</v>
      </c>
      <c r="B758">
        <f>'PSM output'!B758</f>
        <v>1.28305</v>
      </c>
      <c r="C758">
        <f>'PSM output'!C758</f>
        <v>68243.13</v>
      </c>
      <c r="D758">
        <f>'PSM output'!D758</f>
        <v>1.2009529999999999</v>
      </c>
    </row>
    <row r="759" spans="1:4" x14ac:dyDescent="0.3">
      <c r="A759">
        <f>'PSM output'!A759</f>
        <v>114225</v>
      </c>
      <c r="B759">
        <f>'PSM output'!B759</f>
        <v>1.344041</v>
      </c>
      <c r="C759">
        <f>'PSM output'!C759</f>
        <v>71911.259999999995</v>
      </c>
      <c r="D759">
        <f>'PSM output'!D759</f>
        <v>1.2657149999999999</v>
      </c>
    </row>
    <row r="760" spans="1:4" x14ac:dyDescent="0.3">
      <c r="A760">
        <f>'PSM output'!A760</f>
        <v>101733.6</v>
      </c>
      <c r="B760">
        <f>'PSM output'!B760</f>
        <v>1.1880280000000001</v>
      </c>
      <c r="C760">
        <f>'PSM output'!C760</f>
        <v>62105.86</v>
      </c>
      <c r="D760">
        <f>'PSM output'!D760</f>
        <v>1.0555840000000001</v>
      </c>
    </row>
    <row r="761" spans="1:4" x14ac:dyDescent="0.3">
      <c r="A761">
        <f>'PSM output'!A761</f>
        <v>106644.9</v>
      </c>
      <c r="B761">
        <f>'PSM output'!B761</f>
        <v>1.264634</v>
      </c>
      <c r="C761">
        <f>'PSM output'!C761</f>
        <v>64608.41</v>
      </c>
      <c r="D761">
        <f>'PSM output'!D761</f>
        <v>1.177594</v>
      </c>
    </row>
    <row r="762" spans="1:4" x14ac:dyDescent="0.3">
      <c r="A762">
        <f>'PSM output'!A762</f>
        <v>112064.7</v>
      </c>
      <c r="B762">
        <f>'PSM output'!B762</f>
        <v>1.3259479999999999</v>
      </c>
      <c r="C762">
        <f>'PSM output'!C762</f>
        <v>69774.17</v>
      </c>
      <c r="D762">
        <f>'PSM output'!D762</f>
        <v>1.243244</v>
      </c>
    </row>
    <row r="763" spans="1:4" x14ac:dyDescent="0.3">
      <c r="A763">
        <f>'PSM output'!A763</f>
        <v>101777.3</v>
      </c>
      <c r="B763">
        <f>'PSM output'!B763</f>
        <v>1.1892560000000001</v>
      </c>
      <c r="C763">
        <f>'PSM output'!C763</f>
        <v>59912.97</v>
      </c>
      <c r="D763">
        <f>'PSM output'!D763</f>
        <v>1.0976630000000001</v>
      </c>
    </row>
    <row r="764" spans="1:4" x14ac:dyDescent="0.3">
      <c r="A764">
        <f>'PSM output'!A764</f>
        <v>112509.4</v>
      </c>
      <c r="B764">
        <f>'PSM output'!B764</f>
        <v>1.3432120000000001</v>
      </c>
      <c r="C764">
        <f>'PSM output'!C764</f>
        <v>69777.36</v>
      </c>
      <c r="D764">
        <f>'PSM output'!D764</f>
        <v>1.266896</v>
      </c>
    </row>
    <row r="765" spans="1:4" x14ac:dyDescent="0.3">
      <c r="A765">
        <f>'PSM output'!A765</f>
        <v>126692.2</v>
      </c>
      <c r="B765">
        <f>'PSM output'!B765</f>
        <v>1.493007</v>
      </c>
      <c r="C765">
        <f>'PSM output'!C765</f>
        <v>82437.19</v>
      </c>
      <c r="D765">
        <f>'PSM output'!D765</f>
        <v>1.4460850000000001</v>
      </c>
    </row>
    <row r="766" spans="1:4" x14ac:dyDescent="0.3">
      <c r="A766">
        <f>'PSM output'!A766</f>
        <v>108168.7</v>
      </c>
      <c r="B766">
        <f>'PSM output'!B766</f>
        <v>1.274465</v>
      </c>
      <c r="C766">
        <f>'PSM output'!C766</f>
        <v>66393.91</v>
      </c>
      <c r="D766">
        <f>'PSM output'!D766</f>
        <v>1.176428</v>
      </c>
    </row>
    <row r="767" spans="1:4" x14ac:dyDescent="0.3">
      <c r="A767">
        <f>'PSM output'!A767</f>
        <v>112202.2</v>
      </c>
      <c r="B767">
        <f>'PSM output'!B767</f>
        <v>1.323852</v>
      </c>
      <c r="C767">
        <f>'PSM output'!C767</f>
        <v>69379.240000000005</v>
      </c>
      <c r="D767">
        <f>'PSM output'!D767</f>
        <v>1.246529</v>
      </c>
    </row>
    <row r="768" spans="1:4" x14ac:dyDescent="0.3">
      <c r="A768">
        <f>'PSM output'!A768</f>
        <v>110338.4</v>
      </c>
      <c r="B768">
        <f>'PSM output'!B768</f>
        <v>1.2814300000000001</v>
      </c>
      <c r="C768">
        <f>'PSM output'!C768</f>
        <v>67055.240000000005</v>
      </c>
      <c r="D768">
        <f>'PSM output'!D768</f>
        <v>1.212523</v>
      </c>
    </row>
    <row r="769" spans="1:4" x14ac:dyDescent="0.3">
      <c r="A769">
        <f>'PSM output'!A769</f>
        <v>112458.2</v>
      </c>
      <c r="B769">
        <f>'PSM output'!B769</f>
        <v>1.311267</v>
      </c>
      <c r="C769">
        <f>'PSM output'!C769</f>
        <v>69004.259999999995</v>
      </c>
      <c r="D769">
        <f>'PSM output'!D769</f>
        <v>1.2436229999999999</v>
      </c>
    </row>
    <row r="770" spans="1:4" x14ac:dyDescent="0.3">
      <c r="A770">
        <f>'PSM output'!A770</f>
        <v>110636.8</v>
      </c>
      <c r="B770">
        <f>'PSM output'!B770</f>
        <v>1.2906470000000001</v>
      </c>
      <c r="C770">
        <f>'PSM output'!C770</f>
        <v>67758.42</v>
      </c>
      <c r="D770">
        <f>'PSM output'!D770</f>
        <v>1.2102630000000001</v>
      </c>
    </row>
    <row r="771" spans="1:4" x14ac:dyDescent="0.3">
      <c r="A771">
        <f>'PSM output'!A771</f>
        <v>115394.2</v>
      </c>
      <c r="B771">
        <f>'PSM output'!B771</f>
        <v>1.359375</v>
      </c>
      <c r="C771">
        <f>'PSM output'!C771</f>
        <v>72298.2</v>
      </c>
      <c r="D771">
        <f>'PSM output'!D771</f>
        <v>1.2816669999999999</v>
      </c>
    </row>
    <row r="772" spans="1:4" x14ac:dyDescent="0.3">
      <c r="A772">
        <f>'PSM output'!A772</f>
        <v>109150.6</v>
      </c>
      <c r="B772">
        <f>'PSM output'!B772</f>
        <v>1.3146869999999999</v>
      </c>
      <c r="C772">
        <f>'PSM output'!C772</f>
        <v>67931.23</v>
      </c>
      <c r="D772">
        <f>'PSM output'!D772</f>
        <v>1.1976530000000001</v>
      </c>
    </row>
    <row r="773" spans="1:4" x14ac:dyDescent="0.3">
      <c r="A773">
        <f>'PSM output'!A773</f>
        <v>120911.3</v>
      </c>
      <c r="B773">
        <f>'PSM output'!B773</f>
        <v>1.4127670000000001</v>
      </c>
      <c r="C773">
        <f>'PSM output'!C773</f>
        <v>76572.05</v>
      </c>
      <c r="D773">
        <f>'PSM output'!D773</f>
        <v>1.3565959999999999</v>
      </c>
    </row>
    <row r="774" spans="1:4" x14ac:dyDescent="0.3">
      <c r="A774">
        <f>'PSM output'!A774</f>
        <v>109581</v>
      </c>
      <c r="B774">
        <f>'PSM output'!B774</f>
        <v>1.292133</v>
      </c>
      <c r="C774">
        <f>'PSM output'!C774</f>
        <v>65976.789999999994</v>
      </c>
      <c r="D774">
        <f>'PSM output'!D774</f>
        <v>1.2200880000000001</v>
      </c>
    </row>
    <row r="775" spans="1:4" x14ac:dyDescent="0.3">
      <c r="A775">
        <f>'PSM output'!A775</f>
        <v>118131.7</v>
      </c>
      <c r="B775">
        <f>'PSM output'!B775</f>
        <v>1.395114</v>
      </c>
      <c r="C775">
        <f>'PSM output'!C775</f>
        <v>73681.3</v>
      </c>
      <c r="D775">
        <f>'PSM output'!D775</f>
        <v>1.3382849999999999</v>
      </c>
    </row>
    <row r="776" spans="1:4" x14ac:dyDescent="0.3">
      <c r="A776">
        <f>'PSM output'!A776</f>
        <v>112308.9</v>
      </c>
      <c r="B776">
        <f>'PSM output'!B776</f>
        <v>1.327321</v>
      </c>
      <c r="C776">
        <f>'PSM output'!C776</f>
        <v>69039.48</v>
      </c>
      <c r="D776">
        <f>'PSM output'!D776</f>
        <v>1.24594</v>
      </c>
    </row>
    <row r="777" spans="1:4" x14ac:dyDescent="0.3">
      <c r="A777">
        <f>'PSM output'!A777</f>
        <v>109657.1</v>
      </c>
      <c r="B777">
        <f>'PSM output'!B777</f>
        <v>1.2984880000000001</v>
      </c>
      <c r="C777">
        <f>'PSM output'!C777</f>
        <v>67254.34</v>
      </c>
      <c r="D777">
        <f>'PSM output'!D777</f>
        <v>1.199025</v>
      </c>
    </row>
    <row r="778" spans="1:4" x14ac:dyDescent="0.3">
      <c r="A778">
        <f>'PSM output'!A778</f>
        <v>106018</v>
      </c>
      <c r="B778">
        <f>'PSM output'!B778</f>
        <v>1.267663</v>
      </c>
      <c r="C778">
        <f>'PSM output'!C778</f>
        <v>64194.41</v>
      </c>
      <c r="D778">
        <f>'PSM output'!D778</f>
        <v>1.155667</v>
      </c>
    </row>
    <row r="779" spans="1:4" x14ac:dyDescent="0.3">
      <c r="A779">
        <f>'PSM output'!A779</f>
        <v>99983.46</v>
      </c>
      <c r="B779">
        <f>'PSM output'!B779</f>
        <v>1.1735530000000001</v>
      </c>
      <c r="C779">
        <f>'PSM output'!C779</f>
        <v>58828.68</v>
      </c>
      <c r="D779">
        <f>'PSM output'!D779</f>
        <v>1.0465660000000001</v>
      </c>
    </row>
    <row r="780" spans="1:4" x14ac:dyDescent="0.3">
      <c r="A780">
        <f>'PSM output'!A780</f>
        <v>115687.2</v>
      </c>
      <c r="B780">
        <f>'PSM output'!B780</f>
        <v>1.36632</v>
      </c>
      <c r="C780">
        <f>'PSM output'!C780</f>
        <v>71621.38</v>
      </c>
      <c r="D780">
        <f>'PSM output'!D780</f>
        <v>1.296924</v>
      </c>
    </row>
    <row r="781" spans="1:4" x14ac:dyDescent="0.3">
      <c r="A781">
        <f>'PSM output'!A781</f>
        <v>117223.4</v>
      </c>
      <c r="B781">
        <f>'PSM output'!B781</f>
        <v>1.3913390000000001</v>
      </c>
      <c r="C781">
        <f>'PSM output'!C781</f>
        <v>73330.509999999995</v>
      </c>
      <c r="D781">
        <f>'PSM output'!D781</f>
        <v>1.3170660000000001</v>
      </c>
    </row>
    <row r="782" spans="1:4" x14ac:dyDescent="0.3">
      <c r="A782">
        <f>'PSM output'!A782</f>
        <v>115160.3</v>
      </c>
      <c r="B782">
        <f>'PSM output'!B782</f>
        <v>1.3512379999999999</v>
      </c>
      <c r="C782">
        <f>'PSM output'!C782</f>
        <v>71063.64</v>
      </c>
      <c r="D782">
        <f>'PSM output'!D782</f>
        <v>1.279987</v>
      </c>
    </row>
    <row r="783" spans="1:4" x14ac:dyDescent="0.3">
      <c r="A783">
        <f>'PSM output'!A783</f>
        <v>118472.6</v>
      </c>
      <c r="B783">
        <f>'PSM output'!B783</f>
        <v>1.4010210000000001</v>
      </c>
      <c r="C783">
        <f>'PSM output'!C783</f>
        <v>73575.59</v>
      </c>
      <c r="D783">
        <f>'PSM output'!D783</f>
        <v>1.345715</v>
      </c>
    </row>
    <row r="784" spans="1:4" x14ac:dyDescent="0.3">
      <c r="A784">
        <f>'PSM output'!A784</f>
        <v>106732.7</v>
      </c>
      <c r="B784">
        <f>'PSM output'!B784</f>
        <v>1.2725230000000001</v>
      </c>
      <c r="C784">
        <f>'PSM output'!C784</f>
        <v>64910.55</v>
      </c>
      <c r="D784">
        <f>'PSM output'!D784</f>
        <v>1.155602</v>
      </c>
    </row>
    <row r="785" spans="1:4" x14ac:dyDescent="0.3">
      <c r="A785">
        <f>'PSM output'!A785</f>
        <v>112057.4</v>
      </c>
      <c r="B785">
        <f>'PSM output'!B785</f>
        <v>1.309131</v>
      </c>
      <c r="C785">
        <f>'PSM output'!C785</f>
        <v>69128.95</v>
      </c>
      <c r="D785">
        <f>'PSM output'!D785</f>
        <v>1.213754</v>
      </c>
    </row>
    <row r="786" spans="1:4" x14ac:dyDescent="0.3">
      <c r="A786">
        <f>'PSM output'!A786</f>
        <v>115008.5</v>
      </c>
      <c r="B786">
        <f>'PSM output'!B786</f>
        <v>1.3478540000000001</v>
      </c>
      <c r="C786">
        <f>'PSM output'!C786</f>
        <v>70977.149999999994</v>
      </c>
      <c r="D786">
        <f>'PSM output'!D786</f>
        <v>1.2733410000000001</v>
      </c>
    </row>
    <row r="787" spans="1:4" x14ac:dyDescent="0.3">
      <c r="A787">
        <f>'PSM output'!A787</f>
        <v>107516.6</v>
      </c>
      <c r="B787">
        <f>'PSM output'!B787</f>
        <v>1.2663549999999999</v>
      </c>
      <c r="C787">
        <f>'PSM output'!C787</f>
        <v>65295.199999999997</v>
      </c>
      <c r="D787">
        <f>'PSM output'!D787</f>
        <v>1.155084</v>
      </c>
    </row>
    <row r="788" spans="1:4" x14ac:dyDescent="0.3">
      <c r="A788">
        <f>'PSM output'!A788</f>
        <v>107506</v>
      </c>
      <c r="B788">
        <f>'PSM output'!B788</f>
        <v>1.2692589999999999</v>
      </c>
      <c r="C788">
        <f>'PSM output'!C788</f>
        <v>63792.53</v>
      </c>
      <c r="D788">
        <f>'PSM output'!D788</f>
        <v>1.186985</v>
      </c>
    </row>
    <row r="789" spans="1:4" x14ac:dyDescent="0.3">
      <c r="A789">
        <f>'PSM output'!A789</f>
        <v>109830.6</v>
      </c>
      <c r="B789">
        <f>'PSM output'!B789</f>
        <v>1.3043750000000001</v>
      </c>
      <c r="C789">
        <f>'PSM output'!C789</f>
        <v>67331.88</v>
      </c>
      <c r="D789">
        <f>'PSM output'!D789</f>
        <v>1.195106</v>
      </c>
    </row>
    <row r="790" spans="1:4" x14ac:dyDescent="0.3">
      <c r="A790">
        <f>'PSM output'!A790</f>
        <v>106971.2</v>
      </c>
      <c r="B790">
        <f>'PSM output'!B790</f>
        <v>1.2665150000000001</v>
      </c>
      <c r="C790">
        <f>'PSM output'!C790</f>
        <v>64673.58</v>
      </c>
      <c r="D790">
        <f>'PSM output'!D790</f>
        <v>1.152069</v>
      </c>
    </row>
    <row r="791" spans="1:4" x14ac:dyDescent="0.3">
      <c r="A791">
        <f>'PSM output'!A791</f>
        <v>114697.1</v>
      </c>
      <c r="B791">
        <f>'PSM output'!B791</f>
        <v>1.3510519999999999</v>
      </c>
      <c r="C791">
        <f>'PSM output'!C791</f>
        <v>70797.710000000006</v>
      </c>
      <c r="D791">
        <f>'PSM output'!D791</f>
        <v>1.26485</v>
      </c>
    </row>
    <row r="792" spans="1:4" x14ac:dyDescent="0.3">
      <c r="A792">
        <f>'PSM output'!A792</f>
        <v>110219.3</v>
      </c>
      <c r="B792">
        <f>'PSM output'!B792</f>
        <v>1.301215</v>
      </c>
      <c r="C792">
        <f>'PSM output'!C792</f>
        <v>67834.820000000007</v>
      </c>
      <c r="D792">
        <f>'PSM output'!D792</f>
        <v>1.1833450000000001</v>
      </c>
    </row>
    <row r="793" spans="1:4" x14ac:dyDescent="0.3">
      <c r="A793">
        <f>'PSM output'!A793</f>
        <v>106767.3</v>
      </c>
      <c r="B793">
        <f>'PSM output'!B793</f>
        <v>1.2537700000000001</v>
      </c>
      <c r="C793">
        <f>'PSM output'!C793</f>
        <v>64172.44</v>
      </c>
      <c r="D793">
        <f>'PSM output'!D793</f>
        <v>1.139432</v>
      </c>
    </row>
    <row r="794" spans="1:4" x14ac:dyDescent="0.3">
      <c r="A794">
        <f>'PSM output'!A794</f>
        <v>104242.7</v>
      </c>
      <c r="B794">
        <f>'PSM output'!B794</f>
        <v>1.2259249999999999</v>
      </c>
      <c r="C794">
        <f>'PSM output'!C794</f>
        <v>62180.35</v>
      </c>
      <c r="D794">
        <f>'PSM output'!D794</f>
        <v>1.0995140000000001</v>
      </c>
    </row>
    <row r="795" spans="1:4" x14ac:dyDescent="0.3">
      <c r="A795">
        <f>'PSM output'!A795</f>
        <v>105810.7</v>
      </c>
      <c r="B795">
        <f>'PSM output'!B795</f>
        <v>1.2524709999999999</v>
      </c>
      <c r="C795">
        <f>'PSM output'!C795</f>
        <v>63650.559999999998</v>
      </c>
      <c r="D795">
        <f>'PSM output'!D795</f>
        <v>1.1263810000000001</v>
      </c>
    </row>
    <row r="796" spans="1:4" x14ac:dyDescent="0.3">
      <c r="A796">
        <f>'PSM output'!A796</f>
        <v>115775.1</v>
      </c>
      <c r="B796">
        <f>'PSM output'!B796</f>
        <v>1.3688389999999999</v>
      </c>
      <c r="C796">
        <f>'PSM output'!C796</f>
        <v>71479.33</v>
      </c>
      <c r="D796">
        <f>'PSM output'!D796</f>
        <v>1.284829</v>
      </c>
    </row>
    <row r="797" spans="1:4" x14ac:dyDescent="0.3">
      <c r="A797">
        <f>'PSM output'!A797</f>
        <v>108595.2</v>
      </c>
      <c r="B797">
        <f>'PSM output'!B797</f>
        <v>1.2628699999999999</v>
      </c>
      <c r="C797">
        <f>'PSM output'!C797</f>
        <v>65536.95</v>
      </c>
      <c r="D797">
        <f>'PSM output'!D797</f>
        <v>1.1535439999999999</v>
      </c>
    </row>
    <row r="798" spans="1:4" x14ac:dyDescent="0.3">
      <c r="A798">
        <f>'PSM output'!A798</f>
        <v>110615.4</v>
      </c>
      <c r="B798">
        <f>'PSM output'!B798</f>
        <v>1.313334</v>
      </c>
      <c r="C798">
        <f>'PSM output'!C798</f>
        <v>67761.759999999995</v>
      </c>
      <c r="D798">
        <f>'PSM output'!D798</f>
        <v>1.1993240000000001</v>
      </c>
    </row>
    <row r="799" spans="1:4" x14ac:dyDescent="0.3">
      <c r="A799">
        <f>'PSM output'!A799</f>
        <v>114750.5</v>
      </c>
      <c r="B799">
        <f>'PSM output'!B799</f>
        <v>1.331725</v>
      </c>
      <c r="C799">
        <f>'PSM output'!C799</f>
        <v>69481.8</v>
      </c>
      <c r="D799">
        <f>'PSM output'!D799</f>
        <v>1.266</v>
      </c>
    </row>
    <row r="800" spans="1:4" x14ac:dyDescent="0.3">
      <c r="A800">
        <f>'PSM output'!A800</f>
        <v>124080.5</v>
      </c>
      <c r="B800">
        <f>'PSM output'!B800</f>
        <v>1.4678770000000001</v>
      </c>
      <c r="C800">
        <f>'PSM output'!C800</f>
        <v>78062.679999999993</v>
      </c>
      <c r="D800">
        <f>'PSM output'!D800</f>
        <v>1.4153480000000001</v>
      </c>
    </row>
    <row r="801" spans="1:4" x14ac:dyDescent="0.3">
      <c r="A801">
        <f>'PSM output'!A801</f>
        <v>114031.1</v>
      </c>
      <c r="B801">
        <f>'PSM output'!B801</f>
        <v>1.344006</v>
      </c>
      <c r="C801">
        <f>'PSM output'!C801</f>
        <v>69731.520000000004</v>
      </c>
      <c r="D801">
        <f>'PSM output'!D801</f>
        <v>1.2570429999999999</v>
      </c>
    </row>
    <row r="802" spans="1:4" x14ac:dyDescent="0.3">
      <c r="A802">
        <f>'PSM output'!A802</f>
        <v>102442.5</v>
      </c>
      <c r="B802">
        <f>'PSM output'!B802</f>
        <v>1.212418</v>
      </c>
      <c r="C802">
        <f>'PSM output'!C802</f>
        <v>60941.96</v>
      </c>
      <c r="D802">
        <f>'PSM output'!D802</f>
        <v>1.066759</v>
      </c>
    </row>
    <row r="803" spans="1:4" x14ac:dyDescent="0.3">
      <c r="A803">
        <f>'PSM output'!A803</f>
        <v>102859.1</v>
      </c>
      <c r="B803">
        <f>'PSM output'!B803</f>
        <v>1.21346</v>
      </c>
      <c r="C803">
        <f>'PSM output'!C803</f>
        <v>60866.54</v>
      </c>
      <c r="D803">
        <f>'PSM output'!D803</f>
        <v>1.0751839999999999</v>
      </c>
    </row>
    <row r="804" spans="1:4" x14ac:dyDescent="0.3">
      <c r="A804">
        <f>'PSM output'!A804</f>
        <v>113018.3</v>
      </c>
      <c r="B804">
        <f>'PSM output'!B804</f>
        <v>1.3279160000000001</v>
      </c>
      <c r="C804">
        <f>'PSM output'!C804</f>
        <v>69127.73</v>
      </c>
      <c r="D804">
        <f>'PSM output'!D804</f>
        <v>1.2273769999999999</v>
      </c>
    </row>
    <row r="805" spans="1:4" x14ac:dyDescent="0.3">
      <c r="A805">
        <f>'PSM output'!A805</f>
        <v>112950.2</v>
      </c>
      <c r="B805">
        <f>'PSM output'!B805</f>
        <v>1.335432</v>
      </c>
      <c r="C805">
        <f>'PSM output'!C805</f>
        <v>68616.479999999996</v>
      </c>
      <c r="D805">
        <f>'PSM output'!D805</f>
        <v>1.242691</v>
      </c>
    </row>
    <row r="806" spans="1:4" x14ac:dyDescent="0.3">
      <c r="A806">
        <f>'PSM output'!A806</f>
        <v>114280.4</v>
      </c>
      <c r="B806">
        <f>'PSM output'!B806</f>
        <v>1.359893</v>
      </c>
      <c r="C806">
        <f>'PSM output'!C806</f>
        <v>70251.789999999994</v>
      </c>
      <c r="D806">
        <f>'PSM output'!D806</f>
        <v>1.2594730000000001</v>
      </c>
    </row>
    <row r="807" spans="1:4" x14ac:dyDescent="0.3">
      <c r="A807">
        <f>'PSM output'!A807</f>
        <v>120593.5</v>
      </c>
      <c r="B807">
        <f>'PSM output'!B807</f>
        <v>1.4135549999999999</v>
      </c>
      <c r="C807">
        <f>'PSM output'!C807</f>
        <v>75004.36</v>
      </c>
      <c r="D807">
        <f>'PSM output'!D807</f>
        <v>1.3442700000000001</v>
      </c>
    </row>
    <row r="808" spans="1:4" x14ac:dyDescent="0.3">
      <c r="A808">
        <f>'PSM output'!A808</f>
        <v>111384.1</v>
      </c>
      <c r="B808">
        <f>'PSM output'!B808</f>
        <v>1.3082389999999999</v>
      </c>
      <c r="C808">
        <f>'PSM output'!C808</f>
        <v>67720.11</v>
      </c>
      <c r="D808">
        <f>'PSM output'!D808</f>
        <v>1.199163</v>
      </c>
    </row>
    <row r="809" spans="1:4" x14ac:dyDescent="0.3">
      <c r="A809">
        <f>'PSM output'!A809</f>
        <v>106079.4</v>
      </c>
      <c r="B809">
        <f>'PSM output'!B809</f>
        <v>1.2473559999999999</v>
      </c>
      <c r="C809">
        <f>'PSM output'!C809</f>
        <v>63354.28</v>
      </c>
      <c r="D809">
        <f>'PSM output'!D809</f>
        <v>1.1191690000000001</v>
      </c>
    </row>
    <row r="810" spans="1:4" x14ac:dyDescent="0.3">
      <c r="A810">
        <f>'PSM output'!A810</f>
        <v>110217.4</v>
      </c>
      <c r="B810">
        <f>'PSM output'!B810</f>
        <v>1.2964089999999999</v>
      </c>
      <c r="C810">
        <f>'PSM output'!C810</f>
        <v>66290.02</v>
      </c>
      <c r="D810">
        <f>'PSM output'!D810</f>
        <v>1.189678</v>
      </c>
    </row>
    <row r="811" spans="1:4" x14ac:dyDescent="0.3">
      <c r="A811">
        <f>'PSM output'!A811</f>
        <v>119329.4</v>
      </c>
      <c r="B811">
        <f>'PSM output'!B811</f>
        <v>1.4013199999999999</v>
      </c>
      <c r="C811">
        <f>'PSM output'!C811</f>
        <v>73803.78</v>
      </c>
      <c r="D811">
        <f>'PSM output'!D811</f>
        <v>1.324139</v>
      </c>
    </row>
    <row r="812" spans="1:4" x14ac:dyDescent="0.3">
      <c r="A812">
        <f>'PSM output'!A812</f>
        <v>102308.2</v>
      </c>
      <c r="B812">
        <f>'PSM output'!B812</f>
        <v>1.1947859999999999</v>
      </c>
      <c r="C812">
        <f>'PSM output'!C812</f>
        <v>60072.91</v>
      </c>
      <c r="D812">
        <f>'PSM output'!D812</f>
        <v>1.0503910000000001</v>
      </c>
    </row>
    <row r="813" spans="1:4" x14ac:dyDescent="0.3">
      <c r="A813">
        <f>'PSM output'!A813</f>
        <v>112314.9</v>
      </c>
      <c r="B813">
        <f>'PSM output'!B813</f>
        <v>1.338533</v>
      </c>
      <c r="C813">
        <f>'PSM output'!C813</f>
        <v>67666.720000000001</v>
      </c>
      <c r="D813">
        <f>'PSM output'!D813</f>
        <v>1.241204</v>
      </c>
    </row>
    <row r="814" spans="1:4" x14ac:dyDescent="0.3">
      <c r="A814">
        <f>'PSM output'!A814</f>
        <v>112443.7</v>
      </c>
      <c r="B814">
        <f>'PSM output'!B814</f>
        <v>1.3312390000000001</v>
      </c>
      <c r="C814">
        <f>'PSM output'!C814</f>
        <v>68398.2</v>
      </c>
      <c r="D814">
        <f>'PSM output'!D814</f>
        <v>1.2181960000000001</v>
      </c>
    </row>
    <row r="815" spans="1:4" x14ac:dyDescent="0.3">
      <c r="A815">
        <f>'PSM output'!A815</f>
        <v>108137.3</v>
      </c>
      <c r="B815">
        <f>'PSM output'!B815</f>
        <v>1.2734970000000001</v>
      </c>
      <c r="C815">
        <f>'PSM output'!C815</f>
        <v>64748.37</v>
      </c>
      <c r="D815">
        <f>'PSM output'!D815</f>
        <v>1.1469929999999999</v>
      </c>
    </row>
    <row r="816" spans="1:4" x14ac:dyDescent="0.3">
      <c r="A816">
        <f>'PSM output'!A816</f>
        <v>109723</v>
      </c>
      <c r="B816">
        <f>'PSM output'!B816</f>
        <v>1.295034</v>
      </c>
      <c r="C816">
        <f>'PSM output'!C816</f>
        <v>65590.679999999993</v>
      </c>
      <c r="D816">
        <f>'PSM output'!D816</f>
        <v>1.1829860000000001</v>
      </c>
    </row>
    <row r="817" spans="1:4" x14ac:dyDescent="0.3">
      <c r="A817">
        <f>'PSM output'!A817</f>
        <v>107809.5</v>
      </c>
      <c r="B817">
        <f>'PSM output'!B817</f>
        <v>1.260764</v>
      </c>
      <c r="C817">
        <f>'PSM output'!C817</f>
        <v>64138.78</v>
      </c>
      <c r="D817">
        <f>'PSM output'!D817</f>
        <v>1.1369720000000001</v>
      </c>
    </row>
    <row r="818" spans="1:4" x14ac:dyDescent="0.3">
      <c r="A818">
        <f>'PSM output'!A818</f>
        <v>115021.7</v>
      </c>
      <c r="B818">
        <f>'PSM output'!B818</f>
        <v>1.345321</v>
      </c>
      <c r="C818">
        <f>'PSM output'!C818</f>
        <v>69522.53</v>
      </c>
      <c r="D818">
        <f>'PSM output'!D818</f>
        <v>1.2562869999999999</v>
      </c>
    </row>
    <row r="819" spans="1:4" x14ac:dyDescent="0.3">
      <c r="A819">
        <f>'PSM output'!A819</f>
        <v>116774.9</v>
      </c>
      <c r="B819">
        <f>'PSM output'!B819</f>
        <v>1.371462</v>
      </c>
      <c r="C819">
        <f>'PSM output'!C819</f>
        <v>71759.990000000005</v>
      </c>
      <c r="D819">
        <f>'PSM output'!D819</f>
        <v>1.2711399999999999</v>
      </c>
    </row>
    <row r="820" spans="1:4" x14ac:dyDescent="0.3">
      <c r="A820">
        <f>'PSM output'!A820</f>
        <v>111900.5</v>
      </c>
      <c r="B820">
        <f>'PSM output'!B820</f>
        <v>1.3242480000000001</v>
      </c>
      <c r="C820">
        <f>'PSM output'!C820</f>
        <v>68029.09</v>
      </c>
      <c r="D820">
        <f>'PSM output'!D820</f>
        <v>1.2005300000000001</v>
      </c>
    </row>
    <row r="821" spans="1:4" x14ac:dyDescent="0.3">
      <c r="A821">
        <f>'PSM output'!A821</f>
        <v>112272.6</v>
      </c>
      <c r="B821">
        <f>'PSM output'!B821</f>
        <v>1.3164469999999999</v>
      </c>
      <c r="C821">
        <f>'PSM output'!C821</f>
        <v>67897.539999999994</v>
      </c>
      <c r="D821">
        <f>'PSM output'!D821</f>
        <v>1.2012229999999999</v>
      </c>
    </row>
    <row r="822" spans="1:4" x14ac:dyDescent="0.3">
      <c r="A822">
        <f>'PSM output'!A822</f>
        <v>105894.8</v>
      </c>
      <c r="B822">
        <f>'PSM output'!B822</f>
        <v>1.251795</v>
      </c>
      <c r="C822">
        <f>'PSM output'!C822</f>
        <v>62981.3</v>
      </c>
      <c r="D822">
        <f>'PSM output'!D822</f>
        <v>1.1072150000000001</v>
      </c>
    </row>
    <row r="823" spans="1:4" x14ac:dyDescent="0.3">
      <c r="A823">
        <f>'PSM output'!A823</f>
        <v>107367.1</v>
      </c>
      <c r="B823">
        <f>'PSM output'!B823</f>
        <v>1.2613110000000001</v>
      </c>
      <c r="C823">
        <f>'PSM output'!C823</f>
        <v>63650.45</v>
      </c>
      <c r="D823">
        <f>'PSM output'!D823</f>
        <v>1.1319680000000001</v>
      </c>
    </row>
    <row r="824" spans="1:4" x14ac:dyDescent="0.3">
      <c r="A824">
        <f>'PSM output'!A824</f>
        <v>109789.1</v>
      </c>
      <c r="B824">
        <f>'PSM output'!B824</f>
        <v>1.288225</v>
      </c>
      <c r="C824">
        <f>'PSM output'!C824</f>
        <v>64861.31</v>
      </c>
      <c r="D824">
        <f>'PSM output'!D824</f>
        <v>1.1827859999999999</v>
      </c>
    </row>
    <row r="825" spans="1:4" x14ac:dyDescent="0.3">
      <c r="A825">
        <f>'PSM output'!A825</f>
        <v>113935.3</v>
      </c>
      <c r="B825">
        <f>'PSM output'!B825</f>
        <v>1.3659030000000001</v>
      </c>
      <c r="C825">
        <f>'PSM output'!C825</f>
        <v>68967.48</v>
      </c>
      <c r="D825">
        <f>'PSM output'!D825</f>
        <v>1.2578020000000001</v>
      </c>
    </row>
    <row r="826" spans="1:4" x14ac:dyDescent="0.3">
      <c r="A826">
        <f>'PSM output'!A826</f>
        <v>110352.2</v>
      </c>
      <c r="B826">
        <f>'PSM output'!B826</f>
        <v>1.301709</v>
      </c>
      <c r="C826">
        <f>'PSM output'!C826</f>
        <v>66667.19</v>
      </c>
      <c r="D826">
        <f>'PSM output'!D826</f>
        <v>1.167883</v>
      </c>
    </row>
    <row r="827" spans="1:4" x14ac:dyDescent="0.3">
      <c r="A827">
        <f>'PSM output'!A827</f>
        <v>107388.2</v>
      </c>
      <c r="B827">
        <f>'PSM output'!B827</f>
        <v>1.2778640000000001</v>
      </c>
      <c r="C827">
        <f>'PSM output'!C827</f>
        <v>63951.45</v>
      </c>
      <c r="D827">
        <f>'PSM output'!D827</f>
        <v>1.139046</v>
      </c>
    </row>
    <row r="828" spans="1:4" x14ac:dyDescent="0.3">
      <c r="A828">
        <f>'PSM output'!A828</f>
        <v>115516.6</v>
      </c>
      <c r="B828">
        <f>'PSM output'!B828</f>
        <v>1.3480559999999999</v>
      </c>
      <c r="C828">
        <f>'PSM output'!C828</f>
        <v>69959.320000000007</v>
      </c>
      <c r="D828">
        <f>'PSM output'!D828</f>
        <v>1.250631</v>
      </c>
    </row>
    <row r="829" spans="1:4" x14ac:dyDescent="0.3">
      <c r="A829">
        <f>'PSM output'!A829</f>
        <v>108830</v>
      </c>
      <c r="B829">
        <f>'PSM output'!B829</f>
        <v>1.2885519999999999</v>
      </c>
      <c r="C829">
        <f>'PSM output'!C829</f>
        <v>65367.68</v>
      </c>
      <c r="D829">
        <f>'PSM output'!D829</f>
        <v>1.147961</v>
      </c>
    </row>
    <row r="830" spans="1:4" x14ac:dyDescent="0.3">
      <c r="A830">
        <f>'PSM output'!A830</f>
        <v>102149.3</v>
      </c>
      <c r="B830">
        <f>'PSM output'!B830</f>
        <v>1.195438</v>
      </c>
      <c r="C830">
        <f>'PSM output'!C830</f>
        <v>58845.18</v>
      </c>
      <c r="D830">
        <f>'PSM output'!D830</f>
        <v>1.0511790000000001</v>
      </c>
    </row>
    <row r="831" spans="1:4" x14ac:dyDescent="0.3">
      <c r="A831">
        <f>'PSM output'!A831</f>
        <v>110784.4</v>
      </c>
      <c r="B831">
        <f>'PSM output'!B831</f>
        <v>1.3003720000000001</v>
      </c>
      <c r="C831">
        <f>'PSM output'!C831</f>
        <v>65592.59</v>
      </c>
      <c r="D831">
        <f>'PSM output'!D831</f>
        <v>1.190585</v>
      </c>
    </row>
    <row r="832" spans="1:4" x14ac:dyDescent="0.3">
      <c r="A832">
        <f>'PSM output'!A832</f>
        <v>111108.4</v>
      </c>
      <c r="B832">
        <f>'PSM output'!B832</f>
        <v>1.3208200000000001</v>
      </c>
      <c r="C832">
        <f>'PSM output'!C832</f>
        <v>66477.679999999993</v>
      </c>
      <c r="D832">
        <f>'PSM output'!D832</f>
        <v>1.1981679999999999</v>
      </c>
    </row>
    <row r="833" spans="1:4" x14ac:dyDescent="0.3">
      <c r="A833">
        <f>'PSM output'!A833</f>
        <v>109887.6</v>
      </c>
      <c r="B833">
        <f>'PSM output'!B833</f>
        <v>1.290036</v>
      </c>
      <c r="C833">
        <f>'PSM output'!C833</f>
        <v>65351.63</v>
      </c>
      <c r="D833">
        <f>'PSM output'!D833</f>
        <v>1.1648959999999999</v>
      </c>
    </row>
    <row r="834" spans="1:4" x14ac:dyDescent="0.3">
      <c r="A834">
        <f>'PSM output'!A834</f>
        <v>115677.2</v>
      </c>
      <c r="B834">
        <f>'PSM output'!B834</f>
        <v>1.3565210000000001</v>
      </c>
      <c r="C834">
        <f>'PSM output'!C834</f>
        <v>69733.2</v>
      </c>
      <c r="D834">
        <f>'PSM output'!D834</f>
        <v>1.2576480000000001</v>
      </c>
    </row>
    <row r="835" spans="1:4" x14ac:dyDescent="0.3">
      <c r="A835">
        <f>'PSM output'!A835</f>
        <v>98979.7</v>
      </c>
      <c r="B835">
        <f>'PSM output'!B835</f>
        <v>1.1539489999999999</v>
      </c>
      <c r="C835">
        <f>'PSM output'!C835</f>
        <v>56240.14</v>
      </c>
      <c r="D835">
        <f>'PSM output'!D835</f>
        <v>0.99063080000000003</v>
      </c>
    </row>
    <row r="836" spans="1:4" x14ac:dyDescent="0.3">
      <c r="A836">
        <f>'PSM output'!A836</f>
        <v>121733.4</v>
      </c>
      <c r="B836">
        <f>'PSM output'!B836</f>
        <v>1.436439</v>
      </c>
      <c r="C836">
        <f>'PSM output'!C836</f>
        <v>74867.34</v>
      </c>
      <c r="D836">
        <f>'PSM output'!D836</f>
        <v>1.35484</v>
      </c>
    </row>
    <row r="837" spans="1:4" x14ac:dyDescent="0.3">
      <c r="A837">
        <f>'PSM output'!A837</f>
        <v>119504.1</v>
      </c>
      <c r="B837">
        <f>'PSM output'!B837</f>
        <v>1.404758</v>
      </c>
      <c r="C837">
        <f>'PSM output'!C837</f>
        <v>73346.97</v>
      </c>
      <c r="D837">
        <f>'PSM output'!D837</f>
        <v>1.3077369999999999</v>
      </c>
    </row>
    <row r="838" spans="1:4" x14ac:dyDescent="0.3">
      <c r="A838">
        <f>'PSM output'!A838</f>
        <v>114500.1</v>
      </c>
      <c r="B838">
        <f>'PSM output'!B838</f>
        <v>1.3610629999999999</v>
      </c>
      <c r="C838">
        <f>'PSM output'!C838</f>
        <v>69809.119999999995</v>
      </c>
      <c r="D838">
        <f>'PSM output'!D838</f>
        <v>1.232896</v>
      </c>
    </row>
    <row r="839" spans="1:4" x14ac:dyDescent="0.3">
      <c r="A839">
        <f>'PSM output'!A839</f>
        <v>111515.9</v>
      </c>
      <c r="B839">
        <f>'PSM output'!B839</f>
        <v>1.3169949999999999</v>
      </c>
      <c r="C839">
        <f>'PSM output'!C839</f>
        <v>67496.38</v>
      </c>
      <c r="D839">
        <f>'PSM output'!D839</f>
        <v>1.1749240000000001</v>
      </c>
    </row>
    <row r="840" spans="1:4" x14ac:dyDescent="0.3">
      <c r="A840">
        <f>'PSM output'!A840</f>
        <v>117446.3</v>
      </c>
      <c r="B840">
        <f>'PSM output'!B840</f>
        <v>1.3731370000000001</v>
      </c>
      <c r="C840">
        <f>'PSM output'!C840</f>
        <v>70699.03</v>
      </c>
      <c r="D840">
        <f>'PSM output'!D840</f>
        <v>1.281712</v>
      </c>
    </row>
    <row r="841" spans="1:4" x14ac:dyDescent="0.3">
      <c r="A841">
        <f>'PSM output'!A841</f>
        <v>116298.3</v>
      </c>
      <c r="B841">
        <f>'PSM output'!B841</f>
        <v>1.3744700000000001</v>
      </c>
      <c r="C841">
        <f>'PSM output'!C841</f>
        <v>69726.149999999994</v>
      </c>
      <c r="D841">
        <f>'PSM output'!D841</f>
        <v>1.277792</v>
      </c>
    </row>
    <row r="842" spans="1:4" x14ac:dyDescent="0.3">
      <c r="A842">
        <f>'PSM output'!A842</f>
        <v>119141</v>
      </c>
      <c r="B842">
        <f>'PSM output'!B842</f>
        <v>1.415187</v>
      </c>
      <c r="C842">
        <f>'PSM output'!C842</f>
        <v>72099.34</v>
      </c>
      <c r="D842">
        <f>'PSM output'!D842</f>
        <v>1.327339</v>
      </c>
    </row>
    <row r="843" spans="1:4" x14ac:dyDescent="0.3">
      <c r="A843">
        <f>'PSM output'!A843</f>
        <v>114629.4</v>
      </c>
      <c r="B843">
        <f>'PSM output'!B843</f>
        <v>1.351189</v>
      </c>
      <c r="C843">
        <f>'PSM output'!C843</f>
        <v>69600.75</v>
      </c>
      <c r="D843">
        <f>'PSM output'!D843</f>
        <v>1.222437</v>
      </c>
    </row>
    <row r="844" spans="1:4" x14ac:dyDescent="0.3">
      <c r="A844">
        <f>'PSM output'!A844</f>
        <v>112353.3</v>
      </c>
      <c r="B844">
        <f>'PSM output'!B844</f>
        <v>1.3197760000000001</v>
      </c>
      <c r="C844">
        <f>'PSM output'!C844</f>
        <v>67499.7</v>
      </c>
      <c r="D844">
        <f>'PSM output'!D844</f>
        <v>1.186261</v>
      </c>
    </row>
    <row r="845" spans="1:4" x14ac:dyDescent="0.3">
      <c r="A845">
        <f>'PSM output'!A845</f>
        <v>103853.1</v>
      </c>
      <c r="B845">
        <f>'PSM output'!B845</f>
        <v>1.2198530000000001</v>
      </c>
      <c r="C845">
        <f>'PSM output'!C845</f>
        <v>61101.8</v>
      </c>
      <c r="D845">
        <f>'PSM output'!D845</f>
        <v>1.0439689999999999</v>
      </c>
    </row>
    <row r="846" spans="1:4" x14ac:dyDescent="0.3">
      <c r="A846">
        <f>'PSM output'!A846</f>
        <v>113762.1</v>
      </c>
      <c r="B846">
        <f>'PSM output'!B846</f>
        <v>1.34734</v>
      </c>
      <c r="C846">
        <f>'PSM output'!C846</f>
        <v>68437.210000000006</v>
      </c>
      <c r="D846">
        <f>'PSM output'!D846</f>
        <v>1.222308</v>
      </c>
    </row>
    <row r="847" spans="1:4" x14ac:dyDescent="0.3">
      <c r="A847">
        <f>'PSM output'!A847</f>
        <v>108428.6</v>
      </c>
      <c r="B847">
        <f>'PSM output'!B847</f>
        <v>1.2799050000000001</v>
      </c>
      <c r="C847">
        <f>'PSM output'!C847</f>
        <v>63987.13</v>
      </c>
      <c r="D847">
        <f>'PSM output'!D847</f>
        <v>1.136843</v>
      </c>
    </row>
    <row r="848" spans="1:4" x14ac:dyDescent="0.3">
      <c r="A848">
        <f>'PSM output'!A848</f>
        <v>110643.1</v>
      </c>
      <c r="B848">
        <f>'PSM output'!B848</f>
        <v>1.3083210000000001</v>
      </c>
      <c r="C848">
        <f>'PSM output'!C848</f>
        <v>65654.94</v>
      </c>
      <c r="D848">
        <f>'PSM output'!D848</f>
        <v>1.175951</v>
      </c>
    </row>
    <row r="849" spans="1:4" x14ac:dyDescent="0.3">
      <c r="A849">
        <f>'PSM output'!A849</f>
        <v>118616.5</v>
      </c>
      <c r="B849">
        <f>'PSM output'!B849</f>
        <v>1.3970359999999999</v>
      </c>
      <c r="C849">
        <f>'PSM output'!C849</f>
        <v>73007.66</v>
      </c>
      <c r="D849">
        <f>'PSM output'!D849</f>
        <v>1.2769760000000001</v>
      </c>
    </row>
    <row r="850" spans="1:4" x14ac:dyDescent="0.3">
      <c r="A850">
        <f>'PSM output'!A850</f>
        <v>108749</v>
      </c>
      <c r="B850">
        <f>'PSM output'!B850</f>
        <v>1.2999210000000001</v>
      </c>
      <c r="C850">
        <f>'PSM output'!C850</f>
        <v>64277.03</v>
      </c>
      <c r="D850">
        <f>'PSM output'!D850</f>
        <v>1.1556770000000001</v>
      </c>
    </row>
    <row r="851" spans="1:4" x14ac:dyDescent="0.3">
      <c r="A851">
        <f>'PSM output'!A851</f>
        <v>107909.2</v>
      </c>
      <c r="B851">
        <f>'PSM output'!B851</f>
        <v>1.277377</v>
      </c>
      <c r="C851">
        <f>'PSM output'!C851</f>
        <v>63195.68</v>
      </c>
      <c r="D851">
        <f>'PSM output'!D851</f>
        <v>1.129745</v>
      </c>
    </row>
    <row r="852" spans="1:4" x14ac:dyDescent="0.3">
      <c r="A852">
        <f>'PSM output'!A852</f>
        <v>116853.9</v>
      </c>
      <c r="B852">
        <f>'PSM output'!B852</f>
        <v>1.381481</v>
      </c>
      <c r="C852">
        <f>'PSM output'!C852</f>
        <v>70425.61</v>
      </c>
      <c r="D852">
        <f>'PSM output'!D852</f>
        <v>1.2658590000000001</v>
      </c>
    </row>
    <row r="853" spans="1:4" x14ac:dyDescent="0.3">
      <c r="A853">
        <f>'PSM output'!A853</f>
        <v>106677</v>
      </c>
      <c r="B853">
        <f>'PSM output'!B853</f>
        <v>1.237724</v>
      </c>
      <c r="C853">
        <f>'PSM output'!C853</f>
        <v>61749.45</v>
      </c>
      <c r="D853">
        <f>'PSM output'!D853</f>
        <v>1.088886</v>
      </c>
    </row>
    <row r="854" spans="1:4" x14ac:dyDescent="0.3">
      <c r="A854">
        <f>'PSM output'!A854</f>
        <v>111395.3</v>
      </c>
      <c r="B854">
        <f>'PSM output'!B854</f>
        <v>1.3146139999999999</v>
      </c>
      <c r="C854">
        <f>'PSM output'!C854</f>
        <v>66150.13</v>
      </c>
      <c r="D854">
        <f>'PSM output'!D854</f>
        <v>1.171351</v>
      </c>
    </row>
    <row r="855" spans="1:4" x14ac:dyDescent="0.3">
      <c r="A855">
        <f>'PSM output'!A855</f>
        <v>108690</v>
      </c>
      <c r="B855">
        <f>'PSM output'!B855</f>
        <v>1.2677689999999999</v>
      </c>
      <c r="C855">
        <f>'PSM output'!C855</f>
        <v>63635.86</v>
      </c>
      <c r="D855">
        <f>'PSM output'!D855</f>
        <v>1.1194459999999999</v>
      </c>
    </row>
    <row r="856" spans="1:4" x14ac:dyDescent="0.3">
      <c r="A856">
        <f>'PSM output'!A856</f>
        <v>109580.8</v>
      </c>
      <c r="B856">
        <f>'PSM output'!B856</f>
        <v>1.2969250000000001</v>
      </c>
      <c r="C856">
        <f>'PSM output'!C856</f>
        <v>63585.49</v>
      </c>
      <c r="D856">
        <f>'PSM output'!D856</f>
        <v>1.166755</v>
      </c>
    </row>
    <row r="857" spans="1:4" x14ac:dyDescent="0.3">
      <c r="A857">
        <f>'PSM output'!A857</f>
        <v>111918.1</v>
      </c>
      <c r="B857">
        <f>'PSM output'!B857</f>
        <v>1.3354760000000001</v>
      </c>
      <c r="C857">
        <f>'PSM output'!C857</f>
        <v>66618.34</v>
      </c>
      <c r="D857">
        <f>'PSM output'!D857</f>
        <v>1.1881010000000001</v>
      </c>
    </row>
    <row r="858" spans="1:4" x14ac:dyDescent="0.3">
      <c r="A858">
        <f>'PSM output'!A858</f>
        <v>111514.4</v>
      </c>
      <c r="B858">
        <f>'PSM output'!B858</f>
        <v>1.3038940000000001</v>
      </c>
      <c r="C858">
        <f>'PSM output'!C858</f>
        <v>65093.97</v>
      </c>
      <c r="D858">
        <f>'PSM output'!D858</f>
        <v>1.178634</v>
      </c>
    </row>
    <row r="859" spans="1:4" x14ac:dyDescent="0.3">
      <c r="A859">
        <f>'PSM output'!A859</f>
        <v>103883.6</v>
      </c>
      <c r="B859">
        <f>'PSM output'!B859</f>
        <v>1.220205</v>
      </c>
      <c r="C859">
        <f>'PSM output'!C859</f>
        <v>60413.11</v>
      </c>
      <c r="D859">
        <f>'PSM output'!D859</f>
        <v>1.035501</v>
      </c>
    </row>
    <row r="860" spans="1:4" x14ac:dyDescent="0.3">
      <c r="A860">
        <f>'PSM output'!A860</f>
        <v>112904.5</v>
      </c>
      <c r="B860">
        <f>'PSM output'!B860</f>
        <v>1.3345210000000001</v>
      </c>
      <c r="C860">
        <f>'PSM output'!C860</f>
        <v>66703.210000000006</v>
      </c>
      <c r="D860">
        <f>'PSM output'!D860</f>
        <v>1.2022090000000001</v>
      </c>
    </row>
    <row r="861" spans="1:4" x14ac:dyDescent="0.3">
      <c r="A861">
        <f>'PSM output'!A861</f>
        <v>110608</v>
      </c>
      <c r="B861">
        <f>'PSM output'!B861</f>
        <v>1.2991569999999999</v>
      </c>
      <c r="C861">
        <f>'PSM output'!C861</f>
        <v>64691.14</v>
      </c>
      <c r="D861">
        <f>'PSM output'!D861</f>
        <v>1.1587780000000001</v>
      </c>
    </row>
    <row r="862" spans="1:4" x14ac:dyDescent="0.3">
      <c r="A862">
        <f>'PSM output'!A862</f>
        <v>112421.4</v>
      </c>
      <c r="B862">
        <f>'PSM output'!B862</f>
        <v>1.3234520000000001</v>
      </c>
      <c r="C862">
        <f>'PSM output'!C862</f>
        <v>66782.61</v>
      </c>
      <c r="D862">
        <f>'PSM output'!D862</f>
        <v>1.176887</v>
      </c>
    </row>
    <row r="863" spans="1:4" x14ac:dyDescent="0.3">
      <c r="A863">
        <f>'PSM output'!A863</f>
        <v>114347.1</v>
      </c>
      <c r="B863">
        <f>'PSM output'!B863</f>
        <v>1.3243819999999999</v>
      </c>
      <c r="C863">
        <f>'PSM output'!C863</f>
        <v>68119.61</v>
      </c>
      <c r="D863">
        <f>'PSM output'!D863</f>
        <v>1.1892739999999999</v>
      </c>
    </row>
    <row r="864" spans="1:4" x14ac:dyDescent="0.3">
      <c r="A864">
        <f>'PSM output'!A864</f>
        <v>127807.8</v>
      </c>
      <c r="B864">
        <f>'PSM output'!B864</f>
        <v>1.4657880000000001</v>
      </c>
      <c r="C864">
        <f>'PSM output'!C864</f>
        <v>77978.55</v>
      </c>
      <c r="D864">
        <f>'PSM output'!D864</f>
        <v>1.4003570000000001</v>
      </c>
    </row>
    <row r="865" spans="1:4" x14ac:dyDescent="0.3">
      <c r="A865">
        <f>'PSM output'!A865</f>
        <v>118327</v>
      </c>
      <c r="B865">
        <f>'PSM output'!B865</f>
        <v>1.3952500000000001</v>
      </c>
      <c r="C865">
        <f>'PSM output'!C865</f>
        <v>71142.03</v>
      </c>
      <c r="D865">
        <f>'PSM output'!D865</f>
        <v>1.274807</v>
      </c>
    </row>
    <row r="866" spans="1:4" x14ac:dyDescent="0.3">
      <c r="A866">
        <f>'PSM output'!A866</f>
        <v>112003.1</v>
      </c>
      <c r="B866">
        <f>'PSM output'!B866</f>
        <v>1.3166340000000001</v>
      </c>
      <c r="C866">
        <f>'PSM output'!C866</f>
        <v>65362.28</v>
      </c>
      <c r="D866">
        <f>'PSM output'!D866</f>
        <v>1.180364</v>
      </c>
    </row>
    <row r="867" spans="1:4" x14ac:dyDescent="0.3">
      <c r="A867">
        <f>'PSM output'!A867</f>
        <v>116411.6</v>
      </c>
      <c r="B867">
        <f>'PSM output'!B867</f>
        <v>1.3517999999999999</v>
      </c>
      <c r="C867">
        <f>'PSM output'!C867</f>
        <v>68729.960000000006</v>
      </c>
      <c r="D867">
        <f>'PSM output'!D867</f>
        <v>1.233924</v>
      </c>
    </row>
    <row r="868" spans="1:4" x14ac:dyDescent="0.3">
      <c r="A868">
        <f>'PSM output'!A868</f>
        <v>116310.2</v>
      </c>
      <c r="B868">
        <f>'PSM output'!B868</f>
        <v>1.3764069999999999</v>
      </c>
      <c r="C868">
        <f>'PSM output'!C868</f>
        <v>68957.279999999999</v>
      </c>
      <c r="D868">
        <f>'PSM output'!D868</f>
        <v>1.2505139999999999</v>
      </c>
    </row>
    <row r="869" spans="1:4" x14ac:dyDescent="0.3">
      <c r="A869">
        <f>'PSM output'!A869</f>
        <v>106617.4</v>
      </c>
      <c r="B869">
        <f>'PSM output'!B869</f>
        <v>1.2656339999999999</v>
      </c>
      <c r="C869">
        <f>'PSM output'!C869</f>
        <v>61155.7</v>
      </c>
      <c r="D869">
        <f>'PSM output'!D869</f>
        <v>1.1006469999999999</v>
      </c>
    </row>
    <row r="870" spans="1:4" x14ac:dyDescent="0.3">
      <c r="A870">
        <f>'PSM output'!A870</f>
        <v>111552.7</v>
      </c>
      <c r="B870">
        <f>'PSM output'!B870</f>
        <v>1.3081529999999999</v>
      </c>
      <c r="C870">
        <f>'PSM output'!C870</f>
        <v>65190.14</v>
      </c>
      <c r="D870">
        <f>'PSM output'!D870</f>
        <v>1.1609959999999999</v>
      </c>
    </row>
    <row r="871" spans="1:4" x14ac:dyDescent="0.3">
      <c r="A871">
        <f>'PSM output'!A871</f>
        <v>107771</v>
      </c>
      <c r="B871">
        <f>'PSM output'!B871</f>
        <v>1.2846550000000001</v>
      </c>
      <c r="C871">
        <f>'PSM output'!C871</f>
        <v>62387.92</v>
      </c>
      <c r="D871">
        <f>'PSM output'!D871</f>
        <v>1.116611</v>
      </c>
    </row>
    <row r="872" spans="1:4" x14ac:dyDescent="0.3">
      <c r="A872">
        <f>'PSM output'!A872</f>
        <v>105310.8</v>
      </c>
      <c r="B872">
        <f>'PSM output'!B872</f>
        <v>1.2220629999999999</v>
      </c>
      <c r="C872">
        <f>'PSM output'!C872</f>
        <v>60672.25</v>
      </c>
      <c r="D872">
        <f>'PSM output'!D872</f>
        <v>1.0384720000000001</v>
      </c>
    </row>
    <row r="873" spans="1:4" x14ac:dyDescent="0.3">
      <c r="A873">
        <f>'PSM output'!A873</f>
        <v>112183.3</v>
      </c>
      <c r="B873">
        <f>'PSM output'!B873</f>
        <v>1.311944</v>
      </c>
      <c r="C873">
        <f>'PSM output'!C873</f>
        <v>65439.68</v>
      </c>
      <c r="D873">
        <f>'PSM output'!D873</f>
        <v>1.1696660000000001</v>
      </c>
    </row>
    <row r="874" spans="1:4" x14ac:dyDescent="0.3">
      <c r="A874">
        <f>'PSM output'!A874</f>
        <v>117072.1</v>
      </c>
      <c r="B874">
        <f>'PSM output'!B874</f>
        <v>1.3640060000000001</v>
      </c>
      <c r="C874">
        <f>'PSM output'!C874</f>
        <v>69589.75</v>
      </c>
      <c r="D874">
        <f>'PSM output'!D874</f>
        <v>1.235222</v>
      </c>
    </row>
    <row r="875" spans="1:4" x14ac:dyDescent="0.3">
      <c r="A875">
        <f>'PSM output'!A875</f>
        <v>117042</v>
      </c>
      <c r="B875">
        <f>'PSM output'!B875</f>
        <v>1.3696729999999999</v>
      </c>
      <c r="C875">
        <f>'PSM output'!C875</f>
        <v>69291.16</v>
      </c>
      <c r="D875">
        <f>'PSM output'!D875</f>
        <v>1.244831</v>
      </c>
    </row>
    <row r="876" spans="1:4" x14ac:dyDescent="0.3">
      <c r="A876">
        <f>'PSM output'!A876</f>
        <v>114915.7</v>
      </c>
      <c r="B876">
        <f>'PSM output'!B876</f>
        <v>1.351707</v>
      </c>
      <c r="C876">
        <f>'PSM output'!C876</f>
        <v>67825.94</v>
      </c>
      <c r="D876">
        <f>'PSM output'!D876</f>
        <v>1.2114309999999999</v>
      </c>
    </row>
    <row r="877" spans="1:4" x14ac:dyDescent="0.3">
      <c r="A877">
        <f>'PSM output'!A877</f>
        <v>110295.8</v>
      </c>
      <c r="B877">
        <f>'PSM output'!B877</f>
        <v>1.297509</v>
      </c>
      <c r="C877">
        <f>'PSM output'!C877</f>
        <v>63525.65</v>
      </c>
      <c r="D877">
        <f>'PSM output'!D877</f>
        <v>1.149656</v>
      </c>
    </row>
    <row r="878" spans="1:4" x14ac:dyDescent="0.3">
      <c r="A878">
        <f>'PSM output'!A878</f>
        <v>115029</v>
      </c>
      <c r="B878">
        <f>'PSM output'!B878</f>
        <v>1.345391</v>
      </c>
      <c r="C878">
        <f>'PSM output'!C878</f>
        <v>67616.88</v>
      </c>
      <c r="D878">
        <f>'PSM output'!D878</f>
        <v>1.2102040000000001</v>
      </c>
    </row>
    <row r="879" spans="1:4" x14ac:dyDescent="0.3">
      <c r="A879">
        <f>'PSM output'!A879</f>
        <v>112501.1</v>
      </c>
      <c r="B879">
        <f>'PSM output'!B879</f>
        <v>1.320891</v>
      </c>
      <c r="C879">
        <f>'PSM output'!C879</f>
        <v>65098.58</v>
      </c>
      <c r="D879">
        <f>'PSM output'!D879</f>
        <v>1.1855059999999999</v>
      </c>
    </row>
    <row r="880" spans="1:4" x14ac:dyDescent="0.3">
      <c r="A880">
        <f>'PSM output'!A880</f>
        <v>113396.1</v>
      </c>
      <c r="B880">
        <f>'PSM output'!B880</f>
        <v>1.336659</v>
      </c>
      <c r="C880">
        <f>'PSM output'!C880</f>
        <v>66542.05</v>
      </c>
      <c r="D880">
        <f>'PSM output'!D880</f>
        <v>1.1888110000000001</v>
      </c>
    </row>
    <row r="881" spans="1:4" x14ac:dyDescent="0.3">
      <c r="A881">
        <f>'PSM output'!A881</f>
        <v>116793.5</v>
      </c>
      <c r="B881">
        <f>'PSM output'!B881</f>
        <v>1.3858159999999999</v>
      </c>
      <c r="C881">
        <f>'PSM output'!C881</f>
        <v>69548.990000000005</v>
      </c>
      <c r="D881">
        <f>'PSM output'!D881</f>
        <v>1.245757</v>
      </c>
    </row>
    <row r="882" spans="1:4" x14ac:dyDescent="0.3">
      <c r="A882">
        <f>'PSM output'!A882</f>
        <v>115395.4</v>
      </c>
      <c r="B882">
        <f>'PSM output'!B882</f>
        <v>1.358063</v>
      </c>
      <c r="C882">
        <f>'PSM output'!C882</f>
        <v>68924.09</v>
      </c>
      <c r="D882">
        <f>'PSM output'!D882</f>
        <v>1.2024060000000001</v>
      </c>
    </row>
    <row r="883" spans="1:4" x14ac:dyDescent="0.3">
      <c r="A883">
        <f>'PSM output'!A883</f>
        <v>114048</v>
      </c>
      <c r="B883">
        <f>'PSM output'!B883</f>
        <v>1.349523</v>
      </c>
      <c r="C883">
        <f>'PSM output'!C883</f>
        <v>67256.31</v>
      </c>
      <c r="D883">
        <f>'PSM output'!D883</f>
        <v>1.1983649999999999</v>
      </c>
    </row>
    <row r="884" spans="1:4" x14ac:dyDescent="0.3">
      <c r="A884">
        <f>'PSM output'!A884</f>
        <v>111018.6</v>
      </c>
      <c r="B884">
        <f>'PSM output'!B884</f>
        <v>1.3062849999999999</v>
      </c>
      <c r="C884">
        <f>'PSM output'!C884</f>
        <v>64224.53</v>
      </c>
      <c r="D884">
        <f>'PSM output'!D884</f>
        <v>1.1528670000000001</v>
      </c>
    </row>
    <row r="885" spans="1:4" x14ac:dyDescent="0.3">
      <c r="A885">
        <f>'PSM output'!A885</f>
        <v>105965.6</v>
      </c>
      <c r="B885">
        <f>'PSM output'!B885</f>
        <v>1.24176</v>
      </c>
      <c r="C885">
        <f>'PSM output'!C885</f>
        <v>59619.3</v>
      </c>
      <c r="D885">
        <f>'PSM output'!D885</f>
        <v>1.0772090000000001</v>
      </c>
    </row>
    <row r="886" spans="1:4" x14ac:dyDescent="0.3">
      <c r="A886">
        <f>'PSM output'!A886</f>
        <v>108508.5</v>
      </c>
      <c r="B886">
        <f>'PSM output'!B886</f>
        <v>1.2729060000000001</v>
      </c>
      <c r="C886">
        <f>'PSM output'!C886</f>
        <v>62298.239999999998</v>
      </c>
      <c r="D886">
        <f>'PSM output'!D886</f>
        <v>1.1055999999999999</v>
      </c>
    </row>
    <row r="887" spans="1:4" x14ac:dyDescent="0.3">
      <c r="A887">
        <f>'PSM output'!A887</f>
        <v>109131.6</v>
      </c>
      <c r="B887">
        <f>'PSM output'!B887</f>
        <v>1.2781910000000001</v>
      </c>
      <c r="C887">
        <f>'PSM output'!C887</f>
        <v>63166.12</v>
      </c>
      <c r="D887">
        <f>'PSM output'!D887</f>
        <v>1.104851</v>
      </c>
    </row>
    <row r="888" spans="1:4" x14ac:dyDescent="0.3">
      <c r="A888">
        <f>'PSM output'!A888</f>
        <v>112386.2</v>
      </c>
      <c r="B888">
        <f>'PSM output'!B888</f>
        <v>1.3161510000000001</v>
      </c>
      <c r="C888">
        <f>'PSM output'!C888</f>
        <v>65601.95</v>
      </c>
      <c r="D888">
        <f>'PSM output'!D888</f>
        <v>1.157694</v>
      </c>
    </row>
    <row r="889" spans="1:4" x14ac:dyDescent="0.3">
      <c r="A889">
        <f>'PSM output'!A889</f>
        <v>106908.3</v>
      </c>
      <c r="B889">
        <f>'PSM output'!B889</f>
        <v>1.242756</v>
      </c>
      <c r="C889">
        <f>'PSM output'!C889</f>
        <v>61035.08</v>
      </c>
      <c r="D889">
        <f>'PSM output'!D889</f>
        <v>1.0629109999999999</v>
      </c>
    </row>
    <row r="890" spans="1:4" x14ac:dyDescent="0.3">
      <c r="A890">
        <f>'PSM output'!A890</f>
        <v>115124</v>
      </c>
      <c r="B890">
        <f>'PSM output'!B890</f>
        <v>1.3704449999999999</v>
      </c>
      <c r="C890">
        <f>'PSM output'!C890</f>
        <v>67662.53</v>
      </c>
      <c r="D890">
        <f>'PSM output'!D890</f>
        <v>1.219894</v>
      </c>
    </row>
    <row r="891" spans="1:4" x14ac:dyDescent="0.3">
      <c r="A891">
        <f>'PSM output'!A891</f>
        <v>102389.1</v>
      </c>
      <c r="B891">
        <f>'PSM output'!B891</f>
        <v>1.205114</v>
      </c>
      <c r="C891">
        <f>'PSM output'!C891</f>
        <v>56604.94</v>
      </c>
      <c r="D891">
        <f>'PSM output'!D891</f>
        <v>1.0200560000000001</v>
      </c>
    </row>
    <row r="892" spans="1:4" x14ac:dyDescent="0.3">
      <c r="A892">
        <f>'PSM output'!A892</f>
        <v>112293.3</v>
      </c>
      <c r="B892">
        <f>'PSM output'!B892</f>
        <v>1.3224610000000001</v>
      </c>
      <c r="C892">
        <f>'PSM output'!C892</f>
        <v>64863.43</v>
      </c>
      <c r="D892">
        <f>'PSM output'!D892</f>
        <v>1.168393</v>
      </c>
    </row>
    <row r="893" spans="1:4" x14ac:dyDescent="0.3">
      <c r="A893">
        <f>'PSM output'!A893</f>
        <v>126754.9</v>
      </c>
      <c r="B893">
        <f>'PSM output'!B893</f>
        <v>1.49143</v>
      </c>
      <c r="C893">
        <f>'PSM output'!C893</f>
        <v>77002.429999999993</v>
      </c>
      <c r="D893">
        <f>'PSM output'!D893</f>
        <v>1.3780600000000001</v>
      </c>
    </row>
    <row r="894" spans="1:4" x14ac:dyDescent="0.3">
      <c r="A894">
        <f>'PSM output'!A894</f>
        <v>104588.5</v>
      </c>
      <c r="B894">
        <f>'PSM output'!B894</f>
        <v>1.2296940000000001</v>
      </c>
      <c r="C894">
        <f>'PSM output'!C894</f>
        <v>58978.44</v>
      </c>
      <c r="D894">
        <f>'PSM output'!D894</f>
        <v>1.0321990000000001</v>
      </c>
    </row>
    <row r="895" spans="1:4" x14ac:dyDescent="0.3">
      <c r="A895">
        <f>'PSM output'!A895</f>
        <v>119505.2</v>
      </c>
      <c r="B895">
        <f>'PSM output'!B895</f>
        <v>1.3937839999999999</v>
      </c>
      <c r="C895">
        <f>'PSM output'!C895</f>
        <v>70278.89</v>
      </c>
      <c r="D895">
        <f>'PSM output'!D895</f>
        <v>1.266972</v>
      </c>
    </row>
    <row r="896" spans="1:4" x14ac:dyDescent="0.3">
      <c r="A896">
        <f>'PSM output'!A896</f>
        <v>106901.3</v>
      </c>
      <c r="B896">
        <f>'PSM output'!B896</f>
        <v>1.247044</v>
      </c>
      <c r="C896">
        <f>'PSM output'!C896</f>
        <v>60320.55</v>
      </c>
      <c r="D896">
        <f>'PSM output'!D896</f>
        <v>1.0653630000000001</v>
      </c>
    </row>
    <row r="897" spans="1:4" x14ac:dyDescent="0.3">
      <c r="A897">
        <f>'PSM output'!A897</f>
        <v>123227</v>
      </c>
      <c r="B897">
        <f>'PSM output'!B897</f>
        <v>1.438653</v>
      </c>
      <c r="C897">
        <f>'PSM output'!C897</f>
        <v>73829.22</v>
      </c>
      <c r="D897">
        <f>'PSM output'!D897</f>
        <v>1.3129550000000001</v>
      </c>
    </row>
    <row r="898" spans="1:4" x14ac:dyDescent="0.3">
      <c r="A898">
        <f>'PSM output'!A898</f>
        <v>107669.8</v>
      </c>
      <c r="B898">
        <f>'PSM output'!B898</f>
        <v>1.2619579999999999</v>
      </c>
      <c r="C898">
        <f>'PSM output'!C898</f>
        <v>60963.96</v>
      </c>
      <c r="D898">
        <f>'PSM output'!D898</f>
        <v>1.076511</v>
      </c>
    </row>
    <row r="899" spans="1:4" x14ac:dyDescent="0.3">
      <c r="A899">
        <f>'PSM output'!A899</f>
        <v>115532.1</v>
      </c>
      <c r="B899">
        <f>'PSM output'!B899</f>
        <v>1.375135</v>
      </c>
      <c r="C899">
        <f>'PSM output'!C899</f>
        <v>67635.37</v>
      </c>
      <c r="D899">
        <f>'PSM output'!D899</f>
        <v>1.212925</v>
      </c>
    </row>
    <row r="900" spans="1:4" x14ac:dyDescent="0.3">
      <c r="A900">
        <f>'PSM output'!A900</f>
        <v>117832.1</v>
      </c>
      <c r="B900">
        <f>'PSM output'!B900</f>
        <v>1.3790690000000001</v>
      </c>
      <c r="C900">
        <f>'PSM output'!C900</f>
        <v>69449.16</v>
      </c>
      <c r="D900">
        <f>'PSM output'!D900</f>
        <v>1.2255819999999999</v>
      </c>
    </row>
    <row r="901" spans="1:4" x14ac:dyDescent="0.3">
      <c r="A901">
        <f>'PSM output'!A901</f>
        <v>125945.9</v>
      </c>
      <c r="B901">
        <f>'PSM output'!B901</f>
        <v>1.4880690000000001</v>
      </c>
      <c r="C901">
        <f>'PSM output'!C901</f>
        <v>75160.570000000007</v>
      </c>
      <c r="D901">
        <f>'PSM output'!D901</f>
        <v>1.3804179999999999</v>
      </c>
    </row>
    <row r="902" spans="1:4" x14ac:dyDescent="0.3">
      <c r="A902">
        <f>'PSM output'!A902</f>
        <v>110783.6</v>
      </c>
      <c r="B902">
        <f>'PSM output'!B902</f>
        <v>1.296654</v>
      </c>
      <c r="C902">
        <f>'PSM output'!C902</f>
        <v>62762.37</v>
      </c>
      <c r="D902">
        <f>'PSM output'!D902</f>
        <v>1.1327959999999999</v>
      </c>
    </row>
    <row r="903" spans="1:4" x14ac:dyDescent="0.3">
      <c r="A903">
        <f>'PSM output'!A903</f>
        <v>110808.4</v>
      </c>
      <c r="B903">
        <f>'PSM output'!B903</f>
        <v>1.2854030000000001</v>
      </c>
      <c r="C903">
        <f>'PSM output'!C903</f>
        <v>63208.54</v>
      </c>
      <c r="D903">
        <f>'PSM output'!D903</f>
        <v>1.1127320000000001</v>
      </c>
    </row>
    <row r="904" spans="1:4" x14ac:dyDescent="0.3">
      <c r="A904">
        <f>'PSM output'!A904</f>
        <v>113842.7</v>
      </c>
      <c r="B904">
        <f>'PSM output'!B904</f>
        <v>1.3392660000000001</v>
      </c>
      <c r="C904">
        <f>'PSM output'!C904</f>
        <v>65512.57</v>
      </c>
      <c r="D904">
        <f>'PSM output'!D904</f>
        <v>1.1800269999999999</v>
      </c>
    </row>
    <row r="905" spans="1:4" x14ac:dyDescent="0.3">
      <c r="A905">
        <f>'PSM output'!A905</f>
        <v>115198.6</v>
      </c>
      <c r="B905">
        <f>'PSM output'!B905</f>
        <v>1.359891</v>
      </c>
      <c r="C905">
        <f>'PSM output'!C905</f>
        <v>66770.09</v>
      </c>
      <c r="D905">
        <f>'PSM output'!D905</f>
        <v>1.1992100000000001</v>
      </c>
    </row>
    <row r="906" spans="1:4" x14ac:dyDescent="0.3">
      <c r="A906">
        <f>'PSM output'!A906</f>
        <v>131654.1</v>
      </c>
      <c r="B906">
        <f>'PSM output'!B906</f>
        <v>1.5572079999999999</v>
      </c>
      <c r="C906">
        <f>'PSM output'!C906</f>
        <v>79512.460000000006</v>
      </c>
      <c r="D906">
        <f>'PSM output'!D906</f>
        <v>1.468558</v>
      </c>
    </row>
    <row r="907" spans="1:4" x14ac:dyDescent="0.3">
      <c r="A907">
        <f>'PSM output'!A907</f>
        <v>119139.4</v>
      </c>
      <c r="B907">
        <f>'PSM output'!B907</f>
        <v>1.408782</v>
      </c>
      <c r="C907">
        <f>'PSM output'!C907</f>
        <v>69710.06</v>
      </c>
      <c r="D907">
        <f>'PSM output'!D907</f>
        <v>1.263641</v>
      </c>
    </row>
    <row r="908" spans="1:4" x14ac:dyDescent="0.3">
      <c r="A908">
        <f>'PSM output'!A908</f>
        <v>110126.9</v>
      </c>
      <c r="B908">
        <f>'PSM output'!B908</f>
        <v>1.2920499999999999</v>
      </c>
      <c r="C908">
        <f>'PSM output'!C908</f>
        <v>62545.98</v>
      </c>
      <c r="D908">
        <f>'PSM output'!D908</f>
        <v>1.1086229999999999</v>
      </c>
    </row>
    <row r="909" spans="1:4" x14ac:dyDescent="0.3">
      <c r="A909">
        <f>'PSM output'!A909</f>
        <v>116155.1</v>
      </c>
      <c r="B909">
        <f>'PSM output'!B909</f>
        <v>1.3748309999999999</v>
      </c>
      <c r="C909">
        <f>'PSM output'!C909</f>
        <v>68215.009999999995</v>
      </c>
      <c r="D909">
        <f>'PSM output'!D909</f>
        <v>1.1959519999999999</v>
      </c>
    </row>
    <row r="910" spans="1:4" x14ac:dyDescent="0.3">
      <c r="A910">
        <f>'PSM output'!A910</f>
        <v>112308.5</v>
      </c>
      <c r="B910">
        <f>'PSM output'!B910</f>
        <v>1.3191679999999999</v>
      </c>
      <c r="C910">
        <f>'PSM output'!C910</f>
        <v>63274.58</v>
      </c>
      <c r="D910">
        <f>'PSM output'!D910</f>
        <v>1.162005</v>
      </c>
    </row>
    <row r="911" spans="1:4" x14ac:dyDescent="0.3">
      <c r="A911">
        <f>'PSM output'!A911</f>
        <v>107094.1</v>
      </c>
      <c r="B911">
        <f>'PSM output'!B911</f>
        <v>1.2611889999999999</v>
      </c>
      <c r="C911">
        <f>'PSM output'!C911</f>
        <v>60336.61</v>
      </c>
      <c r="D911">
        <f>'PSM output'!D911</f>
        <v>1.056413</v>
      </c>
    </row>
    <row r="912" spans="1:4" x14ac:dyDescent="0.3">
      <c r="A912">
        <f>'PSM output'!A912</f>
        <v>108569.3</v>
      </c>
      <c r="B912">
        <f>'PSM output'!B912</f>
        <v>1.282098</v>
      </c>
      <c r="C912">
        <f>'PSM output'!C912</f>
        <v>61190.59</v>
      </c>
      <c r="D912">
        <f>'PSM output'!D912</f>
        <v>1.0884830000000001</v>
      </c>
    </row>
    <row r="913" spans="1:4" x14ac:dyDescent="0.3">
      <c r="A913">
        <f>'PSM output'!A913</f>
        <v>110799</v>
      </c>
      <c r="B913">
        <f>'PSM output'!B913</f>
        <v>1.317283</v>
      </c>
      <c r="C913">
        <f>'PSM output'!C913</f>
        <v>63737.96</v>
      </c>
      <c r="D913">
        <f>'PSM output'!D913</f>
        <v>1.116719</v>
      </c>
    </row>
    <row r="914" spans="1:4" x14ac:dyDescent="0.3">
      <c r="A914">
        <f>'PSM output'!A914</f>
        <v>125560.2</v>
      </c>
      <c r="B914">
        <f>'PSM output'!B914</f>
        <v>1.4762150000000001</v>
      </c>
      <c r="C914">
        <f>'PSM output'!C914</f>
        <v>74363.77</v>
      </c>
      <c r="D914">
        <f>'PSM output'!D914</f>
        <v>1.3581190000000001</v>
      </c>
    </row>
    <row r="915" spans="1:4" x14ac:dyDescent="0.3">
      <c r="A915">
        <f>'PSM output'!A915</f>
        <v>118434.1</v>
      </c>
      <c r="B915">
        <f>'PSM output'!B915</f>
        <v>1.4121999999999999</v>
      </c>
      <c r="C915">
        <f>'PSM output'!C915</f>
        <v>69593.850000000006</v>
      </c>
      <c r="D915">
        <f>'PSM output'!D915</f>
        <v>1.246642</v>
      </c>
    </row>
    <row r="916" spans="1:4" x14ac:dyDescent="0.3">
      <c r="A916">
        <f>'PSM output'!A916</f>
        <v>121610.6</v>
      </c>
      <c r="B916">
        <f>'PSM output'!B916</f>
        <v>1.433495</v>
      </c>
      <c r="C916">
        <f>'PSM output'!C916</f>
        <v>71658.55</v>
      </c>
      <c r="D916">
        <f>'PSM output'!D916</f>
        <v>1.285979</v>
      </c>
    </row>
    <row r="917" spans="1:4" x14ac:dyDescent="0.3">
      <c r="A917">
        <f>'PSM output'!A917</f>
        <v>112350.2</v>
      </c>
      <c r="B917">
        <f>'PSM output'!B917</f>
        <v>1.3329899999999999</v>
      </c>
      <c r="C917">
        <f>'PSM output'!C917</f>
        <v>64427.07</v>
      </c>
      <c r="D917">
        <f>'PSM output'!D917</f>
        <v>1.1410610000000001</v>
      </c>
    </row>
    <row r="918" spans="1:4" x14ac:dyDescent="0.3">
      <c r="A918">
        <f>'PSM output'!A918</f>
        <v>116873.1</v>
      </c>
      <c r="B918">
        <f>'PSM output'!B918</f>
        <v>1.373901</v>
      </c>
      <c r="C918">
        <f>'PSM output'!C918</f>
        <v>68011.16</v>
      </c>
      <c r="D918">
        <f>'PSM output'!D918</f>
        <v>1.2006410000000001</v>
      </c>
    </row>
    <row r="919" spans="1:4" x14ac:dyDescent="0.3">
      <c r="A919">
        <f>'PSM output'!A919</f>
        <v>120551.1</v>
      </c>
      <c r="B919">
        <f>'PSM output'!B919</f>
        <v>1.4094960000000001</v>
      </c>
      <c r="C919">
        <f>'PSM output'!C919</f>
        <v>69754.58</v>
      </c>
      <c r="D919">
        <f>'PSM output'!D919</f>
        <v>1.273979</v>
      </c>
    </row>
    <row r="920" spans="1:4" x14ac:dyDescent="0.3">
      <c r="A920">
        <f>'PSM output'!A920</f>
        <v>119103.5</v>
      </c>
      <c r="B920">
        <f>'PSM output'!B920</f>
        <v>1.403349</v>
      </c>
      <c r="C920">
        <f>'PSM output'!C920</f>
        <v>68884.160000000003</v>
      </c>
      <c r="D920">
        <f>'PSM output'!D920</f>
        <v>1.254969</v>
      </c>
    </row>
    <row r="921" spans="1:4" x14ac:dyDescent="0.3">
      <c r="A921">
        <f>'PSM output'!A921</f>
        <v>112141.6</v>
      </c>
      <c r="B921">
        <f>'PSM output'!B921</f>
        <v>1.3184929999999999</v>
      </c>
      <c r="C921">
        <f>'PSM output'!C921</f>
        <v>62885.8</v>
      </c>
      <c r="D921">
        <f>'PSM output'!D921</f>
        <v>1.149759</v>
      </c>
    </row>
    <row r="922" spans="1:4" x14ac:dyDescent="0.3">
      <c r="A922">
        <f>'PSM output'!A922</f>
        <v>106351.8</v>
      </c>
      <c r="B922">
        <f>'PSM output'!B922</f>
        <v>1.26532</v>
      </c>
      <c r="C922">
        <f>'PSM output'!C922</f>
        <v>60247.519999999997</v>
      </c>
      <c r="D922">
        <f>'PSM output'!D922</f>
        <v>1.0332730000000001</v>
      </c>
    </row>
    <row r="923" spans="1:4" x14ac:dyDescent="0.3">
      <c r="A923">
        <f>'PSM output'!A923</f>
        <v>111667.8</v>
      </c>
      <c r="B923">
        <f>'PSM output'!B923</f>
        <v>1.3110170000000001</v>
      </c>
      <c r="C923">
        <f>'PSM output'!C923</f>
        <v>63065.65</v>
      </c>
      <c r="D923">
        <f>'PSM output'!D923</f>
        <v>1.127861</v>
      </c>
    </row>
    <row r="924" spans="1:4" x14ac:dyDescent="0.3">
      <c r="A924">
        <f>'PSM output'!A924</f>
        <v>114116.5</v>
      </c>
      <c r="B924">
        <f>'PSM output'!B924</f>
        <v>1.35039</v>
      </c>
      <c r="C924">
        <f>'PSM output'!C924</f>
        <v>64958.11</v>
      </c>
      <c r="D924">
        <f>'PSM output'!D924</f>
        <v>1.172148</v>
      </c>
    </row>
    <row r="925" spans="1:4" x14ac:dyDescent="0.3">
      <c r="A925">
        <f>'PSM output'!A925</f>
        <v>113433.8</v>
      </c>
      <c r="B925">
        <f>'PSM output'!B925</f>
        <v>1.3341590000000001</v>
      </c>
      <c r="C925">
        <f>'PSM output'!C925</f>
        <v>64436.01</v>
      </c>
      <c r="D925">
        <f>'PSM output'!D925</f>
        <v>1.1522049999999999</v>
      </c>
    </row>
    <row r="926" spans="1:4" x14ac:dyDescent="0.3">
      <c r="A926">
        <f>'PSM output'!A926</f>
        <v>115169.9</v>
      </c>
      <c r="B926">
        <f>'PSM output'!B926</f>
        <v>1.3703190000000001</v>
      </c>
      <c r="C926">
        <f>'PSM output'!C926</f>
        <v>67017.27</v>
      </c>
      <c r="D926">
        <f>'PSM output'!D926</f>
        <v>1.1659889999999999</v>
      </c>
    </row>
    <row r="927" spans="1:4" x14ac:dyDescent="0.3">
      <c r="A927">
        <f>'PSM output'!A927</f>
        <v>104476.4</v>
      </c>
      <c r="B927">
        <f>'PSM output'!B927</f>
        <v>1.221735</v>
      </c>
      <c r="C927">
        <f>'PSM output'!C927</f>
        <v>56996.05</v>
      </c>
      <c r="D927">
        <f>'PSM output'!D927</f>
        <v>1.003744</v>
      </c>
    </row>
    <row r="928" spans="1:4" x14ac:dyDescent="0.3">
      <c r="A928">
        <f>'PSM output'!A928</f>
        <v>113112.4</v>
      </c>
      <c r="B928">
        <f>'PSM output'!B928</f>
        <v>1.332803</v>
      </c>
      <c r="C928">
        <f>'PSM output'!C928</f>
        <v>64571.89</v>
      </c>
      <c r="D928">
        <f>'PSM output'!D928</f>
        <v>1.133982</v>
      </c>
    </row>
    <row r="929" spans="1:4" x14ac:dyDescent="0.3">
      <c r="A929">
        <f>'PSM output'!A929</f>
        <v>113780.1</v>
      </c>
      <c r="B929">
        <f>'PSM output'!B929</f>
        <v>1.354085</v>
      </c>
      <c r="C929">
        <f>'PSM output'!C929</f>
        <v>63992.34</v>
      </c>
      <c r="D929">
        <f>'PSM output'!D929</f>
        <v>1.179246</v>
      </c>
    </row>
    <row r="930" spans="1:4" x14ac:dyDescent="0.3">
      <c r="A930">
        <f>'PSM output'!A930</f>
        <v>108033.8</v>
      </c>
      <c r="B930">
        <f>'PSM output'!B930</f>
        <v>1.288662</v>
      </c>
      <c r="C930">
        <f>'PSM output'!C930</f>
        <v>60179.24</v>
      </c>
      <c r="D930">
        <f>'PSM output'!D930</f>
        <v>1.071426</v>
      </c>
    </row>
    <row r="931" spans="1:4" x14ac:dyDescent="0.3">
      <c r="A931">
        <f>'PSM output'!A931</f>
        <v>109362.4</v>
      </c>
      <c r="B931">
        <f>'PSM output'!B931</f>
        <v>1.2949010000000001</v>
      </c>
      <c r="C931">
        <f>'PSM output'!C931</f>
        <v>60611.9</v>
      </c>
      <c r="D931">
        <f>'PSM output'!D931</f>
        <v>1.093235</v>
      </c>
    </row>
    <row r="932" spans="1:4" x14ac:dyDescent="0.3">
      <c r="A932">
        <f>'PSM output'!A932</f>
        <v>115906.2</v>
      </c>
      <c r="B932">
        <f>'PSM output'!B932</f>
        <v>1.3569659999999999</v>
      </c>
      <c r="C932">
        <f>'PSM output'!C932</f>
        <v>66181.899999999994</v>
      </c>
      <c r="D932">
        <f>'PSM output'!D932</f>
        <v>1.174606</v>
      </c>
    </row>
    <row r="933" spans="1:4" x14ac:dyDescent="0.3">
      <c r="A933">
        <f>'PSM output'!A933</f>
        <v>115778.1</v>
      </c>
      <c r="B933">
        <f>'PSM output'!B933</f>
        <v>1.3587549999999999</v>
      </c>
      <c r="C933">
        <f>'PSM output'!C933</f>
        <v>66154.16</v>
      </c>
      <c r="D933">
        <f>'PSM output'!D933</f>
        <v>1.1742429999999999</v>
      </c>
    </row>
    <row r="934" spans="1:4" x14ac:dyDescent="0.3">
      <c r="A934">
        <f>'PSM output'!A934</f>
        <v>106168.3</v>
      </c>
      <c r="B934">
        <f>'PSM output'!B934</f>
        <v>1.2696989999999999</v>
      </c>
      <c r="C934">
        <f>'PSM output'!C934</f>
        <v>58577.07</v>
      </c>
      <c r="D934">
        <f>'PSM output'!D934</f>
        <v>1.0430140000000001</v>
      </c>
    </row>
    <row r="935" spans="1:4" x14ac:dyDescent="0.3">
      <c r="A935">
        <f>'PSM output'!A935</f>
        <v>107820.9</v>
      </c>
      <c r="B935">
        <f>'PSM output'!B935</f>
        <v>1.256373</v>
      </c>
      <c r="C935">
        <f>'PSM output'!C935</f>
        <v>58687.91</v>
      </c>
      <c r="D935">
        <f>'PSM output'!D935</f>
        <v>1.0574730000000001</v>
      </c>
    </row>
    <row r="936" spans="1:4" x14ac:dyDescent="0.3">
      <c r="A936">
        <f>'PSM output'!A936</f>
        <v>115775.7</v>
      </c>
      <c r="B936">
        <f>'PSM output'!B936</f>
        <v>1.3691679999999999</v>
      </c>
      <c r="C936">
        <f>'PSM output'!C936</f>
        <v>66111.8</v>
      </c>
      <c r="D936">
        <f>'PSM output'!D936</f>
        <v>1.1766460000000001</v>
      </c>
    </row>
    <row r="937" spans="1:4" x14ac:dyDescent="0.3">
      <c r="A937">
        <f>'PSM output'!A937</f>
        <v>113299.3</v>
      </c>
      <c r="B937">
        <f>'PSM output'!B937</f>
        <v>1.3243860000000001</v>
      </c>
      <c r="C937">
        <f>'PSM output'!C937</f>
        <v>63507.02</v>
      </c>
      <c r="D937">
        <f>'PSM output'!D937</f>
        <v>1.132555</v>
      </c>
    </row>
    <row r="938" spans="1:4" x14ac:dyDescent="0.3">
      <c r="A938">
        <f>'PSM output'!A938</f>
        <v>113092.6</v>
      </c>
      <c r="B938">
        <f>'PSM output'!B938</f>
        <v>1.3387260000000001</v>
      </c>
      <c r="C938">
        <f>'PSM output'!C938</f>
        <v>64161.51</v>
      </c>
      <c r="D938">
        <f>'PSM output'!D938</f>
        <v>1.1266890000000001</v>
      </c>
    </row>
    <row r="939" spans="1:4" x14ac:dyDescent="0.3">
      <c r="A939">
        <f>'PSM output'!A939</f>
        <v>122650.7</v>
      </c>
      <c r="B939">
        <f>'PSM output'!B939</f>
        <v>1.4340090000000001</v>
      </c>
      <c r="C939">
        <f>'PSM output'!C939</f>
        <v>70448.55</v>
      </c>
      <c r="D939">
        <f>'PSM output'!D939</f>
        <v>1.277857</v>
      </c>
    </row>
    <row r="940" spans="1:4" x14ac:dyDescent="0.3">
      <c r="A940">
        <f>'PSM output'!A940</f>
        <v>108723.3</v>
      </c>
      <c r="B940">
        <f>'PSM output'!B940</f>
        <v>1.2800400000000001</v>
      </c>
      <c r="C940">
        <f>'PSM output'!C940</f>
        <v>59420.69</v>
      </c>
      <c r="D940">
        <f>'PSM output'!D940</f>
        <v>1.0647390000000001</v>
      </c>
    </row>
    <row r="941" spans="1:4" x14ac:dyDescent="0.3">
      <c r="A941">
        <f>'PSM output'!A941</f>
        <v>121662</v>
      </c>
      <c r="B941">
        <f>'PSM output'!B941</f>
        <v>1.442161</v>
      </c>
      <c r="C941">
        <f>'PSM output'!C941</f>
        <v>70504.11</v>
      </c>
      <c r="D941">
        <f>'PSM output'!D941</f>
        <v>1.2625040000000001</v>
      </c>
    </row>
    <row r="942" spans="1:4" x14ac:dyDescent="0.3">
      <c r="A942">
        <f>'PSM output'!A942</f>
        <v>115140.9</v>
      </c>
      <c r="B942">
        <f>'PSM output'!B942</f>
        <v>1.3791180000000001</v>
      </c>
      <c r="C942">
        <f>'PSM output'!C942</f>
        <v>65817.710000000006</v>
      </c>
      <c r="D942">
        <f>'PSM output'!D942</f>
        <v>1.161592</v>
      </c>
    </row>
    <row r="943" spans="1:4" x14ac:dyDescent="0.3">
      <c r="A943">
        <f>'PSM output'!A943</f>
        <v>106062.5</v>
      </c>
      <c r="B943">
        <f>'PSM output'!B943</f>
        <v>1.2450760000000001</v>
      </c>
      <c r="C943">
        <f>'PSM output'!C943</f>
        <v>57431.46</v>
      </c>
      <c r="D943">
        <f>'PSM output'!D943</f>
        <v>1.012885</v>
      </c>
    </row>
    <row r="944" spans="1:4" x14ac:dyDescent="0.3">
      <c r="A944">
        <f>'PSM output'!A944</f>
        <v>120630.9</v>
      </c>
      <c r="B944">
        <f>'PSM output'!B944</f>
        <v>1.4213739999999999</v>
      </c>
      <c r="C944">
        <f>'PSM output'!C944</f>
        <v>69198.73</v>
      </c>
      <c r="D944">
        <f>'PSM output'!D944</f>
        <v>1.2404230000000001</v>
      </c>
    </row>
    <row r="945" spans="1:4" x14ac:dyDescent="0.3">
      <c r="A945">
        <f>'PSM output'!A945</f>
        <v>120959.4</v>
      </c>
      <c r="B945">
        <f>'PSM output'!B945</f>
        <v>1.443689</v>
      </c>
      <c r="C945">
        <f>'PSM output'!C945</f>
        <v>69656.42</v>
      </c>
      <c r="D945">
        <f>'PSM output'!D945</f>
        <v>1.2585980000000001</v>
      </c>
    </row>
    <row r="946" spans="1:4" x14ac:dyDescent="0.3">
      <c r="A946">
        <f>'PSM output'!A946</f>
        <v>122470.9</v>
      </c>
      <c r="B946">
        <f>'PSM output'!B946</f>
        <v>1.437586</v>
      </c>
      <c r="C946">
        <f>'PSM output'!C946</f>
        <v>70896.850000000006</v>
      </c>
      <c r="D946">
        <f>'PSM output'!D946</f>
        <v>1.257034</v>
      </c>
    </row>
    <row r="947" spans="1:4" x14ac:dyDescent="0.3">
      <c r="A947">
        <f>'PSM output'!A947</f>
        <v>115394.9</v>
      </c>
      <c r="B947">
        <f>'PSM output'!B947</f>
        <v>1.368646</v>
      </c>
      <c r="C947">
        <f>'PSM output'!C947</f>
        <v>64189.81</v>
      </c>
      <c r="D947">
        <f>'PSM output'!D947</f>
        <v>1.17683</v>
      </c>
    </row>
    <row r="948" spans="1:4" x14ac:dyDescent="0.3">
      <c r="A948">
        <f>'PSM output'!A948</f>
        <v>125567.6</v>
      </c>
      <c r="B948">
        <f>'PSM output'!B948</f>
        <v>1.472243</v>
      </c>
      <c r="C948">
        <f>'PSM output'!C948</f>
        <v>73132.34</v>
      </c>
      <c r="D948">
        <f>'PSM output'!D948</f>
        <v>1.3030870000000001</v>
      </c>
    </row>
    <row r="949" spans="1:4" x14ac:dyDescent="0.3">
      <c r="A949">
        <f>'PSM output'!A949</f>
        <v>111518.5</v>
      </c>
      <c r="B949">
        <f>'PSM output'!B949</f>
        <v>1.2942530000000001</v>
      </c>
      <c r="C949">
        <f>'PSM output'!C949</f>
        <v>61074.64</v>
      </c>
      <c r="D949">
        <f>'PSM output'!D949</f>
        <v>1.080754</v>
      </c>
    </row>
    <row r="950" spans="1:4" x14ac:dyDescent="0.3">
      <c r="A950">
        <f>'PSM output'!A950</f>
        <v>120511.2</v>
      </c>
      <c r="B950">
        <f>'PSM output'!B950</f>
        <v>1.4116690000000001</v>
      </c>
      <c r="C950">
        <f>'PSM output'!C950</f>
        <v>68011.839999999997</v>
      </c>
      <c r="D950">
        <f>'PSM output'!D950</f>
        <v>1.2290160000000001</v>
      </c>
    </row>
    <row r="951" spans="1:4" x14ac:dyDescent="0.3">
      <c r="A951">
        <f>'PSM output'!A951</f>
        <v>114425.4</v>
      </c>
      <c r="B951">
        <f>'PSM output'!B951</f>
        <v>1.3683000000000001</v>
      </c>
      <c r="C951">
        <f>'PSM output'!C951</f>
        <v>64242.66</v>
      </c>
      <c r="D951">
        <f>'PSM output'!D951</f>
        <v>1.137551</v>
      </c>
    </row>
    <row r="952" spans="1:4" x14ac:dyDescent="0.3">
      <c r="A952">
        <f>'PSM output'!A952</f>
        <v>115917.1</v>
      </c>
      <c r="B952">
        <f>'PSM output'!B952</f>
        <v>1.3557140000000001</v>
      </c>
      <c r="C952">
        <f>'PSM output'!C952</f>
        <v>64797.31</v>
      </c>
      <c r="D952">
        <f>'PSM output'!D952</f>
        <v>1.1377710000000001</v>
      </c>
    </row>
    <row r="953" spans="1:4" x14ac:dyDescent="0.3">
      <c r="A953">
        <f>'PSM output'!A953</f>
        <v>113817.5</v>
      </c>
      <c r="B953">
        <f>'PSM output'!B953</f>
        <v>1.34616</v>
      </c>
      <c r="C953">
        <f>'PSM output'!C953</f>
        <v>62672.43</v>
      </c>
      <c r="D953">
        <f>'PSM output'!D953</f>
        <v>1.1218269999999999</v>
      </c>
    </row>
    <row r="954" spans="1:4" x14ac:dyDescent="0.3">
      <c r="A954">
        <f>'PSM output'!A954</f>
        <v>125168.3</v>
      </c>
      <c r="B954">
        <f>'PSM output'!B954</f>
        <v>1.4665649999999999</v>
      </c>
      <c r="C954">
        <f>'PSM output'!C954</f>
        <v>72396.55</v>
      </c>
      <c r="D954">
        <f>'PSM output'!D954</f>
        <v>1.271571</v>
      </c>
    </row>
    <row r="955" spans="1:4" x14ac:dyDescent="0.3">
      <c r="A955">
        <f>'PSM output'!A955</f>
        <v>117663.2</v>
      </c>
      <c r="B955">
        <f>'PSM output'!B955</f>
        <v>1.4089469999999999</v>
      </c>
      <c r="C955">
        <f>'PSM output'!C955</f>
        <v>66978.289999999994</v>
      </c>
      <c r="D955">
        <f>'PSM output'!D955</f>
        <v>1.170142</v>
      </c>
    </row>
    <row r="956" spans="1:4" x14ac:dyDescent="0.3">
      <c r="A956">
        <f>'PSM output'!A956</f>
        <v>118083.9</v>
      </c>
      <c r="B956">
        <f>'PSM output'!B956</f>
        <v>1.4062749999999999</v>
      </c>
      <c r="C956">
        <f>'PSM output'!C956</f>
        <v>66120.72</v>
      </c>
      <c r="D956">
        <f>'PSM output'!D956</f>
        <v>1.1850560000000001</v>
      </c>
    </row>
    <row r="957" spans="1:4" x14ac:dyDescent="0.3">
      <c r="A957">
        <f>'PSM output'!A957</f>
        <v>111524.5</v>
      </c>
      <c r="B957">
        <f>'PSM output'!B957</f>
        <v>1.309666</v>
      </c>
      <c r="C957">
        <f>'PSM output'!C957</f>
        <v>60620.7</v>
      </c>
      <c r="D957">
        <f>'PSM output'!D957</f>
        <v>1.064708</v>
      </c>
    </row>
    <row r="958" spans="1:4" x14ac:dyDescent="0.3">
      <c r="A958">
        <f>'PSM output'!A958</f>
        <v>121464.1</v>
      </c>
      <c r="B958">
        <f>'PSM output'!B958</f>
        <v>1.430623</v>
      </c>
      <c r="C958">
        <f>'PSM output'!C958</f>
        <v>68479.289999999994</v>
      </c>
      <c r="D958">
        <f>'PSM output'!D958</f>
        <v>1.217611</v>
      </c>
    </row>
    <row r="959" spans="1:4" x14ac:dyDescent="0.3">
      <c r="A959">
        <f>'PSM output'!A959</f>
        <v>114656.9</v>
      </c>
      <c r="B959">
        <f>'PSM output'!B959</f>
        <v>1.3510329999999999</v>
      </c>
      <c r="C959">
        <f>'PSM output'!C959</f>
        <v>62667.35</v>
      </c>
      <c r="D959">
        <f>'PSM output'!D959</f>
        <v>1.1108229999999999</v>
      </c>
    </row>
    <row r="960" spans="1:4" x14ac:dyDescent="0.3">
      <c r="A960">
        <f>'PSM output'!A960</f>
        <v>117117.3</v>
      </c>
      <c r="B960">
        <f>'PSM output'!B960</f>
        <v>1.373367</v>
      </c>
      <c r="C960">
        <f>'PSM output'!C960</f>
        <v>64453.61</v>
      </c>
      <c r="D960">
        <f>'PSM output'!D960</f>
        <v>1.145216</v>
      </c>
    </row>
    <row r="961" spans="1:4" x14ac:dyDescent="0.3">
      <c r="A961">
        <f>'PSM output'!A961</f>
        <v>113282.9</v>
      </c>
      <c r="B961">
        <f>'PSM output'!B961</f>
        <v>1.340036</v>
      </c>
      <c r="C961">
        <f>'PSM output'!C961</f>
        <v>61200.95</v>
      </c>
      <c r="D961">
        <f>'PSM output'!D961</f>
        <v>1.09562</v>
      </c>
    </row>
    <row r="962" spans="1:4" x14ac:dyDescent="0.3">
      <c r="A962">
        <f>'PSM output'!A962</f>
        <v>120832.2</v>
      </c>
      <c r="B962">
        <f>'PSM output'!B962</f>
        <v>1.426377</v>
      </c>
      <c r="C962">
        <f>'PSM output'!C962</f>
        <v>67197.759999999995</v>
      </c>
      <c r="D962">
        <f>'PSM output'!D962</f>
        <v>1.200286</v>
      </c>
    </row>
    <row r="963" spans="1:4" x14ac:dyDescent="0.3">
      <c r="A963">
        <f>'PSM output'!A963</f>
        <v>113011</v>
      </c>
      <c r="B963">
        <f>'PSM output'!B963</f>
        <v>1.315631</v>
      </c>
      <c r="C963">
        <f>'PSM output'!C963</f>
        <v>60856.18</v>
      </c>
      <c r="D963">
        <f>'PSM output'!D963</f>
        <v>1.058422</v>
      </c>
    </row>
    <row r="964" spans="1:4" x14ac:dyDescent="0.3">
      <c r="A964">
        <f>'PSM output'!A964</f>
        <v>113039</v>
      </c>
      <c r="B964">
        <f>'PSM output'!B964</f>
        <v>1.3290789999999999</v>
      </c>
      <c r="C964">
        <f>'PSM output'!C964</f>
        <v>60983.24</v>
      </c>
      <c r="D964">
        <f>'PSM output'!D964</f>
        <v>1.0659940000000001</v>
      </c>
    </row>
    <row r="965" spans="1:4" x14ac:dyDescent="0.3">
      <c r="A965">
        <f>'PSM output'!A965</f>
        <v>117657</v>
      </c>
      <c r="B965">
        <f>'PSM output'!B965</f>
        <v>1.366646</v>
      </c>
      <c r="C965">
        <f>'PSM output'!C965</f>
        <v>64091.46</v>
      </c>
      <c r="D965">
        <f>'PSM output'!D965</f>
        <v>1.131435</v>
      </c>
    </row>
    <row r="966" spans="1:4" x14ac:dyDescent="0.3">
      <c r="A966">
        <f>'PSM output'!A966</f>
        <v>126306.7</v>
      </c>
      <c r="B966">
        <f>'PSM output'!B966</f>
        <v>1.488253</v>
      </c>
      <c r="C966">
        <f>'PSM output'!C966</f>
        <v>72149.11</v>
      </c>
      <c r="D966">
        <f>'PSM output'!D966</f>
        <v>1.2630030000000001</v>
      </c>
    </row>
    <row r="967" spans="1:4" x14ac:dyDescent="0.3">
      <c r="A967">
        <f>'PSM output'!A967</f>
        <v>111928.8</v>
      </c>
      <c r="B967">
        <f>'PSM output'!B967</f>
        <v>1.33619</v>
      </c>
      <c r="C967">
        <f>'PSM output'!C967</f>
        <v>60061.02</v>
      </c>
      <c r="D967">
        <f>'PSM output'!D967</f>
        <v>1.0590710000000001</v>
      </c>
    </row>
    <row r="968" spans="1:4" x14ac:dyDescent="0.3">
      <c r="A968">
        <f>'PSM output'!A968</f>
        <v>128551</v>
      </c>
      <c r="B968">
        <f>'PSM output'!B968</f>
        <v>1.518796</v>
      </c>
      <c r="C968">
        <f>'PSM output'!C968</f>
        <v>73084.160000000003</v>
      </c>
      <c r="D968">
        <f>'PSM output'!D968</f>
        <v>1.3133680000000001</v>
      </c>
    </row>
    <row r="969" spans="1:4" x14ac:dyDescent="0.3">
      <c r="A969">
        <f>'PSM output'!A969</f>
        <v>118359.9</v>
      </c>
      <c r="B969">
        <f>'PSM output'!B969</f>
        <v>1.3971039999999999</v>
      </c>
      <c r="C969">
        <f>'PSM output'!C969</f>
        <v>65325.97</v>
      </c>
      <c r="D969">
        <f>'PSM output'!D969</f>
        <v>1.138903</v>
      </c>
    </row>
    <row r="970" spans="1:4" x14ac:dyDescent="0.3">
      <c r="A970">
        <f>'PSM output'!A970</f>
        <v>115941.1</v>
      </c>
      <c r="B970">
        <f>'PSM output'!B970</f>
        <v>1.3661300000000001</v>
      </c>
      <c r="C970">
        <f>'PSM output'!C970</f>
        <v>62982.3</v>
      </c>
      <c r="D970">
        <f>'PSM output'!D970</f>
        <v>1.1012109999999999</v>
      </c>
    </row>
    <row r="971" spans="1:4" x14ac:dyDescent="0.3">
      <c r="A971">
        <f>'PSM output'!A971</f>
        <v>114753.1</v>
      </c>
      <c r="B971">
        <f>'PSM output'!B971</f>
        <v>1.3543719999999999</v>
      </c>
      <c r="C971">
        <f>'PSM output'!C971</f>
        <v>60808.95</v>
      </c>
      <c r="D971">
        <f>'PSM output'!D971</f>
        <v>1.107515</v>
      </c>
    </row>
    <row r="972" spans="1:4" x14ac:dyDescent="0.3">
      <c r="A972">
        <f>'PSM output'!A972</f>
        <v>116282.2</v>
      </c>
      <c r="B972">
        <f>'PSM output'!B972</f>
        <v>1.371918</v>
      </c>
      <c r="C972">
        <f>'PSM output'!C972</f>
        <v>63233.47</v>
      </c>
      <c r="D972">
        <f>'PSM output'!D972</f>
        <v>1.101734</v>
      </c>
    </row>
    <row r="973" spans="1:4" x14ac:dyDescent="0.3">
      <c r="A973">
        <f>'PSM output'!A973</f>
        <v>120715.1</v>
      </c>
      <c r="B973">
        <f>'PSM output'!B973</f>
        <v>1.415751</v>
      </c>
      <c r="C973">
        <f>'PSM output'!C973</f>
        <v>65216.34</v>
      </c>
      <c r="D973">
        <f>'PSM output'!D973</f>
        <v>1.186517</v>
      </c>
    </row>
    <row r="974" spans="1:4" x14ac:dyDescent="0.3">
      <c r="A974">
        <f>'PSM output'!A974</f>
        <v>113765.3</v>
      </c>
      <c r="B974">
        <f>'PSM output'!B974</f>
        <v>1.3391709999999999</v>
      </c>
      <c r="C974">
        <f>'PSM output'!C974</f>
        <v>59603.839999999997</v>
      </c>
      <c r="D974">
        <f>'PSM output'!D974</f>
        <v>1.079923</v>
      </c>
    </row>
    <row r="975" spans="1:4" x14ac:dyDescent="0.3">
      <c r="A975">
        <f>'PSM output'!A975</f>
        <v>119370.2</v>
      </c>
      <c r="B975">
        <f>'PSM output'!B975</f>
        <v>1.406887</v>
      </c>
      <c r="C975">
        <f>'PSM output'!C975</f>
        <v>64739.64</v>
      </c>
      <c r="D975">
        <f>'PSM output'!D975</f>
        <v>1.1561060000000001</v>
      </c>
    </row>
    <row r="976" spans="1:4" x14ac:dyDescent="0.3">
      <c r="A976">
        <f>'PSM output'!A976</f>
        <v>118674.2</v>
      </c>
      <c r="B976">
        <f>'PSM output'!B976</f>
        <v>1.38504</v>
      </c>
      <c r="C976">
        <f>'PSM output'!C976</f>
        <v>63216.88</v>
      </c>
      <c r="D976">
        <f>'PSM output'!D976</f>
        <v>1.150118</v>
      </c>
    </row>
    <row r="977" spans="1:4" x14ac:dyDescent="0.3">
      <c r="A977">
        <f>'PSM output'!A977</f>
        <v>110736.7</v>
      </c>
      <c r="B977">
        <f>'PSM output'!B977</f>
        <v>1.297936</v>
      </c>
      <c r="C977">
        <f>'PSM output'!C977</f>
        <v>57567.96</v>
      </c>
      <c r="D977">
        <f>'PSM output'!D977</f>
        <v>1.0161230000000001</v>
      </c>
    </row>
    <row r="978" spans="1:4" x14ac:dyDescent="0.3">
      <c r="A978">
        <f>'PSM output'!A978</f>
        <v>121905.3</v>
      </c>
      <c r="B978">
        <f>'PSM output'!B978</f>
        <v>1.440021</v>
      </c>
      <c r="C978">
        <f>'PSM output'!C978</f>
        <v>67079.350000000006</v>
      </c>
      <c r="D978">
        <f>'PSM output'!D978</f>
        <v>1.1886369999999999</v>
      </c>
    </row>
    <row r="979" spans="1:4" x14ac:dyDescent="0.3">
      <c r="A979">
        <f>'PSM output'!A979</f>
        <v>125564.2</v>
      </c>
      <c r="B979">
        <f>'PSM output'!B979</f>
        <v>1.4910099999999999</v>
      </c>
      <c r="C979">
        <f>'PSM output'!C979</f>
        <v>69445.31</v>
      </c>
      <c r="D979">
        <f>'PSM output'!D979</f>
        <v>1.265442</v>
      </c>
    </row>
    <row r="980" spans="1:4" x14ac:dyDescent="0.3">
      <c r="A980">
        <f>'PSM output'!A980</f>
        <v>119675.3</v>
      </c>
      <c r="B980">
        <f>'PSM output'!B980</f>
        <v>1.397818</v>
      </c>
      <c r="C980">
        <f>'PSM output'!C980</f>
        <v>65584.11</v>
      </c>
      <c r="D980">
        <f>'PSM output'!D980</f>
        <v>1.1232930000000001</v>
      </c>
    </row>
    <row r="981" spans="1:4" x14ac:dyDescent="0.3">
      <c r="A981">
        <f>'PSM output'!A981</f>
        <v>111004.9</v>
      </c>
      <c r="B981">
        <f>'PSM output'!B981</f>
        <v>1.2976289999999999</v>
      </c>
      <c r="C981">
        <f>'PSM output'!C981</f>
        <v>57418.68</v>
      </c>
      <c r="D981">
        <f>'PSM output'!D981</f>
        <v>1.011803</v>
      </c>
    </row>
    <row r="982" spans="1:4" x14ac:dyDescent="0.3">
      <c r="A982">
        <f>'PSM output'!A982</f>
        <v>121909.8</v>
      </c>
      <c r="B982">
        <f>'PSM output'!B982</f>
        <v>1.428474</v>
      </c>
      <c r="C982">
        <f>'PSM output'!C982</f>
        <v>66074.399999999994</v>
      </c>
      <c r="D982">
        <f>'PSM output'!D982</f>
        <v>1.1874709999999999</v>
      </c>
    </row>
    <row r="983" spans="1:4" x14ac:dyDescent="0.3">
      <c r="A983">
        <f>'PSM output'!A983</f>
        <v>109961.3</v>
      </c>
      <c r="B983">
        <f>'PSM output'!B983</f>
        <v>1.29834</v>
      </c>
      <c r="C983">
        <f>'PSM output'!C983</f>
        <v>57451.31</v>
      </c>
      <c r="D983">
        <f>'PSM output'!D983</f>
        <v>0.99015549999999997</v>
      </c>
    </row>
    <row r="984" spans="1:4" x14ac:dyDescent="0.3">
      <c r="A984">
        <f>'PSM output'!A984</f>
        <v>122826.3</v>
      </c>
      <c r="B984">
        <f>'PSM output'!B984</f>
        <v>1.451546</v>
      </c>
      <c r="C984">
        <f>'PSM output'!C984</f>
        <v>67226.710000000006</v>
      </c>
      <c r="D984">
        <f>'PSM output'!D984</f>
        <v>1.188199</v>
      </c>
    </row>
    <row r="985" spans="1:4" x14ac:dyDescent="0.3">
      <c r="A985">
        <f>'PSM output'!A985</f>
        <v>120171.6</v>
      </c>
      <c r="B985">
        <f>'PSM output'!B985</f>
        <v>1.3877409999999999</v>
      </c>
      <c r="C985">
        <f>'PSM output'!C985</f>
        <v>63406.23</v>
      </c>
      <c r="D985">
        <f>'PSM output'!D985</f>
        <v>1.1429370000000001</v>
      </c>
    </row>
    <row r="986" spans="1:4" x14ac:dyDescent="0.3">
      <c r="A986">
        <f>'PSM output'!A986</f>
        <v>126571.7</v>
      </c>
      <c r="B986">
        <f>'PSM output'!B986</f>
        <v>1.4969760000000001</v>
      </c>
      <c r="C986">
        <f>'PSM output'!C986</f>
        <v>69909.34</v>
      </c>
      <c r="D986">
        <f>'PSM output'!D986</f>
        <v>1.2471490000000001</v>
      </c>
    </row>
    <row r="987" spans="1:4" x14ac:dyDescent="0.3">
      <c r="A987">
        <f>'PSM output'!A987</f>
        <v>120693.9</v>
      </c>
      <c r="B987">
        <f>'PSM output'!B987</f>
        <v>1.442507</v>
      </c>
      <c r="C987">
        <f>'PSM output'!C987</f>
        <v>65405.93</v>
      </c>
      <c r="D987">
        <f>'PSM output'!D987</f>
        <v>1.1541680000000001</v>
      </c>
    </row>
    <row r="988" spans="1:4" x14ac:dyDescent="0.3">
      <c r="A988">
        <f>'PSM output'!A988</f>
        <v>120985.4</v>
      </c>
      <c r="B988">
        <f>'PSM output'!B988</f>
        <v>1.423983</v>
      </c>
      <c r="C988">
        <f>'PSM output'!C988</f>
        <v>63794.47</v>
      </c>
      <c r="D988">
        <f>'PSM output'!D988</f>
        <v>1.1615180000000001</v>
      </c>
    </row>
    <row r="989" spans="1:4" x14ac:dyDescent="0.3">
      <c r="A989">
        <f>'PSM output'!A989</f>
        <v>122302.7</v>
      </c>
      <c r="B989">
        <f>'PSM output'!B989</f>
        <v>1.437047</v>
      </c>
      <c r="C989">
        <f>'PSM output'!C989</f>
        <v>65610.23</v>
      </c>
      <c r="D989">
        <f>'PSM output'!D989</f>
        <v>1.158868</v>
      </c>
    </row>
    <row r="990" spans="1:4" x14ac:dyDescent="0.3">
      <c r="A990">
        <f>'PSM output'!A990</f>
        <v>123367.7</v>
      </c>
      <c r="B990">
        <f>'PSM output'!B990</f>
        <v>1.4375629999999999</v>
      </c>
      <c r="C990">
        <f>'PSM output'!C990</f>
        <v>65224.31</v>
      </c>
      <c r="D990">
        <f>'PSM output'!D990</f>
        <v>1.174364</v>
      </c>
    </row>
    <row r="991" spans="1:4" x14ac:dyDescent="0.3">
      <c r="A991">
        <f>'PSM output'!A991</f>
        <v>110679.8</v>
      </c>
      <c r="B991">
        <f>'PSM output'!B991</f>
        <v>1.303752</v>
      </c>
      <c r="C991">
        <f>'PSM output'!C991</f>
        <v>55589.18</v>
      </c>
      <c r="D991">
        <f>'PSM output'!D991</f>
        <v>0.97000120000000001</v>
      </c>
    </row>
    <row r="992" spans="1:4" x14ac:dyDescent="0.3">
      <c r="A992">
        <f>'PSM output'!A992</f>
        <v>121278.1</v>
      </c>
      <c r="B992">
        <f>'PSM output'!B992</f>
        <v>1.4258690000000001</v>
      </c>
      <c r="C992">
        <f>'PSM output'!C992</f>
        <v>62987.09</v>
      </c>
      <c r="D992">
        <f>'PSM output'!D992</f>
        <v>1.121842</v>
      </c>
    </row>
    <row r="993" spans="1:4" x14ac:dyDescent="0.3">
      <c r="A993">
        <f>'PSM output'!A993</f>
        <v>121857.4</v>
      </c>
      <c r="B993">
        <f>'PSM output'!B993</f>
        <v>1.4566209999999999</v>
      </c>
      <c r="C993">
        <f>'PSM output'!C993</f>
        <v>64203.7</v>
      </c>
      <c r="D993">
        <f>'PSM output'!D993</f>
        <v>1.13723</v>
      </c>
    </row>
    <row r="994" spans="1:4" x14ac:dyDescent="0.3">
      <c r="A994">
        <f>'PSM output'!A994</f>
        <v>133352.4</v>
      </c>
      <c r="B994">
        <f>'PSM output'!B994</f>
        <v>1.5878019999999999</v>
      </c>
      <c r="C994">
        <f>'PSM output'!C994</f>
        <v>73190.63</v>
      </c>
      <c r="D994">
        <f>'PSM output'!D994</f>
        <v>1.317828</v>
      </c>
    </row>
    <row r="995" spans="1:4" x14ac:dyDescent="0.3">
      <c r="A995">
        <f>'PSM output'!A995</f>
        <v>125386.7</v>
      </c>
      <c r="B995">
        <f>'PSM output'!B995</f>
        <v>1.474723</v>
      </c>
      <c r="C995">
        <f>'PSM output'!C995</f>
        <v>65768.83</v>
      </c>
      <c r="D995">
        <f>'PSM output'!D995</f>
        <v>1.181819</v>
      </c>
    </row>
    <row r="996" spans="1:4" x14ac:dyDescent="0.3">
      <c r="A996">
        <f>'PSM output'!A996</f>
        <v>134410.6</v>
      </c>
      <c r="B996">
        <f>'PSM output'!B996</f>
        <v>1.5892310000000001</v>
      </c>
      <c r="C996">
        <f>'PSM output'!C996</f>
        <v>73177.11</v>
      </c>
      <c r="D996">
        <f>'PSM output'!D996</f>
        <v>1.2987340000000001</v>
      </c>
    </row>
    <row r="997" spans="1:4" x14ac:dyDescent="0.3">
      <c r="A997">
        <f>'PSM output'!A997</f>
        <v>123664.1</v>
      </c>
      <c r="B997">
        <f>'PSM output'!B997</f>
        <v>1.4527399999999999</v>
      </c>
      <c r="C997">
        <f>'PSM output'!C997</f>
        <v>62857.45</v>
      </c>
      <c r="D997">
        <f>'PSM output'!D997</f>
        <v>1.1156809999999999</v>
      </c>
    </row>
    <row r="998" spans="1:4" x14ac:dyDescent="0.3">
      <c r="A998">
        <f>'PSM output'!A998</f>
        <v>138649.9</v>
      </c>
      <c r="B998">
        <f>'PSM output'!B998</f>
        <v>1.639834</v>
      </c>
      <c r="C998">
        <f>'PSM output'!C998</f>
        <v>73642.77</v>
      </c>
      <c r="D998">
        <f>'PSM output'!D998</f>
        <v>1.3405320000000001</v>
      </c>
    </row>
    <row r="999" spans="1:4" x14ac:dyDescent="0.3">
      <c r="A999">
        <f>'PSM output'!A999</f>
        <v>120427.6</v>
      </c>
      <c r="B999">
        <f>'PSM output'!B999</f>
        <v>1.4361969999999999</v>
      </c>
      <c r="C999">
        <f>'PSM output'!C999</f>
        <v>60073.68</v>
      </c>
      <c r="D999">
        <f>'PSM output'!D999</f>
        <v>1.0295030000000001</v>
      </c>
    </row>
    <row r="1000" spans="1:4" x14ac:dyDescent="0.3">
      <c r="A1000">
        <f>'PSM output'!A1000</f>
        <v>126152.5</v>
      </c>
      <c r="B1000">
        <f>'PSM output'!B1000</f>
        <v>1.492167</v>
      </c>
      <c r="C1000">
        <f>'PSM output'!C1000</f>
        <v>63057.93</v>
      </c>
      <c r="D1000">
        <f>'PSM output'!D1000</f>
        <v>1.135586</v>
      </c>
    </row>
    <row r="1001" spans="1:4" x14ac:dyDescent="0.3">
      <c r="A1001">
        <f>'PSM output'!A1001</f>
        <v>127309.9</v>
      </c>
      <c r="B1001">
        <f>'PSM output'!B1001</f>
        <v>1.4975540000000001</v>
      </c>
      <c r="C1001">
        <f>'PSM output'!C1001</f>
        <v>64552.69</v>
      </c>
      <c r="D1001">
        <f>'PSM output'!D1001</f>
        <v>1.1140620000000001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AF7FB3A53A75641B6D0D7A258D737A5" ma:contentTypeVersion="11" ma:contentTypeDescription="Create a new document." ma:contentTypeScope="" ma:versionID="e1ab2a1544ecabc38e624ad243232dc2">
  <xsd:schema xmlns:xsd="http://www.w3.org/2001/XMLSchema" xmlns:xs="http://www.w3.org/2001/XMLSchema" xmlns:p="http://schemas.microsoft.com/office/2006/metadata/properties" xmlns:ns2="005bef8d-a02b-4aa2-a8f8-132dbec693ec" xmlns:ns3="3da86259-9849-45d2-9150-c13b8feb1e6a" targetNamespace="http://schemas.microsoft.com/office/2006/metadata/properties" ma:root="true" ma:fieldsID="c139958666ab66f2d1a07f6c6a2875c7" ns2:_="" ns3:_="">
    <xsd:import namespace="005bef8d-a02b-4aa2-a8f8-132dbec693ec"/>
    <xsd:import namespace="3da86259-9849-45d2-9150-c13b8feb1e6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05bef8d-a02b-4aa2-a8f8-132dbec693e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325887d8-44ec-4581-bf9e-f99d9cf2395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a86259-9849-45d2-9150-c13b8feb1e6a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5b0fd27f-dd97-4e9a-ba14-11e07a3e78d4}" ma:internalName="TaxCatchAll" ma:showField="CatchAllData" ma:web="3da86259-9849-45d2-9150-c13b8feb1e6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da86259-9849-45d2-9150-c13b8feb1e6a" xsi:nil="true"/>
    <lcf76f155ced4ddcb4097134ff3c332f xmlns="005bef8d-a02b-4aa2-a8f8-132dbec693ec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C6F2299D-3BBD-429A-AA08-0155247C725A}"/>
</file>

<file path=customXml/itemProps2.xml><?xml version="1.0" encoding="utf-8"?>
<ds:datastoreItem xmlns:ds="http://schemas.openxmlformats.org/officeDocument/2006/customXml" ds:itemID="{CBB9AB44-6A80-4B39-BA55-795C134C4576}"/>
</file>

<file path=customXml/itemProps3.xml><?xml version="1.0" encoding="utf-8"?>
<ds:datastoreItem xmlns:ds="http://schemas.openxmlformats.org/officeDocument/2006/customXml" ds:itemID="{7CB3D2D5-ACDA-4C51-B17E-6C31EEDA035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31</vt:i4>
      </vt:variant>
    </vt:vector>
  </HeadingPairs>
  <TitlesOfParts>
    <vt:vector size="47" baseType="lpstr">
      <vt:lpstr>Trans. Prob.</vt:lpstr>
      <vt:lpstr>Parameters</vt:lpstr>
      <vt:lpstr>Model</vt:lpstr>
      <vt:lpstr>CE Plane</vt:lpstr>
      <vt:lpstr>CE Plane incr</vt:lpstr>
      <vt:lpstr>PSM output</vt:lpstr>
      <vt:lpstr>PSM CE plane</vt:lpstr>
      <vt:lpstr>Overlay 1</vt:lpstr>
      <vt:lpstr>PSM Plane incr</vt:lpstr>
      <vt:lpstr>Overlay 2</vt:lpstr>
      <vt:lpstr>PSM NMB</vt:lpstr>
      <vt:lpstr>PSM CEAC</vt:lpstr>
      <vt:lpstr>PSM VOI</vt:lpstr>
      <vt:lpstr>OWSA 1</vt:lpstr>
      <vt:lpstr>OWSA</vt:lpstr>
      <vt:lpstr>OWSA 2</vt:lpstr>
      <vt:lpstr>c_dead_CC</vt:lpstr>
      <vt:lpstr>c_dead_IC</vt:lpstr>
      <vt:lpstr>c_ffs_CC</vt:lpstr>
      <vt:lpstr>c_ffs_IC</vt:lpstr>
      <vt:lpstr>c_pd_CC</vt:lpstr>
      <vt:lpstr>c_pd_IC</vt:lpstr>
      <vt:lpstr>CC_cost</vt:lpstr>
      <vt:lpstr>CC_QALYs</vt:lpstr>
      <vt:lpstr>discount_rate</vt:lpstr>
      <vt:lpstr>IC_cost</vt:lpstr>
      <vt:lpstr>IC_QALYs</vt:lpstr>
      <vt:lpstr>lambda</vt:lpstr>
      <vt:lpstr>opt_lambda</vt:lpstr>
      <vt:lpstr>opt_modeltype</vt:lpstr>
      <vt:lpstr>p_ffs_dead_CC</vt:lpstr>
      <vt:lpstr>p_ffs_dead_IC</vt:lpstr>
      <vt:lpstr>p_ffs_pd_CC</vt:lpstr>
      <vt:lpstr>p_ffs_pd_IC</vt:lpstr>
      <vt:lpstr>p_pd_dead_CC</vt:lpstr>
      <vt:lpstr>p_pd_dead_IC</vt:lpstr>
      <vt:lpstr>TOTAL_COST_hc_cc</vt:lpstr>
      <vt:lpstr>TOTAL_COST_hc_ic</vt:lpstr>
      <vt:lpstr>TOTAL_COST_nc_cc</vt:lpstr>
      <vt:lpstr>TOTAL_COST_nc_ic</vt:lpstr>
      <vt:lpstr>TOTAL_OUTCOME_hc_cc</vt:lpstr>
      <vt:lpstr>TOTAL_OUTCOME_hc_ic</vt:lpstr>
      <vt:lpstr>TOTAL_OUTCOME_nc_cc</vt:lpstr>
      <vt:lpstr>TOTAL_OUTCOME_nc_ic</vt:lpstr>
      <vt:lpstr>u_dead</vt:lpstr>
      <vt:lpstr>u_ffs</vt:lpstr>
      <vt:lpstr>u_pd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Raymond Henderson</dc:creator>
  <cp:lastModifiedBy>Raymond Henderson</cp:lastModifiedBy>
  <cp:lastPrinted>2018-08-12T15:29:56Z</cp:lastPrinted>
  <dcterms:created xsi:type="dcterms:W3CDTF">2018-07-11T10:14:58Z</dcterms:created>
  <dcterms:modified xsi:type="dcterms:W3CDTF">2020-01-12T12:29:57Z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0x0101002AF7FB3A53A75641B6D0D7A258D737A5</vt:lpwstr>
  </property>
</Properties>
</file>